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7.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1.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2.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13.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drawings/drawing14.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20.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21.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22.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28.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drawings/drawing29.xml" ContentType="application/vnd.openxmlformats-officedocument.drawing+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drawings/drawing43.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drawings/drawing44.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drawings/drawing45.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drawings/drawing46.xml" ContentType="application/vnd.openxmlformats-officedocument.drawing+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drawings/drawing56.xml" ContentType="application/vnd.openxmlformats-officedocument.drawing+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7福島\"/>
    </mc:Choice>
  </mc:AlternateContent>
  <xr:revisionPtr revIDLastSave="0" documentId="13_ncr:1_{99DD7558-6F77-48CD-83E3-96FA9B71D437}" xr6:coauthVersionLast="47" xr6:coauthVersionMax="47" xr10:uidLastSave="{00000000-0000-0000-0000-000000000000}"/>
  <workbookProtection workbookAlgorithmName="SHA-512" workbookHashValue="J/M7bEN+7mBxksv3BdnQtfJIiFHVz/MiXswyMrlkIXaKX3DebgOrtvjj/2Go99ql5nohiqysRsOvqY5Uw4Mo1w==" workbookSaltValue="rZP3ow7hu4OWycr865EvSg==" workbookSpinCount="100000" lockStructure="1"/>
  <bookViews>
    <workbookView xWindow="495" yWindow="345" windowWidth="27945" windowHeight="15150" tabRatio="810" xr2:uid="{00000000-000D-0000-FFFF-FFFF00000000}"/>
  </bookViews>
  <sheets>
    <sheet name="手順書" sheetId="129" r:id="rId1"/>
    <sheet name="判定シート" sheetId="19" r:id="rId2"/>
    <sheet name="医療機関データ" sheetId="38" state="hidden" r:id="rId3"/>
    <sheet name="情報通信機器を用いた診療 (データ)" sheetId="18" state="hidden" r:id="rId4"/>
    <sheet name="総合入院体制加算データ" sheetId="80" state="hidden" r:id="rId5"/>
    <sheet name="療養病棟環境改善加算データ" sheetId="81" state="hidden" r:id="rId6"/>
    <sheet name="地域包括ケア病棟入院料データ" sheetId="82" state="hidden" r:id="rId7"/>
    <sheet name="療養病棟入院基本料データ" sheetId="84" state="hidden" r:id="rId8"/>
    <sheet name="急性期充実体制加算データ" sheetId="85" state="hidden" r:id="rId9"/>
    <sheet name="褥瘡ハイリスク患者ケア加算データ" sheetId="87" state="hidden" r:id="rId10"/>
    <sheet name="回復期リハ等データ" sheetId="88" state="hidden" r:id="rId11"/>
    <sheet name="緩和ケア病棟入院料データ" sheetId="86" state="hidden" r:id="rId12"/>
    <sheet name="精神科救急合併症入院料データ" sheetId="103" state="hidden" r:id="rId13"/>
    <sheet name="精神科救急急性期医療入院料データ" sheetId="89" state="hidden" r:id="rId14"/>
    <sheet name="精神科救急等データ" sheetId="90" state="hidden" r:id="rId15"/>
    <sheet name="地域医療体制確保加算データ" sheetId="91" state="hidden" r:id="rId16"/>
    <sheet name="地域歯科診療支援病院歯科初診料データ" sheetId="92" state="hidden" r:id="rId17"/>
    <sheet name="早期栄養介入管理加算データ" sheetId="93" state="hidden" r:id="rId18"/>
    <sheet name="診療録管理体制加算データ" sheetId="94" state="hidden" r:id="rId19"/>
    <sheet name="精神科救急医療体制加算データ" sheetId="95" state="hidden" r:id="rId20"/>
    <sheet name="糖尿病透析予防指導管理料 (データ)" sheetId="21" state="hidden" r:id="rId21"/>
    <sheet name="ニコチン依存症管理料 (データ)" sheetId="22" state="hidden" r:id="rId22"/>
    <sheet name="在宅患者訪問褥瘡管理指導料 (データ)" sheetId="23" state="hidden" r:id="rId23"/>
    <sheet name="在宅療養支援病院データ" sheetId="96" state="hidden" r:id="rId24"/>
    <sheet name="在宅療養実績加算データ" sheetId="107" state="hidden" r:id="rId25"/>
    <sheet name="在宅療養後方支援病院データ" sheetId="97" state="hidden" r:id="rId26"/>
    <sheet name="光トポグラフィーデータ" sheetId="98" state="hidden" r:id="rId27"/>
    <sheet name="摂食嚥下機能回復体制加算データ" sheetId="24" state="hidden" r:id="rId28"/>
    <sheet name="脳血管リハビリテーション料 (データ)" sheetId="25" state="hidden" r:id="rId29"/>
    <sheet name="運動器リハビリテーション料 （データ）" sheetId="26" state="hidden" r:id="rId30"/>
    <sheet name="生殖補助医療管理料 (データ)" sheetId="117" state="hidden" r:id="rId31"/>
    <sheet name="精巣内精子採取術 (データ)" sheetId="118" state="hidden" r:id="rId32"/>
    <sheet name="がんゲノムプロファイリング検査データ" sheetId="106" state="hidden" r:id="rId33"/>
    <sheet name="特別の療養環境入院データ" sheetId="99" state="hidden" r:id="rId34"/>
    <sheet name="特別の療養環境外来データ " sheetId="100" state="hidden" r:id="rId35"/>
    <sheet name="初診等の保険外併用療養費データ" sheetId="101" state="hidden" r:id="rId36"/>
    <sheet name="予約に基づく診察等の保険外併用療養費届出 (データ)" sheetId="29" state="hidden" r:id="rId37"/>
    <sheet name="180日を超える入院に関する事項データ" sheetId="102" state="hidden" r:id="rId38"/>
    <sheet name="医科点数表の規定する回数を超えて受けた診療 (データ)" sheetId="30" state="hidden" r:id="rId39"/>
    <sheet name="多焦点眼内レンズ (データ)" sheetId="31" state="hidden" r:id="rId40"/>
    <sheet name="看護職員処遇改善（データ）" sheetId="151" state="hidden" r:id="rId41"/>
    <sheet name="表紙" sheetId="130" r:id="rId42"/>
    <sheet name="届出確認" sheetId="154" r:id="rId43"/>
    <sheet name="別紙様式１－１" sheetId="132" r:id="rId44"/>
    <sheet name="別紙様式１－２" sheetId="133" r:id="rId45"/>
    <sheet name="別紙様式１－３" sheetId="134" r:id="rId46"/>
    <sheet name="記載上の注意" sheetId="135" r:id="rId47"/>
    <sheet name="基本診療料1" sheetId="50" r:id="rId48"/>
    <sheet name="基本診療料２様式５の７" sheetId="51" r:id="rId49"/>
    <sheet name="基本診療料３様式13の２" sheetId="52" r:id="rId50"/>
    <sheet name="基本診療料４様式14" sheetId="53" r:id="rId51"/>
    <sheet name="基本診療料５様式13の3" sheetId="54" r:id="rId52"/>
    <sheet name="基本診療料６様式13の４" sheetId="55" r:id="rId53"/>
    <sheet name="基本診療料７様式37の２" sheetId="56" r:id="rId54"/>
    <sheet name="基本診療料８様式49の４" sheetId="57" r:id="rId55"/>
    <sheet name="基本診療料９別紙様式45" sheetId="58" r:id="rId56"/>
    <sheet name="基本診療料10様式52の２" sheetId="59" r:id="rId57"/>
    <sheet name="別紙様式１８" sheetId="137" r:id="rId58"/>
    <sheet name="別紙様式１９" sheetId="142" r:id="rId59"/>
    <sheet name="別紙様式２０（精神科救急・精神科合併症）" sheetId="144" r:id="rId60"/>
    <sheet name="17-1別紙様式17の1(地域医療体制確保加算)" sheetId="145" r:id="rId61"/>
    <sheet name="別紙様式17－1別表" sheetId="146" r:id="rId62"/>
    <sheet name="17-1引用先" sheetId="147" r:id="rId63"/>
    <sheet name="別紙様式17-2" sheetId="148" r:id="rId64"/>
    <sheet name="基本診療料13様式３" sheetId="66" r:id="rId65"/>
    <sheet name="別紙様式21" sheetId="149" r:id="rId66"/>
    <sheet name="情報通信機器を用いた診療" sheetId="156" r:id="rId67"/>
    <sheet name="基本診療料14様式17の２" sheetId="68" r:id="rId68"/>
    <sheet name="別紙様式24" sheetId="150" r:id="rId69"/>
    <sheet name="糖尿病透析予防指導管理料" sheetId="125" r:id="rId70"/>
    <sheet name="ニコチン依存症管理料" sheetId="126" r:id="rId71"/>
    <sheet name="在宅患者訪問褥瘡管理指導料" sheetId="127" r:id="rId72"/>
    <sheet name="特掲３様式11の３" sheetId="123" r:id="rId73"/>
    <sheet name="様式11の4" sheetId="124" r:id="rId74"/>
    <sheet name="特掲11の5" sheetId="155" r:id="rId75"/>
    <sheet name="特掲４様式20の5" sheetId="71" r:id="rId76"/>
    <sheet name="特掲6様式26の３" sheetId="72" r:id="rId77"/>
    <sheet name="別紙様式16" sheetId="141" r:id="rId78"/>
    <sheet name="特掲･23の４の２" sheetId="105" r:id="rId79"/>
    <sheet name="脳血管リハビリテーション料" sheetId="119" r:id="rId80"/>
    <sheet name="運動器リハビリテーション料" sheetId="120" r:id="rId81"/>
    <sheet name="生殖補助医療管理料" sheetId="121" r:id="rId82"/>
    <sheet name="精巣内精子採取術" sheetId="122" r:id="rId83"/>
    <sheet name="別紙様式４－１" sheetId="115" r:id="rId84"/>
    <sheet name="別紙様式４－２" sheetId="116" r:id="rId85"/>
    <sheet name="★別紙様式６（１枚目）" sheetId="139" r:id="rId86"/>
    <sheet name="★別紙様式６（２枚目）" sheetId="140" r:id="rId87"/>
    <sheet name="別紙様式８" sheetId="138" r:id="rId88"/>
    <sheet name="予約に基づく診察等の保険外併用療養費届出" sheetId="108" r:id="rId89"/>
    <sheet name="医科点数表の規定する回数を超えて受けた診療" sheetId="109" r:id="rId90"/>
    <sheet name="多焦点眼内レンズ" sheetId="110" r:id="rId91"/>
    <sheet name="医薬品の治験" sheetId="111" r:id="rId92"/>
    <sheet name="医療機器の治験" sheetId="112" r:id="rId93"/>
    <sheet name="再生医療等製品の治験" sheetId="113" r:id="rId94"/>
    <sheet name="明細書発行" sheetId="114" r:id="rId95"/>
    <sheet name="看護職員処遇改善.計画書" sheetId="152" r:id="rId96"/>
    <sheet name="看護職員処遇改善.実施報告書" sheetId="153" r:id="rId97"/>
  </sheets>
  <definedNames>
    <definedName name="_xlnm._FilterDatabase" localSheetId="47" hidden="1">基本診療料1!$B$1:$AA$170</definedName>
    <definedName name="_Hlk126161462" localSheetId="81">生殖補助医療管理料!$A$60</definedName>
    <definedName name="_Hlk126161462" localSheetId="82">精巣内精子採取術!#REF!</definedName>
    <definedName name="_xlnm.Print_Area" localSheetId="85">'★別紙様式６（１枚目）'!$A$1:$K$31</definedName>
    <definedName name="_xlnm.Print_Area" localSheetId="86">'★別紙様式６（２枚目）'!$A$1:$J$44</definedName>
    <definedName name="_xlnm.Print_Area" localSheetId="60">'17-1別紙様式17の1(地域医療体制確保加算)'!$A$1:$G$32</definedName>
    <definedName name="_xlnm.Print_Area" localSheetId="70">ニコチン依存症管理料!$A$1:$N$42</definedName>
    <definedName name="_xlnm.Print_Area" localSheetId="89">医科点数表の規定する回数を超えて受けた診療!$A$1:$F$29</definedName>
    <definedName name="_xlnm.Print_Area" localSheetId="91">医薬品の治験!$A$1:$H$23</definedName>
    <definedName name="_xlnm.Print_Area" localSheetId="92">医療機器の治験!$A$1:$H$22</definedName>
    <definedName name="_xlnm.Print_Area" localSheetId="80">運動器リハビリテーション料!$A$1:$Y$91</definedName>
    <definedName name="_xlnm.Print_Area" localSheetId="95">看護職員処遇改善.計画書!$A$1:$AH$89</definedName>
    <definedName name="_xlnm.Print_Area" localSheetId="96">看護職員処遇改善.実施報告書!$A$1:$AG$88</definedName>
    <definedName name="_xlnm.Print_Area" localSheetId="47">基本診療料1!$A$1:$Y$29</definedName>
    <definedName name="_xlnm.Print_Area" localSheetId="56">基本診療料10様式52の２!$A$1:$E$22</definedName>
    <definedName name="_xlnm.Print_Area" localSheetId="64">基本診療料13様式３!$A$1:$G$90</definedName>
    <definedName name="_xlnm.Print_Area" localSheetId="67">基本診療料14様式17の２!$B$1:$T$73</definedName>
    <definedName name="_xlnm.Print_Area" localSheetId="48">基本診療料２様式５の７!$A$1:$I$39</definedName>
    <definedName name="_xlnm.Print_Area" localSheetId="49">基本診療料３様式13の２!$A$1:$T$50</definedName>
    <definedName name="_xlnm.Print_Area" localSheetId="50">基本診療料４様式14!$A$1:$J$223</definedName>
    <definedName name="_xlnm.Print_Area" localSheetId="51">基本診療料５様式13の3!$A$1:$U$103</definedName>
    <definedName name="_xlnm.Print_Area" localSheetId="52">基本診療料６様式13の４!$A$1:$T$64</definedName>
    <definedName name="_xlnm.Print_Area" localSheetId="53">基本診療料７様式37の２!$A$1:$P$35</definedName>
    <definedName name="_xlnm.Print_Area" localSheetId="54">基本診療料８様式49の４!$A$1:$G$26</definedName>
    <definedName name="_xlnm.Print_Area" localSheetId="55">基本診療料９別紙様式45!$A$1:$Y$78</definedName>
    <definedName name="_xlnm.Print_Area" localSheetId="46">記載上の注意!$A$1:$I$357</definedName>
    <definedName name="_xlnm.Print_Area" localSheetId="93">再生医療等製品の治験!$A$1:$H$22</definedName>
    <definedName name="_xlnm.Print_Area" localSheetId="71">在宅患者訪問褥瘡管理指導料!$A$1:$P$76</definedName>
    <definedName name="_xlnm.Print_Area" localSheetId="0">手順書!$A$1:$I$47</definedName>
    <definedName name="_xlnm.Print_Area" localSheetId="66">情報通信機器を用いた診療!$A$1:$L$77</definedName>
    <definedName name="_xlnm.Print_Area" localSheetId="81">生殖補助医療管理料!$A$1:$N$136</definedName>
    <definedName name="_xlnm.Print_Area" localSheetId="82">精巣内精子採取術!$A$1:$N$66</definedName>
    <definedName name="_xlnm.Print_Area" localSheetId="90">多焦点眼内レンズ!$A$1:$Z$32</definedName>
    <definedName name="_xlnm.Print_Area" localSheetId="69">糖尿病透析予防指導管理料!$A$1:$M$39</definedName>
    <definedName name="_xlnm.Print_Area" localSheetId="78">特掲･23の４の２!$A$1:$J$34</definedName>
    <definedName name="_xlnm.Print_Area" localSheetId="74">特掲11の5!$A$1:$I$40</definedName>
    <definedName name="_xlnm.Print_Area" localSheetId="72">特掲３様式11の３!$A$1:$I$73</definedName>
    <definedName name="_xlnm.Print_Area" localSheetId="75">特掲４様式20の5!$A$1:$J$36</definedName>
    <definedName name="_xlnm.Print_Area" localSheetId="76">特掲6様式26の３!$A$1:$R$55</definedName>
    <definedName name="_xlnm.Print_Area" localSheetId="42">届出確認!$A$1:$N$46</definedName>
    <definedName name="_xlnm.Print_Area" localSheetId="79">脳血管リハビリテーション料!$A$1:$Y$91</definedName>
    <definedName name="_xlnm.Print_Area" localSheetId="1">判定シート!$A$1:$D$94</definedName>
    <definedName name="_xlnm.Print_Area" localSheetId="41">表紙!$A$1:$F$28</definedName>
    <definedName name="_xlnm.Print_Area" localSheetId="43">'別紙様式１－１'!$A$1:$AK$62</definedName>
    <definedName name="_xlnm.Print_Area" localSheetId="44">'別紙様式１－２'!$A$1:$S$20</definedName>
    <definedName name="_xlnm.Print_Area" localSheetId="45">'別紙様式１－３'!$A$1:$R$34</definedName>
    <definedName name="_xlnm.Print_Area" localSheetId="77">別紙様式16!$A$1:$Y$118</definedName>
    <definedName name="_xlnm.Print_Area" localSheetId="61">'別紙様式17－1別表'!$A$1:$E$58</definedName>
    <definedName name="_xlnm.Print_Area" localSheetId="63">'別紙様式17-2'!$A$1:$V$130</definedName>
    <definedName name="_xlnm.Print_Area" localSheetId="57">別紙様式１８!$A$1:$J$35</definedName>
    <definedName name="_xlnm.Print_Area" localSheetId="58">別紙様式１９!$A$1:$R$68</definedName>
    <definedName name="_xlnm.Print_Area" localSheetId="59">'別紙様式２０（精神科救急・精神科合併症）'!$A$1:$J$36</definedName>
    <definedName name="_xlnm.Print_Area" localSheetId="65">別紙様式21!$A$1:$R$37</definedName>
    <definedName name="_xlnm.Print_Area" localSheetId="68">別紙様式24!$A$1:$R$49</definedName>
    <definedName name="_xlnm.Print_Area" localSheetId="83">'別紙様式４－１'!$A$1:$O$45</definedName>
    <definedName name="_xlnm.Print_Area" localSheetId="84">'別紙様式４－２'!$A$1:$O$30</definedName>
    <definedName name="_xlnm.Print_Area" localSheetId="87">別紙様式８!$A$1:$G$27</definedName>
    <definedName name="_xlnm.Print_Area" localSheetId="94">明細書発行!$A$1:$G$24</definedName>
    <definedName name="_xlnm.Print_Area" localSheetId="88">予約に基づく診察等の保険外併用療養費届出!$A$1:$S$42</definedName>
    <definedName name="_xlnm.Print_Area" localSheetId="73">様式11の4!$A$1:$I$48</definedName>
    <definedName name="Z_37B6CBE4_2B19_49FC_BFEF_B891579D40C9_.wvu.PrintArea" localSheetId="49" hidden="1">基本診療料３様式13の２!$A$1:$T$48</definedName>
    <definedName name="Z_37B6CBE4_2B19_49FC_BFEF_B891579D40C9_.wvu.PrintArea" localSheetId="52" hidden="1">基本診療料６様式13の４!$A$1:$T$60</definedName>
    <definedName name="Z_37B6CBE4_2B19_49FC_BFEF_B891579D40C9_.wvu.PrintArea" localSheetId="63" hidden="1">'別紙様式17-2'!$B$2:$U$129</definedName>
    <definedName name="Z_5D805DA5_5B83_4DA7_AD1F_0A528C0D7036_.wvu.PrintArea" localSheetId="49" hidden="1">基本診療料３様式13の２!$A$1:$T$48</definedName>
    <definedName name="Z_5D805DA5_5B83_4DA7_AD1F_0A528C0D7036_.wvu.PrintArea" localSheetId="52" hidden="1">基本診療料６様式13の４!$A$1:$T$60</definedName>
    <definedName name="Z_5D805DA5_5B83_4DA7_AD1F_0A528C0D7036_.wvu.PrintArea" localSheetId="63" hidden="1">'別紙様式17-2'!$B$2:$U$129</definedName>
    <definedName name="Z_69CDDE8E_4570_4BA1_94E3_16D081512935_.wvu.PrintArea" localSheetId="49" hidden="1">基本診療料３様式13の２!$A$1:$T$48</definedName>
    <definedName name="Z_69CDDE8E_4570_4BA1_94E3_16D081512935_.wvu.PrintArea" localSheetId="52" hidden="1">基本診療料６様式13の４!$A$1:$T$60</definedName>
    <definedName name="Z_69CDDE8E_4570_4BA1_94E3_16D081512935_.wvu.PrintArea" localSheetId="63" hidden="1">'別紙様式17-2'!$B$2:$U$129</definedName>
    <definedName name="Z_73BCDB9B_F610_4914_B01C_136D6132314D_.wvu.PrintArea" localSheetId="49" hidden="1">基本診療料３様式13の２!$A$1:$T$48</definedName>
    <definedName name="Z_73BCDB9B_F610_4914_B01C_136D6132314D_.wvu.PrintArea" localSheetId="52" hidden="1">基本診療料６様式13の４!$A$1:$T$60</definedName>
    <definedName name="Z_73BCDB9B_F610_4914_B01C_136D6132314D_.wvu.PrintArea" localSheetId="63" hidden="1">'別紙様式17-2'!$B$2:$U$129</definedName>
    <definedName name="Z_B54DE1DF_A17A_4AD2_83A8_C44B3EE7B785_.wvu.PrintArea" localSheetId="49" hidden="1">基本診療料３様式13の２!$A$1:$T$48</definedName>
    <definedName name="Z_B54DE1DF_A17A_4AD2_83A8_C44B3EE7B785_.wvu.PrintArea" localSheetId="52" hidden="1">基本診療料６様式13の４!$A$1:$T$60</definedName>
    <definedName name="Z_B54DE1DF_A17A_4AD2_83A8_C44B3EE7B785_.wvu.PrintArea" localSheetId="63" hidden="1">'別紙様式17-2'!$B$2:$U$129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19" l="1"/>
  <c r="C73" i="19"/>
  <c r="B54" i="19"/>
  <c r="B55" i="19"/>
  <c r="C54" i="19"/>
  <c r="B35" i="19"/>
  <c r="B52" i="19"/>
  <c r="B53" i="19"/>
  <c r="B63" i="19"/>
  <c r="C14" i="19"/>
  <c r="B79" i="19"/>
  <c r="AC54" i="153"/>
  <c r="AC55" i="153" s="1"/>
  <c r="AC40" i="153"/>
  <c r="AC41" i="153" s="1"/>
  <c r="AC33" i="153"/>
  <c r="AC32" i="153"/>
  <c r="P26" i="153"/>
  <c r="M26" i="153"/>
  <c r="G26" i="153"/>
  <c r="D26" i="153"/>
  <c r="P25" i="153"/>
  <c r="M25" i="153"/>
  <c r="G25" i="153"/>
  <c r="D25" i="153"/>
  <c r="P24" i="153"/>
  <c r="M24" i="153"/>
  <c r="G24" i="153"/>
  <c r="D24" i="153"/>
  <c r="P23" i="153"/>
  <c r="M23" i="153"/>
  <c r="G23" i="153"/>
  <c r="D23" i="153"/>
  <c r="AC20" i="153"/>
  <c r="P19" i="153"/>
  <c r="M19" i="153"/>
  <c r="G19" i="153"/>
  <c r="D19" i="153"/>
  <c r="P18" i="153"/>
  <c r="M18" i="153"/>
  <c r="G18" i="153"/>
  <c r="D18" i="153"/>
  <c r="P17" i="153"/>
  <c r="M17" i="153"/>
  <c r="G17" i="153"/>
  <c r="D17" i="153"/>
  <c r="P16" i="153"/>
  <c r="M16" i="153"/>
  <c r="G16" i="153"/>
  <c r="D16" i="153"/>
  <c r="AB44" i="152"/>
  <c r="AB43" i="152"/>
  <c r="AB29" i="152"/>
  <c r="AB30" i="152" s="1"/>
  <c r="AB22" i="152"/>
  <c r="AB21" i="152"/>
  <c r="C80" i="19"/>
  <c r="C79" i="19"/>
  <c r="C5" i="19"/>
  <c r="B72" i="19"/>
  <c r="B71" i="19"/>
  <c r="B70" i="19"/>
  <c r="B68" i="19"/>
  <c r="B67" i="19"/>
  <c r="B66" i="19"/>
  <c r="B60" i="19"/>
  <c r="B59" i="19"/>
  <c r="B58" i="19"/>
  <c r="B57" i="19"/>
  <c r="B56" i="19"/>
  <c r="B51" i="19"/>
  <c r="B50" i="19"/>
  <c r="B49" i="19"/>
  <c r="B48" i="19"/>
  <c r="B34" i="19"/>
  <c r="B33" i="19"/>
  <c r="B32" i="19"/>
  <c r="B31" i="19"/>
  <c r="B28" i="19"/>
  <c r="B26" i="19"/>
  <c r="B25" i="19"/>
  <c r="B24" i="19"/>
  <c r="B23" i="19"/>
  <c r="B62" i="19"/>
  <c r="B61" i="19"/>
  <c r="C71" i="19"/>
  <c r="C69" i="19"/>
  <c r="C68" i="19"/>
  <c r="C67" i="19"/>
  <c r="C66" i="19"/>
  <c r="C63" i="19"/>
  <c r="C60" i="19"/>
  <c r="C59" i="19"/>
  <c r="C58" i="19"/>
  <c r="C57" i="19"/>
  <c r="C56" i="19"/>
  <c r="C52" i="19"/>
  <c r="C51" i="19"/>
  <c r="C45" i="19"/>
  <c r="C44" i="19"/>
  <c r="C43" i="19"/>
  <c r="C42" i="19"/>
  <c r="C40" i="19"/>
  <c r="C41" i="19"/>
  <c r="C39" i="19"/>
  <c r="C38" i="19"/>
  <c r="C37" i="19"/>
  <c r="C36" i="19"/>
  <c r="C35" i="19"/>
  <c r="C34" i="19"/>
  <c r="C33" i="19"/>
  <c r="C32" i="19"/>
  <c r="C31" i="19"/>
  <c r="C30" i="19"/>
  <c r="C29" i="19"/>
  <c r="C28" i="19"/>
  <c r="C27" i="19"/>
  <c r="C26" i="19"/>
  <c r="C23" i="19"/>
  <c r="C20" i="19"/>
  <c r="C19" i="19"/>
  <c r="C18" i="19"/>
  <c r="C17" i="19"/>
  <c r="G20" i="144" l="1"/>
  <c r="G15" i="144"/>
  <c r="P50" i="142"/>
  <c r="P54" i="142"/>
  <c r="G52" i="142"/>
  <c r="P52" i="142"/>
  <c r="G50" i="142"/>
  <c r="P48" i="142"/>
  <c r="P22" i="142"/>
  <c r="J34" i="140"/>
  <c r="N35" i="140" s="1"/>
  <c r="I34" i="140"/>
  <c r="M35" i="140" s="1"/>
  <c r="H34" i="140"/>
  <c r="L35" i="140" s="1"/>
  <c r="G34" i="140"/>
  <c r="K35" i="140" s="1"/>
  <c r="N22" i="140"/>
  <c r="M22" i="140"/>
  <c r="L22" i="140"/>
  <c r="K22" i="140"/>
  <c r="N16" i="140"/>
  <c r="M16" i="140"/>
  <c r="L16" i="140"/>
  <c r="K16" i="140"/>
  <c r="J11" i="140"/>
  <c r="I11" i="140"/>
  <c r="H11" i="140"/>
  <c r="G11" i="140"/>
  <c r="K34" i="140" s="1"/>
  <c r="N10" i="140"/>
  <c r="M10" i="140"/>
  <c r="L10" i="140"/>
  <c r="K10" i="140"/>
  <c r="N9" i="140"/>
  <c r="M9" i="140"/>
  <c r="L9" i="140"/>
  <c r="K9" i="140"/>
  <c r="I4" i="140"/>
  <c r="I3" i="140"/>
  <c r="L34" i="140" l="1"/>
  <c r="M34" i="140"/>
  <c r="N34" i="140"/>
  <c r="J23" i="137" l="1"/>
  <c r="E23" i="137"/>
  <c r="P33" i="134"/>
  <c r="M33" i="134"/>
  <c r="S19" i="134"/>
  <c r="S18" i="134"/>
  <c r="Q16" i="134"/>
  <c r="O16" i="134"/>
  <c r="M16" i="134"/>
  <c r="V15" i="134"/>
  <c r="U15" i="134"/>
  <c r="T15" i="134"/>
  <c r="V14" i="134"/>
  <c r="U14" i="134"/>
  <c r="T14" i="134"/>
  <c r="R4" i="134"/>
  <c r="Q4" i="134"/>
  <c r="P4" i="134"/>
  <c r="O4" i="134"/>
  <c r="N4" i="134"/>
  <c r="M4" i="134"/>
  <c r="L4" i="134"/>
  <c r="K4" i="134"/>
  <c r="J4" i="134"/>
  <c r="Q18" i="133"/>
  <c r="H18" i="133"/>
  <c r="S4" i="133"/>
  <c r="R4" i="133"/>
  <c r="Q4" i="133"/>
  <c r="P4" i="133"/>
  <c r="O4" i="133"/>
  <c r="N4" i="133"/>
  <c r="M4" i="133"/>
  <c r="L4" i="133"/>
  <c r="K4" i="133"/>
  <c r="AK36" i="132"/>
  <c r="AJ36" i="132"/>
  <c r="AI36" i="132"/>
  <c r="AH36" i="132"/>
  <c r="AG36" i="132"/>
  <c r="AF36" i="132"/>
  <c r="AE36" i="132"/>
  <c r="AD36" i="132"/>
  <c r="AC36" i="132"/>
  <c r="C12" i="19" l="1"/>
  <c r="C50" i="19" l="1"/>
  <c r="C49" i="19"/>
  <c r="C48" i="19"/>
  <c r="H28" i="125"/>
  <c r="H25" i="125"/>
  <c r="H22" i="125"/>
  <c r="C62" i="19" l="1"/>
  <c r="C61" i="19"/>
  <c r="C76" i="19" l="1"/>
  <c r="C75" i="19"/>
  <c r="C74" i="19"/>
  <c r="C72" i="19"/>
  <c r="C70" i="19"/>
  <c r="B37" i="19" l="1"/>
  <c r="I21" i="105"/>
  <c r="I19" i="105"/>
  <c r="I10" i="105"/>
  <c r="B45" i="19" l="1"/>
  <c r="B42" i="19"/>
  <c r="B43" i="19"/>
  <c r="B44" i="19" l="1"/>
  <c r="B41" i="19"/>
  <c r="B40" i="19"/>
  <c r="B38" i="19"/>
  <c r="B36" i="19"/>
  <c r="N40" i="68" l="1"/>
  <c r="N39" i="68"/>
  <c r="F51" i="66" l="1"/>
  <c r="Q52" i="58" l="1"/>
  <c r="Q51" i="58"/>
  <c r="Q31" i="58"/>
  <c r="Q30" i="58"/>
  <c r="V16" i="58"/>
  <c r="E20" i="57" l="1"/>
  <c r="E13" i="57"/>
  <c r="H164" i="53" l="1"/>
  <c r="H163" i="53"/>
  <c r="S132" i="53"/>
  <c r="S131" i="53"/>
  <c r="T125" i="53"/>
  <c r="H125" i="53"/>
  <c r="T124" i="53"/>
  <c r="H124" i="53"/>
  <c r="H80" i="53"/>
  <c r="H79" i="53"/>
  <c r="H41" i="53"/>
  <c r="H40" i="53"/>
  <c r="T12"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F3D1A692-C485-45B6-A1E3-480DABA1FFD6}">
      <text>
        <r>
          <rPr>
            <b/>
            <sz val="9"/>
            <color indexed="81"/>
            <rFont val="MS P ゴシック"/>
            <family val="3"/>
            <charset val="128"/>
          </rPr>
          <t>STEP1
コードを入力したら手順書へ戻る。</t>
        </r>
      </text>
    </comment>
    <comment ref="D12" authorId="0" shapeId="0" xr:uid="{54CFF824-7080-48DB-8AF9-17F6235DAD0C}">
      <text>
        <r>
          <rPr>
            <b/>
            <sz val="9"/>
            <color indexed="81"/>
            <rFont val="MS P ゴシック"/>
            <family val="3"/>
            <charset val="128"/>
          </rPr>
          <t>STEP5
提出物のチェックをし判定シートを印刷する。
その後、手順書へ戻る。</t>
        </r>
      </text>
    </comment>
    <comment ref="B17" authorId="0" shapeId="0" xr:uid="{BB3C921F-2D60-4729-9115-77374CEDA4D6}">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0E89351A-711D-4315-B215-5FA1CC46FFF1}">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09EA8EE9-D558-4792-B35F-14DEC83E875E}">
      <text>
        <r>
          <rPr>
            <b/>
            <sz val="9"/>
            <color indexed="81"/>
            <rFont val="MS P ゴシック"/>
            <family val="3"/>
            <charset val="128"/>
          </rPr>
          <t xml:space="preserve">STEP3　①
該当するものに○をしてください
</t>
        </r>
      </text>
    </comment>
    <comment ref="C7" authorId="0" shapeId="0" xr:uid="{4753A0E5-11F0-431E-A969-020B17C3136F}">
      <text>
        <r>
          <rPr>
            <b/>
            <sz val="9"/>
            <color indexed="81"/>
            <rFont val="MS P ゴシック"/>
            <family val="3"/>
            <charset val="128"/>
          </rPr>
          <t>STEP3　②
必要事項を記入</t>
        </r>
      </text>
    </comment>
    <comment ref="B22" authorId="0" shapeId="0" xr:uid="{C0295C1B-8458-4C00-B34C-37744295FD6E}">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<sst xmlns="http://schemas.openxmlformats.org/spreadsheetml/2006/main" count="38757" uniqueCount="6524">
  <si>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</si>
  <si>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</si>
  <si>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</si>
  <si>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</si>
  <si>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</si>
  <si>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</si>
  <si>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</si>
  <si>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</si>
  <si>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</si>
  <si>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</si>
  <si>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</si>
  <si>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</si>
  <si>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</si>
  <si>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</si>
  <si>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</si>
  <si>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</si>
  <si>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</si>
  <si>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</si>
  <si>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</si>
  <si>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</si>
  <si>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</si>
  <si>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</si>
  <si>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</si>
  <si>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</si>
  <si>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</si>
  <si>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</si>
  <si>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</si>
  <si>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</si>
  <si>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</si>
  <si>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</si>
  <si>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</si>
  <si>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</si>
  <si>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</si>
  <si>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</si>
  <si>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</si>
  <si>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</si>
  <si>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</si>
  <si>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</si>
  <si>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</si>
  <si>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</si>
  <si>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</si>
  <si>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</si>
  <si>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</si>
  <si>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</si>
  <si>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</si>
  <si>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</si>
  <si>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</si>
  <si>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</si>
  <si>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</si>
  <si>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</si>
  <si>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</si>
  <si>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</si>
  <si>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</si>
  <si>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</si>
  <si>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</si>
  <si>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</si>
  <si>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</si>
  <si>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</si>
  <si>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</si>
  <si>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</si>
  <si>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</si>
  <si>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</si>
  <si>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</si>
  <si>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</si>
  <si>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</si>
  <si>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230</t>
  </si>
  <si>
    <t>平成30年 6月 1日</t>
  </si>
  <si>
    <t>45</t>
  </si>
  <si>
    <t>平成30年11月 1日</t>
  </si>
  <si>
    <t>令和 4年 3月 1日</t>
  </si>
  <si>
    <t>140</t>
  </si>
  <si>
    <t>令和 4年 6月 1日</t>
  </si>
  <si>
    <t>平成30年 1月 1日</t>
  </si>
  <si>
    <t>78</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</si>
  <si>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</si>
  <si>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</si>
  <si>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</si>
  <si>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</si>
  <si>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</si>
  <si>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</si>
  <si>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</si>
  <si>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</si>
  <si>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</si>
  <si>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</si>
  <si>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</si>
  <si>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</si>
  <si>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</si>
  <si>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</si>
  <si>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</si>
  <si>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</si>
  <si>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</si>
  <si>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</si>
  <si>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</si>
  <si>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</si>
  <si>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</si>
  <si>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</si>
  <si>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</si>
  <si>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</si>
  <si>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</si>
  <si>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</si>
  <si>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</si>
  <si>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</si>
  <si>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</si>
  <si>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</si>
  <si>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</si>
  <si>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223</t>
  </si>
  <si>
    <t>平成30年 5月 1日</t>
  </si>
  <si>
    <t>46</t>
  </si>
  <si>
    <t>47</t>
  </si>
  <si>
    <t>すずきクリニック</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</si>
  <si>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</si>
  <si>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</si>
  <si>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</si>
  <si>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</si>
  <si>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</si>
  <si>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</si>
  <si>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</si>
  <si>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</si>
  <si>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</si>
  <si>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</si>
  <si>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</si>
  <si>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</si>
  <si>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</si>
  <si>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</si>
  <si>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</si>
  <si>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</si>
  <si>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</si>
  <si>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</si>
  <si>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</si>
  <si>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</si>
  <si>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</si>
  <si>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</si>
  <si>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平成30年10月 1日</t>
  </si>
  <si>
    <t>67</t>
  </si>
  <si>
    <t>68</t>
  </si>
  <si>
    <t>70</t>
  </si>
  <si>
    <t>71</t>
  </si>
  <si>
    <t>72</t>
  </si>
  <si>
    <t>73</t>
  </si>
  <si>
    <t>74</t>
  </si>
  <si>
    <t>75</t>
  </si>
  <si>
    <t>76</t>
  </si>
  <si>
    <t>160</t>
  </si>
  <si>
    <t>77</t>
  </si>
  <si>
    <t>79</t>
  </si>
  <si>
    <t>80</t>
  </si>
  <si>
    <t>81</t>
  </si>
  <si>
    <t>82</t>
  </si>
  <si>
    <t>83</t>
  </si>
  <si>
    <t>84</t>
  </si>
  <si>
    <t>85</t>
  </si>
  <si>
    <t>86</t>
  </si>
  <si>
    <t>87</t>
  </si>
  <si>
    <t>88</t>
  </si>
  <si>
    <t>89</t>
  </si>
  <si>
    <t>90</t>
  </si>
  <si>
    <t>平成31年 4月 1日</t>
  </si>
  <si>
    <t>91</t>
  </si>
  <si>
    <t>令和元年 5月 1日</t>
  </si>
  <si>
    <t>92</t>
  </si>
  <si>
    <t>令和元年 8月 1日</t>
  </si>
  <si>
    <t>93</t>
  </si>
  <si>
    <t>令和 2年 2月 1日</t>
  </si>
  <si>
    <t>94</t>
  </si>
  <si>
    <t>95</t>
  </si>
  <si>
    <t>96</t>
  </si>
  <si>
    <t>令和 2年 4月 1日</t>
  </si>
  <si>
    <t>97</t>
  </si>
  <si>
    <t>98</t>
  </si>
  <si>
    <t>令和 2年 7月 1日</t>
  </si>
  <si>
    <t>99</t>
  </si>
  <si>
    <t>100</t>
  </si>
  <si>
    <t>101</t>
  </si>
  <si>
    <t>102</t>
  </si>
  <si>
    <t>令和 3年 1月 1日</t>
  </si>
  <si>
    <t>103</t>
  </si>
  <si>
    <t>198</t>
  </si>
  <si>
    <t>令和 3年 4月 1日</t>
  </si>
  <si>
    <t>104</t>
  </si>
  <si>
    <t>令和 3年 5月 1日</t>
  </si>
  <si>
    <t>105</t>
  </si>
  <si>
    <t>令和 3年11月 1日</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</si>
  <si>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</si>
  <si>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</si>
  <si>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</si>
  <si>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</si>
  <si>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</si>
  <si>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</si>
  <si>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</si>
  <si>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</si>
  <si>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</si>
  <si>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</si>
  <si>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</si>
  <si>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</si>
  <si>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</si>
  <si>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</si>
  <si>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</si>
  <si>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</si>
  <si>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</si>
  <si>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</si>
  <si>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</si>
  <si>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</si>
  <si>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</si>
  <si>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</si>
  <si>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126</t>
  </si>
  <si>
    <t>127</t>
  </si>
  <si>
    <t>128</t>
  </si>
  <si>
    <t>平成31年 1月 1日</t>
  </si>
  <si>
    <t>129</t>
  </si>
  <si>
    <t>130</t>
  </si>
  <si>
    <t>131</t>
  </si>
  <si>
    <t>132</t>
  </si>
  <si>
    <t>133</t>
  </si>
  <si>
    <t>134</t>
  </si>
  <si>
    <t>令和 2年 5月 1日</t>
  </si>
  <si>
    <t>135</t>
  </si>
  <si>
    <t>136</t>
  </si>
  <si>
    <t>令和 2年 9月 1日</t>
  </si>
  <si>
    <t>137</t>
  </si>
  <si>
    <t>138</t>
  </si>
  <si>
    <t>令和 3年 2月 1日</t>
  </si>
  <si>
    <t>139</t>
  </si>
  <si>
    <t>令和 3年10月 1日</t>
  </si>
  <si>
    <t>令和 3年 9月 1日</t>
  </si>
  <si>
    <t>141</t>
  </si>
  <si>
    <t>142</t>
  </si>
  <si>
    <t>143</t>
  </si>
  <si>
    <t>令和 4年 1月 1日</t>
  </si>
  <si>
    <t>144</t>
  </si>
  <si>
    <t>145</t>
  </si>
  <si>
    <t>146</t>
  </si>
  <si>
    <t>147</t>
  </si>
  <si>
    <t>148</t>
  </si>
  <si>
    <t>149</t>
  </si>
  <si>
    <t>150</t>
  </si>
  <si>
    <t>151</t>
  </si>
  <si>
    <t>152</t>
  </si>
  <si>
    <t>153</t>
  </si>
  <si>
    <t>154</t>
  </si>
  <si>
    <t>155</t>
  </si>
  <si>
    <t>156</t>
  </si>
  <si>
    <t>157</t>
  </si>
  <si>
    <t>158</t>
  </si>
  <si>
    <t>令和元年 9月 1日</t>
  </si>
  <si>
    <t>159</t>
  </si>
  <si>
    <t>令和 2年 1月 1日</t>
  </si>
  <si>
    <t>161</t>
  </si>
  <si>
    <t>162</t>
  </si>
  <si>
    <t>163</t>
  </si>
  <si>
    <t>令和 2年10月 1日</t>
  </si>
  <si>
    <t>164</t>
  </si>
  <si>
    <t>165</t>
  </si>
  <si>
    <t>166</t>
  </si>
  <si>
    <t>167</t>
  </si>
  <si>
    <t>令和 4年 2月 1日</t>
  </si>
  <si>
    <t>168</t>
  </si>
  <si>
    <t>169</t>
  </si>
  <si>
    <t>170</t>
  </si>
  <si>
    <t>191</t>
  </si>
  <si>
    <t>171</t>
  </si>
  <si>
    <t>172</t>
  </si>
  <si>
    <t>173</t>
  </si>
  <si>
    <t>174</t>
  </si>
  <si>
    <t>175</t>
  </si>
  <si>
    <t>176</t>
  </si>
  <si>
    <t>177</t>
  </si>
  <si>
    <t>178</t>
  </si>
  <si>
    <t>179</t>
  </si>
  <si>
    <t>180</t>
  </si>
  <si>
    <t>181</t>
  </si>
  <si>
    <t>182</t>
  </si>
  <si>
    <t>183</t>
  </si>
  <si>
    <t>184</t>
  </si>
  <si>
    <t>185</t>
  </si>
  <si>
    <t>令和 2年 3月 1日</t>
  </si>
  <si>
    <t>186</t>
  </si>
  <si>
    <t>187</t>
  </si>
  <si>
    <t>188</t>
  </si>
  <si>
    <t>189</t>
  </si>
  <si>
    <t>190</t>
  </si>
  <si>
    <t>192</t>
  </si>
  <si>
    <t>193</t>
  </si>
  <si>
    <t>194</t>
  </si>
  <si>
    <t>195</t>
  </si>
  <si>
    <t>196</t>
  </si>
  <si>
    <t>197</t>
  </si>
  <si>
    <t>244</t>
  </si>
  <si>
    <t>199</t>
  </si>
  <si>
    <t>200</t>
  </si>
  <si>
    <t>201</t>
  </si>
  <si>
    <t>202</t>
  </si>
  <si>
    <t>203</t>
  </si>
  <si>
    <t>204</t>
  </si>
  <si>
    <t>205</t>
  </si>
  <si>
    <t>206</t>
  </si>
  <si>
    <t>207</t>
  </si>
  <si>
    <t>208</t>
  </si>
  <si>
    <t>209</t>
  </si>
  <si>
    <t>210</t>
  </si>
  <si>
    <t>平成28年 9月 1日</t>
  </si>
  <si>
    <t>211</t>
  </si>
  <si>
    <t>212</t>
  </si>
  <si>
    <t>213</t>
  </si>
  <si>
    <t>214</t>
  </si>
  <si>
    <t>215</t>
  </si>
  <si>
    <t>216</t>
  </si>
  <si>
    <t>217</t>
  </si>
  <si>
    <t>218</t>
  </si>
  <si>
    <t>219</t>
  </si>
  <si>
    <t>220</t>
  </si>
  <si>
    <t>221</t>
  </si>
  <si>
    <t>222</t>
  </si>
  <si>
    <t>224</t>
  </si>
  <si>
    <t>225</t>
  </si>
  <si>
    <t>226</t>
  </si>
  <si>
    <t>227</t>
  </si>
  <si>
    <t>228</t>
  </si>
  <si>
    <t>229</t>
  </si>
  <si>
    <t>231</t>
  </si>
  <si>
    <t>232</t>
  </si>
  <si>
    <t>233</t>
  </si>
  <si>
    <t>234</t>
  </si>
  <si>
    <t>235</t>
  </si>
  <si>
    <t>236</t>
  </si>
  <si>
    <t>237</t>
  </si>
  <si>
    <t>238</t>
  </si>
  <si>
    <t>239</t>
  </si>
  <si>
    <t>240</t>
  </si>
  <si>
    <t>241</t>
  </si>
  <si>
    <t>242</t>
  </si>
  <si>
    <t>243</t>
  </si>
  <si>
    <t>245</t>
  </si>
  <si>
    <t>246</t>
  </si>
  <si>
    <t>247</t>
  </si>
  <si>
    <t>248</t>
  </si>
  <si>
    <t>249</t>
  </si>
  <si>
    <t>250</t>
  </si>
  <si>
    <t>251</t>
  </si>
  <si>
    <t>252</t>
  </si>
  <si>
    <t>253</t>
  </si>
  <si>
    <t>254</t>
  </si>
  <si>
    <t>255</t>
  </si>
  <si>
    <t>令和元年 7月 1日</t>
  </si>
  <si>
    <t>令和 2年11月 1日</t>
  </si>
  <si>
    <t>令和 3年 3月 1日</t>
  </si>
  <si>
    <t>平成29年 3月 1日</t>
  </si>
  <si>
    <t>平成31年 3月 1日</t>
  </si>
  <si>
    <t>令和 3年 7月 1日</t>
  </si>
  <si>
    <t>鈴木内科医院</t>
  </si>
  <si>
    <t>平成30年12月 1日</t>
  </si>
  <si>
    <t>令和 3年 8月 1日</t>
  </si>
  <si>
    <t>令和 2年 8月 1日</t>
  </si>
  <si>
    <t>糖尿病透析予防指導管理料</t>
  </si>
  <si>
    <t>糖防管</t>
  </si>
  <si>
    <t>第23号</t>
  </si>
  <si>
    <t>第24号</t>
  </si>
  <si>
    <t>第26号</t>
  </si>
  <si>
    <t>第19号</t>
  </si>
  <si>
    <t>第25号</t>
  </si>
  <si>
    <t>ニコチン依存症管理料</t>
  </si>
  <si>
    <t>ニコ</t>
  </si>
  <si>
    <t xml:space="preserve">一般　　         </t>
  </si>
  <si>
    <t>一般　　       19</t>
  </si>
  <si>
    <t>在宅患者訪問褥瘡管理指導料</t>
  </si>
  <si>
    <t>在訪褥</t>
  </si>
  <si>
    <t>療養　　       50</t>
  </si>
  <si>
    <t>平成26年 6月 1日</t>
  </si>
  <si>
    <t>第43号</t>
  </si>
  <si>
    <t>第30号</t>
  </si>
  <si>
    <t>第31号</t>
  </si>
  <si>
    <t>第44号</t>
  </si>
  <si>
    <t>平成28年 4月 1日</t>
  </si>
  <si>
    <t>第27号</t>
  </si>
  <si>
    <t>第36号</t>
  </si>
  <si>
    <t>第37号</t>
  </si>
  <si>
    <t>第29号</t>
  </si>
  <si>
    <t>第196号</t>
  </si>
  <si>
    <t>第187号</t>
  </si>
  <si>
    <t>第146号</t>
  </si>
  <si>
    <t>第141号</t>
  </si>
  <si>
    <t>第165号</t>
  </si>
  <si>
    <t>第152号</t>
  </si>
  <si>
    <t>第186号</t>
  </si>
  <si>
    <t>第201号</t>
  </si>
  <si>
    <t>脳血管疾患等リハビリテーション料（Ⅰ）</t>
  </si>
  <si>
    <t>脳Ⅰ</t>
  </si>
  <si>
    <t>第91号</t>
  </si>
  <si>
    <t>第45号</t>
  </si>
  <si>
    <t>第46号</t>
  </si>
  <si>
    <t>第70号</t>
  </si>
  <si>
    <t>第42号</t>
  </si>
  <si>
    <t>第60号</t>
  </si>
  <si>
    <t>第84号</t>
  </si>
  <si>
    <t>第77号</t>
  </si>
  <si>
    <t>第49号</t>
  </si>
  <si>
    <t>第89号</t>
  </si>
  <si>
    <t>第48号</t>
  </si>
  <si>
    <t>第79号</t>
  </si>
  <si>
    <t>第87号</t>
  </si>
  <si>
    <t>第61号</t>
  </si>
  <si>
    <t>第47号</t>
  </si>
  <si>
    <t>第51号</t>
  </si>
  <si>
    <t>第66号</t>
  </si>
  <si>
    <t>第74号</t>
  </si>
  <si>
    <t>第50号</t>
  </si>
  <si>
    <t>第81号</t>
  </si>
  <si>
    <t>第62号</t>
  </si>
  <si>
    <t>第92号</t>
  </si>
  <si>
    <t>第64号</t>
  </si>
  <si>
    <t>第63号</t>
  </si>
  <si>
    <t>第71号</t>
  </si>
  <si>
    <t>第57号</t>
  </si>
  <si>
    <t>脳血管疾患等リハビリテーション料（Ⅱ）</t>
  </si>
  <si>
    <t>脳Ⅱ</t>
  </si>
  <si>
    <t>第170号</t>
  </si>
  <si>
    <t>第138号</t>
  </si>
  <si>
    <t>第169号</t>
  </si>
  <si>
    <t>第135号</t>
  </si>
  <si>
    <t>第151号</t>
  </si>
  <si>
    <t>脳血管疾患等リハビリテーション料（Ⅲ）</t>
  </si>
  <si>
    <t>脳Ⅲ</t>
  </si>
  <si>
    <t>第35号</t>
  </si>
  <si>
    <t>第129号</t>
  </si>
  <si>
    <t>第113号</t>
  </si>
  <si>
    <t>第80号</t>
  </si>
  <si>
    <t>第121号</t>
  </si>
  <si>
    <t>第65号</t>
  </si>
  <si>
    <t>第69号</t>
  </si>
  <si>
    <t>第97号</t>
  </si>
  <si>
    <t>運動器リハビリテーション料（Ⅰ）</t>
  </si>
  <si>
    <t>運Ⅰ</t>
  </si>
  <si>
    <t>第55号</t>
  </si>
  <si>
    <t>平成24年 4月 1日</t>
  </si>
  <si>
    <t>第58号</t>
  </si>
  <si>
    <t>第112号</t>
  </si>
  <si>
    <t>平成27年 2月 1日</t>
  </si>
  <si>
    <t>平成24年 6月 1日</t>
  </si>
  <si>
    <t>第108号</t>
  </si>
  <si>
    <t>平成26年 4月 1日</t>
  </si>
  <si>
    <t>平成27年11月 1日</t>
  </si>
  <si>
    <t>第68号</t>
  </si>
  <si>
    <t>平成28年 6月 1日</t>
  </si>
  <si>
    <t>第52号</t>
  </si>
  <si>
    <t>第75号</t>
  </si>
  <si>
    <t>第115号</t>
  </si>
  <si>
    <t>第53号</t>
  </si>
  <si>
    <t>平成23年 4月 1日</t>
  </si>
  <si>
    <t>第106号</t>
  </si>
  <si>
    <t>第147号</t>
  </si>
  <si>
    <t>平成22年 4月 1日</t>
  </si>
  <si>
    <t>第140号</t>
  </si>
  <si>
    <t>第54号</t>
  </si>
  <si>
    <t>第111号</t>
  </si>
  <si>
    <t>平成28年 5月 1日</t>
  </si>
  <si>
    <t>平成24年 5月 1日</t>
  </si>
  <si>
    <t>運動器リハビリテーション料（Ⅱ）</t>
  </si>
  <si>
    <t>運Ⅱ</t>
  </si>
  <si>
    <t>第101号</t>
  </si>
  <si>
    <t>平成21年 4月 1日</t>
  </si>
  <si>
    <t>平成20年 9月 1日</t>
  </si>
  <si>
    <t>第130号</t>
  </si>
  <si>
    <t>平成18年 4月 1日</t>
  </si>
  <si>
    <t>平成26年12月 1日</t>
  </si>
  <si>
    <t>平成18年 6月 1日</t>
  </si>
  <si>
    <t>第83号</t>
  </si>
  <si>
    <t>平成26年11月 1日</t>
  </si>
  <si>
    <t>平成26年10月 1日</t>
  </si>
  <si>
    <t>第88号</t>
  </si>
  <si>
    <t>第125号</t>
  </si>
  <si>
    <t>第122号</t>
  </si>
  <si>
    <t>運動器リハビリテーション料（Ⅲ）</t>
  </si>
  <si>
    <t>運Ⅲ</t>
  </si>
  <si>
    <t>第86号</t>
  </si>
  <si>
    <t>第82号</t>
  </si>
  <si>
    <t>第40号</t>
  </si>
  <si>
    <t>第56号</t>
  </si>
  <si>
    <t>平成27年 4月 1日</t>
  </si>
  <si>
    <t>平成21年 8月 1日</t>
  </si>
  <si>
    <t>第28号</t>
  </si>
  <si>
    <t>脳血管疾患等リハビリテーション料</t>
    <rPh sb="0" eb="3">
      <t>ノウケッカン</t>
    </rPh>
    <rPh sb="3" eb="5">
      <t>シッカン</t>
    </rPh>
    <rPh sb="5" eb="6">
      <t>トウ</t>
    </rPh>
    <rPh sb="15" eb="16">
      <t>リョウ</t>
    </rPh>
    <phoneticPr fontId="1"/>
  </si>
  <si>
    <t>（別紙様式23）</t>
    <phoneticPr fontId="6"/>
  </si>
  <si>
    <t>情報通信機器を用いた診療に係る報告書（７月報告）</t>
    <phoneticPr fontId="6"/>
  </si>
  <si>
    <t>保険医療機関名</t>
    <rPh sb="0" eb="2">
      <t>ホケン</t>
    </rPh>
    <rPh sb="2" eb="4">
      <t>イリョウ</t>
    </rPh>
    <rPh sb="4" eb="6">
      <t>キカン</t>
    </rPh>
    <rPh sb="6" eb="7">
      <t>メイ</t>
    </rPh>
    <phoneticPr fontId="6"/>
  </si>
  <si>
    <t>医療機関コード</t>
  </si>
  <si>
    <t>※レセプトに記載する７桁の数字を記載すること。</t>
  </si>
  <si>
    <t>郵便番号</t>
    <rPh sb="0" eb="2">
      <t>ユウビン</t>
    </rPh>
    <rPh sb="2" eb="4">
      <t>バンゴウ</t>
    </rPh>
    <phoneticPr fontId="6"/>
  </si>
  <si>
    <t>住所</t>
    <rPh sb="0" eb="2">
      <t>ジュウショ</t>
    </rPh>
    <phoneticPr fontId="6"/>
  </si>
  <si>
    <t>診療件数</t>
    <rPh sb="0" eb="2">
      <t>シンリョウ</t>
    </rPh>
    <rPh sb="2" eb="4">
      <t>ケンスウ</t>
    </rPh>
    <phoneticPr fontId="6"/>
  </si>
  <si>
    <t>そのうち「自身では対応困難な疾患・病態の患者や緊急性がある場合」として、他の医療機関へ紹介を実施したものの件数</t>
    <phoneticPr fontId="6"/>
  </si>
  <si>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6"/>
  </si>
  <si>
    <t>２　情報通信機器を用いた診療の件数</t>
    <phoneticPr fontId="6"/>
  </si>
  <si>
    <t>対面診療で実施した診療の算定件数</t>
    <phoneticPr fontId="6"/>
  </si>
  <si>
    <t>情報通信機器を用いた診療の算定件数</t>
    <phoneticPr fontId="6"/>
  </si>
  <si>
    <t>初診料</t>
    <phoneticPr fontId="6"/>
  </si>
  <si>
    <t>７月</t>
    <rPh sb="1" eb="2">
      <t>ガツ</t>
    </rPh>
    <phoneticPr fontId="6"/>
  </si>
  <si>
    <t>初診料を算定した患者の内、診療前相談を行った件数</t>
    <phoneticPr fontId="6"/>
  </si>
  <si>
    <t>初診料を算定した患者の内、その後自院にて対面診療を行わなかった件数</t>
    <phoneticPr fontId="6"/>
  </si>
  <si>
    <t>８月</t>
    <rPh sb="1" eb="2">
      <t>ガツ</t>
    </rPh>
    <phoneticPr fontId="6"/>
  </si>
  <si>
    <t>９月</t>
    <rPh sb="1" eb="2">
      <t>ガツ</t>
    </rPh>
    <phoneticPr fontId="6"/>
  </si>
  <si>
    <t>１０月</t>
  </si>
  <si>
    <t>１１月</t>
  </si>
  <si>
    <t>１２月</t>
  </si>
  <si>
    <t>１月</t>
  </si>
  <si>
    <t>２月</t>
  </si>
  <si>
    <t>３月</t>
  </si>
  <si>
    <t>４月</t>
  </si>
  <si>
    <t>５月</t>
  </si>
  <si>
    <t>６月</t>
  </si>
  <si>
    <t>〔記載上の注意〕</t>
  </si>
  <si>
    <t>円</t>
    <rPh sb="0" eb="1">
      <t>エン</t>
    </rPh>
    <phoneticPr fontId="16"/>
  </si>
  <si>
    <t>医療機関コード</t>
    <rPh sb="0" eb="2">
      <t>イリョウ</t>
    </rPh>
    <rPh sb="2" eb="4">
      <t>キカン</t>
    </rPh>
    <phoneticPr fontId="16"/>
  </si>
  <si>
    <t>保険医療機関名</t>
    <rPh sb="0" eb="2">
      <t>ホケン</t>
    </rPh>
    <rPh sb="2" eb="4">
      <t>イリョウ</t>
    </rPh>
    <rPh sb="4" eb="6">
      <t>キカン</t>
    </rPh>
    <rPh sb="6" eb="7">
      <t>メイ</t>
    </rPh>
    <phoneticPr fontId="16"/>
  </si>
  <si>
    <t>診　療　の　名　称</t>
    <rPh sb="0" eb="1">
      <t>ミ</t>
    </rPh>
    <rPh sb="2" eb="3">
      <t>リョウ</t>
    </rPh>
    <rPh sb="6" eb="7">
      <t>メイ</t>
    </rPh>
    <rPh sb="8" eb="9">
      <t>ショウ</t>
    </rPh>
    <phoneticPr fontId="16"/>
  </si>
  <si>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6"/>
  </si>
  <si>
    <t>患者からの徴収額（税込）</t>
    <rPh sb="0" eb="2">
      <t>カンジャ</t>
    </rPh>
    <rPh sb="5" eb="8">
      <t>チョウシュウガク</t>
    </rPh>
    <rPh sb="9" eb="11">
      <t>ゼイコ</t>
    </rPh>
    <phoneticPr fontId="16"/>
  </si>
  <si>
    <t>　　　年　　月　　日</t>
    <rPh sb="3" eb="4">
      <t>ネン</t>
    </rPh>
    <rPh sb="6" eb="7">
      <t>ガツ</t>
    </rPh>
    <rPh sb="9" eb="10">
      <t>ヒ</t>
    </rPh>
    <phoneticPr fontId="16"/>
  </si>
  <si>
    <t>（　　　）第　　　号</t>
    <rPh sb="5" eb="6">
      <t>ダイ</t>
    </rPh>
    <rPh sb="9" eb="10">
      <t>ゴウ</t>
    </rPh>
    <phoneticPr fontId="16"/>
  </si>
  <si>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6"/>
  </si>
  <si>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6"/>
  </si>
  <si>
    <t>（別紙様式１５）</t>
    <rPh sb="1" eb="3">
      <t>ベッシ</t>
    </rPh>
    <rPh sb="3" eb="5">
      <t>ヨウシキ</t>
    </rPh>
    <phoneticPr fontId="23"/>
  </si>
  <si>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3"/>
  </si>
  <si>
    <t>都道府県名</t>
  </si>
  <si>
    <t>医療機関コード</t>
    <phoneticPr fontId="23"/>
  </si>
  <si>
    <t>　※レセプトに記載する７桁の数字を記載すること。</t>
    <phoneticPr fontId="23"/>
  </si>
  <si>
    <t>保険医療機関名</t>
  </si>
  <si>
    <t>実施回数</t>
    <rPh sb="0" eb="4">
      <t>ジッセィ</t>
    </rPh>
    <phoneticPr fontId="23"/>
  </si>
  <si>
    <t>治験依頼者名</t>
    <rPh sb="0" eb="2">
      <t>チケン</t>
    </rPh>
    <rPh sb="2" eb="4">
      <t>イライ</t>
    </rPh>
    <rPh sb="4" eb="5">
      <t>シャ</t>
    </rPh>
    <rPh sb="5" eb="6">
      <t>メイ</t>
    </rPh>
    <phoneticPr fontId="16"/>
  </si>
  <si>
    <t>治験薬の名称
・効能効果</t>
    <rPh sb="0" eb="2">
      <t>チケン</t>
    </rPh>
    <rPh sb="2" eb="3">
      <t>ヤク</t>
    </rPh>
    <rPh sb="4" eb="6">
      <t>メイショウ</t>
    </rPh>
    <rPh sb="8" eb="10">
      <t>コウノウ</t>
    </rPh>
    <rPh sb="10" eb="12">
      <t>コウカ</t>
    </rPh>
    <phoneticPr fontId="16"/>
  </si>
  <si>
    <t>内・注・外</t>
    <rPh sb="0" eb="1">
      <t>ナイ</t>
    </rPh>
    <rPh sb="2" eb="3">
      <t>チュウ</t>
    </rPh>
    <rPh sb="4" eb="5">
      <t>ソト</t>
    </rPh>
    <phoneticPr fontId="16"/>
  </si>
  <si>
    <t>区分</t>
    <rPh sb="0" eb="2">
      <t>クブン</t>
    </rPh>
    <phoneticPr fontId="16"/>
  </si>
  <si>
    <t>対象患者数</t>
    <rPh sb="0" eb="2">
      <t>タイショウ</t>
    </rPh>
    <rPh sb="2" eb="5">
      <t>カンジャスウ</t>
    </rPh>
    <phoneticPr fontId="16"/>
  </si>
  <si>
    <t>治験実施期間</t>
    <rPh sb="0" eb="2">
      <t>チケン</t>
    </rPh>
    <rPh sb="2" eb="4">
      <t>ジッシ</t>
    </rPh>
    <rPh sb="4" eb="6">
      <t>キカン</t>
    </rPh>
    <phoneticPr fontId="16"/>
  </si>
  <si>
    <t>人</t>
    <rPh sb="0" eb="1">
      <t>ニン</t>
    </rPh>
    <phoneticPr fontId="16"/>
  </si>
  <si>
    <t>（別紙様式１２）</t>
    <rPh sb="1" eb="3">
      <t>ベッシ</t>
    </rPh>
    <rPh sb="3" eb="5">
      <t>ヨウシキ</t>
    </rPh>
    <phoneticPr fontId="23"/>
  </si>
  <si>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3"/>
  </si>
  <si>
    <t>都道府県名</t>
    <rPh sb="0" eb="4">
      <t>トドウフケン</t>
    </rPh>
    <rPh sb="4" eb="5">
      <t>メイ</t>
    </rPh>
    <phoneticPr fontId="23"/>
  </si>
  <si>
    <r>
      <t xml:space="preserve">医療機関コード
</t>
    </r>
    <r>
      <rPr>
        <u/>
        <sz val="9"/>
        <color theme="1"/>
        <rFont val="ＭＳ ゴシック"/>
        <family val="3"/>
        <charset val="128"/>
      </rPr>
      <t>※レセプトに記載する７桁の数字を記載すること。</t>
    </r>
    <phoneticPr fontId="23"/>
  </si>
  <si>
    <t>保険医療機関の名称</t>
    <phoneticPr fontId="23"/>
  </si>
  <si>
    <t>医科・歯科の別
（該当するものに☑）</t>
    <rPh sb="0" eb="2">
      <t>イカ</t>
    </rPh>
    <rPh sb="3" eb="5">
      <t>シカ</t>
    </rPh>
    <rPh sb="6" eb="7">
      <t>ベツ</t>
    </rPh>
    <rPh sb="9" eb="11">
      <t>ガイトウ</t>
    </rPh>
    <phoneticPr fontId="23"/>
  </si>
  <si>
    <t>明細書を無料で
交付していない患者
（該当するものに☑）</t>
    <rPh sb="0" eb="3">
      <t>メイサイショ</t>
    </rPh>
    <rPh sb="4" eb="6">
      <t>ムリョウ</t>
    </rPh>
    <rPh sb="8" eb="10">
      <t>コウフ</t>
    </rPh>
    <rPh sb="15" eb="17">
      <t>カンジャ</t>
    </rPh>
    <phoneticPr fontId="23"/>
  </si>
  <si>
    <t>１．全ての患者</t>
    <rPh sb="2" eb="3">
      <t>ゼン</t>
    </rPh>
    <rPh sb="5" eb="7">
      <t>カンジャ</t>
    </rPh>
    <phoneticPr fontId="23"/>
  </si>
  <si>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3"/>
  </si>
  <si>
    <t>正当な理由
（該当するものに☑）</t>
    <phoneticPr fontId="23"/>
  </si>
  <si>
    <t>　　   １．明細書発行機能が付与されていないレセプトコンピュータを使用している</t>
    <phoneticPr fontId="23"/>
  </si>
  <si>
    <t xml:space="preserve">   　　２．自動入金機を使用しており、自動入金機での明細書発行を行うには、自動入金機の改修が必要</t>
    <phoneticPr fontId="23"/>
  </si>
  <si>
    <t>レセプトコンピュータ
又は
自動入金機の改修時期</t>
    <rPh sb="11" eb="12">
      <t>マタ</t>
    </rPh>
    <rPh sb="14" eb="16">
      <t>ジドウ</t>
    </rPh>
    <rPh sb="16" eb="18">
      <t>ニュウキン</t>
    </rPh>
    <rPh sb="18" eb="19">
      <t>キ</t>
    </rPh>
    <rPh sb="20" eb="22">
      <t>カイシュウ</t>
    </rPh>
    <rPh sb="22" eb="24">
      <t>ジキ</t>
    </rPh>
    <phoneticPr fontId="27"/>
  </si>
  <si>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7"/>
  </si>
  <si>
    <t xml:space="preserve">  １．令和　　 年　　 月</t>
    <rPh sb="4" eb="6">
      <t>レイワ</t>
    </rPh>
    <rPh sb="9" eb="10">
      <t>ネン</t>
    </rPh>
    <rPh sb="13" eb="14">
      <t>ガツ</t>
    </rPh>
    <phoneticPr fontId="23"/>
  </si>
  <si>
    <t>（　　　　　レセプトコンピュータ</t>
    <phoneticPr fontId="27"/>
  </si>
  <si>
    <t>自動入金機　　　　　　）</t>
    <rPh sb="0" eb="2">
      <t>ジドウ</t>
    </rPh>
    <rPh sb="2" eb="4">
      <t>ニュウキン</t>
    </rPh>
    <rPh sb="4" eb="5">
      <t>キ</t>
    </rPh>
    <phoneticPr fontId="27"/>
  </si>
  <si>
    <t xml:space="preserve">  ２．令和　　 年第　 　四半期目途</t>
    <rPh sb="4" eb="6">
      <t>レイワ</t>
    </rPh>
    <rPh sb="9" eb="10">
      <t>ネン</t>
    </rPh>
    <rPh sb="10" eb="11">
      <t>ダイ</t>
    </rPh>
    <rPh sb="14" eb="17">
      <t>シハンキ</t>
    </rPh>
    <rPh sb="17" eb="19">
      <t>メド</t>
    </rPh>
    <phoneticPr fontId="23"/>
  </si>
  <si>
    <t>明細書の交付の際に
徴収している金額</t>
    <rPh sb="0" eb="3">
      <t>メイサイショ</t>
    </rPh>
    <rPh sb="4" eb="6">
      <t>コウフ</t>
    </rPh>
    <rPh sb="7" eb="8">
      <t>サイ</t>
    </rPh>
    <phoneticPr fontId="27"/>
  </si>
  <si>
    <t>円</t>
    <rPh sb="0" eb="1">
      <t>エン</t>
    </rPh>
    <phoneticPr fontId="23"/>
  </si>
  <si>
    <t>　明細書の発行に係り「正当な理由」に該当する旨を届け出ている保険医療機関が提出すること。</t>
    <phoneticPr fontId="23"/>
  </si>
  <si>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3"/>
  </si>
  <si>
    <r>
      <t>　</t>
    </r>
    <r>
      <rPr>
        <u/>
        <sz val="11"/>
        <color theme="1"/>
        <rFont val="ＭＳ ゴシック"/>
        <family val="3"/>
        <charset val="128"/>
      </rPr>
      <t>は、本報告の必要はない。</t>
    </r>
    <rPh sb="3" eb="4">
      <t>ホン</t>
    </rPh>
    <phoneticPr fontId="23"/>
  </si>
  <si>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3"/>
  </si>
  <si>
    <t>保険医療機関名</t>
    <rPh sb="0" eb="2">
      <t>ホケン</t>
    </rPh>
    <rPh sb="2" eb="4">
      <t>イリョウ</t>
    </rPh>
    <rPh sb="4" eb="6">
      <t>キカン</t>
    </rPh>
    <rPh sb="6" eb="7">
      <t>メイ</t>
    </rPh>
    <phoneticPr fontId="23"/>
  </si>
  <si>
    <t>医療機関コード</t>
    <rPh sb="0" eb="2">
      <t>イリョウ</t>
    </rPh>
    <rPh sb="2" eb="4">
      <t>キカン</t>
    </rPh>
    <phoneticPr fontId="23"/>
  </si>
  <si>
    <t>名</t>
    <rPh sb="0" eb="1">
      <t>メイ</t>
    </rPh>
    <phoneticPr fontId="23"/>
  </si>
  <si>
    <t>名</t>
    <rPh sb="0" eb="1">
      <t>メイ</t>
    </rPh>
    <phoneticPr fontId="16"/>
  </si>
  <si>
    <t>①</t>
    <phoneticPr fontId="23"/>
  </si>
  <si>
    <t>②</t>
    <phoneticPr fontId="23"/>
  </si>
  <si>
    <t>③</t>
    <phoneticPr fontId="23"/>
  </si>
  <si>
    <t>④</t>
    <phoneticPr fontId="23"/>
  </si>
  <si>
    <t>⑤</t>
    <phoneticPr fontId="23"/>
  </si>
  <si>
    <t>回</t>
    <rPh sb="0" eb="1">
      <t>カイ</t>
    </rPh>
    <phoneticPr fontId="23"/>
  </si>
  <si>
    <t>⑥</t>
    <phoneticPr fontId="1"/>
  </si>
  <si>
    <t>⑦</t>
    <phoneticPr fontId="23"/>
  </si>
  <si>
    <t>⑧</t>
    <phoneticPr fontId="1"/>
  </si>
  <si>
    <t>％</t>
    <phoneticPr fontId="23"/>
  </si>
  <si>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3"/>
  </si>
  <si>
    <t>１　在宅褥瘡対策の実施状況</t>
    <rPh sb="2" eb="4">
      <t>ザイタク</t>
    </rPh>
    <rPh sb="4" eb="6">
      <t>ジョクソウ</t>
    </rPh>
    <rPh sb="6" eb="8">
      <t>タイサク</t>
    </rPh>
    <rPh sb="9" eb="11">
      <t>ジッシ</t>
    </rPh>
    <rPh sb="11" eb="13">
      <t>ジョウキョウ</t>
    </rPh>
    <phoneticPr fontId="16"/>
  </si>
  <si>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3"/>
  </si>
  <si>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3"/>
  </si>
  <si>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3"/>
  </si>
  <si>
    <t xml:space="preserve"> ⑤　褥瘡の
　　　重症度</t>
    <rPh sb="3" eb="5">
      <t>ジョクソウ</t>
    </rPh>
    <rPh sb="10" eb="12">
      <t>ジュウショウ</t>
    </rPh>
    <rPh sb="12" eb="13">
      <t>ド</t>
    </rPh>
    <phoneticPr fontId="16"/>
  </si>
  <si>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3"/>
  </si>
  <si>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</si>
  <si>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ｄ1</t>
    <phoneticPr fontId="23"/>
  </si>
  <si>
    <t>ｄ2</t>
    <phoneticPr fontId="23"/>
  </si>
  <si>
    <t>D3</t>
    <phoneticPr fontId="23"/>
  </si>
  <si>
    <t>D4</t>
    <phoneticPr fontId="23"/>
  </si>
  <si>
    <t>D5</t>
    <phoneticPr fontId="23"/>
  </si>
  <si>
    <t>DDTI</t>
    <phoneticPr fontId="1"/>
  </si>
  <si>
    <t>名</t>
    <rPh sb="0" eb="1">
      <t>メイ</t>
    </rPh>
    <phoneticPr fontId="1"/>
  </si>
  <si>
    <t>DU</t>
    <phoneticPr fontId="23"/>
  </si>
  <si>
    <t>【記載上の注意】</t>
    <rPh sb="1" eb="3">
      <t>キサイ</t>
    </rPh>
    <rPh sb="3" eb="4">
      <t>ジョウ</t>
    </rPh>
    <rPh sb="5" eb="7">
      <t>チュウイ</t>
    </rPh>
    <phoneticPr fontId="16"/>
  </si>
  <si>
    <t>保険医療機関コード</t>
    <rPh sb="0" eb="2">
      <t>ホケン</t>
    </rPh>
    <rPh sb="2" eb="4">
      <t>イリョウ</t>
    </rPh>
    <rPh sb="4" eb="6">
      <t>キカン</t>
    </rPh>
    <phoneticPr fontId="23"/>
  </si>
  <si>
    <t>２　在宅褥瘡対策の実績</t>
    <rPh sb="2" eb="4">
      <t>ザイタク</t>
    </rPh>
    <rPh sb="4" eb="6">
      <t>ジョクソウ</t>
    </rPh>
    <rPh sb="6" eb="8">
      <t>タイサク</t>
    </rPh>
    <rPh sb="9" eb="11">
      <t>ジッセキ</t>
    </rPh>
    <phoneticPr fontId="16"/>
  </si>
  <si>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3"/>
  </si>
  <si>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</si>
  <si>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6"/>
  </si>
  <si>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6"/>
  </si>
  <si>
    <t>３．強度の下痢が続く状態であるもの</t>
    <rPh sb="2" eb="4">
      <t>キョウド</t>
    </rPh>
    <rPh sb="5" eb="7">
      <t>ゲリ</t>
    </rPh>
    <rPh sb="8" eb="9">
      <t>ツヅ</t>
    </rPh>
    <rPh sb="10" eb="12">
      <t>ジョウタイ</t>
    </rPh>
    <phoneticPr fontId="16"/>
  </si>
  <si>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6"/>
  </si>
  <si>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6"/>
  </si>
  <si>
    <t xml:space="preserve"> ③　②の患者の褥瘡の重症度</t>
    <rPh sb="5" eb="7">
      <t>カンジャ</t>
    </rPh>
    <rPh sb="8" eb="10">
      <t>ジョクソウ</t>
    </rPh>
    <rPh sb="11" eb="13">
      <t>ジュウショウ</t>
    </rPh>
    <rPh sb="13" eb="14">
      <t>ド</t>
    </rPh>
    <phoneticPr fontId="23"/>
  </si>
  <si>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3"/>
  </si>
  <si>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</si>
  <si>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t>
    <phoneticPr fontId="16"/>
  </si>
  <si>
    <t>Ⅲ．在宅支援連携体制について</t>
    <rPh sb="2" eb="4">
      <t>ザイタク</t>
    </rPh>
    <rPh sb="4" eb="6">
      <t>シエン</t>
    </rPh>
    <rPh sb="6" eb="8">
      <t>レンケイ</t>
    </rPh>
    <rPh sb="8" eb="10">
      <t>タイセイ</t>
    </rPh>
    <phoneticPr fontId="23"/>
  </si>
  <si>
    <t>医療機関コード※</t>
  </si>
  <si>
    <t>その他</t>
  </si>
  <si>
    <t>[記載上の注意]</t>
  </si>
  <si>
    <t>（</t>
    <phoneticPr fontId="1"/>
  </si>
  <si>
    <t>）名</t>
    <rPh sb="1" eb="2">
      <t>メイ</t>
    </rPh>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</si>
  <si>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</si>
  <si>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</si>
  <si>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</si>
  <si>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保険医療機関名</t>
    <rPh sb="0" eb="2">
      <t>ホケン</t>
    </rPh>
    <rPh sb="2" eb="4">
      <t>イリョウ</t>
    </rPh>
    <rPh sb="4" eb="7">
      <t>キカンメイ</t>
    </rPh>
    <phoneticPr fontId="1"/>
  </si>
  <si>
    <t>件</t>
    <rPh sb="0" eb="1">
      <t>ケン</t>
    </rPh>
    <phoneticPr fontId="1"/>
  </si>
  <si>
    <t>①</t>
    <phoneticPr fontId="1"/>
  </si>
  <si>
    <t>②</t>
    <phoneticPr fontId="1"/>
  </si>
  <si>
    <t>③</t>
    <phoneticPr fontId="1"/>
  </si>
  <si>
    <t>④</t>
    <phoneticPr fontId="1"/>
  </si>
  <si>
    <t>⑤</t>
    <phoneticPr fontId="1"/>
  </si>
  <si>
    <t>［記載上の注意］</t>
    <phoneticPr fontId="1"/>
  </si>
  <si>
    <t>報告書の提出は、郵送でお願いいたします。</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</si>
  <si>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</si>
  <si>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</si>
  <si>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3"/>
  </si>
  <si>
    <t xml:space="preserve"> ※　この用紙を「施設基準等の届出状況の報告書」に表紙として添付してください。</t>
    <rPh sb="5" eb="7">
      <t>ヨウシ</t>
    </rPh>
    <rPh sb="25" eb="27">
      <t>ヒョウシ</t>
    </rPh>
    <rPh sb="30" eb="32">
      <t>テンプ</t>
    </rPh>
    <phoneticPr fontId="23"/>
  </si>
  <si>
    <t>　整 理 番 号</t>
    <rPh sb="1" eb="2">
      <t>ヒトシ</t>
    </rPh>
    <rPh sb="3" eb="4">
      <t>リ</t>
    </rPh>
    <rPh sb="5" eb="6">
      <t>バン</t>
    </rPh>
    <rPh sb="7" eb="8">
      <t>ゴウ</t>
    </rPh>
    <phoneticPr fontId="23"/>
  </si>
  <si>
    <t>※整理番号の記入は不要です。</t>
    <rPh sb="1" eb="3">
      <t>セイリ</t>
    </rPh>
    <rPh sb="3" eb="5">
      <t>バンゴウ</t>
    </rPh>
    <rPh sb="6" eb="8">
      <t>キニュウ</t>
    </rPh>
    <rPh sb="9" eb="11">
      <t>フヨウ</t>
    </rPh>
    <phoneticPr fontId="23"/>
  </si>
  <si>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3"/>
  </si>
  <si>
    <t>別添のとおり報告します。</t>
    <rPh sb="0" eb="2">
      <t>ベッテン</t>
    </rPh>
    <rPh sb="6" eb="8">
      <t>ホウコク</t>
    </rPh>
    <phoneticPr fontId="23"/>
  </si>
  <si>
    <t>令和　　　年　　　月　　　日</t>
    <rPh sb="0" eb="2">
      <t>レイワ</t>
    </rPh>
    <rPh sb="5" eb="6">
      <t>ネン</t>
    </rPh>
    <rPh sb="9" eb="10">
      <t>ガツ</t>
    </rPh>
    <rPh sb="13" eb="14">
      <t>ニチ</t>
    </rPh>
    <phoneticPr fontId="23"/>
  </si>
  <si>
    <t>保険医療機関等の所在地及び名称</t>
    <rPh sb="0" eb="2">
      <t>ホケン</t>
    </rPh>
    <rPh sb="2" eb="4">
      <t>イリョウ</t>
    </rPh>
    <rPh sb="4" eb="7">
      <t>キカントウ</t>
    </rPh>
    <rPh sb="8" eb="11">
      <t>ショザイチ</t>
    </rPh>
    <rPh sb="11" eb="12">
      <t>オヨ</t>
    </rPh>
    <rPh sb="13" eb="15">
      <t>メイショウ</t>
    </rPh>
    <phoneticPr fontId="23"/>
  </si>
  <si>
    <t>所在地</t>
    <rPh sb="0" eb="3">
      <t>ショザイチ</t>
    </rPh>
    <phoneticPr fontId="23"/>
  </si>
  <si>
    <t>〒　　　　－</t>
    <phoneticPr fontId="16"/>
  </si>
  <si>
    <t>名称</t>
    <rPh sb="0" eb="2">
      <t>メイショウ</t>
    </rPh>
    <phoneticPr fontId="23"/>
  </si>
  <si>
    <t>開設者名</t>
    <rPh sb="0" eb="2">
      <t>カイセツ</t>
    </rPh>
    <rPh sb="2" eb="3">
      <t>シャ</t>
    </rPh>
    <rPh sb="3" eb="4">
      <t>メイ</t>
    </rPh>
    <phoneticPr fontId="23"/>
  </si>
  <si>
    <t>医療機関等コード</t>
    <rPh sb="0" eb="2">
      <t>イリョウ</t>
    </rPh>
    <rPh sb="2" eb="5">
      <t>キカントウ</t>
    </rPh>
    <phoneticPr fontId="23"/>
  </si>
  <si>
    <t>報告担当者所属課所名</t>
    <rPh sb="0" eb="2">
      <t>ホウコク</t>
    </rPh>
    <rPh sb="2" eb="5">
      <t>タントウシャ</t>
    </rPh>
    <rPh sb="5" eb="7">
      <t>ショゾク</t>
    </rPh>
    <rPh sb="7" eb="9">
      <t>カショ</t>
    </rPh>
    <rPh sb="9" eb="10">
      <t>メイ</t>
    </rPh>
    <phoneticPr fontId="23"/>
  </si>
  <si>
    <t>報告担当者名</t>
    <rPh sb="0" eb="2">
      <t>ホウコク</t>
    </rPh>
    <rPh sb="2" eb="5">
      <t>タントウシャ</t>
    </rPh>
    <rPh sb="5" eb="6">
      <t>メイ</t>
    </rPh>
    <phoneticPr fontId="23"/>
  </si>
  <si>
    <t>電話番号</t>
    <rPh sb="0" eb="2">
      <t>デンワ</t>
    </rPh>
    <rPh sb="2" eb="4">
      <t>バンゴウ</t>
    </rPh>
    <phoneticPr fontId="23"/>
  </si>
  <si>
    <t>（　　　　　　）　　　　－</t>
    <phoneticPr fontId="23"/>
  </si>
  <si>
    <t>ファクシミリ番号</t>
    <rPh sb="6" eb="8">
      <t>バンゴウ</t>
    </rPh>
    <phoneticPr fontId="23"/>
  </si>
  <si>
    <t>東 北 厚 生 局 長　　様</t>
    <rPh sb="0" eb="1">
      <t>ヒガシ</t>
    </rPh>
    <rPh sb="2" eb="3">
      <t>キタ</t>
    </rPh>
    <rPh sb="4" eb="5">
      <t>アツシ</t>
    </rPh>
    <rPh sb="6" eb="7">
      <t>ショウ</t>
    </rPh>
    <rPh sb="8" eb="9">
      <t>キョク</t>
    </rPh>
    <rPh sb="10" eb="11">
      <t>チョウ</t>
    </rPh>
    <rPh sb="13" eb="14">
      <t>サマ</t>
    </rPh>
    <phoneticPr fontId="23"/>
  </si>
  <si>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</si>
  <si>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</si>
  <si>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入院基本料等</t>
    <rPh sb="0" eb="2">
      <t>ニュウイン</t>
    </rPh>
    <rPh sb="2" eb="5">
      <t>キホンリョウ</t>
    </rPh>
    <rPh sb="5" eb="6">
      <t>トウ</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</si>
  <si>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</si>
  <si>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</si>
  <si>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入院基本料等に関する実施状況報告書（看護必要度）</t>
    <rPh sb="18" eb="20">
      <t>カンゴ</t>
    </rPh>
    <rPh sb="20" eb="23">
      <t>ヒツヨウド</t>
    </rPh>
    <phoneticPr fontId="1"/>
  </si>
  <si>
    <t>入院基本料等に関する実施状況報告書（褥瘡関係）</t>
    <rPh sb="18" eb="20">
      <t>ジョクソウ</t>
    </rPh>
    <rPh sb="20" eb="22">
      <t>カンケイ</t>
    </rPh>
    <phoneticPr fontId="1"/>
  </si>
  <si>
    <t>総合入院体制加算１～３</t>
    <rPh sb="0" eb="2">
      <t>ソウゴウ</t>
    </rPh>
    <rPh sb="2" eb="4">
      <t>ニュウイン</t>
    </rPh>
    <rPh sb="4" eb="6">
      <t>タイセイ</t>
    </rPh>
    <rPh sb="6" eb="8">
      <t>カサン</t>
    </rPh>
    <phoneticPr fontId="1"/>
  </si>
  <si>
    <t>療養病棟療養環境改善加算１、２</t>
    <rPh sb="0" eb="2">
      <t>リョウヨウ</t>
    </rPh>
    <rPh sb="2" eb="4">
      <t>ビョウトウ</t>
    </rPh>
    <rPh sb="4" eb="6">
      <t>リョウヨウ</t>
    </rPh>
    <rPh sb="6" eb="8">
      <t>カンキョウ</t>
    </rPh>
    <rPh sb="8" eb="10">
      <t>カイゼン</t>
    </rPh>
    <rPh sb="10" eb="12">
      <t>カサン</t>
    </rPh>
    <phoneticPr fontId="1"/>
  </si>
  <si>
    <t>療養病棟入院基本料</t>
    <phoneticPr fontId="1"/>
  </si>
  <si>
    <t>医療従事者の負担の軽減及び処遇の改善に資する体制</t>
    <phoneticPr fontId="1"/>
  </si>
  <si>
    <t>急性期充実体制加算等の施設基準に係る届出に係る報告書</t>
    <rPh sb="23" eb="26">
      <t>ホウコクショ</t>
    </rPh>
    <phoneticPr fontId="1"/>
  </si>
  <si>
    <t>看護職員の負担の軽減及び処遇の改善に資する体制</t>
    <phoneticPr fontId="1"/>
  </si>
  <si>
    <t>医師の負担の軽減及び処遇の改善に資する体制</t>
    <phoneticPr fontId="1"/>
  </si>
  <si>
    <t>褥瘡ハイリスク患者ケア加算</t>
    <phoneticPr fontId="1"/>
  </si>
  <si>
    <t>回復期リハビリテーション病棟入院料及び特定機能病院リハビリテーション病棟入院料に係る報告書</t>
    <rPh sb="17" eb="18">
      <t>オヨ</t>
    </rPh>
    <phoneticPr fontId="1"/>
  </si>
  <si>
    <t>回復期リハビリテーション病棟入院料及び特定機能病院リハビリテーション病棟入院料におけるリハビリテーション実績指数等に係る報告書</t>
    <phoneticPr fontId="1"/>
  </si>
  <si>
    <t>緩和ケア病棟入院料１</t>
    <phoneticPr fontId="1"/>
  </si>
  <si>
    <t>精神科救急・合併症入院料</t>
    <phoneticPr fontId="1"/>
  </si>
  <si>
    <t>精神科救急急性期医療入院料</t>
    <phoneticPr fontId="1"/>
  </si>
  <si>
    <t>精神科救急急性期医療入院料、精神科急性期治療病棟入院料及び精神科救急・合併症入院料</t>
    <phoneticPr fontId="1"/>
  </si>
  <si>
    <t>地域医療体制確保加算</t>
    <phoneticPr fontId="1"/>
  </si>
  <si>
    <t>地域歯科診療支援病院歯科初診料</t>
    <phoneticPr fontId="1"/>
  </si>
  <si>
    <t>早期栄養介入管理加算</t>
    <phoneticPr fontId="1"/>
  </si>
  <si>
    <t>情報通信機器を用いた診療</t>
    <phoneticPr fontId="1"/>
  </si>
  <si>
    <t>診療録管理体制加算</t>
    <phoneticPr fontId="1"/>
  </si>
  <si>
    <t>精神科救急医療体制加算</t>
    <phoneticPr fontId="1"/>
  </si>
  <si>
    <t>在宅療養支援病院</t>
    <rPh sb="0" eb="2">
      <t>ザイタク</t>
    </rPh>
    <rPh sb="2" eb="4">
      <t>リョウヨウ</t>
    </rPh>
    <rPh sb="4" eb="6">
      <t>シエン</t>
    </rPh>
    <rPh sb="6" eb="8">
      <t>ビョウイン</t>
    </rPh>
    <phoneticPr fontId="1"/>
  </si>
  <si>
    <t>在宅療養後方支援病院</t>
    <phoneticPr fontId="1"/>
  </si>
  <si>
    <t>光トポグラフィー</t>
    <phoneticPr fontId="1"/>
  </si>
  <si>
    <t>摂食嚥下機能回復体制加算</t>
    <phoneticPr fontId="1"/>
  </si>
  <si>
    <t>180日を超える入院に関する事項</t>
    <phoneticPr fontId="1"/>
  </si>
  <si>
    <t>○</t>
    <phoneticPr fontId="1"/>
  </si>
  <si>
    <t>地域医療体制確保加算に係る報告書
（病院勤務医の負担の軽減及び処遇の改善に資する体制）</t>
    <phoneticPr fontId="1"/>
  </si>
  <si>
    <t>入院基本料等に関する実施状況報告書
（入院基本料、特定入院料）</t>
    <rPh sb="19" eb="21">
      <t>ニュウイン</t>
    </rPh>
    <rPh sb="21" eb="24">
      <t>キホンリョウ</t>
    </rPh>
    <rPh sb="25" eb="27">
      <t>トクテイ</t>
    </rPh>
    <rPh sb="27" eb="29">
      <t>ニュウイン</t>
    </rPh>
    <rPh sb="29" eb="30">
      <t>リョウ</t>
    </rPh>
    <phoneticPr fontId="1"/>
  </si>
  <si>
    <t>【病院】</t>
    <phoneticPr fontId="1"/>
  </si>
  <si>
    <t>提出確認欄</t>
  </si>
  <si>
    <t>提出確認欄</t>
    <phoneticPr fontId="1"/>
  </si>
  <si>
    <t>受付番号※</t>
    <rPh sb="0" eb="2">
      <t>ウケツケ</t>
    </rPh>
    <rPh sb="2" eb="4">
      <t>バンゴウ</t>
    </rPh>
    <phoneticPr fontId="23"/>
  </si>
  <si>
    <t>（別紙様式１－１①）　【病院記入用】</t>
    <phoneticPr fontId="23"/>
  </si>
  <si>
    <t>保険医療機関番号</t>
    <rPh sb="0" eb="2">
      <t>ホケン</t>
    </rPh>
    <rPh sb="2" eb="4">
      <t>イリョウ</t>
    </rPh>
    <rPh sb="4" eb="6">
      <t>キカン</t>
    </rPh>
    <rPh sb="6" eb="8">
      <t>バンゴウ</t>
    </rPh>
    <phoneticPr fontId="23"/>
  </si>
  <si>
    <t>医療機関名</t>
    <phoneticPr fontId="23"/>
  </si>
  <si>
    <t>病院区分</t>
    <phoneticPr fontId="23"/>
  </si>
  <si>
    <t>開設者番号</t>
    <rPh sb="3" eb="5">
      <t>バンゴウ</t>
    </rPh>
    <phoneticPr fontId="23"/>
  </si>
  <si>
    <t>介護保険適用病床・病棟の有無</t>
    <phoneticPr fontId="23"/>
  </si>
  <si>
    <t>有
無</t>
    <rPh sb="0" eb="1">
      <t>ア</t>
    </rPh>
    <rPh sb="3" eb="4">
      <t>ム</t>
    </rPh>
    <phoneticPr fontId="23"/>
  </si>
  <si>
    <t>都道府県名</t>
    <phoneticPr fontId="23"/>
  </si>
  <si>
    <t>郡市区町村名</t>
    <rPh sb="0" eb="1">
      <t>グン</t>
    </rPh>
    <rPh sb="1" eb="2">
      <t>シ</t>
    </rPh>
    <rPh sb="2" eb="3">
      <t>ク</t>
    </rPh>
    <rPh sb="3" eb="5">
      <t>チョウソン</t>
    </rPh>
    <rPh sb="5" eb="6">
      <t>メイ</t>
    </rPh>
    <phoneticPr fontId="23"/>
  </si>
  <si>
    <t>厚生労働
大臣の
定める地域 
(該当地域は☑を付すこと)</t>
    <rPh sb="0" eb="2">
      <t>コウセイ</t>
    </rPh>
    <rPh sb="2" eb="4">
      <t>ロウドウ</t>
    </rPh>
    <rPh sb="5" eb="7">
      <t>ダイジン</t>
    </rPh>
    <rPh sb="9" eb="10">
      <t>サダ</t>
    </rPh>
    <rPh sb="12" eb="14">
      <t>チイキ</t>
    </rPh>
    <rPh sb="17" eb="19">
      <t>ガイトウ</t>
    </rPh>
    <rPh sb="19" eb="21">
      <t>チイキ</t>
    </rPh>
    <rPh sb="24" eb="25">
      <t>フ</t>
    </rPh>
    <phoneticPr fontId="23"/>
  </si>
  <si>
    <t>厚生労働大臣が定める療養告示
第２号に係る病床（２室８床）の有無</t>
    <phoneticPr fontId="23"/>
  </si>
  <si>
    <t>届出区分</t>
    <rPh sb="0" eb="2">
      <t>トドケデ</t>
    </rPh>
    <rPh sb="2" eb="4">
      <t>クブン</t>
    </rPh>
    <phoneticPr fontId="23"/>
  </si>
  <si>
    <t>看護師
比率区分</t>
    <rPh sb="0" eb="2">
      <t>カンゴ</t>
    </rPh>
    <rPh sb="2" eb="3">
      <t>シ</t>
    </rPh>
    <rPh sb="4" eb="6">
      <t>ヒリツ</t>
    </rPh>
    <rPh sb="6" eb="8">
      <t>クブン</t>
    </rPh>
    <phoneticPr fontId="23"/>
  </si>
  <si>
    <t>平均在院
日数（日）</t>
    <rPh sb="0" eb="2">
      <t>ヘイキン</t>
    </rPh>
    <rPh sb="2" eb="4">
      <t>ザイイン</t>
    </rPh>
    <rPh sb="5" eb="7">
      <t>ニッスウ</t>
    </rPh>
    <rPh sb="8" eb="9">
      <t>ニチ</t>
    </rPh>
    <phoneticPr fontId="23"/>
  </si>
  <si>
    <t>在宅復帰率
（％）</t>
    <rPh sb="0" eb="2">
      <t>ザイタク</t>
    </rPh>
    <rPh sb="2" eb="4">
      <t>フッキ</t>
    </rPh>
    <rPh sb="4" eb="5">
      <t>リツ</t>
    </rPh>
    <phoneticPr fontId="23"/>
  </si>
  <si>
    <t>本来の届出</t>
    <rPh sb="0" eb="2">
      <t>ホンライ</t>
    </rPh>
    <rPh sb="3" eb="5">
      <t>トドケデ</t>
    </rPh>
    <phoneticPr fontId="23"/>
  </si>
  <si>
    <t>簡易な報告
（新型コロナ）</t>
    <rPh sb="0" eb="2">
      <t>カンイ</t>
    </rPh>
    <rPh sb="3" eb="5">
      <t>ホウコク</t>
    </rPh>
    <rPh sb="7" eb="9">
      <t>シンガタ</t>
    </rPh>
    <phoneticPr fontId="23"/>
  </si>
  <si>
    <t>稼働病床数（床）</t>
    <rPh sb="0" eb="1">
      <t>カセギ</t>
    </rPh>
    <rPh sb="1" eb="2">
      <t>ハタラキ</t>
    </rPh>
    <rPh sb="2" eb="5">
      <t>ビョウショウスウ</t>
    </rPh>
    <phoneticPr fontId="23"/>
  </si>
  <si>
    <t>１日平均
入院患者数（人）</t>
    <rPh sb="1" eb="2">
      <t>ヒ</t>
    </rPh>
    <rPh sb="2" eb="3">
      <t>ヒラ</t>
    </rPh>
    <rPh sb="3" eb="4">
      <t>タモツ</t>
    </rPh>
    <rPh sb="5" eb="7">
      <t>ニュウイン</t>
    </rPh>
    <rPh sb="7" eb="10">
      <t>カンジャスウ</t>
    </rPh>
    <rPh sb="11" eb="12">
      <t>ヒト</t>
    </rPh>
    <phoneticPr fontId="23"/>
  </si>
  <si>
    <t>月平均1日
看護職員
配置数（人）</t>
    <phoneticPr fontId="23"/>
  </si>
  <si>
    <t>夜勤時間帯の
看護職員１人当たりの
患者数（人）</t>
    <rPh sb="22" eb="23">
      <t>ニン</t>
    </rPh>
    <phoneticPr fontId="23"/>
  </si>
  <si>
    <t>月平均1日
看護補助者
配置数（人）</t>
    <phoneticPr fontId="23"/>
  </si>
  <si>
    <t>夜勤時間帯の
看護補助者１人当たりの
患者数（人）</t>
    <rPh sb="0" eb="2">
      <t>ヤキン</t>
    </rPh>
    <rPh sb="2" eb="4">
      <t>ジカン</t>
    </rPh>
    <rPh sb="4" eb="5">
      <t>タイ</t>
    </rPh>
    <rPh sb="7" eb="9">
      <t>カンゴ</t>
    </rPh>
    <rPh sb="9" eb="12">
      <t>ホジョシャ</t>
    </rPh>
    <rPh sb="13" eb="14">
      <t>ニン</t>
    </rPh>
    <rPh sb="14" eb="15">
      <t>ア</t>
    </rPh>
    <rPh sb="19" eb="22">
      <t>カンジャスウ</t>
    </rPh>
    <rPh sb="23" eb="24">
      <t>ニン</t>
    </rPh>
    <phoneticPr fontId="23"/>
  </si>
  <si>
    <t>急性期看護補助
体制加算/
看護補助加算</t>
    <phoneticPr fontId="23"/>
  </si>
  <si>
    <t>夜間急性期看護
補助体制加算/
夜間75対1
看護補助加算</t>
    <phoneticPr fontId="23"/>
  </si>
  <si>
    <t>看護職員夜間
配置加算</t>
    <phoneticPr fontId="23"/>
  </si>
  <si>
    <t>夜間看護体制
加算</t>
    <rPh sb="0" eb="2">
      <t>ヤカン</t>
    </rPh>
    <rPh sb="2" eb="4">
      <t>カンゴ</t>
    </rPh>
    <rPh sb="4" eb="6">
      <t>タイセイ</t>
    </rPh>
    <rPh sb="7" eb="9">
      <t>カサン</t>
    </rPh>
    <phoneticPr fontId="23"/>
  </si>
  <si>
    <t>夜間における看護業務の負担軽減に資する業務管理等に関する項目
（夜間看護体制の評価にかかる加算の届出をしている場合に記載）</t>
    <rPh sb="0" eb="2">
      <t>ヤカン</t>
    </rPh>
    <rPh sb="6" eb="8">
      <t>カンゴ</t>
    </rPh>
    <rPh sb="8" eb="10">
      <t>ギョウム</t>
    </rPh>
    <rPh sb="11" eb="13">
      <t>フタン</t>
    </rPh>
    <rPh sb="13" eb="15">
      <t>ケイゲン</t>
    </rPh>
    <rPh sb="16" eb="17">
      <t>シ</t>
    </rPh>
    <rPh sb="19" eb="21">
      <t>ギョウム</t>
    </rPh>
    <rPh sb="21" eb="24">
      <t>カンリトウ</t>
    </rPh>
    <rPh sb="25" eb="26">
      <t>カン</t>
    </rPh>
    <rPh sb="28" eb="30">
      <t>コウモク</t>
    </rPh>
    <rPh sb="32" eb="34">
      <t>ヤカン</t>
    </rPh>
    <rPh sb="34" eb="36">
      <t>カンゴ</t>
    </rPh>
    <rPh sb="36" eb="38">
      <t>タイセイ</t>
    </rPh>
    <rPh sb="39" eb="41">
      <t>ヒョウカ</t>
    </rPh>
    <rPh sb="45" eb="47">
      <t>カサン</t>
    </rPh>
    <rPh sb="46" eb="47">
      <t>ザン</t>
    </rPh>
    <rPh sb="48" eb="50">
      <t>トドケデ</t>
    </rPh>
    <rPh sb="55" eb="57">
      <t>バアイ</t>
    </rPh>
    <rPh sb="58" eb="60">
      <t>キサイ</t>
    </rPh>
    <phoneticPr fontId="23"/>
  </si>
  <si>
    <t>新型コロナ対応の影響</t>
    <rPh sb="0" eb="2">
      <t>シンガタ</t>
    </rPh>
    <rPh sb="5" eb="7">
      <t>タイオウ</t>
    </rPh>
    <rPh sb="8" eb="10">
      <t>エイキョウ</t>
    </rPh>
    <phoneticPr fontId="23"/>
  </si>
  <si>
    <t>病棟数
（棟）</t>
    <rPh sb="0" eb="1">
      <t>ヤマイ</t>
    </rPh>
    <rPh sb="1" eb="2">
      <t>ムネ</t>
    </rPh>
    <rPh sb="2" eb="3">
      <t>スウ</t>
    </rPh>
    <rPh sb="5" eb="6">
      <t>トウ</t>
    </rPh>
    <phoneticPr fontId="23"/>
  </si>
  <si>
    <t>医療保険
届出病床数（床）</t>
    <rPh sb="0" eb="2">
      <t>イリョウ</t>
    </rPh>
    <rPh sb="2" eb="4">
      <t>ホケン</t>
    </rPh>
    <rPh sb="5" eb="7">
      <t>トドケデ</t>
    </rPh>
    <rPh sb="7" eb="9">
      <t>ビョウショウ</t>
    </rPh>
    <rPh sb="9" eb="10">
      <t>スウ</t>
    </rPh>
    <rPh sb="11" eb="12">
      <t>トコ</t>
    </rPh>
    <phoneticPr fontId="23"/>
  </si>
  <si>
    <t>入院基本料</t>
    <rPh sb="0" eb="2">
      <t>ニュウイン</t>
    </rPh>
    <rPh sb="2" eb="5">
      <t>キホンリョウ</t>
    </rPh>
    <phoneticPr fontId="23"/>
  </si>
  <si>
    <t>　一般病棟</t>
    <rPh sb="1" eb="3">
      <t>イッパン</t>
    </rPh>
    <rPh sb="3" eb="5">
      <t>ビョウトウ</t>
    </rPh>
    <phoneticPr fontId="23"/>
  </si>
  <si>
    <t>感染症病床
（二類）</t>
    <phoneticPr fontId="23"/>
  </si>
  <si>
    <t>（　　　）</t>
    <phoneticPr fontId="23"/>
  </si>
  <si>
    <t>（　　　）</t>
  </si>
  <si>
    <r>
      <t>　療養病棟
　</t>
    </r>
    <r>
      <rPr>
        <sz val="7"/>
        <color theme="1"/>
        <rFont val="ＭＳ Ｐ明朝"/>
        <family val="1"/>
        <charset val="128"/>
      </rPr>
      <t>※医療病棟のみの場合（介護病棟と
　　混在していない病棟のみを記載）</t>
    </r>
    <rPh sb="8" eb="10">
      <t>イリョウ</t>
    </rPh>
    <rPh sb="10" eb="12">
      <t>ビョウトウ</t>
    </rPh>
    <rPh sb="15" eb="17">
      <t>バアイ</t>
    </rPh>
    <rPh sb="18" eb="20">
      <t>カイゴ</t>
    </rPh>
    <rPh sb="20" eb="22">
      <t>ビョウトウ</t>
    </rPh>
    <rPh sb="26" eb="28">
      <t>コンザイ</t>
    </rPh>
    <rPh sb="33" eb="35">
      <t>ビョウトウ</t>
    </rPh>
    <rPh sb="38" eb="40">
      <t>キサイ</t>
    </rPh>
    <phoneticPr fontId="23"/>
  </si>
  <si>
    <t>　※医療と介護の病床が一つの看護単位
　　として混在している場合は、
　　上段に介護病床を含む全数、
　　下段に医療病床のみを再掲</t>
    <rPh sb="2" eb="4">
      <t>イリョウ</t>
    </rPh>
    <rPh sb="5" eb="7">
      <t>カイゴ</t>
    </rPh>
    <rPh sb="8" eb="10">
      <t>ビョウショウ</t>
    </rPh>
    <rPh sb="11" eb="12">
      <t>ヒト</t>
    </rPh>
    <rPh sb="14" eb="16">
      <t>カンゴ</t>
    </rPh>
    <rPh sb="16" eb="18">
      <t>タンイ</t>
    </rPh>
    <rPh sb="24" eb="26">
      <t>コンザイ</t>
    </rPh>
    <rPh sb="30" eb="32">
      <t>バアイ</t>
    </rPh>
    <rPh sb="37" eb="39">
      <t>ジョウダン</t>
    </rPh>
    <rPh sb="40" eb="42">
      <t>カイゴ</t>
    </rPh>
    <rPh sb="42" eb="44">
      <t>ビョウショウ</t>
    </rPh>
    <rPh sb="45" eb="46">
      <t>フク</t>
    </rPh>
    <rPh sb="47" eb="49">
      <t>ゼンスウ</t>
    </rPh>
    <rPh sb="53" eb="55">
      <t>ゲダン</t>
    </rPh>
    <rPh sb="56" eb="58">
      <t>イリョウ</t>
    </rPh>
    <rPh sb="59" eb="60">
      <t>トコ</t>
    </rPh>
    <rPh sb="63" eb="65">
      <t>サイケイ</t>
    </rPh>
    <phoneticPr fontId="23"/>
  </si>
  <si>
    <t>　結核病棟</t>
    <rPh sb="1" eb="3">
      <t>ケッカク</t>
    </rPh>
    <rPh sb="3" eb="5">
      <t>ビョウトウ</t>
    </rPh>
    <phoneticPr fontId="23"/>
  </si>
  <si>
    <t>　※患者数３０名以下で結核病床が一般病棟等
　　に含まれている場合、結核病床のみを再掲</t>
    <rPh sb="2" eb="4">
      <t>カンジャ</t>
    </rPh>
    <rPh sb="4" eb="5">
      <t>スウ</t>
    </rPh>
    <rPh sb="7" eb="8">
      <t>メイ</t>
    </rPh>
    <rPh sb="8" eb="10">
      <t>イカ</t>
    </rPh>
    <rPh sb="11" eb="13">
      <t>ケッカク</t>
    </rPh>
    <rPh sb="13" eb="15">
      <t>ビョウショウ</t>
    </rPh>
    <rPh sb="16" eb="18">
      <t>イッパン</t>
    </rPh>
    <rPh sb="18" eb="20">
      <t>ビョウトウ</t>
    </rPh>
    <rPh sb="20" eb="21">
      <t>トウ</t>
    </rPh>
    <rPh sb="25" eb="26">
      <t>フク</t>
    </rPh>
    <rPh sb="31" eb="33">
      <t>バアイ</t>
    </rPh>
    <rPh sb="34" eb="36">
      <t>ケッカク</t>
    </rPh>
    <rPh sb="36" eb="38">
      <t>ビョウショウ</t>
    </rPh>
    <rPh sb="41" eb="43">
      <t>サイケイ</t>
    </rPh>
    <phoneticPr fontId="23"/>
  </si>
  <si>
    <t>(            )</t>
    <phoneticPr fontId="23"/>
  </si>
  <si>
    <t>　精神病棟</t>
    <rPh sb="1" eb="3">
      <t>セイシン</t>
    </rPh>
    <rPh sb="3" eb="5">
      <t>ビョウトウ</t>
    </rPh>
    <phoneticPr fontId="23"/>
  </si>
  <si>
    <t>　障害者施設等</t>
    <rPh sb="1" eb="4">
      <t>ショウガイシャ</t>
    </rPh>
    <rPh sb="4" eb="6">
      <t>シセツ</t>
    </rPh>
    <rPh sb="6" eb="7">
      <t>ナド</t>
    </rPh>
    <phoneticPr fontId="23"/>
  </si>
  <si>
    <t>（別紙様式１－１②）　【病院記入用】</t>
    <phoneticPr fontId="23"/>
  </si>
  <si>
    <t>夜勤時間帯の
看護職員１人当たりの
患者数（人）</t>
    <phoneticPr fontId="23"/>
  </si>
  <si>
    <t>夜勤時間帯の
看護補助者１人当たりの
患者数（人）</t>
    <rPh sb="23" eb="24">
      <t>ニン</t>
    </rPh>
    <phoneticPr fontId="23"/>
  </si>
  <si>
    <t>看護職員夜間
配置加算</t>
    <rPh sb="0" eb="2">
      <t>カンゴ</t>
    </rPh>
    <rPh sb="2" eb="4">
      <t>ショクイン</t>
    </rPh>
    <rPh sb="4" eb="6">
      <t>ヤカン</t>
    </rPh>
    <rPh sb="7" eb="9">
      <t>ハイチ</t>
    </rPh>
    <rPh sb="9" eb="11">
      <t>カサン</t>
    </rPh>
    <phoneticPr fontId="23"/>
  </si>
  <si>
    <t>許可病床数（床）</t>
    <rPh sb="0" eb="1">
      <t>モト</t>
    </rPh>
    <rPh sb="1" eb="2">
      <t>カ</t>
    </rPh>
    <rPh sb="2" eb="4">
      <t>ビョウショウ</t>
    </rPh>
    <rPh sb="4" eb="5">
      <t>スウ</t>
    </rPh>
    <rPh sb="6" eb="7">
      <t>トコ</t>
    </rPh>
    <phoneticPr fontId="23"/>
  </si>
  <si>
    <t>特定入院料</t>
    <rPh sb="0" eb="2">
      <t>トクテイ</t>
    </rPh>
    <rPh sb="2" eb="4">
      <t>ニュウイン</t>
    </rPh>
    <rPh sb="4" eb="5">
      <t>リョウ</t>
    </rPh>
    <phoneticPr fontId="23"/>
  </si>
  <si>
    <t>特定入院料に係る病床</t>
    <rPh sb="0" eb="2">
      <t>トクテイ</t>
    </rPh>
    <rPh sb="2" eb="4">
      <t>ニュウイン</t>
    </rPh>
    <rPh sb="4" eb="5">
      <t>リョウ</t>
    </rPh>
    <rPh sb="8" eb="10">
      <t>ビョウショウ</t>
    </rPh>
    <phoneticPr fontId="23"/>
  </si>
  <si>
    <t>特殊疾患入院医療管理料</t>
    <rPh sb="0" eb="2">
      <t>トクシュ</t>
    </rPh>
    <rPh sb="2" eb="4">
      <t>シッカン</t>
    </rPh>
    <rPh sb="4" eb="6">
      <t>ニュウイン</t>
    </rPh>
    <rPh sb="6" eb="8">
      <t>イリョウ</t>
    </rPh>
    <rPh sb="8" eb="11">
      <t>カンリリョウ</t>
    </rPh>
    <phoneticPr fontId="23"/>
  </si>
  <si>
    <t>小児入院医療管理料４</t>
    <rPh sb="0" eb="1">
      <t>ショウ</t>
    </rPh>
    <rPh sb="2" eb="4">
      <t>ニュウイン</t>
    </rPh>
    <rPh sb="4" eb="6">
      <t>イリョウ</t>
    </rPh>
    <rPh sb="6" eb="8">
      <t>カンリ</t>
    </rPh>
    <rPh sb="8" eb="9">
      <t>リョウ</t>
    </rPh>
    <phoneticPr fontId="23"/>
  </si>
  <si>
    <t>小児入院医療管理料５</t>
    <rPh sb="0" eb="1">
      <t>ショウ</t>
    </rPh>
    <rPh sb="2" eb="4">
      <t>ニュウイン</t>
    </rPh>
    <rPh sb="4" eb="6">
      <t>イリョウ</t>
    </rPh>
    <rPh sb="6" eb="8">
      <t>カンリ</t>
    </rPh>
    <rPh sb="8" eb="9">
      <t>リョウ</t>
    </rPh>
    <phoneticPr fontId="23"/>
  </si>
  <si>
    <t>　　地域包括ケア入院医療管理料１</t>
    <phoneticPr fontId="23"/>
  </si>
  <si>
    <t>　　地域包括ケア入院医療管理料２</t>
    <phoneticPr fontId="23"/>
  </si>
  <si>
    <t>　　地域包括ケア入院医療管理料３</t>
    <phoneticPr fontId="23"/>
  </si>
  <si>
    <t>　　地域包括ケア入院医療管理料４</t>
    <phoneticPr fontId="23"/>
  </si>
  <si>
    <t>特定入院料に係る病棟等</t>
    <rPh sb="0" eb="2">
      <t>トクテイ</t>
    </rPh>
    <rPh sb="2" eb="4">
      <t>ニュウイン</t>
    </rPh>
    <rPh sb="4" eb="5">
      <t>リョウ</t>
    </rPh>
    <phoneticPr fontId="23"/>
  </si>
  <si>
    <t>（別紙様式１－２）【病院記入用】</t>
    <phoneticPr fontId="23"/>
  </si>
  <si>
    <t>※　本様式の書式は変えないこと。</t>
    <phoneticPr fontId="23"/>
  </si>
  <si>
    <t>保険医療機関番号</t>
    <phoneticPr fontId="23"/>
  </si>
  <si>
    <t>一般病棟</t>
    <phoneticPr fontId="23"/>
  </si>
  <si>
    <t>看護必要度加算・
一般病棟看護必要度評価加算</t>
    <rPh sb="0" eb="2">
      <t>カンゴ</t>
    </rPh>
    <rPh sb="2" eb="5">
      <t>ヒツヨウド</t>
    </rPh>
    <rPh sb="5" eb="7">
      <t>カサン</t>
    </rPh>
    <rPh sb="9" eb="11">
      <t>イッパン</t>
    </rPh>
    <rPh sb="11" eb="13">
      <t>ビョウトウ</t>
    </rPh>
    <rPh sb="13" eb="15">
      <t>カンゴ</t>
    </rPh>
    <rPh sb="15" eb="17">
      <t>ヒツヨウ</t>
    </rPh>
    <rPh sb="17" eb="18">
      <t>ド</t>
    </rPh>
    <rPh sb="18" eb="20">
      <t>ヒョウカ</t>
    </rPh>
    <rPh sb="20" eb="22">
      <t>カサン</t>
    </rPh>
    <phoneticPr fontId="23"/>
  </si>
  <si>
    <t>重症度、医療・看護必要度の評価票</t>
    <rPh sb="0" eb="3">
      <t>ジュウショウド</t>
    </rPh>
    <rPh sb="4" eb="6">
      <t>イリョウ</t>
    </rPh>
    <rPh sb="7" eb="9">
      <t>カンゴ</t>
    </rPh>
    <rPh sb="9" eb="12">
      <t>ヒツヨウド</t>
    </rPh>
    <rPh sb="13" eb="15">
      <t>ヒョウカ</t>
    </rPh>
    <rPh sb="15" eb="16">
      <t>ヒョウ</t>
    </rPh>
    <phoneticPr fontId="23"/>
  </si>
  <si>
    <t>重症度、医療・看護必要度の評価票</t>
    <phoneticPr fontId="23"/>
  </si>
  <si>
    <t>Ⅰ</t>
    <phoneticPr fontId="23"/>
  </si>
  <si>
    <t>Ⅱ</t>
    <phoneticPr fontId="23"/>
  </si>
  <si>
    <r>
      <t xml:space="preserve">届出
病床数（床）
</t>
    </r>
    <r>
      <rPr>
        <sz val="10"/>
        <color theme="1"/>
        <rFont val="ＭＳ Ｐ明朝"/>
        <family val="1"/>
        <charset val="128"/>
      </rPr>
      <t>※特定入院料に係る病床数は含めないこと。（特殊疾患入院医療管理料、小児入院医療管理料４・５、地域包括ケア入院医療管理料１～４の病室に係る患者についても病床数を含めないこと。）</t>
    </r>
    <rPh sb="7" eb="8">
      <t>トコ</t>
    </rPh>
    <rPh sb="12" eb="14">
      <t>トクテイ</t>
    </rPh>
    <rPh sb="14" eb="16">
      <t>ニュウイン</t>
    </rPh>
    <rPh sb="16" eb="17">
      <t>リョウ</t>
    </rPh>
    <rPh sb="18" eb="19">
      <t>カカ</t>
    </rPh>
    <rPh sb="20" eb="23">
      <t>ビョウショウスウ</t>
    </rPh>
    <rPh sb="24" eb="25">
      <t>フク</t>
    </rPh>
    <phoneticPr fontId="23"/>
  </si>
  <si>
    <t>届出
病床数（床）</t>
    <rPh sb="7" eb="8">
      <t>トコ</t>
    </rPh>
    <phoneticPr fontId="23"/>
  </si>
  <si>
    <t xml:space="preserve">
①
入院患者延べ数
（名）</t>
    <rPh sb="13" eb="14">
      <t>メイ</t>
    </rPh>
    <phoneticPr fontId="23"/>
  </si>
  <si>
    <t xml:space="preserve">
②
①のうち
重症度、医療・
看護必要度の
基準を満たす
患者の延べ数
（名）</t>
    <rPh sb="13" eb="15">
      <t>イリョウ</t>
    </rPh>
    <phoneticPr fontId="23"/>
  </si>
  <si>
    <t>名</t>
    <phoneticPr fontId="23"/>
  </si>
  <si>
    <t xml:space="preserve">名 </t>
    <phoneticPr fontId="23"/>
  </si>
  <si>
    <t>（別紙様式１－３）　　【病院記入用】</t>
    <rPh sb="1" eb="3">
      <t>ベッシ</t>
    </rPh>
    <rPh sb="3" eb="5">
      <t>ヨウシキ</t>
    </rPh>
    <rPh sb="12" eb="14">
      <t>ビョウイン</t>
    </rPh>
    <rPh sb="14" eb="16">
      <t>キニュウ</t>
    </rPh>
    <rPh sb="16" eb="17">
      <t>ヨウ</t>
    </rPh>
    <phoneticPr fontId="23"/>
  </si>
  <si>
    <t>※本様式の書式は変えないこと。</t>
    <phoneticPr fontId="23"/>
  </si>
  <si>
    <t>褥瘡対策に係る報告書</t>
    <phoneticPr fontId="23"/>
  </si>
  <si>
    <t>※１名の患者が複数褥瘡を有していても、患者１名として数える。</t>
    <phoneticPr fontId="23"/>
  </si>
  <si>
    <t>※エクセル上で入力した場合は、「自動チェック」が「○」となっていることを確認すること。</t>
    <rPh sb="5" eb="6">
      <t>ジョウ</t>
    </rPh>
    <rPh sb="7" eb="9">
      <t>ニュウリョク</t>
    </rPh>
    <rPh sb="11" eb="13">
      <t>バアイ</t>
    </rPh>
    <rPh sb="16" eb="18">
      <t>ジドウ</t>
    </rPh>
    <rPh sb="36" eb="38">
      <t>カクニン</t>
    </rPh>
    <phoneticPr fontId="23"/>
  </si>
  <si>
    <t>※該当患者がいない場合、「０」と書くこと。</t>
    <phoneticPr fontId="23"/>
  </si>
  <si>
    <t>　手書きの場合は、各合計が一致していることを注意書きを参考に確認すること。</t>
    <rPh sb="1" eb="3">
      <t>テガ</t>
    </rPh>
    <rPh sb="5" eb="7">
      <t>バアイ</t>
    </rPh>
    <rPh sb="9" eb="10">
      <t>カク</t>
    </rPh>
    <rPh sb="10" eb="12">
      <t>ゴウケイ</t>
    </rPh>
    <rPh sb="13" eb="15">
      <t>イッチ</t>
    </rPh>
    <rPh sb="22" eb="25">
      <t>チュウイガ</t>
    </rPh>
    <rPh sb="27" eb="29">
      <t>サンコウ</t>
    </rPh>
    <rPh sb="30" eb="32">
      <t>カクニン</t>
    </rPh>
    <phoneticPr fontId="23"/>
  </si>
  <si>
    <t>１．一般病棟入院基本料等</t>
    <rPh sb="2" eb="4">
      <t>イッパン</t>
    </rPh>
    <rPh sb="4" eb="6">
      <t>ビョウトウ</t>
    </rPh>
    <rPh sb="6" eb="8">
      <t>ニュウイン</t>
    </rPh>
    <rPh sb="8" eb="11">
      <t>キホンリョウ</t>
    </rPh>
    <rPh sb="11" eb="12">
      <t>トウ</t>
    </rPh>
    <phoneticPr fontId="23"/>
  </si>
  <si>
    <t>２．療養病棟入院基本料</t>
    <rPh sb="2" eb="4">
      <t>リョウヨウ</t>
    </rPh>
    <rPh sb="4" eb="6">
      <t>ビョウトウ</t>
    </rPh>
    <rPh sb="6" eb="8">
      <t>ニュウイン</t>
    </rPh>
    <rPh sb="8" eb="11">
      <t>キホンリョウ</t>
    </rPh>
    <phoneticPr fontId="23"/>
  </si>
  <si>
    <t>３．　１及び２以外を算定する病棟等</t>
    <rPh sb="4" eb="5">
      <t>オヨ</t>
    </rPh>
    <rPh sb="7" eb="9">
      <t>イガイ</t>
    </rPh>
    <rPh sb="10" eb="12">
      <t>サンテイ</t>
    </rPh>
    <rPh sb="16" eb="17">
      <t>トウ</t>
    </rPh>
    <phoneticPr fontId="23"/>
  </si>
  <si>
    <t>※特殊疾患入院医療管理料、小児入院医療管理料４・５、地域包括ケア入院医療管理料１～４の病室に係る患者を含む</t>
    <phoneticPr fontId="23"/>
  </si>
  <si>
    <t>　②のうち、入院時に既に褥瘡を有していた患者数（入院時褥瘡保有者数）</t>
    <rPh sb="24" eb="27">
      <t>ニュウインジ</t>
    </rPh>
    <rPh sb="27" eb="29">
      <t>ジョクソウ</t>
    </rPh>
    <rPh sb="29" eb="32">
      <t>ホユウシャ</t>
    </rPh>
    <rPh sb="32" eb="33">
      <t>スウ</t>
    </rPh>
    <phoneticPr fontId="23"/>
  </si>
  <si>
    <t>　②のうち、入院中に新たに褥瘡が発生した患者数（※②－③の患者数）</t>
    <phoneticPr fontId="23"/>
  </si>
  <si>
    <t>自動チェック：</t>
    <rPh sb="0" eb="2">
      <t>ジドウ</t>
    </rPh>
    <phoneticPr fontId="23"/>
  </si>
  <si>
    <t>⑥</t>
    <phoneticPr fontId="23"/>
  </si>
  <si>
    <t>　褥瘡の重症度</t>
    <phoneticPr fontId="23"/>
  </si>
  <si>
    <t>入院時の褥瘡（③の患者の入院時の状況）</t>
    <rPh sb="0" eb="2">
      <t>ニュウイン</t>
    </rPh>
    <rPh sb="4" eb="6">
      <t>ジョクソウ</t>
    </rPh>
    <rPh sb="9" eb="11">
      <t>カンジャ</t>
    </rPh>
    <rPh sb="12" eb="15">
      <t>ニュウインジ</t>
    </rPh>
    <rPh sb="16" eb="18">
      <t>ジョウキョウ</t>
    </rPh>
    <phoneticPr fontId="23"/>
  </si>
  <si>
    <t>院内発生した褥瘡（④の患者の発見時の状況）</t>
    <rPh sb="0" eb="2">
      <t>インナイ</t>
    </rPh>
    <rPh sb="2" eb="4">
      <t>ハッセイ</t>
    </rPh>
    <rPh sb="6" eb="8">
      <t>ジョクソウ</t>
    </rPh>
    <rPh sb="11" eb="13">
      <t>カンジャ</t>
    </rPh>
    <rPh sb="14" eb="17">
      <t>ハッケンジ</t>
    </rPh>
    <rPh sb="18" eb="20">
      <t>ジョウキョウ</t>
    </rPh>
    <phoneticPr fontId="23"/>
  </si>
  <si>
    <t>D3</t>
  </si>
  <si>
    <t>DDTI</t>
    <phoneticPr fontId="23"/>
  </si>
  <si>
    <t>↑③の合計と一致していることを確認</t>
    <rPh sb="3" eb="5">
      <t>ゴウケイ</t>
    </rPh>
    <rPh sb="6" eb="8">
      <t>イッチ</t>
    </rPh>
    <rPh sb="15" eb="17">
      <t>カクニン</t>
    </rPh>
    <phoneticPr fontId="23"/>
  </si>
  <si>
    <t>↑④の合計と一致していることを確認</t>
    <rPh sb="3" eb="5">
      <t>ゴウケイ</t>
    </rPh>
    <rPh sb="6" eb="8">
      <t>イッチ</t>
    </rPh>
    <rPh sb="15" eb="17">
      <t>カクニン</t>
    </rPh>
    <phoneticPr fontId="23"/>
  </si>
  <si>
    <t>【病院】</t>
    <rPh sb="1" eb="3">
      <t>ビョウイン</t>
    </rPh>
    <phoneticPr fontId="16"/>
  </si>
  <si>
    <t>基本診療料１</t>
    <rPh sb="0" eb="5">
      <t>キホンシンリョウリョウ</t>
    </rPh>
    <phoneticPr fontId="1"/>
  </si>
  <si>
    <t>基本診療料の施設基準に係る報告書</t>
    <rPh sb="0" eb="2">
      <t>キホン</t>
    </rPh>
    <rPh sb="2" eb="4">
      <t>シンリョウ</t>
    </rPh>
    <rPh sb="4" eb="5">
      <t>リョウ</t>
    </rPh>
    <rPh sb="6" eb="8">
      <t>シセツ</t>
    </rPh>
    <rPh sb="8" eb="10">
      <t>キジュン</t>
    </rPh>
    <rPh sb="11" eb="12">
      <t>カカ</t>
    </rPh>
    <rPh sb="13" eb="16">
      <t>ホウコクショ</t>
    </rPh>
    <phoneticPr fontId="16"/>
  </si>
  <si>
    <t>本様式中、届出している場合のみ提出
なお、捨印や訂正印は押さないこと。</t>
    <rPh sb="0" eb="1">
      <t>ホン</t>
    </rPh>
    <rPh sb="1" eb="3">
      <t>ヨウシキ</t>
    </rPh>
    <rPh sb="3" eb="4">
      <t>チュウ</t>
    </rPh>
    <rPh sb="5" eb="7">
      <t>トドケデ</t>
    </rPh>
    <rPh sb="11" eb="13">
      <t>バアイ</t>
    </rPh>
    <rPh sb="15" eb="17">
      <t>テイシュツ</t>
    </rPh>
    <rPh sb="21" eb="23">
      <t>ステイン</t>
    </rPh>
    <rPh sb="24" eb="27">
      <t>テイセイイン</t>
    </rPh>
    <rPh sb="28" eb="29">
      <t>オ</t>
    </rPh>
    <phoneticPr fontId="16"/>
  </si>
  <si>
    <t>届出の有無</t>
  </si>
  <si>
    <t>届出事項</t>
    <rPh sb="0" eb="2">
      <t>トドケデ</t>
    </rPh>
    <rPh sb="2" eb="4">
      <t>ジコウ</t>
    </rPh>
    <phoneticPr fontId="16"/>
  </si>
  <si>
    <t>報　　　　告　　　　事　　　　項</t>
    <rPh sb="0" eb="1">
      <t>ホウ</t>
    </rPh>
    <rPh sb="5" eb="6">
      <t>コク</t>
    </rPh>
    <rPh sb="10" eb="11">
      <t>コト</t>
    </rPh>
    <rPh sb="15" eb="16">
      <t>コウ</t>
    </rPh>
    <phoneticPr fontId="16"/>
  </si>
  <si>
    <t>有 ・ 無</t>
    <phoneticPr fontId="16"/>
  </si>
  <si>
    <t>総合入院体制加算１・２・３</t>
    <rPh sb="0" eb="2">
      <t>ソウゴウ</t>
    </rPh>
    <rPh sb="2" eb="4">
      <t>ニュウイン</t>
    </rPh>
    <rPh sb="4" eb="6">
      <t>タイセイ</t>
    </rPh>
    <rPh sb="7" eb="8">
      <t>ソン</t>
    </rPh>
    <phoneticPr fontId="16"/>
  </si>
  <si>
    <t>・区分</t>
    <phoneticPr fontId="16"/>
  </si>
  <si>
    <t>（　　１　　・　　２　　・　　３　　）</t>
    <phoneticPr fontId="16"/>
  </si>
  <si>
    <t>いずれかに○を付してください。</t>
    <rPh sb="7" eb="8">
      <t>フ</t>
    </rPh>
    <phoneticPr fontId="16"/>
  </si>
  <si>
    <t>　</t>
  </si>
  <si>
    <t>・初診に係る選定療養（実費を徴収していること）の有無</t>
    <rPh sb="1" eb="3">
      <t>ショシン</t>
    </rPh>
    <rPh sb="4" eb="5">
      <t>カカ</t>
    </rPh>
    <rPh sb="6" eb="8">
      <t>センテイ</t>
    </rPh>
    <rPh sb="8" eb="10">
      <t>リョウヨウ</t>
    </rPh>
    <rPh sb="11" eb="13">
      <t>ジッピ</t>
    </rPh>
    <rPh sb="14" eb="16">
      <t>チョウシュウ</t>
    </rPh>
    <rPh sb="24" eb="26">
      <t>ウム</t>
    </rPh>
    <phoneticPr fontId="16"/>
  </si>
  <si>
    <t>有   ・   無</t>
    <phoneticPr fontId="16"/>
  </si>
  <si>
    <t>）</t>
    <phoneticPr fontId="16"/>
  </si>
  <si>
    <t>（②＋③）／①</t>
    <phoneticPr fontId="16"/>
  </si>
  <si>
    <t>(</t>
    <phoneticPr fontId="16"/>
  </si>
  <si>
    <t>％）</t>
    <phoneticPr fontId="16"/>
  </si>
  <si>
    <t>①総退院患者数</t>
    <rPh sb="1" eb="2">
      <t>ソウ</t>
    </rPh>
    <rPh sb="2" eb="4">
      <t>タイイン</t>
    </rPh>
    <rPh sb="4" eb="7">
      <t>カンジャスウ</t>
    </rPh>
    <phoneticPr fontId="16"/>
  </si>
  <si>
    <t>件）</t>
    <rPh sb="0" eb="1">
      <t>ケン</t>
    </rPh>
    <phoneticPr fontId="16"/>
  </si>
  <si>
    <t>②診療情報提供料（Ⅰ）の注「8」の加算を算定する退院患者数</t>
    <rPh sb="1" eb="3">
      <t>シンリョウ</t>
    </rPh>
    <rPh sb="3" eb="5">
      <t>ジョウホウ</t>
    </rPh>
    <rPh sb="5" eb="8">
      <t>テイキョウリョウ</t>
    </rPh>
    <rPh sb="12" eb="13">
      <t>チュウ</t>
    </rPh>
    <rPh sb="17" eb="19">
      <t>カサン</t>
    </rPh>
    <rPh sb="20" eb="22">
      <t>サンテイ</t>
    </rPh>
    <rPh sb="24" eb="26">
      <t>タイイン</t>
    </rPh>
    <rPh sb="26" eb="29">
      <t>カンジャスウ</t>
    </rPh>
    <phoneticPr fontId="16"/>
  </si>
  <si>
    <t>③転帰が治癒であり通院の必要のない退院患者数及び転帰
が軽快であり退院後の初回外来時に次回以降の通院の必要
がないと判断された患者数</t>
    <rPh sb="1" eb="3">
      <t>テンキ</t>
    </rPh>
    <rPh sb="4" eb="6">
      <t>チユ</t>
    </rPh>
    <rPh sb="9" eb="11">
      <t>ツウイン</t>
    </rPh>
    <rPh sb="12" eb="14">
      <t>ヒツヨウ</t>
    </rPh>
    <rPh sb="17" eb="19">
      <t>タイイン</t>
    </rPh>
    <rPh sb="19" eb="22">
      <t>カンジャスウ</t>
    </rPh>
    <phoneticPr fontId="16"/>
  </si>
  <si>
    <r>
      <t>・全身麻酔による手術件数
　　</t>
    </r>
    <r>
      <rPr>
        <sz val="8"/>
        <rFont val="ＭＳ Ｐゴシック"/>
        <family val="3"/>
        <charset val="128"/>
      </rPr>
      <t>　</t>
    </r>
    <rPh sb="1" eb="3">
      <t>ゼンシン</t>
    </rPh>
    <rPh sb="3" eb="5">
      <t>マスイ</t>
    </rPh>
    <phoneticPr fontId="16"/>
  </si>
  <si>
    <r>
      <t>　　　ア　</t>
    </r>
    <r>
      <rPr>
        <sz val="8"/>
        <rFont val="ＭＳ Ｐゴシック"/>
        <family val="3"/>
        <charset val="128"/>
      </rPr>
      <t>人工心肺を用いた手術</t>
    </r>
    <rPh sb="5" eb="7">
      <t>ジンコウ</t>
    </rPh>
    <rPh sb="7" eb="9">
      <t>シンパイ</t>
    </rPh>
    <rPh sb="10" eb="11">
      <t>モチ</t>
    </rPh>
    <rPh sb="13" eb="15">
      <t>シュジュツ</t>
    </rPh>
    <phoneticPr fontId="16"/>
  </si>
  <si>
    <r>
      <t>イ　</t>
    </r>
    <r>
      <rPr>
        <sz val="9"/>
        <rFont val="ＭＳ Ｐゴシック"/>
        <family val="3"/>
        <charset val="128"/>
      </rPr>
      <t>悪性腫瘍手術</t>
    </r>
    <r>
      <rPr>
        <sz val="10"/>
        <rFont val="ＭＳ Ｐゴシック"/>
        <family val="3"/>
        <charset val="128"/>
      </rPr>
      <t xml:space="preserve">　　　 </t>
    </r>
    <phoneticPr fontId="16"/>
  </si>
  <si>
    <t>件）</t>
    <phoneticPr fontId="16"/>
  </si>
  <si>
    <r>
      <t>　　　ウ　</t>
    </r>
    <r>
      <rPr>
        <sz val="9"/>
        <rFont val="ＭＳ Ｐゴシック"/>
        <family val="3"/>
        <charset val="128"/>
      </rPr>
      <t>腹腔鏡手術</t>
    </r>
    <r>
      <rPr>
        <sz val="10"/>
        <rFont val="ＭＳ Ｐゴシック"/>
        <family val="3"/>
        <charset val="128"/>
      </rPr>
      <t>　　　　　</t>
    </r>
    <rPh sb="5" eb="7">
      <t>フククウ</t>
    </rPh>
    <rPh sb="7" eb="8">
      <t>キョウ</t>
    </rPh>
    <rPh sb="8" eb="10">
      <t>シュジュツ</t>
    </rPh>
    <phoneticPr fontId="16"/>
  </si>
  <si>
    <r>
      <rPr>
        <sz val="10"/>
        <rFont val="ＭＳ Ｐゴシック"/>
        <family val="3"/>
        <charset val="128"/>
      </rPr>
      <t>エ</t>
    </r>
    <r>
      <rPr>
        <sz val="7"/>
        <rFont val="ＭＳ Ｐゴシック"/>
        <family val="3"/>
        <charset val="128"/>
      </rPr>
      <t>　放射線治療(体外照射法）　　</t>
    </r>
    <rPh sb="2" eb="4">
      <t>ホウシャ</t>
    </rPh>
    <rPh sb="4" eb="5">
      <t>セン</t>
    </rPh>
    <rPh sb="5" eb="7">
      <t>チリョウ</t>
    </rPh>
    <rPh sb="8" eb="10">
      <t>タイガイ</t>
    </rPh>
    <rPh sb="10" eb="12">
      <t>ショウシャ</t>
    </rPh>
    <rPh sb="12" eb="13">
      <t>ホウ</t>
    </rPh>
    <phoneticPr fontId="16"/>
  </si>
  <si>
    <r>
      <t>　　　オ　</t>
    </r>
    <r>
      <rPr>
        <sz val="9"/>
        <rFont val="ＭＳ Ｐゴシック"/>
        <family val="3"/>
        <charset val="128"/>
      </rPr>
      <t>化学療法</t>
    </r>
    <r>
      <rPr>
        <sz val="10"/>
        <rFont val="ＭＳ Ｐゴシック"/>
        <family val="3"/>
        <charset val="128"/>
      </rPr>
      <t xml:space="preserve">                </t>
    </r>
    <rPh sb="5" eb="7">
      <t>カガク</t>
    </rPh>
    <rPh sb="7" eb="9">
      <t>リョウホウ</t>
    </rPh>
    <phoneticPr fontId="16"/>
  </si>
  <si>
    <r>
      <t>カ　</t>
    </r>
    <r>
      <rPr>
        <sz val="9"/>
        <rFont val="ＭＳ Ｐゴシック"/>
        <family val="3"/>
        <charset val="128"/>
      </rPr>
      <t>分娩件数</t>
    </r>
    <r>
      <rPr>
        <sz val="10"/>
        <rFont val="ＭＳ Ｐゴシック"/>
        <family val="3"/>
        <charset val="128"/>
      </rPr>
      <t xml:space="preserve">     　　　 </t>
    </r>
    <rPh sb="2" eb="4">
      <t>ブンベン</t>
    </rPh>
    <rPh sb="4" eb="6">
      <t>ケンスウ</t>
    </rPh>
    <phoneticPr fontId="16"/>
  </si>
  <si>
    <t>療養病棟療養環
境改善加算１・２</t>
    <rPh sb="0" eb="2">
      <t>リョウヨウ</t>
    </rPh>
    <rPh sb="2" eb="4">
      <t>ビョウトウ</t>
    </rPh>
    <rPh sb="4" eb="6">
      <t>リョウヨウ</t>
    </rPh>
    <rPh sb="6" eb="7">
      <t>ワ</t>
    </rPh>
    <rPh sb="9" eb="11">
      <t>カイゼン</t>
    </rPh>
    <rPh sb="11" eb="13">
      <t>カサン</t>
    </rPh>
    <phoneticPr fontId="16"/>
  </si>
  <si>
    <t>（　　１　　・　　２　　）</t>
    <phoneticPr fontId="16"/>
  </si>
  <si>
    <t>「１・２」のいずれかに○を付してください。</t>
    <phoneticPr fontId="16"/>
  </si>
  <si>
    <t>病棟名</t>
    <rPh sb="0" eb="2">
      <t>ビョウトウ</t>
    </rPh>
    <rPh sb="2" eb="3">
      <t>メイ</t>
    </rPh>
    <phoneticPr fontId="16"/>
  </si>
  <si>
    <t>)</t>
    <phoneticPr fontId="16"/>
  </si>
  <si>
    <t>病　棟</t>
    <rPh sb="0" eb="1">
      <t>ヤマイ</t>
    </rPh>
    <rPh sb="2" eb="3">
      <t>ムネ</t>
    </rPh>
    <phoneticPr fontId="16"/>
  </si>
  <si>
    <t>増築または全面的な
改築の予定</t>
    <rPh sb="0" eb="2">
      <t>ゾウチク</t>
    </rPh>
    <rPh sb="5" eb="8">
      <t>ゼンメンテキ</t>
    </rPh>
    <rPh sb="10" eb="12">
      <t>カイチク</t>
    </rPh>
    <rPh sb="13" eb="15">
      <t>ヨテイ</t>
    </rPh>
    <phoneticPr fontId="16"/>
  </si>
  <si>
    <t>着　工　予　定</t>
    <rPh sb="0" eb="1">
      <t>チャク</t>
    </rPh>
    <rPh sb="2" eb="3">
      <t>コウ</t>
    </rPh>
    <rPh sb="4" eb="5">
      <t>ヨ</t>
    </rPh>
    <rPh sb="6" eb="7">
      <t>サダム</t>
    </rPh>
    <phoneticPr fontId="16"/>
  </si>
  <si>
    <t>年</t>
    <rPh sb="0" eb="1">
      <t>ネン</t>
    </rPh>
    <phoneticPr fontId="16"/>
  </si>
  <si>
    <t>月</t>
    <rPh sb="0" eb="1">
      <t>ガツ</t>
    </rPh>
    <phoneticPr fontId="16"/>
  </si>
  <si>
    <t>完　成　予　定</t>
    <rPh sb="0" eb="1">
      <t>カン</t>
    </rPh>
    <rPh sb="2" eb="3">
      <t>シゲル</t>
    </rPh>
    <rPh sb="4" eb="5">
      <t>ヨ</t>
    </rPh>
    <rPh sb="6" eb="7">
      <t>サダム</t>
    </rPh>
    <phoneticPr fontId="16"/>
  </si>
  <si>
    <r>
      <t xml:space="preserve">増築または全面的な改築の具体的内容
</t>
    </r>
    <r>
      <rPr>
        <sz val="8"/>
        <rFont val="ＭＳ Ｐゴシック"/>
        <family val="3"/>
        <charset val="128"/>
      </rPr>
      <t>（病棟が複数ある場合は、病棟ごとに作成してください）</t>
    </r>
    <rPh sb="0" eb="2">
      <t>ゾウチク</t>
    </rPh>
    <rPh sb="5" eb="8">
      <t>ゼンメンテキ</t>
    </rPh>
    <rPh sb="9" eb="11">
      <t>カイチク</t>
    </rPh>
    <rPh sb="12" eb="15">
      <t>グタイテキ</t>
    </rPh>
    <rPh sb="15" eb="17">
      <t>ナイヨウ</t>
    </rPh>
    <rPh sb="31" eb="33">
      <t>ビョウトウ</t>
    </rPh>
    <rPh sb="36" eb="38">
      <t>サクセイ</t>
    </rPh>
    <phoneticPr fontId="16"/>
  </si>
  <si>
    <t>地域包括ケア病棟入院料１～４
地域包括ケア入院医療管理料１～４</t>
    <rPh sb="0" eb="2">
      <t>チイキ</t>
    </rPh>
    <rPh sb="2" eb="4">
      <t>ホウカツ</t>
    </rPh>
    <rPh sb="6" eb="8">
      <t>ビョウトウ</t>
    </rPh>
    <rPh sb="8" eb="11">
      <t>ニュウインリョウ</t>
    </rPh>
    <rPh sb="17" eb="19">
      <t>チイキ</t>
    </rPh>
    <rPh sb="19" eb="21">
      <t>ホウカツ</t>
    </rPh>
    <rPh sb="23" eb="25">
      <t>ニュウイン</t>
    </rPh>
    <rPh sb="25" eb="27">
      <t>イリョウ</t>
    </rPh>
    <rPh sb="27" eb="30">
      <t>カンリリョウ</t>
    </rPh>
    <phoneticPr fontId="16"/>
  </si>
  <si>
    <t>・廊下幅の基準 （片側居室の場合は1.8m以上、両側居室の場合は2.7m以上）</t>
    <rPh sb="1" eb="3">
      <t>ロウカ</t>
    </rPh>
    <rPh sb="3" eb="4">
      <t>ハバ</t>
    </rPh>
    <rPh sb="5" eb="7">
      <t>キジュン</t>
    </rPh>
    <rPh sb="9" eb="11">
      <t>カタガワ</t>
    </rPh>
    <rPh sb="11" eb="13">
      <t>キョシツ</t>
    </rPh>
    <rPh sb="14" eb="16">
      <t>バアイ</t>
    </rPh>
    <rPh sb="21" eb="23">
      <t>イジョウ</t>
    </rPh>
    <rPh sb="24" eb="26">
      <t>リョウガワ</t>
    </rPh>
    <rPh sb="26" eb="28">
      <t>キョシツ</t>
    </rPh>
    <rPh sb="29" eb="31">
      <t>バアイ</t>
    </rPh>
    <rPh sb="36" eb="38">
      <t>イジョウ</t>
    </rPh>
    <phoneticPr fontId="16"/>
  </si>
  <si>
    <t>（　　　基準を満たしている　　　・　　　基準を満たしていない　　　）</t>
    <rPh sb="4" eb="6">
      <t>キジュン</t>
    </rPh>
    <rPh sb="7" eb="8">
      <t>ミ</t>
    </rPh>
    <rPh sb="20" eb="22">
      <t>キジュン</t>
    </rPh>
    <rPh sb="23" eb="24">
      <t>ミ</t>
    </rPh>
    <phoneticPr fontId="16"/>
  </si>
  <si>
    <t xml:space="preserve">               いずれかに○を付してください。</t>
    <rPh sb="22" eb="23">
      <t>フ</t>
    </rPh>
    <phoneticPr fontId="16"/>
  </si>
  <si>
    <r>
      <t>・廊下幅の基準を満たさない場合における大規模改修等の予定
　</t>
    </r>
    <r>
      <rPr>
        <sz val="8"/>
        <rFont val="ＭＳ Ｐゴシック"/>
        <family val="3"/>
        <charset val="128"/>
      </rPr>
      <t>（廊下幅の基準を満たさない場合、記入必須）</t>
    </r>
    <rPh sb="31" eb="33">
      <t>ロウカ</t>
    </rPh>
    <rPh sb="33" eb="34">
      <t>ハバ</t>
    </rPh>
    <rPh sb="35" eb="37">
      <t>キジュン</t>
    </rPh>
    <rPh sb="38" eb="39">
      <t>ミ</t>
    </rPh>
    <rPh sb="43" eb="45">
      <t>バアイ</t>
    </rPh>
    <rPh sb="46" eb="48">
      <t>キニュウ</t>
    </rPh>
    <rPh sb="48" eb="50">
      <t>ヒッス</t>
    </rPh>
    <phoneticPr fontId="16"/>
  </si>
  <si>
    <t>着工予定</t>
  </si>
  <si>
    <t>年</t>
  </si>
  <si>
    <t>月</t>
  </si>
  <si>
    <t>完成予定</t>
  </si>
  <si>
    <t>療養病棟入院基本料の施設基準に係る届出書（７月報告）</t>
    <rPh sb="17" eb="20">
      <t>トドケデショ</t>
    </rPh>
    <phoneticPr fontId="1"/>
  </si>
  <si>
    <r>
      <rPr>
        <sz val="11"/>
        <color theme="1"/>
        <rFont val="游ゴシック"/>
        <family val="3"/>
        <charset val="128"/>
        <scheme val="minor"/>
      </rPr>
      <t>保険医療機関名</t>
    </r>
    <r>
      <rPr>
        <sz val="11"/>
        <color theme="1"/>
        <rFont val="游ゴシック"/>
        <family val="2"/>
        <charset val="128"/>
        <scheme val="minor"/>
      </rPr>
      <t>　</t>
    </r>
    <rPh sb="0" eb="2">
      <t>ホケン</t>
    </rPh>
    <rPh sb="2" eb="4">
      <t>イリョウ</t>
    </rPh>
    <rPh sb="4" eb="6">
      <t>キカン</t>
    </rPh>
    <rPh sb="6" eb="7">
      <t>メイ</t>
    </rPh>
    <phoneticPr fontId="23"/>
  </si>
  <si>
    <t>１　届出入院料：</t>
    <rPh sb="2" eb="4">
      <t>トドケデ</t>
    </rPh>
    <rPh sb="4" eb="7">
      <t>ニュウインリョウ</t>
    </rPh>
    <phoneticPr fontId="1"/>
  </si>
  <si>
    <t>２　当該病院の許可病床数</t>
    <rPh sb="2" eb="4">
      <t>トウガイ</t>
    </rPh>
    <rPh sb="4" eb="6">
      <t>ビョウイン</t>
    </rPh>
    <rPh sb="7" eb="9">
      <t>キョカ</t>
    </rPh>
    <rPh sb="9" eb="12">
      <t>ビョウショウスウ</t>
    </rPh>
    <phoneticPr fontId="1"/>
  </si>
  <si>
    <t>床</t>
    <rPh sb="0" eb="1">
      <t>ショウ</t>
    </rPh>
    <phoneticPr fontId="1"/>
  </si>
  <si>
    <t>３　標榜診療科</t>
    <rPh sb="2" eb="4">
      <t>ヒョウボウ</t>
    </rPh>
    <rPh sb="4" eb="7">
      <t>シンリョウカ</t>
    </rPh>
    <phoneticPr fontId="1"/>
  </si>
  <si>
    <t>科</t>
    <rPh sb="0" eb="1">
      <t>カ</t>
    </rPh>
    <phoneticPr fontId="1"/>
  </si>
  <si>
    <t>（施設基準に係る標榜科名を記入すること）</t>
    <rPh sb="1" eb="3">
      <t>シセツ</t>
    </rPh>
    <rPh sb="3" eb="5">
      <t>キジュン</t>
    </rPh>
    <rPh sb="6" eb="7">
      <t>カカ</t>
    </rPh>
    <rPh sb="8" eb="10">
      <t>ヒョウボウ</t>
    </rPh>
    <rPh sb="10" eb="12">
      <t>カメイ</t>
    </rPh>
    <rPh sb="13" eb="15">
      <t>キニュウ</t>
    </rPh>
    <phoneticPr fontId="1"/>
  </si>
  <si>
    <t>４　内視鏡下嚥下機能検査又は嚥下造影検査を担当する常勤医師の氏名等</t>
    <phoneticPr fontId="1"/>
  </si>
  <si>
    <t>常勤医師の氏名</t>
    <rPh sb="0" eb="2">
      <t>ジョウキン</t>
    </rPh>
    <rPh sb="2" eb="4">
      <t>イシ</t>
    </rPh>
    <rPh sb="5" eb="7">
      <t>シメイ</t>
    </rPh>
    <phoneticPr fontId="1"/>
  </si>
  <si>
    <t>常勤換算</t>
    <rPh sb="0" eb="2">
      <t>ジョウキン</t>
    </rPh>
    <rPh sb="2" eb="4">
      <t>カンザン</t>
    </rPh>
    <phoneticPr fontId="1"/>
  </si>
  <si>
    <t>勤務時間</t>
    <rPh sb="0" eb="2">
      <t>キンム</t>
    </rPh>
    <rPh sb="2" eb="4">
      <t>ジカン</t>
    </rPh>
    <phoneticPr fontId="1"/>
  </si>
  <si>
    <t>診療科名</t>
    <rPh sb="0" eb="3">
      <t>シンリョウカ</t>
    </rPh>
    <rPh sb="3" eb="4">
      <t>メイ</t>
    </rPh>
    <phoneticPr fontId="1"/>
  </si>
  <si>
    <t>当該診療科の
経験年数</t>
    <rPh sb="0" eb="2">
      <t>トウガイ</t>
    </rPh>
    <rPh sb="2" eb="5">
      <t>シンリョウカ</t>
    </rPh>
    <rPh sb="7" eb="9">
      <t>ケイケン</t>
    </rPh>
    <rPh sb="9" eb="11">
      <t>ネンスウ</t>
    </rPh>
    <phoneticPr fontId="1"/>
  </si>
  <si>
    <t>検査の経験年数</t>
    <rPh sb="0" eb="2">
      <t>ケンサ</t>
    </rPh>
    <rPh sb="3" eb="7">
      <t>ケイケンネンスウ</t>
    </rPh>
    <phoneticPr fontId="1"/>
  </si>
  <si>
    <t>時間</t>
    <rPh sb="0" eb="2">
      <t>ジカン</t>
    </rPh>
    <phoneticPr fontId="1"/>
  </si>
  <si>
    <t>年</t>
    <rPh sb="0" eb="1">
      <t>ネン</t>
    </rPh>
    <phoneticPr fontId="1"/>
  </si>
  <si>
    <t>５　自施設内における内視鏡下嚥下機能検査年間実施症例数　</t>
    <phoneticPr fontId="1"/>
  </si>
  <si>
    <t>例</t>
    <rPh sb="0" eb="1">
      <t>レイ</t>
    </rPh>
    <phoneticPr fontId="1"/>
  </si>
  <si>
    <t>６　自施設内における嚥下造影検査年間実施症例数　　</t>
    <phoneticPr fontId="1"/>
  </si>
  <si>
    <t>７　連携する保険医療機関の名称：</t>
    <phoneticPr fontId="1"/>
  </si>
  <si>
    <t>常勤医師の氏名</t>
    <rPh sb="0" eb="4">
      <t>ジョウキンイシ</t>
    </rPh>
    <rPh sb="5" eb="7">
      <t>シメイ</t>
    </rPh>
    <phoneticPr fontId="1"/>
  </si>
  <si>
    <t>常勤換算</t>
    <rPh sb="0" eb="4">
      <t>ジョウキンカンザン</t>
    </rPh>
    <phoneticPr fontId="1"/>
  </si>
  <si>
    <t>８　連携施設における内視鏡下嚥下機能検査年間実施症例数</t>
    <phoneticPr fontId="1"/>
  </si>
  <si>
    <t>９　連携施設における嚥下造影検査年間実施症例数</t>
    <phoneticPr fontId="1"/>
  </si>
  <si>
    <t>10　過去１年間に中心静脈栄養を実施した患者数 
　　　うち、中心静脈栄養を終了し経口摂取等へ移行した患者数</t>
    <phoneticPr fontId="1"/>
  </si>
  <si>
    <t>１　常勤医師については、該当するすべての医師について記載すること。また、週３日以上常態として勤務しており、かつ、所定労働時間が週22時間以上の勤務を行っている専任の非常勤医師(当該勤務時間以外の所定労働時間について、自宅等の当該保険医療機関以外の場所で読影を行う医師を除く。）を組み合わせて配置している場合には、当該医師の「常勤換算」の□に「✓」を記入すること。</t>
    <phoneticPr fontId="1"/>
  </si>
  <si>
    <t>　（□には、適合する場合「✓」を記入すること）</t>
    <phoneticPr fontId="23"/>
  </si>
  <si>
    <t>　　　　年　　　月　　　日時点の医療従事者の負担の軽減に対する体制の状況</t>
    <rPh sb="16" eb="18">
      <t>イリョウ</t>
    </rPh>
    <rPh sb="18" eb="21">
      <t>ジュウジシャ</t>
    </rPh>
    <phoneticPr fontId="23"/>
  </si>
  <si>
    <t>（１）　医療従事者の負担の軽減及び処遇の改善に資する体制</t>
    <rPh sb="4" eb="6">
      <t>イリョウ</t>
    </rPh>
    <rPh sb="6" eb="9">
      <t>ジュウジシャ</t>
    </rPh>
    <phoneticPr fontId="23"/>
  </si>
  <si>
    <t>ア　医療従事者の負担の軽減及び処遇の改善に関する責任者　</t>
    <rPh sb="2" eb="4">
      <t>イリョウ</t>
    </rPh>
    <rPh sb="4" eb="7">
      <t>ジュウジシャ</t>
    </rPh>
    <phoneticPr fontId="23"/>
  </si>
  <si>
    <t>氏名：　　　　　　　　　　　</t>
    <phoneticPr fontId="23"/>
  </si>
  <si>
    <t>職種：</t>
    <phoneticPr fontId="23"/>
  </si>
  <si>
    <t>イ　医療従事者の勤務状況の把握等</t>
    <rPh sb="2" eb="4">
      <t>イリョウ</t>
    </rPh>
    <rPh sb="4" eb="7">
      <t>ジュウジシャ</t>
    </rPh>
    <phoneticPr fontId="23"/>
  </si>
  <si>
    <t>(ア)　勤務時間の具体的な把握方法</t>
    <phoneticPr fontId="23"/>
  </si>
  <si>
    <t>　　タイムカード、ＩＣカード</t>
    <phoneticPr fontId="23"/>
  </si>
  <si>
    <t>　　出席簿又は管理簿等の用紙による記録（上司等による客観的な確認あり）</t>
    <rPh sb="2" eb="5">
      <t>シュッセキボ</t>
    </rPh>
    <rPh sb="5" eb="6">
      <t>マタ</t>
    </rPh>
    <rPh sb="7" eb="9">
      <t>カンリ</t>
    </rPh>
    <rPh sb="9" eb="10">
      <t>ボ</t>
    </rPh>
    <rPh sb="10" eb="11">
      <t>トウ</t>
    </rPh>
    <rPh sb="12" eb="14">
      <t>ヨウシ</t>
    </rPh>
    <rPh sb="17" eb="19">
      <t>キロク</t>
    </rPh>
    <rPh sb="20" eb="23">
      <t>ジョウシナド</t>
    </rPh>
    <rPh sb="26" eb="29">
      <t>キャクカンテキ</t>
    </rPh>
    <rPh sb="30" eb="32">
      <t>カクニン</t>
    </rPh>
    <phoneticPr fontId="23"/>
  </si>
  <si>
    <t>　　出席簿又は管理簿等の用紙による記録（自己申告）</t>
    <rPh sb="2" eb="5">
      <t>シュッセキボ</t>
    </rPh>
    <rPh sb="5" eb="6">
      <t>マタ</t>
    </rPh>
    <rPh sb="7" eb="9">
      <t>カンリ</t>
    </rPh>
    <rPh sb="9" eb="10">
      <t>ボ</t>
    </rPh>
    <rPh sb="10" eb="11">
      <t>トウ</t>
    </rPh>
    <rPh sb="12" eb="14">
      <t>ヨウシ</t>
    </rPh>
    <rPh sb="17" eb="19">
      <t>キロク</t>
    </rPh>
    <rPh sb="20" eb="22">
      <t>ジコ</t>
    </rPh>
    <rPh sb="22" eb="24">
      <t>シンコク</t>
    </rPh>
    <phoneticPr fontId="23"/>
  </si>
  <si>
    <t>　　その他</t>
    <phoneticPr fontId="23"/>
  </si>
  <si>
    <t>　（具体的に：               　　　　　　　　　　　　　　　　　　　　   ）</t>
    <phoneticPr fontId="23"/>
  </si>
  <si>
    <t>(イ)　勤務時間以外についての勤務状況の把握内容</t>
    <rPh sb="4" eb="6">
      <t>キンム</t>
    </rPh>
    <rPh sb="6" eb="8">
      <t>ジカン</t>
    </rPh>
    <rPh sb="8" eb="10">
      <t>イガイ</t>
    </rPh>
    <rPh sb="15" eb="17">
      <t>キンム</t>
    </rPh>
    <rPh sb="17" eb="19">
      <t>ジョウキョウ</t>
    </rPh>
    <rPh sb="20" eb="22">
      <t>ハアク</t>
    </rPh>
    <rPh sb="22" eb="24">
      <t>ナイヨウ</t>
    </rPh>
    <phoneticPr fontId="23"/>
  </si>
  <si>
    <t>　　年次有給休暇取得率</t>
    <rPh sb="2" eb="4">
      <t>ネンジ</t>
    </rPh>
    <rPh sb="4" eb="6">
      <t>ユウキュウ</t>
    </rPh>
    <rPh sb="6" eb="8">
      <t>キュウカ</t>
    </rPh>
    <rPh sb="8" eb="10">
      <t>シュトク</t>
    </rPh>
    <rPh sb="10" eb="11">
      <t>リツ</t>
    </rPh>
    <phoneticPr fontId="23"/>
  </si>
  <si>
    <t>　　育児休業・介護休業の取得率</t>
    <rPh sb="2" eb="4">
      <t>イクジ</t>
    </rPh>
    <rPh sb="4" eb="6">
      <t>キュウギョウ</t>
    </rPh>
    <rPh sb="7" eb="9">
      <t>カイゴ</t>
    </rPh>
    <rPh sb="9" eb="11">
      <t>キュウギョウ</t>
    </rPh>
    <rPh sb="12" eb="15">
      <t>シュトクリツ</t>
    </rPh>
    <phoneticPr fontId="23"/>
  </si>
  <si>
    <t>ウ　多職種からなる役割分担推進のための委員会又は会議</t>
    <phoneticPr fontId="23"/>
  </si>
  <si>
    <r>
      <t>開催頻度：</t>
    </r>
    <r>
      <rPr>
        <u/>
        <sz val="12"/>
        <color indexed="8"/>
        <rFont val="ＭＳ Ｐゴシック"/>
        <family val="3"/>
        <charset val="128"/>
      </rPr>
      <t>　　　　　　回／年</t>
    </r>
    <r>
      <rPr>
        <sz val="12"/>
        <color indexed="8"/>
        <rFont val="ＭＳ Ｐゴシック"/>
        <family val="3"/>
        <charset val="128"/>
      </rPr>
      <t>（うち、管理者が出席した回数</t>
    </r>
    <r>
      <rPr>
        <u/>
        <sz val="12"/>
        <color indexed="8"/>
        <rFont val="ＭＳ Ｐゴシック"/>
        <family val="3"/>
        <charset val="128"/>
      </rPr>
      <t>　　　　回</t>
    </r>
    <r>
      <rPr>
        <sz val="12"/>
        <color indexed="8"/>
        <rFont val="ＭＳ Ｐゴシック"/>
        <family val="3"/>
        <charset val="128"/>
      </rPr>
      <t>）</t>
    </r>
    <phoneticPr fontId="23"/>
  </si>
  <si>
    <r>
      <t>参加人数：平均</t>
    </r>
    <r>
      <rPr>
        <u/>
        <sz val="12"/>
        <color indexed="8"/>
        <rFont val="ＭＳ Ｐゴシック"/>
        <family val="3"/>
        <charset val="128"/>
      </rPr>
      <t>　　　　　　人／回</t>
    </r>
    <phoneticPr fontId="23"/>
  </si>
  <si>
    <t>参加職種（　　　　　　　　　　　　　　　　　　　　　　　　　　　　　　　　）</t>
    <phoneticPr fontId="23"/>
  </si>
  <si>
    <t>エ　医療従事者の負担の軽減及び処遇の改善に資する計画</t>
    <rPh sb="2" eb="4">
      <t>イリョウ</t>
    </rPh>
    <rPh sb="4" eb="7">
      <t>ジュウジシャ</t>
    </rPh>
    <phoneticPr fontId="23"/>
  </si>
  <si>
    <t>　　計画策定</t>
    <phoneticPr fontId="23"/>
  </si>
  <si>
    <t>　　職員に対する計画の周知</t>
    <rPh sb="2" eb="4">
      <t>ショクイン</t>
    </rPh>
    <rPh sb="5" eb="6">
      <t>タイ</t>
    </rPh>
    <rPh sb="8" eb="10">
      <t>ケイカク</t>
    </rPh>
    <rPh sb="11" eb="13">
      <t>シュウチ</t>
    </rPh>
    <phoneticPr fontId="23"/>
  </si>
  <si>
    <t>オ　医療従事者の負担の軽減及び処遇の改善に関する取組事項の公開</t>
    <rPh sb="2" eb="4">
      <t>イリョウ</t>
    </rPh>
    <rPh sb="4" eb="7">
      <t>ジュウジシャ</t>
    </rPh>
    <phoneticPr fontId="23"/>
  </si>
  <si>
    <t>　　医療機関内に掲示する等の方法で公開</t>
    <phoneticPr fontId="23"/>
  </si>
  <si>
    <t>　　（具体的な公開方法　　　　　　　　　　　　　　　　　　　　　　　）</t>
    <rPh sb="3" eb="6">
      <t>グタイテキ</t>
    </rPh>
    <rPh sb="7" eb="9">
      <t>コウカイ</t>
    </rPh>
    <rPh sb="9" eb="11">
      <t>ホウホウ</t>
    </rPh>
    <phoneticPr fontId="23"/>
  </si>
  <si>
    <t>（２）　医療従事者の負担の軽減及び処遇の改善に資する計画の具体的な取組内容</t>
    <rPh sb="4" eb="6">
      <t>イリョウ</t>
    </rPh>
    <rPh sb="6" eb="9">
      <t>ジュウジシャ</t>
    </rPh>
    <rPh sb="26" eb="28">
      <t>ケイカク</t>
    </rPh>
    <phoneticPr fontId="23"/>
  </si>
  <si>
    <t>(イ)～(ト)のうち少なくとも３項目以上を含んでいること。</t>
    <phoneticPr fontId="23"/>
  </si>
  <si>
    <t>　　(イ)　</t>
    <phoneticPr fontId="23"/>
  </si>
  <si>
    <t>外来診療時間の短縮、地域の他の保険医療機関との連携などの外来縮小の取組み</t>
    <phoneticPr fontId="23"/>
  </si>
  <si>
    <t>　　外来診療時間の短縮</t>
    <rPh sb="2" eb="4">
      <t>ガイライ</t>
    </rPh>
    <rPh sb="4" eb="6">
      <t>シンリョウ</t>
    </rPh>
    <rPh sb="6" eb="8">
      <t>ジカン</t>
    </rPh>
    <rPh sb="9" eb="11">
      <t>タンシュク</t>
    </rPh>
    <phoneticPr fontId="23"/>
  </si>
  <si>
    <t>※　許可病床数が 400床以上の病院では、必ず本項目を計画に含むこと。</t>
    <phoneticPr fontId="23"/>
  </si>
  <si>
    <t>　　地域の他の保険医療機関との連携</t>
    <phoneticPr fontId="23"/>
  </si>
  <si>
    <t>　　その他</t>
    <rPh sb="4" eb="5">
      <t>タ</t>
    </rPh>
    <phoneticPr fontId="23"/>
  </si>
  <si>
    <t>　　(ロ)　</t>
    <phoneticPr fontId="23"/>
  </si>
  <si>
    <t>院内保育所の設置（夜間帯の保育や病児保育の実施が含まれることが望ましい）</t>
    <phoneticPr fontId="23"/>
  </si>
  <si>
    <t>　　夜間帯の保育の実施</t>
    <rPh sb="2" eb="4">
      <t>ヤカン</t>
    </rPh>
    <rPh sb="4" eb="5">
      <t>オビ</t>
    </rPh>
    <rPh sb="6" eb="8">
      <t>ホイク</t>
    </rPh>
    <rPh sb="9" eb="11">
      <t>ジッシ</t>
    </rPh>
    <phoneticPr fontId="23"/>
  </si>
  <si>
    <t>　　病児保育の実施</t>
    <rPh sb="2" eb="4">
      <t>ビョウジ</t>
    </rPh>
    <rPh sb="4" eb="6">
      <t>ホイク</t>
    </rPh>
    <rPh sb="7" eb="9">
      <t>ジッシ</t>
    </rPh>
    <phoneticPr fontId="23"/>
  </si>
  <si>
    <t>　　(ハ)　医師事務作業補助者の配置による医師の事務作業の負担軽減</t>
    <rPh sb="21" eb="23">
      <t>イシ</t>
    </rPh>
    <phoneticPr fontId="23"/>
  </si>
  <si>
    <t>　　(ニ)　医師の時間外・休日・深夜の対応についての負担軽減及び処遇改善</t>
    <rPh sb="6" eb="8">
      <t>イシ</t>
    </rPh>
    <phoneticPr fontId="23"/>
  </si>
  <si>
    <t>　　(ホ)　特定行為研修修了者の複数名の配置及び活用による医師の負担軽減</t>
    <rPh sb="6" eb="8">
      <t>トクテイ</t>
    </rPh>
    <rPh sb="8" eb="10">
      <t>コウイ</t>
    </rPh>
    <rPh sb="10" eb="12">
      <t>ケンシュウ</t>
    </rPh>
    <rPh sb="12" eb="15">
      <t>シュウリョウシャ</t>
    </rPh>
    <rPh sb="16" eb="18">
      <t>フクスウ</t>
    </rPh>
    <rPh sb="18" eb="19">
      <t>メイ</t>
    </rPh>
    <rPh sb="20" eb="22">
      <t>ハイチ</t>
    </rPh>
    <rPh sb="22" eb="23">
      <t>オヨ</t>
    </rPh>
    <rPh sb="24" eb="26">
      <t>カツヨウ</t>
    </rPh>
    <rPh sb="29" eb="31">
      <t>イシ</t>
    </rPh>
    <rPh sb="32" eb="34">
      <t>フタン</t>
    </rPh>
    <rPh sb="34" eb="36">
      <t>ケイゲン</t>
    </rPh>
    <phoneticPr fontId="23"/>
  </si>
  <si>
    <r>
      <t>　　特定行為研修修了者：</t>
    </r>
    <r>
      <rPr>
        <u/>
        <sz val="12"/>
        <color indexed="8"/>
        <rFont val="ＭＳ Ｐゴシック"/>
        <family val="3"/>
        <charset val="128"/>
      </rPr>
      <t>　　　　名</t>
    </r>
    <rPh sb="2" eb="4">
      <t>トクテイ</t>
    </rPh>
    <rPh sb="4" eb="6">
      <t>コウイ</t>
    </rPh>
    <rPh sb="6" eb="8">
      <t>ケンシュウ</t>
    </rPh>
    <rPh sb="8" eb="11">
      <t>シュウリョウシャ</t>
    </rPh>
    <rPh sb="16" eb="17">
      <t>メイ</t>
    </rPh>
    <phoneticPr fontId="23"/>
  </si>
  <si>
    <t>　　(ヘ)　院内助産又は助産師外来の開設による医師の負担軽減</t>
    <rPh sb="6" eb="8">
      <t>インナイ</t>
    </rPh>
    <rPh sb="8" eb="10">
      <t>ジョサン</t>
    </rPh>
    <rPh sb="10" eb="11">
      <t>マタ</t>
    </rPh>
    <rPh sb="12" eb="15">
      <t>ジョサンシ</t>
    </rPh>
    <rPh sb="15" eb="17">
      <t>ガイライ</t>
    </rPh>
    <rPh sb="18" eb="20">
      <t>カイセツ</t>
    </rPh>
    <rPh sb="23" eb="25">
      <t>イシ</t>
    </rPh>
    <rPh sb="26" eb="28">
      <t>フタン</t>
    </rPh>
    <rPh sb="28" eb="30">
      <t>ケイゲン</t>
    </rPh>
    <phoneticPr fontId="23"/>
  </si>
  <si>
    <t>　　院内助産</t>
    <rPh sb="2" eb="4">
      <t>インナイ</t>
    </rPh>
    <rPh sb="4" eb="6">
      <t>ジョサン</t>
    </rPh>
    <phoneticPr fontId="23"/>
  </si>
  <si>
    <t>　　助産師外来</t>
    <rPh sb="2" eb="5">
      <t>ジョサンシ</t>
    </rPh>
    <rPh sb="5" eb="7">
      <t>ガイライ</t>
    </rPh>
    <phoneticPr fontId="23"/>
  </si>
  <si>
    <t>　　(ト)　看護補助者の配置による看護職員の負担軽減</t>
    <phoneticPr fontId="23"/>
  </si>
  <si>
    <t>１　医療従事者の負担の軽減及び処遇の改善に対する体制について、実施しているものにチェックを行うこと。</t>
    <rPh sb="2" eb="4">
      <t>イリョウ</t>
    </rPh>
    <rPh sb="4" eb="7">
      <t>ジュウジシャ</t>
    </rPh>
    <rPh sb="13" eb="14">
      <t>オヨ</t>
    </rPh>
    <rPh sb="15" eb="17">
      <t>ショグウ</t>
    </rPh>
    <rPh sb="18" eb="20">
      <t>カイゼン</t>
    </rPh>
    <phoneticPr fontId="21"/>
  </si>
  <si>
    <t>２　当該加算の変更の届出に当たり、直近７月に届け出た内容と変更がない場合は、本届出を略すことができる。</t>
    <phoneticPr fontId="23"/>
  </si>
  <si>
    <r>
      <t>急性期充実体制加算等の施設基準に係る届出に係る届出書添付書類（</t>
    </r>
    <r>
      <rPr>
        <strike/>
        <sz val="12"/>
        <color theme="1"/>
        <rFont val="ＭＳ Ｐゴシック"/>
        <family val="3"/>
        <charset val="128"/>
      </rPr>
      <t>新規・</t>
    </r>
    <r>
      <rPr>
        <sz val="12"/>
        <color theme="1"/>
        <rFont val="ＭＳ Ｐゴシック"/>
        <family val="3"/>
        <charset val="128"/>
      </rPr>
      <t>７月報告）</t>
    </r>
    <rPh sb="0" eb="10">
      <t>キュウセイキジュウジツタイセイカサントウ</t>
    </rPh>
    <rPh sb="11" eb="13">
      <t>シセツ</t>
    </rPh>
    <rPh sb="13" eb="15">
      <t>キジュン</t>
    </rPh>
    <rPh sb="16" eb="17">
      <t>カカ</t>
    </rPh>
    <rPh sb="18" eb="20">
      <t>トドケデ</t>
    </rPh>
    <rPh sb="21" eb="22">
      <t>カカ</t>
    </rPh>
    <rPh sb="23" eb="25">
      <t>トドケデ</t>
    </rPh>
    <rPh sb="25" eb="26">
      <t>ショ</t>
    </rPh>
    <rPh sb="26" eb="28">
      <t>テンプ</t>
    </rPh>
    <rPh sb="28" eb="30">
      <t>ショルイ</t>
    </rPh>
    <rPh sb="31" eb="33">
      <t>シンキ</t>
    </rPh>
    <rPh sb="35" eb="36">
      <t>ガツ</t>
    </rPh>
    <rPh sb="36" eb="38">
      <t>ホウコク</t>
    </rPh>
    <phoneticPr fontId="1"/>
  </si>
  <si>
    <t>１．許可病床数</t>
    <phoneticPr fontId="1"/>
  </si>
  <si>
    <t>許可病床数</t>
    <rPh sb="0" eb="5">
      <t>キョカビョウショウスウ</t>
    </rPh>
    <phoneticPr fontId="1"/>
  </si>
  <si>
    <t>２．急性期充実体制加算の施設基準
※□には、適合する場合「✓」を記入すること。</t>
    <phoneticPr fontId="1"/>
  </si>
  <si>
    <t>急性期一般入院料１を算定する病棟を有する保険医療機関である。</t>
    <phoneticPr fontId="1"/>
  </si>
  <si>
    <t>急性期一般入院料１を届け出ている病棟について、一般病棟用の重症度、医療・看護必要度Ⅱを用いて評価を行っている。</t>
    <phoneticPr fontId="1"/>
  </si>
  <si>
    <t>１　手術等に係る実績</t>
    <phoneticPr fontId="1"/>
  </si>
  <si>
    <t>以下のいずれかを満たしている。</t>
    <phoneticPr fontId="1"/>
  </si>
  <si>
    <t>アの(イ)及び、(ロ)から(へ)までのうち４つ以上を満たしている。</t>
    <phoneticPr fontId="1"/>
  </si>
  <si>
    <t>イの(イ) 又は(ロ)を満たし、かつ、アの(イ)及び、(ロ)から(へ)までのうち２つ以上を満たしている。</t>
    <phoneticPr fontId="1"/>
  </si>
  <si>
    <r>
      <t>以下に年間件数又は許可病床１床あたりの年間件数</t>
    </r>
    <r>
      <rPr>
        <sz val="8"/>
        <color theme="1"/>
        <rFont val="ＭＳ Ｐゴシック"/>
        <family val="3"/>
        <charset val="128"/>
      </rPr>
      <t>※１</t>
    </r>
    <r>
      <rPr>
        <sz val="11"/>
        <color theme="1"/>
        <rFont val="ＭＳ Ｐゴシック"/>
        <family val="3"/>
        <charset val="128"/>
      </rPr>
      <t>を記入</t>
    </r>
    <r>
      <rPr>
        <sz val="8"/>
        <color theme="1"/>
        <rFont val="ＭＳ Ｐゴシック"/>
        <family val="3"/>
        <charset val="128"/>
      </rPr>
      <t>※２</t>
    </r>
    <r>
      <rPr>
        <sz val="11"/>
        <color theme="1"/>
        <rFont val="ＭＳ Ｐゴシック"/>
        <family val="3"/>
        <charset val="128"/>
      </rPr>
      <t xml:space="preserve">すること。
</t>
    </r>
    <r>
      <rPr>
        <sz val="8"/>
        <color theme="1"/>
        <rFont val="ＭＳ Ｐゴシック"/>
        <family val="3"/>
        <charset val="128"/>
      </rPr>
      <t>※１　（　）の許可病床１床あたりの記載は、許可病床数300床未満の保険医療機関において記入すること。　
※２　基準に該当するとして届け出るもののみの記入で差し支えない</t>
    </r>
    <r>
      <rPr>
        <sz val="11"/>
        <color theme="1"/>
        <rFont val="ＭＳ Ｐゴシック"/>
        <family val="3"/>
        <charset val="128"/>
      </rPr>
      <t xml:space="preserve">
</t>
    </r>
    <rPh sb="48" eb="49">
      <t>ショウ</t>
    </rPh>
    <phoneticPr fontId="1"/>
  </si>
  <si>
    <t>ア</t>
    <phoneticPr fontId="1"/>
  </si>
  <si>
    <t>(イ) 全身麻酔による手術</t>
    <phoneticPr fontId="1"/>
  </si>
  <si>
    <t>（2,000件／年以上）</t>
    <phoneticPr fontId="1"/>
  </si>
  <si>
    <t>件／年</t>
    <phoneticPr fontId="1"/>
  </si>
  <si>
    <t>（6.5件／年／床以上）</t>
    <phoneticPr fontId="1"/>
  </si>
  <si>
    <t>（許可病床１床あたり</t>
    <rPh sb="1" eb="3">
      <t>キョカ</t>
    </rPh>
    <rPh sb="3" eb="5">
      <t>ビョウショウ</t>
    </rPh>
    <rPh sb="6" eb="7">
      <t>ショウ</t>
    </rPh>
    <phoneticPr fontId="1"/>
  </si>
  <si>
    <t>件／年）</t>
    <phoneticPr fontId="1"/>
  </si>
  <si>
    <t>うち、緊急手術</t>
    <phoneticPr fontId="1"/>
  </si>
  <si>
    <t>（350件／年以上）</t>
    <phoneticPr fontId="1"/>
  </si>
  <si>
    <t>病院において、「手術が緊急である」と判定する仕組：</t>
    <phoneticPr fontId="1"/>
  </si>
  <si>
    <t>（1.15件／年／床以上）</t>
    <phoneticPr fontId="1"/>
  </si>
  <si>
    <t>(ロ)悪性腫瘍手術</t>
    <phoneticPr fontId="1"/>
  </si>
  <si>
    <t>（400件／年以上）</t>
    <phoneticPr fontId="1"/>
  </si>
  <si>
    <t>（1.0件／年／床以上）</t>
    <phoneticPr fontId="1"/>
  </si>
  <si>
    <t xml:space="preserve">(ハ)腹腔鏡下手術又は胸腔鏡下手術（400件／年以上）
（1.0件／年／床以上）
</t>
    <phoneticPr fontId="1"/>
  </si>
  <si>
    <t>(二)心臓カテーテル法による手術（200件／年以上）
（0.6件／年／床以上）</t>
    <phoneticPr fontId="1"/>
  </si>
  <si>
    <t>(ホ)消化管内視鏡による手術
（600件／年以上）
（1.5件／年／床以上）</t>
    <phoneticPr fontId="1"/>
  </si>
  <si>
    <t>(へ)化学療法
（1,000件／年以上）
（3.0件／年／床以上）</t>
    <phoneticPr fontId="1"/>
  </si>
  <si>
    <t>イ</t>
    <phoneticPr fontId="1"/>
  </si>
  <si>
    <t>(イ)異常分娩
（50件／年以上）
（0.1件／年／床以上）</t>
    <phoneticPr fontId="1"/>
  </si>
  <si>
    <t>(ロ)６歳未満の乳幼児の手術
（40件／年以上）
（0.1件／年／床以上）</t>
    <phoneticPr fontId="1"/>
  </si>
  <si>
    <t>２　外来化学療法の実施を推進する体制</t>
    <phoneticPr fontId="1"/>
  </si>
  <si>
    <t>１のアの(へ)を満たしているものとして届出を行っている場合のみ記入すること。</t>
    <phoneticPr fontId="1"/>
  </si>
  <si>
    <t>外来腫瘍化学療法診療料１の届出を行っている。</t>
    <phoneticPr fontId="1"/>
  </si>
  <si>
    <t>化学療法のレジメンが委員会により承認され、登録されている全てのレジメンのうち、４割以上のレジメンが外来で実施可能である。</t>
    <phoneticPr fontId="1"/>
  </si>
  <si>
    <t>３　24時間の救急医療提供</t>
    <phoneticPr fontId="1"/>
  </si>
  <si>
    <t>ア　該当するものを記載すること。</t>
    <phoneticPr fontId="1"/>
  </si>
  <si>
    <t xml:space="preserve"> 救命救急センター又は高度救命救急センターを設置している</t>
    <phoneticPr fontId="1"/>
  </si>
  <si>
    <t>救急搬送件数（2,000件／年以上）（6.0件／年／床以上）</t>
    <phoneticPr fontId="1"/>
  </si>
  <si>
    <t>件／年</t>
    <rPh sb="0" eb="1">
      <t>ケン</t>
    </rPh>
    <rPh sb="2" eb="3">
      <t>ネン</t>
    </rPh>
    <phoneticPr fontId="1"/>
  </si>
  <si>
    <t>イ　・精神科医が速やかに診療に対応できる体制　　　　（　　　自院　・　　　他院　）</t>
    <rPh sb="30" eb="32">
      <t>ジイン</t>
    </rPh>
    <rPh sb="37" eb="39">
      <t>タイン</t>
    </rPh>
    <phoneticPr fontId="1"/>
  </si>
  <si>
    <t>（他院の場合は当該保険医療機関名を記載：</t>
    <phoneticPr fontId="1"/>
  </si>
  <si>
    <t>）</t>
    <phoneticPr fontId="1"/>
  </si>
  <si>
    <t>・精神疾患診療体制加算２の算定件数又は救急搬送患者の入院３日以内における入院精神療法若しくは救命救急入院料の「注２」に規定する精神疾患診断治療</t>
    <phoneticPr fontId="1"/>
  </si>
  <si>
    <t>初回加算の算定件数の合計（20件／年以上）</t>
    <phoneticPr fontId="1"/>
  </si>
  <si>
    <t>４　高度急性期医療の提供</t>
    <phoneticPr fontId="1"/>
  </si>
  <si>
    <t>以下の入院料のうち、届け出ている入院料の病床数を記入すること。</t>
    <phoneticPr fontId="1"/>
  </si>
  <si>
    <t>救命救急入院料</t>
    <phoneticPr fontId="1"/>
  </si>
  <si>
    <t>特定集中治療室管理料</t>
    <phoneticPr fontId="1"/>
  </si>
  <si>
    <t>ハイケアユニット入院医療管理料　</t>
    <phoneticPr fontId="1"/>
  </si>
  <si>
    <t>脳卒中ケアユニット入院医療管理料</t>
    <phoneticPr fontId="1"/>
  </si>
  <si>
    <t>小児特定集中治療室管理料</t>
    <phoneticPr fontId="1"/>
  </si>
  <si>
    <t>新生児特定集中治療室管理料　</t>
    <phoneticPr fontId="1"/>
  </si>
  <si>
    <t>総合周産期特定集中治療室管理料</t>
    <phoneticPr fontId="1"/>
  </si>
  <si>
    <t>新生児治療回復室入院医療管理料</t>
    <phoneticPr fontId="1"/>
  </si>
  <si>
    <t>５　感染対策</t>
    <phoneticPr fontId="1"/>
  </si>
  <si>
    <t>感染対策向上加算１の届出を行っている。</t>
    <phoneticPr fontId="1"/>
  </si>
  <si>
    <t>６　24時間の画像診断及び検査体制</t>
    <phoneticPr fontId="1"/>
  </si>
  <si>
    <t>・　　　　　　　　　　　）</t>
    <phoneticPr fontId="1"/>
  </si>
  <si>
    <t>７　薬剤師の当直体制を含めた24時間の調剤体制</t>
    <phoneticPr fontId="1"/>
  </si>
  <si>
    <t>８　精神科リエゾンチーム加算等の届出</t>
    <phoneticPr fontId="1"/>
  </si>
  <si>
    <t>精神科リエゾンチーム加算の届出を行っている。</t>
    <phoneticPr fontId="1"/>
  </si>
  <si>
    <t>認知症ケア加算１の届出を行っている。</t>
    <phoneticPr fontId="1"/>
  </si>
  <si>
    <t>認知症ケア加算２の届出を行っている。</t>
    <phoneticPr fontId="1"/>
  </si>
  <si>
    <t>９　入院患者の病状の急変の兆候を捉えて対応する体制</t>
    <phoneticPr fontId="1"/>
  </si>
  <si>
    <t>院内迅速対応チームの構成員（救急又は集中治療の経験を有し、所定の研修を修了した者の名前を記載すること。）</t>
    <phoneticPr fontId="1"/>
  </si>
  <si>
    <t>・医師：</t>
    <rPh sb="1" eb="3">
      <t>イシ</t>
    </rPh>
    <phoneticPr fontId="1"/>
  </si>
  <si>
    <t>・専任の看護師：</t>
    <rPh sb="1" eb="3">
      <t>センニン</t>
    </rPh>
    <rPh sb="4" eb="7">
      <t>カンゴシ</t>
    </rPh>
    <phoneticPr fontId="1"/>
  </si>
  <si>
    <t>病状の急変の可能性がある入院患者及び病状が急変した入院患者の対応状況に関する改善の必要性等について提言するための責任者名：</t>
    <phoneticPr fontId="1"/>
  </si>
  <si>
    <t>ウ</t>
    <phoneticPr fontId="1"/>
  </si>
  <si>
    <t>病状の急変の可能性がある入院患者及び病状が急変した入院患者に対する対応</t>
  </si>
  <si>
    <t>方法に係るマニュアルを整備し、職員に遵守させている。</t>
  </si>
  <si>
    <t>エ</t>
    <phoneticPr fontId="1"/>
  </si>
  <si>
    <t>病状の急変の可能性がある入院患者及び病状が急変した入院患者の対応の改善</t>
  </si>
  <si>
    <t>に関する委員会又は会議の開催日：</t>
    <phoneticPr fontId="1"/>
  </si>
  <si>
    <t>　うち、イの責任者の出席日：</t>
    <phoneticPr fontId="1"/>
  </si>
  <si>
    <t>オ</t>
    <phoneticPr fontId="1"/>
  </si>
  <si>
    <t>院内講習の開催日（開催予定日）：</t>
    <phoneticPr fontId="1"/>
  </si>
  <si>
    <t>１回目：　　月　　　日</t>
    <rPh sb="1" eb="3">
      <t>カイメ</t>
    </rPh>
    <rPh sb="6" eb="7">
      <t>ガツ</t>
    </rPh>
    <rPh sb="10" eb="11">
      <t>ニチ</t>
    </rPh>
    <phoneticPr fontId="1"/>
  </si>
  <si>
    <t>２回目：　　月　　日</t>
    <rPh sb="1" eb="3">
      <t>カイメ</t>
    </rPh>
    <rPh sb="6" eb="7">
      <t>ガツ</t>
    </rPh>
    <rPh sb="9" eb="10">
      <t>ニチ</t>
    </rPh>
    <phoneticPr fontId="1"/>
  </si>
  <si>
    <t>10　外来縮小体制</t>
    <phoneticPr fontId="1"/>
  </si>
  <si>
    <t>ア　該当するものを記入すること。</t>
    <phoneticPr fontId="1"/>
  </si>
  <si>
    <t>・初診に係る選定療養の届出を行って実費を徴収している。</t>
    <phoneticPr fontId="1"/>
  </si>
  <si>
    <t>・紹介割合の実績が50％以上かつ逆紹介割合の実績が30‰以上</t>
    <phoneticPr fontId="1"/>
  </si>
  <si>
    <t>・令和４年度に逆紹介割合又は逆紹介割合が、基準を満たしていない場合に、令和５年度の届出を実施可能とするために予定している、確実な取組：</t>
    <phoneticPr fontId="1"/>
  </si>
  <si>
    <t>院内で設定している数値目標：</t>
    <phoneticPr fontId="1"/>
  </si>
  <si>
    <t xml:space="preserve">紹介受診重点医療機関である。 </t>
    <phoneticPr fontId="1"/>
  </si>
  <si>
    <t>イ　前年度１年間の初診・再診の患者数を記入すること。</t>
    <phoneticPr fontId="1"/>
  </si>
  <si>
    <t>①　初診の患者数　</t>
    <phoneticPr fontId="1"/>
  </si>
  <si>
    <t>②　再診の患者数</t>
    <phoneticPr fontId="1"/>
  </si>
  <si>
    <t>③　紹介患者数　</t>
    <phoneticPr fontId="1"/>
  </si>
  <si>
    <t>④　逆紹介患者数　</t>
    <phoneticPr fontId="1"/>
  </si>
  <si>
    <t>⑤　救急患者数</t>
    <phoneticPr fontId="1"/>
  </si>
  <si>
    <t>⑥　紹介割合</t>
    <phoneticPr fontId="1"/>
  </si>
  <si>
    <t>）％</t>
    <phoneticPr fontId="1"/>
  </si>
  <si>
    <t>⑦　逆紹介割合　</t>
    <phoneticPr fontId="1"/>
  </si>
  <si>
    <t>11　処置の休日加算１等の届出</t>
    <phoneticPr fontId="1"/>
  </si>
  <si>
    <t>処置の休日加算１、時間外加算１及び深夜加算１の届出を行っている。</t>
    <phoneticPr fontId="1"/>
  </si>
  <si>
    <t>処置の休日加算１、時間外加算１及び深夜加算１の届出を行っていない。</t>
    <phoneticPr fontId="1"/>
  </si>
  <si>
    <t>・届出を行っていない理由：</t>
    <phoneticPr fontId="1"/>
  </si>
  <si>
    <t>・今後の届出予定について：</t>
    <phoneticPr fontId="1"/>
  </si>
  <si>
    <t>予定あり　令和　　年　　月頃</t>
    <rPh sb="0" eb="2">
      <t>ヨテイ</t>
    </rPh>
    <rPh sb="5" eb="7">
      <t>レイワ</t>
    </rPh>
    <rPh sb="9" eb="10">
      <t>ネン</t>
    </rPh>
    <rPh sb="12" eb="13">
      <t>ガツ</t>
    </rPh>
    <rPh sb="13" eb="14">
      <t>コロ</t>
    </rPh>
    <phoneticPr fontId="1"/>
  </si>
  <si>
    <t>届出を行う見込みがない</t>
    <phoneticPr fontId="1"/>
  </si>
  <si>
    <t>・「届出を行う見込みがない」場合、「届出を行うことが望ましい」とされているにもかかわらず、届出を行わない理由：</t>
    <phoneticPr fontId="1"/>
  </si>
  <si>
    <t>・「届出を行う見込みがない」場合、医療従事者の負担の軽減及び処遇の改善に資する体制に係る取り組み状況（見込み等も含む。）について、院内の医療従事者に対しどのように説明を行っているのか、内容を記載すること：</t>
    <phoneticPr fontId="1"/>
  </si>
  <si>
    <t>12　他の入院料の届出状況等</t>
    <phoneticPr fontId="1"/>
  </si>
  <si>
    <t xml:space="preserve">以下のいずれも満たすこと。 </t>
    <phoneticPr fontId="1"/>
  </si>
  <si>
    <t>療養病棟入院基本料又は地域包括ケア病棟入院料（地域包括ケア入院医療管理料を含む。）の届出を行っていない。</t>
    <phoneticPr fontId="1"/>
  </si>
  <si>
    <t>以下の③の割合が９割以上であること。</t>
    <phoneticPr fontId="1"/>
  </si>
  <si>
    <t>①　一般病棟の病床数の合計</t>
    <phoneticPr fontId="1"/>
  </si>
  <si>
    <t>）床</t>
    <rPh sb="1" eb="2">
      <t>ショウ</t>
    </rPh>
    <phoneticPr fontId="1"/>
  </si>
  <si>
    <t>②　許可病床数の総数から精神病棟入院基本料、精神科救急急性期医療入院料、精神科急性期治療病棟入院料、精神科救急・合併症入院料、児童・思春期精神科入院医療管理料及び地域移行機能強化病棟入院料を除いた病床数　</t>
    <phoneticPr fontId="1"/>
  </si>
  <si>
    <t>①　÷　②　✕　10　＝　　（</t>
    <phoneticPr fontId="1"/>
  </si>
  <si>
    <t>）割</t>
    <rPh sb="1" eb="2">
      <t>ワ</t>
    </rPh>
    <phoneticPr fontId="1"/>
  </si>
  <si>
    <t>同一建物内における特別養護老人ホーム、介護老人保健施設、介護医療院又は介護療養型医療施設を設置していない。</t>
    <phoneticPr fontId="1"/>
  </si>
  <si>
    <t>特定の保険薬局との間で不動産の賃貸借取引がない。</t>
    <phoneticPr fontId="1"/>
  </si>
  <si>
    <t>13　退院に係る状況等</t>
    <phoneticPr fontId="1"/>
  </si>
  <si>
    <t>以下のいずれも満たすこと。</t>
    <phoneticPr fontId="1"/>
  </si>
  <si>
    <t>　一般病棟における平均在院日数が14日以内であること。</t>
    <phoneticPr fontId="1"/>
  </si>
  <si>
    <t>）日　（小数点第一位まで）</t>
    <rPh sb="1" eb="2">
      <t>ニチ</t>
    </rPh>
    <phoneticPr fontId="1"/>
  </si>
  <si>
    <t>一般病棟の退棟患者（退院患者を含む）に占める、同一の保険医療機関の一般病棟</t>
    <phoneticPr fontId="1"/>
  </si>
  <si>
    <t>以外の病棟に転棟したものの割合が１割未満であること。　　　（</t>
    <phoneticPr fontId="1"/>
  </si>
  <si>
    <t>）割</t>
    <rPh sb="1" eb="2">
      <t>ワリ</t>
    </rPh>
    <phoneticPr fontId="1"/>
  </si>
  <si>
    <t>以下のいずれかの届出を行っていること。</t>
    <phoneticPr fontId="1"/>
  </si>
  <si>
    <t>入退院支援加算１の届出を行っている。</t>
    <phoneticPr fontId="1"/>
  </si>
  <si>
    <t>入退院支援加算２の届出を行っている。</t>
    <phoneticPr fontId="1"/>
  </si>
  <si>
    <t>14　禁煙の取扱い</t>
    <phoneticPr fontId="1"/>
  </si>
  <si>
    <t>敷地内禁煙　</t>
    <phoneticPr fontId="1"/>
  </si>
  <si>
    <t>敷地内禁煙を行っている旨を保険医療機関内の見やすい場所に掲示している。</t>
    <phoneticPr fontId="1"/>
  </si>
  <si>
    <t>敷地内に喫煙所を設けている場合は、以下の届出を行っている入院料チェックすること。</t>
    <phoneticPr fontId="1"/>
  </si>
  <si>
    <t>緩和ケア病棟入院料 　　 精神病棟入院基本料  　　 精神科救急急性期医療入院料</t>
    <phoneticPr fontId="1"/>
  </si>
  <si>
    <t xml:space="preserve">精神科急性期治療病棟入院料 　　　　精神科救急・合併症入院料 </t>
    <phoneticPr fontId="1"/>
  </si>
  <si>
    <t>精神療養病棟入院料 　　　地域移行機能強化病棟入院料</t>
    <phoneticPr fontId="1"/>
  </si>
  <si>
    <t xml:space="preserve">敷地内に喫煙上を設けているが、受動喫煙防止措置をとっている。　  </t>
    <phoneticPr fontId="1"/>
  </si>
  <si>
    <t>　具体的な受動喫煙防止措置（</t>
    <phoneticPr fontId="1"/>
  </si>
  <si>
    <t>　）</t>
    <phoneticPr fontId="1"/>
  </si>
  <si>
    <t>15　外部評価</t>
    <phoneticPr fontId="1"/>
  </si>
  <si>
    <t>該当するものにチェックすること。</t>
    <phoneticPr fontId="1"/>
  </si>
  <si>
    <t>日本医療機能評価機構等が行う医療機能評価を受けている</t>
    <phoneticPr fontId="1"/>
  </si>
  <si>
    <t>上記に準じる評価を受けている</t>
    <phoneticPr fontId="1"/>
  </si>
  <si>
    <t>※具体的に受けている評価内容について、記入すること。</t>
    <phoneticPr fontId="1"/>
  </si>
  <si>
    <t>届出時において、評価を受けていないが、評価を受ける予定あり</t>
    <phoneticPr fontId="1"/>
  </si>
  <si>
    <t>受審予定時期　</t>
    <phoneticPr fontId="1"/>
  </si>
  <si>
    <t>（　令和　　　年　　　月　）</t>
    <rPh sb="2" eb="4">
      <t>レイワ</t>
    </rPh>
    <rPh sb="7" eb="8">
      <t>ネン</t>
    </rPh>
    <rPh sb="11" eb="12">
      <t>ガツ</t>
    </rPh>
    <phoneticPr fontId="1"/>
  </si>
  <si>
    <t>16　総合入院体制加算の届出</t>
    <phoneticPr fontId="1"/>
  </si>
  <si>
    <t>総合入院体制加算の届出を行っていない。</t>
    <phoneticPr fontId="1"/>
  </si>
  <si>
    <t xml:space="preserve">３．精神科充実体制加算の施設基準
※□には、適合する場合「✓」を記入すること。
</t>
    <phoneticPr fontId="1"/>
  </si>
  <si>
    <t>１　精神病床</t>
    <phoneticPr fontId="1"/>
  </si>
  <si>
    <r>
      <t>医療法第７条第２項第１号に規定する精神病床の病床数　</t>
    </r>
    <r>
      <rPr>
        <sz val="11"/>
        <color theme="1"/>
        <rFont val="ＭＳ Ｐゴシック"/>
        <family val="3"/>
        <charset val="128"/>
      </rPr>
      <t>（</t>
    </r>
    <phoneticPr fontId="1"/>
  </si>
  <si>
    <t>２　精神疾患患者に対する体制</t>
    <phoneticPr fontId="1"/>
  </si>
  <si>
    <t>精神疾患を有する患者に対し、24時間対応できる体制を確保している。</t>
    <phoneticPr fontId="1"/>
  </si>
  <si>
    <t>３　精神疾患患者に係る入院料の届出及び入院している人数</t>
    <phoneticPr fontId="1"/>
  </si>
  <si>
    <t>以下の入院料のうち、届け出ている入院料について、届出時点の病床数及び当該病棟に入院している人数を記入すること。</t>
    <phoneticPr fontId="1"/>
  </si>
  <si>
    <t>精神病棟入院基本料　</t>
    <phoneticPr fontId="1"/>
  </si>
  <si>
    <t>　（　　　　　　）床</t>
    <rPh sb="9" eb="10">
      <t>ショウ</t>
    </rPh>
    <phoneticPr fontId="1"/>
  </si>
  <si>
    <t>　）人</t>
    <rPh sb="2" eb="3">
      <t>ニン</t>
    </rPh>
    <phoneticPr fontId="1"/>
  </si>
  <si>
    <t>精神科救急急性期医療入院料　</t>
    <phoneticPr fontId="1"/>
  </si>
  <si>
    <t>精神科急性期治療病棟入院料</t>
    <phoneticPr fontId="1"/>
  </si>
  <si>
    <t>児童・思春期精神科入院医療管理料</t>
    <phoneticPr fontId="1"/>
  </si>
  <si>
    <t>地域移行機能強化病棟入院料</t>
    <phoneticPr fontId="1"/>
  </si>
  <si>
    <t>〔記載上の注意〕</t>
    <phoneticPr fontId="1"/>
  </si>
  <si>
    <t xml:space="preserve">１  「２．急性期充実体制加算の施設基準」の「３」のアを記入した場合には、24時間の救急体制を確保していることを証明する書類を添付すること。 
２　「２．急性期充実体制加算の施設基準」の「５」の「初診の患者数」「再診の患者数」「紹介患者数」「逆紹介患者数」「救急患者数」「紹介割合」「逆紹介割合」については区分番号「Ａ０００」初診料の「注２」及び「注３」並びに区分番号「Ａ００２」外来診療料の「注２」及び「注３」に規定する算出方法を用いること。
３　各実績において「年間」とは、前年度４月１日～３月31日の期間を指す。
４　「３．精神科充実体制加算の施設基準」の「２」については、精神疾患を有する患者に対し、24時間対応できる体制を確保していることを証明する書類を添付すること。
５　様式６を添付すること。
６　「１　手術等に係る実績」「２　外来化学療法の実施を推進する体制」について、院内への掲示物について、Ａ４サイズに縮小し、添付すること。
７　「２」の化学療法のレジメンについて、がん腫・レジメンのリスト及びレジメンごとの年間実施実患者数（入院・入院外別）の集計表を添付すること。
</t>
    <phoneticPr fontId="1"/>
  </si>
  <si>
    <t xml:space="preserve">保険医療機関名 </t>
    <rPh sb="0" eb="2">
      <t>ホケン</t>
    </rPh>
    <rPh sb="2" eb="4">
      <t>イリョウ</t>
    </rPh>
    <rPh sb="4" eb="7">
      <t>キカンメイ</t>
    </rPh>
    <phoneticPr fontId="23"/>
  </si>
  <si>
    <t>新規
届出</t>
    <rPh sb="0" eb="2">
      <t>シンキ</t>
    </rPh>
    <rPh sb="3" eb="5">
      <t>トドケデ</t>
    </rPh>
    <phoneticPr fontId="23"/>
  </si>
  <si>
    <t>既
届出</t>
    <rPh sb="0" eb="1">
      <t>キ</t>
    </rPh>
    <rPh sb="2" eb="4">
      <t>トドケデ</t>
    </rPh>
    <phoneticPr fontId="23"/>
  </si>
  <si>
    <t>項目名</t>
    <rPh sb="0" eb="3">
      <t>コウモクメイ</t>
    </rPh>
    <phoneticPr fontId="23"/>
  </si>
  <si>
    <t>届出年月日</t>
    <rPh sb="0" eb="2">
      <t>トドケデ</t>
    </rPh>
    <rPh sb="2" eb="5">
      <t>ネンガッピ</t>
    </rPh>
    <phoneticPr fontId="23"/>
  </si>
  <si>
    <t>夜間看護加算／看護補助体制充実加算
（療養病棟入院基本料の注12）</t>
    <rPh sb="0" eb="2">
      <t>ヤカン</t>
    </rPh>
    <rPh sb="2" eb="4">
      <t>カンゴ</t>
    </rPh>
    <rPh sb="4" eb="6">
      <t>カサン</t>
    </rPh>
    <rPh sb="7" eb="9">
      <t>カンゴ</t>
    </rPh>
    <rPh sb="9" eb="11">
      <t>ホジョ</t>
    </rPh>
    <rPh sb="11" eb="13">
      <t>タイセイ</t>
    </rPh>
    <rPh sb="13" eb="15">
      <t>ジュウジツ</t>
    </rPh>
    <rPh sb="15" eb="17">
      <t>カサン</t>
    </rPh>
    <rPh sb="19" eb="21">
      <t>リョウヨウ</t>
    </rPh>
    <rPh sb="21" eb="23">
      <t>ビョウトウ</t>
    </rPh>
    <rPh sb="23" eb="25">
      <t>ニュウイン</t>
    </rPh>
    <rPh sb="25" eb="28">
      <t>キホンリョウ</t>
    </rPh>
    <rPh sb="29" eb="30">
      <t>チュウ</t>
    </rPh>
    <phoneticPr fontId="23"/>
  </si>
  <si>
    <t>　　年　　月　　日</t>
  </si>
  <si>
    <t>看護補助加算　１　・　２　・　３　
（該当するものに〇をつけること）</t>
    <rPh sb="0" eb="6">
      <t>カンゴホジョカサン</t>
    </rPh>
    <phoneticPr fontId="23"/>
  </si>
  <si>
    <t>　　年　　月　　日</t>
    <phoneticPr fontId="23"/>
  </si>
  <si>
    <t>夜間75対１看護補助加算　　　　　　　　　　　　　　　　　　　　　　　　　　　　　　　　　　　　　　　　　　　　　　　　　　　　　　　　　　　　　　　　　　　　　　　　　　　　　　　　　　　　　　　　　　　　　　　　　　　　　　　　　　　　　　　　　　　　　　　　　　　　　　　　　　　　　　　　　　　　　　　　　　　　　　　　　　　　　　　　　　　　　　　　　　　　　　　　　　　　　　　　　　　　　　　　　　　　　　　　　　　　　　　　　　　　　　　　　　　　　　　　　　　　　　　　　　　　　　　　　　　　　　　　　　　　　　　　　　　　　　　　　　　　　　　　　　　　　　　　　　　　　　　　　　　　　　　　　　　　　　　　　　　　　　　　　　　　　　　　　　　　　　　　　　　　　　　　　　　　　　　　　　　　　　　　　　　　　　　　　　　　　　　　　　　　　　　　　　　　　　　　　　　　　　　　　　　　　　　　　　　　　　　　　　　　　　　　　　　　　　　　　　　　　　　　　　　　　　　　　　　　　　　　　　　　　　　　　　　　　　　　　　　　　　　　　　　　　　　　　　　　　　　　　　　　　　　　　　　　　　　　　　　　　　　　　　　　　　　　　　　　　　　　　　　　　　　　　　　　　　　　　　　　　　　　　　　　　　　　　　　　　　　　　　　　　　　　　　　　　　　　　　　　　　　　　　　　　　　　　　　　　　　　　　　　　　　　　　　　　　　　　　　　　　　　　　　　　　　　　　　　　　　　　　　　　　　　　　　　　　　　　　　　　　　　　　　　　　　　　　　　　　　　　　　　　　　　　　　　　　　　　　　　　　　　　　　　　　　　　　　　　　　　　　　　　　　　　　　　　　　　　　　　　　　　　　　　　　　　　　　　　　　　　　　　　　　　　　　　　　　　　　　　　　　　　　　　　　　　　　　　　　　　　　　　　　　　　　　　　　　　　　　　　　　　　　　　　　　　　　　　　　　　　　　　　　　　　　　　　　　　　　　　　　　　　　　　　　　　　　　　　　　　　　　　　　　　　　　　　　　　　　　　　　　　　　　　　　　　　　　　　　　　　　　　　　　　　　　　　　　　　　　　　　　　　　　　　　　　　　　　　　　　　　　　　　　　　　　　　　　　　　　　　　　　　　　　　　　　　　　　　　　　　　　　　　　　　　　　　　　　　　　　　　　　　　　　　　　　　　　　　　　　　　　　　　　　　　　　　　　　　　　　　　　　　　　　　　　　　　　　　　　　　　　　　　　　　　　　　　　　　　　　　　　　　　　　　　　　　　　　　　　　　　　　　　　　　　　　　　　　　　　　　　　　　　　　　　　　　　　　　　　　　　　　　　　　　　　　　　　　　　　　　　　　　　　　　　　　　　　　　　　　　　　　　　　　　　　　　　　　　</t>
    <rPh sb="0" eb="2">
      <t>ヤカン</t>
    </rPh>
    <rPh sb="4" eb="5">
      <t>タイ</t>
    </rPh>
    <rPh sb="6" eb="12">
      <t>カンゴホジョカサン</t>
    </rPh>
    <phoneticPr fontId="23"/>
  </si>
  <si>
    <t>夜間看護体制加算
（看護補助加算）　　　　　　　　　　　　　　　　　　　　　　　　　　　　　　　　　　　　　　　　　　　　　　　　　　　　　　　　　　　　　　　　　　　　　　　　　　　　　　　　　　　　　　　　　　　　　　　　　　　　　　　　　　　　　　　　　　　　　　　　　　　　　　　　　　　　　　　　　　　　　　　　　　　　　　　　　　　　　　　　　　　　　　　　　　　　　　　　　　　　　　　　　　　　　　　　　　　　　　　　　　　　　　　　　　　　　　　　　　　　　　　　　　　　　　　　　　　　　　　　　　　　　　　　　　　　　　　　　　　　　　　　　　　　　　　　　　　　　　　　　　　　　　　　　　　　　　　　　　　　　　　　　　　　　　　　　　　　　　　　　　　　　　　　　　　　　　　　　　　　　　　　　　　　　　　　　　　　　　　　　　　　　　　　　　　　　　　　　　　　　　　　　　　　　　　　　　　　　　　　　　　　　　　　　　　　　　　　　　　　　　　　　　　　　　　　　　　　　　　　　　　　　　　　　　　　　　　　　　　　　　　　　　　　　　　　　　　　　　　　　　　　　　　　　　　　　　　　　　　　　　　　　　　　　　　　　　　　　　　　　　　　　　　　　　　　　　　　　　　　　　　　　　　　　　　　　　　　　　　　　　　　　　　　　　　　　　　　　　　　　　　　　　　　　　　　　　　　　　　　　　　　　　　　　　　　　　　　　　　　　　　　　　　　　　　　　　　　　　　　　　　　　　　　　　　　　　　　　　　　　　　　　　　　　　　　　　　　　　　　　　　　　　　　　　　　　　　　　　　　　　　　　　　　　　　　　　　　　　　　　　　　　　　　　　　　　　　　　　　　　　　　　　　　　　　　　　　　　　　　　　　　　　　　　　　　　　　　　　　　　　　　　　　　　　　　　　　　　　　　　　　　　　　　　　　　　　　　　　　　　　　　　　　　　　　　　　　　　　　　　　　　　　　　　　　　　　　　　　　　　　　　　　　　　　　　　　　　　　　　　　　　　　　　　　　　　　　　　　　　　　　　　　　　　　　　　　　　　　　　　　　　　　　　　　　　　　　　　　　　　　　　　　　　　　　　　　　　　　　　　　　　　　　　　　　　　　　　　　　　　　　　　　　　　　　　　　　　　　　　　　　　　　　　　　　　　　　　　　　　　　　　　　　　　　　　　　　　　　　　　　　　　　　　　　　　　　　　　　　　　　　　　　　　　　　　　　　　　　　　　　　　　　　　　　　　　　　　　　　　　　　　　　　　　　　　　　　　　　　　　　　　　　　　　　　　　　　　　　　　　　　　　　　　　　　　　　　　　　　　　　　　　　　　　　　　　　　　　　　　　　　　　　　　　　　　　　　　　　　　　　　　　　　　　　　　　　　　　　　　　　　　　　</t>
    <rPh sb="0" eb="2">
      <t>ヤカン</t>
    </rPh>
    <rPh sb="2" eb="4">
      <t>カンゴ</t>
    </rPh>
    <rPh sb="4" eb="6">
      <t>タイセイ</t>
    </rPh>
    <rPh sb="6" eb="8">
      <t>カサン</t>
    </rPh>
    <rPh sb="10" eb="12">
      <t>カンゴ</t>
    </rPh>
    <rPh sb="12" eb="14">
      <t>ホジョ</t>
    </rPh>
    <rPh sb="14" eb="16">
      <t>カサン</t>
    </rPh>
    <phoneticPr fontId="23"/>
  </si>
  <si>
    <t>夜間急性期看護補助体制加算
　　　　　　　　　　　　　（　　　　対１）</t>
    <rPh sb="0" eb="2">
      <t>ヤカン</t>
    </rPh>
    <rPh sb="2" eb="5">
      <t>キュウセイキ</t>
    </rPh>
    <rPh sb="5" eb="7">
      <t>カンゴ</t>
    </rPh>
    <rPh sb="7" eb="9">
      <t>ホジョ</t>
    </rPh>
    <rPh sb="9" eb="11">
      <t>タイセイ</t>
    </rPh>
    <rPh sb="11" eb="13">
      <t>カサン</t>
    </rPh>
    <phoneticPr fontId="23"/>
  </si>
  <si>
    <t>夜間看護体制加算
（急性期看護補助体制加算）</t>
    <rPh sb="0" eb="2">
      <t>ヤカン</t>
    </rPh>
    <rPh sb="2" eb="4">
      <t>カンゴ</t>
    </rPh>
    <rPh sb="4" eb="6">
      <t>タイセイ</t>
    </rPh>
    <rPh sb="6" eb="8">
      <t>カサン</t>
    </rPh>
    <rPh sb="10" eb="13">
      <t>キュウセイキ</t>
    </rPh>
    <rPh sb="13" eb="15">
      <t>カンゴ</t>
    </rPh>
    <rPh sb="15" eb="17">
      <t>ホジョ</t>
    </rPh>
    <rPh sb="17" eb="19">
      <t>タイセイ</t>
    </rPh>
    <rPh sb="19" eb="21">
      <t>カサン</t>
    </rPh>
    <phoneticPr fontId="23"/>
  </si>
  <si>
    <t>看護職員夜間12対１配置加算　１・２　
（該当するものに〇をつけること）</t>
    <rPh sb="0" eb="4">
      <t>カンゴショクイン</t>
    </rPh>
    <rPh sb="4" eb="6">
      <t>ヤカン</t>
    </rPh>
    <rPh sb="8" eb="9">
      <t>タイ</t>
    </rPh>
    <rPh sb="10" eb="12">
      <t>ハイチ</t>
    </rPh>
    <rPh sb="12" eb="14">
      <t>カサン</t>
    </rPh>
    <rPh sb="21" eb="23">
      <t>ガイトウ</t>
    </rPh>
    <phoneticPr fontId="23"/>
  </si>
  <si>
    <t>看護職員夜間16対１配置加算　１・２
（該当するものに〇をつけること）</t>
    <rPh sb="0" eb="4">
      <t>カンゴショクイン</t>
    </rPh>
    <rPh sb="4" eb="6">
      <t>ヤカン</t>
    </rPh>
    <rPh sb="8" eb="9">
      <t>タイ</t>
    </rPh>
    <rPh sb="10" eb="12">
      <t>ハイチ</t>
    </rPh>
    <rPh sb="12" eb="14">
      <t>カサン</t>
    </rPh>
    <phoneticPr fontId="23"/>
  </si>
  <si>
    <t>　（□には、適合する場合「✓」を記入すること。）</t>
    <rPh sb="6" eb="8">
      <t>テキゴウ</t>
    </rPh>
    <rPh sb="10" eb="12">
      <t>バアイ</t>
    </rPh>
    <phoneticPr fontId="23"/>
  </si>
  <si>
    <t>　　　　　年　　　月　　　日時点の看護職員の負担の軽減に対する体制の状況</t>
    <phoneticPr fontId="23"/>
  </si>
  <si>
    <t>（１）　看護職員の負担の軽減及び処遇の改善に資する体制</t>
    <phoneticPr fontId="23"/>
  </si>
  <si>
    <t>ア　看護職員の負担の軽減及び処遇の改善に関する責任者　</t>
    <phoneticPr fontId="23"/>
  </si>
  <si>
    <r>
      <t>氏名：</t>
    </r>
    <r>
      <rPr>
        <u/>
        <sz val="12"/>
        <rFont val="ＭＳ Ｐゴシック"/>
        <family val="3"/>
        <charset val="128"/>
      </rPr>
      <t>　　　　　　　　　　</t>
    </r>
    <r>
      <rPr>
        <sz val="12"/>
        <rFont val="ＭＳ Ｐゴシック"/>
        <family val="3"/>
        <charset val="128"/>
      </rPr>
      <t>　</t>
    </r>
    <phoneticPr fontId="23"/>
  </si>
  <si>
    <t>イ　看護職員の勤務状況の把握等</t>
    <phoneticPr fontId="23"/>
  </si>
  <si>
    <t>(ア)　勤務時間　</t>
    <phoneticPr fontId="23"/>
  </si>
  <si>
    <r>
      <t>平均週</t>
    </r>
    <r>
      <rPr>
        <u/>
        <sz val="12"/>
        <rFont val="ＭＳ Ｐゴシック"/>
        <family val="3"/>
        <charset val="128"/>
      </rPr>
      <t>　　　　　　　時間</t>
    </r>
    <phoneticPr fontId="23"/>
  </si>
  <si>
    <r>
      <t>（うち、時間外労働</t>
    </r>
    <r>
      <rPr>
        <u/>
        <sz val="12"/>
        <rFont val="ＭＳ Ｐゴシック"/>
        <family val="3"/>
        <charset val="128"/>
      </rPr>
      <t>　　　　　　時間</t>
    </r>
    <r>
      <rPr>
        <sz val="12"/>
        <rFont val="ＭＳ Ｐゴシック"/>
        <family val="3"/>
        <charset val="128"/>
      </rPr>
      <t>）</t>
    </r>
    <phoneticPr fontId="23"/>
  </si>
  <si>
    <t>(イ)　2交代の夜勤に係る配慮</t>
    <phoneticPr fontId="23"/>
  </si>
  <si>
    <t>勤務後の暦日の休日の確保　</t>
  </si>
  <si>
    <t>仮眠２時間を含む休憩時間の確保</t>
  </si>
  <si>
    <t>16時間未満となる夜勤時間の設定</t>
  </si>
  <si>
    <t>　（具体的に：               　　　　　　　　　　　　　　　　　　　   ）</t>
    <phoneticPr fontId="23"/>
  </si>
  <si>
    <t>(ウ)　3交代の夜勤に係る配慮</t>
    <phoneticPr fontId="23"/>
  </si>
  <si>
    <t>　　夜勤後の暦日の休日の確保　</t>
    <phoneticPr fontId="23"/>
  </si>
  <si>
    <r>
      <t>開催頻度：</t>
    </r>
    <r>
      <rPr>
        <u/>
        <sz val="12"/>
        <rFont val="ＭＳ Ｐゴシック"/>
        <family val="3"/>
        <charset val="128"/>
      </rPr>
      <t>　　　　　　　回／年</t>
    </r>
    <phoneticPr fontId="23"/>
  </si>
  <si>
    <r>
      <t>参加人数：平均</t>
    </r>
    <r>
      <rPr>
        <u/>
        <sz val="12"/>
        <rFont val="ＭＳ Ｐゴシック"/>
        <family val="3"/>
        <charset val="128"/>
      </rPr>
      <t>　　　　　　人／回</t>
    </r>
    <phoneticPr fontId="23"/>
  </si>
  <si>
    <t>エ　看護職員の負担の軽減及び処遇の改善に資する計画</t>
    <phoneticPr fontId="23"/>
  </si>
  <si>
    <t>オ　看護職員の負担の軽減及び処遇の改善に関する取組事項</t>
    <rPh sb="2" eb="4">
      <t>カンゴ</t>
    </rPh>
    <rPh sb="4" eb="6">
      <t>ショクイン</t>
    </rPh>
    <rPh sb="7" eb="9">
      <t>フタン</t>
    </rPh>
    <rPh sb="10" eb="12">
      <t>ケイゲン</t>
    </rPh>
    <rPh sb="12" eb="13">
      <t>オヨ</t>
    </rPh>
    <rPh sb="14" eb="16">
      <t>ショグウ</t>
    </rPh>
    <rPh sb="17" eb="19">
      <t>カイゼン</t>
    </rPh>
    <rPh sb="20" eb="21">
      <t>カン</t>
    </rPh>
    <rPh sb="23" eb="25">
      <t>トリクミ</t>
    </rPh>
    <rPh sb="25" eb="27">
      <t>ジコウ</t>
    </rPh>
    <phoneticPr fontId="23"/>
  </si>
  <si>
    <t>　　医療機関内に掲示する等の方法で公開</t>
    <rPh sb="2" eb="4">
      <t>イリョウ</t>
    </rPh>
    <rPh sb="4" eb="6">
      <t>キカン</t>
    </rPh>
    <rPh sb="6" eb="7">
      <t>ナイ</t>
    </rPh>
    <rPh sb="8" eb="10">
      <t>ケイジ</t>
    </rPh>
    <rPh sb="12" eb="13">
      <t>ナド</t>
    </rPh>
    <rPh sb="14" eb="16">
      <t>ホウホウ</t>
    </rPh>
    <rPh sb="17" eb="19">
      <t>コウカイ</t>
    </rPh>
    <phoneticPr fontId="23"/>
  </si>
  <si>
    <t>　　の公開</t>
    <phoneticPr fontId="23"/>
  </si>
  <si>
    <t>　（具体的な公開方法：         　　　　　　　　　　　　　　　　　　　　   ）</t>
    <rPh sb="6" eb="8">
      <t>コウカイ</t>
    </rPh>
    <rPh sb="8" eb="10">
      <t>ホウホウ</t>
    </rPh>
    <phoneticPr fontId="23"/>
  </si>
  <si>
    <t>（２）　看護職員の負担の軽減及び処遇の改善に資する具体的な取組内容</t>
  </si>
  <si>
    <t>ア　業務量の調整</t>
    <rPh sb="2" eb="5">
      <t>ギョウムリョウ</t>
    </rPh>
    <rPh sb="6" eb="8">
      <t>チョウセイ</t>
    </rPh>
    <phoneticPr fontId="23"/>
  </si>
  <si>
    <t>　　時間外労働が発生しないような業務量の調整</t>
    <rPh sb="2" eb="5">
      <t>ジカンガイ</t>
    </rPh>
    <rPh sb="5" eb="7">
      <t>ロウドウ</t>
    </rPh>
    <rPh sb="8" eb="10">
      <t>ハッセイ</t>
    </rPh>
    <rPh sb="16" eb="19">
      <t>ギョウムリョウ</t>
    </rPh>
    <rPh sb="20" eb="22">
      <t>チョウセイ</t>
    </rPh>
    <phoneticPr fontId="23"/>
  </si>
  <si>
    <t>イ　看護職員と他職種との業務分担</t>
    <phoneticPr fontId="23"/>
  </si>
  <si>
    <t>　　薬剤師　　</t>
    <phoneticPr fontId="23"/>
  </si>
  <si>
    <t xml:space="preserve">　　リハビリ職種(理学療法士、作業療法士、言語聴覚士)
</t>
    <rPh sb="21" eb="23">
      <t>ゲンゴ</t>
    </rPh>
    <rPh sb="23" eb="26">
      <t>チョウカクシ</t>
    </rPh>
    <phoneticPr fontId="23"/>
  </si>
  <si>
    <t>　　臨床検査技師　　</t>
    <phoneticPr fontId="23"/>
  </si>
  <si>
    <t>　　臨床工学技士　　</t>
    <phoneticPr fontId="23"/>
  </si>
  <si>
    <t>　　その他（職種　　　　　　　　　　　　　　　）</t>
    <phoneticPr fontId="23"/>
  </si>
  <si>
    <t>ウ　看護補助者の配置</t>
    <phoneticPr fontId="23"/>
  </si>
  <si>
    <t>　　主として事務的業務を行う看護補助者の配置</t>
    <phoneticPr fontId="23"/>
  </si>
  <si>
    <t>　　看護補助者の夜間配置</t>
    <phoneticPr fontId="23"/>
  </si>
  <si>
    <t>エ　短時間正規雇用の看護職員の活用</t>
    <phoneticPr fontId="23"/>
  </si>
  <si>
    <t>　　短時間正規雇用の看護職員の活用</t>
    <phoneticPr fontId="23"/>
  </si>
  <si>
    <t>オ　多様な勤務形態の導入</t>
    <phoneticPr fontId="23"/>
  </si>
  <si>
    <t>　　多様な勤務形態の導入</t>
    <phoneticPr fontId="23"/>
  </si>
  <si>
    <t>カ　妊娠・子育て中、介護中の看護職員に対する</t>
    <rPh sb="10" eb="12">
      <t>カイゴ</t>
    </rPh>
    <rPh sb="12" eb="13">
      <t>チュウ</t>
    </rPh>
    <phoneticPr fontId="23"/>
  </si>
  <si>
    <t>　　院内保育所</t>
    <phoneticPr fontId="23"/>
  </si>
  <si>
    <t>　　夜間保育の実施　</t>
    <phoneticPr fontId="23"/>
  </si>
  <si>
    <t>　　配慮</t>
    <phoneticPr fontId="23"/>
  </si>
  <si>
    <t>　　夜勤の減免制度</t>
    <phoneticPr fontId="23"/>
  </si>
  <si>
    <t>　　休日勤務の制限制度</t>
    <rPh sb="2" eb="4">
      <t>キュウジツ</t>
    </rPh>
    <rPh sb="4" eb="6">
      <t>キンム</t>
    </rPh>
    <rPh sb="7" eb="9">
      <t>セイゲン</t>
    </rPh>
    <rPh sb="9" eb="11">
      <t>セイド</t>
    </rPh>
    <phoneticPr fontId="23"/>
  </si>
  <si>
    <t>　　半日・時間単位休暇制度</t>
    <rPh sb="2" eb="4">
      <t>ハンニチ</t>
    </rPh>
    <rPh sb="5" eb="7">
      <t>ジカン</t>
    </rPh>
    <rPh sb="7" eb="9">
      <t>タンイ</t>
    </rPh>
    <rPh sb="9" eb="11">
      <t>キュウカ</t>
    </rPh>
    <rPh sb="11" eb="13">
      <t>セイド</t>
    </rPh>
    <phoneticPr fontId="23"/>
  </si>
  <si>
    <t>　　所定労働時間の短縮</t>
    <rPh sb="2" eb="4">
      <t>ショテイ</t>
    </rPh>
    <rPh sb="4" eb="6">
      <t>ロウドウ</t>
    </rPh>
    <rPh sb="6" eb="8">
      <t>ジカン</t>
    </rPh>
    <rPh sb="9" eb="11">
      <t>タンシュク</t>
    </rPh>
    <phoneticPr fontId="23"/>
  </si>
  <si>
    <t>　　他部署等への配置転換</t>
    <phoneticPr fontId="23"/>
  </si>
  <si>
    <t>キ　夜勤負担の軽減</t>
    <phoneticPr fontId="23"/>
  </si>
  <si>
    <t>　　夜勤従事者の増員</t>
    <phoneticPr fontId="23"/>
  </si>
  <si>
    <t>　　月の夜勤回数の上限設定</t>
    <phoneticPr fontId="23"/>
  </si>
  <si>
    <t>（３）　夜間における看護業務の負担軽減に資する業務管理等</t>
    <phoneticPr fontId="23"/>
  </si>
  <si>
    <t>　（□には、適合する場合「✓」を記入すること。）</t>
    <phoneticPr fontId="23"/>
  </si>
  <si>
    <t>①　交代制勤務の種別</t>
    <phoneticPr fontId="23"/>
  </si>
  <si>
    <t>（　　 ３交代、</t>
    <rPh sb="5" eb="7">
      <t>コウタイ</t>
    </rPh>
    <phoneticPr fontId="23"/>
  </si>
  <si>
    <t>変則３交代、</t>
    <rPh sb="0" eb="2">
      <t>ヘンソク</t>
    </rPh>
    <rPh sb="3" eb="5">
      <t>コウタイ</t>
    </rPh>
    <phoneticPr fontId="23"/>
  </si>
  <si>
    <t>　２交代、</t>
    <rPh sb="2" eb="4">
      <t>コウタイ</t>
    </rPh>
    <phoneticPr fontId="23"/>
  </si>
  <si>
    <t xml:space="preserve">   変則２交代</t>
    <rPh sb="3" eb="5">
      <t>ヘンソク</t>
    </rPh>
    <rPh sb="6" eb="8">
      <t>コウタイ</t>
    </rPh>
    <phoneticPr fontId="23"/>
  </si>
  <si>
    <t>）</t>
    <phoneticPr fontId="23"/>
  </si>
  <si>
    <t>②　夜間における看護業務の負担軽減に資する業務管理</t>
    <rPh sb="2" eb="4">
      <t>ヤカン</t>
    </rPh>
    <rPh sb="8" eb="10">
      <t>カンゴ</t>
    </rPh>
    <rPh sb="10" eb="12">
      <t>ギョウム</t>
    </rPh>
    <rPh sb="13" eb="15">
      <t>フタン</t>
    </rPh>
    <rPh sb="15" eb="17">
      <t>ケイゲン</t>
    </rPh>
    <rPh sb="18" eb="19">
      <t>シ</t>
    </rPh>
    <rPh sb="21" eb="23">
      <t>ギョウム</t>
    </rPh>
    <rPh sb="23" eb="25">
      <t>カンリ</t>
    </rPh>
    <phoneticPr fontId="23"/>
  </si>
  <si>
    <t>６）　１）から５）のいずれかの加算を算定する病棟以外</t>
    <rPh sb="15" eb="17">
      <t>カサン</t>
    </rPh>
    <rPh sb="18" eb="20">
      <t>サンテイ</t>
    </rPh>
    <rPh sb="22" eb="24">
      <t>ビョウトウ</t>
    </rPh>
    <rPh sb="24" eb="26">
      <t>イガイ</t>
    </rPh>
    <phoneticPr fontId="23"/>
  </si>
  <si>
    <t>ア　11時間以上の勤務間隔の確保</t>
  </si>
  <si>
    <t>イ　正循環の交代周期の確保（３交代又は変則３交代のみ）</t>
    <rPh sb="2" eb="3">
      <t>セイ</t>
    </rPh>
    <rPh sb="3" eb="5">
      <t>ジュンカン</t>
    </rPh>
    <rPh sb="6" eb="8">
      <t>コウタイ</t>
    </rPh>
    <rPh sb="8" eb="10">
      <t>シュウキ</t>
    </rPh>
    <rPh sb="11" eb="13">
      <t>カクホ</t>
    </rPh>
    <rPh sb="15" eb="17">
      <t>コウタイ</t>
    </rPh>
    <rPh sb="17" eb="18">
      <t>マタ</t>
    </rPh>
    <rPh sb="19" eb="21">
      <t>ヘンソク</t>
    </rPh>
    <rPh sb="22" eb="24">
      <t>コウタイ</t>
    </rPh>
    <phoneticPr fontId="23"/>
  </si>
  <si>
    <t>ウ　夜勤の連続回数が２連続（２回）まで</t>
    <rPh sb="2" eb="4">
      <t>ヤキン</t>
    </rPh>
    <rPh sb="5" eb="7">
      <t>レンゾク</t>
    </rPh>
    <rPh sb="7" eb="9">
      <t>カイスウ</t>
    </rPh>
    <rPh sb="11" eb="13">
      <t>レンゾク</t>
    </rPh>
    <rPh sb="15" eb="16">
      <t>カイ</t>
    </rPh>
    <phoneticPr fontId="23"/>
  </si>
  <si>
    <t>エ　暦日の休日の確保</t>
    <rPh sb="2" eb="4">
      <t>レキジツ</t>
    </rPh>
    <rPh sb="5" eb="7">
      <t>キュウジツ</t>
    </rPh>
    <rPh sb="8" eb="10">
      <t>カクホ</t>
    </rPh>
    <phoneticPr fontId="23"/>
  </si>
  <si>
    <t>オ　早出・遅出等の柔軟な勤務体制の工夫</t>
    <rPh sb="2" eb="4">
      <t>ハヤデ</t>
    </rPh>
    <rPh sb="5" eb="8">
      <t>オソデナド</t>
    </rPh>
    <rPh sb="9" eb="11">
      <t>ジュウナン</t>
    </rPh>
    <rPh sb="12" eb="14">
      <t>キンム</t>
    </rPh>
    <rPh sb="14" eb="16">
      <t>タイセイ</t>
    </rPh>
    <rPh sb="17" eb="19">
      <t>クフウ</t>
    </rPh>
    <phoneticPr fontId="23"/>
  </si>
  <si>
    <t>カ　夜間を含めた各部署の業務量の把握・調整するシステムの構築</t>
    <rPh sb="2" eb="4">
      <t>ヤカン</t>
    </rPh>
    <rPh sb="5" eb="6">
      <t>フク</t>
    </rPh>
    <rPh sb="8" eb="11">
      <t>カクブショ</t>
    </rPh>
    <rPh sb="12" eb="15">
      <t>ギョウムリョウ</t>
    </rPh>
    <rPh sb="16" eb="18">
      <t>ハアク</t>
    </rPh>
    <rPh sb="19" eb="21">
      <t>チョウセイ</t>
    </rPh>
    <rPh sb="28" eb="30">
      <t>コウチク</t>
    </rPh>
    <phoneticPr fontId="23"/>
  </si>
  <si>
    <t>(ア)過去１年間のシステムの運用</t>
    <rPh sb="3" eb="5">
      <t>カコ</t>
    </rPh>
    <rPh sb="6" eb="8">
      <t>ネンカン</t>
    </rPh>
    <rPh sb="14" eb="16">
      <t>ウンヨウ</t>
    </rPh>
    <phoneticPr fontId="23"/>
  </si>
  <si>
    <t>(イ)部署間における業務標準化</t>
    <rPh sb="3" eb="5">
      <t>ブショ</t>
    </rPh>
    <rPh sb="5" eb="6">
      <t>アイダ</t>
    </rPh>
    <rPh sb="10" eb="12">
      <t>ギョウム</t>
    </rPh>
    <rPh sb="12" eb="15">
      <t>ヒョウジュンカ</t>
    </rPh>
    <phoneticPr fontId="23"/>
  </si>
  <si>
    <t>キ　看護補助業務のうち５割以上が療養生活上の世話</t>
    <rPh sb="2" eb="4">
      <t>カンゴ</t>
    </rPh>
    <rPh sb="4" eb="6">
      <t>ホジョ</t>
    </rPh>
    <rPh sb="6" eb="8">
      <t>ギョウム</t>
    </rPh>
    <rPh sb="12" eb="13">
      <t>ワリ</t>
    </rPh>
    <rPh sb="13" eb="15">
      <t>イジョウ</t>
    </rPh>
    <rPh sb="16" eb="18">
      <t>リョウヨウ</t>
    </rPh>
    <rPh sb="18" eb="21">
      <t>セイカツジョウ</t>
    </rPh>
    <rPh sb="22" eb="24">
      <t>セワ</t>
    </rPh>
    <phoneticPr fontId="23"/>
  </si>
  <si>
    <t>ク　看護補助者の夜間配置</t>
    <rPh sb="2" eb="4">
      <t>カンゴ</t>
    </rPh>
    <rPh sb="4" eb="6">
      <t>ホジョ</t>
    </rPh>
    <rPh sb="6" eb="7">
      <t>シャ</t>
    </rPh>
    <rPh sb="8" eb="10">
      <t>ヤカン</t>
    </rPh>
    <rPh sb="10" eb="12">
      <t>ハイチ</t>
    </rPh>
    <phoneticPr fontId="23"/>
  </si>
  <si>
    <t>ケ　みなし看護補助者を除いた看護補助者比率５割以上</t>
    <rPh sb="5" eb="7">
      <t>カンゴ</t>
    </rPh>
    <rPh sb="7" eb="9">
      <t>ホジョ</t>
    </rPh>
    <rPh sb="9" eb="10">
      <t>シャ</t>
    </rPh>
    <rPh sb="11" eb="12">
      <t>ノゾ</t>
    </rPh>
    <rPh sb="14" eb="16">
      <t>カンゴ</t>
    </rPh>
    <rPh sb="16" eb="18">
      <t>ホジョ</t>
    </rPh>
    <rPh sb="18" eb="19">
      <t>シャ</t>
    </rPh>
    <rPh sb="19" eb="21">
      <t>ヒリツ</t>
    </rPh>
    <rPh sb="22" eb="23">
      <t>ワリ</t>
    </rPh>
    <rPh sb="23" eb="25">
      <t>イジョウ</t>
    </rPh>
    <phoneticPr fontId="23"/>
  </si>
  <si>
    <t>コ　夜間院内保育所の設置</t>
    <rPh sb="2" eb="4">
      <t>ヤカン</t>
    </rPh>
    <rPh sb="4" eb="6">
      <t>インナイ</t>
    </rPh>
    <rPh sb="6" eb="8">
      <t>ホイク</t>
    </rPh>
    <rPh sb="8" eb="9">
      <t>ショ</t>
    </rPh>
    <rPh sb="10" eb="12">
      <t>セッチ</t>
    </rPh>
    <phoneticPr fontId="23"/>
  </si>
  <si>
    <t>サ　ICT、AI、IoT等の活用による業務負担軽減</t>
    <rPh sb="12" eb="13">
      <t>ナド</t>
    </rPh>
    <rPh sb="14" eb="16">
      <t>カツヨウ</t>
    </rPh>
    <rPh sb="19" eb="21">
      <t>ギョウム</t>
    </rPh>
    <rPh sb="21" eb="23">
      <t>フタン</t>
    </rPh>
    <rPh sb="23" eb="25">
      <t>ケイゲン</t>
    </rPh>
    <phoneticPr fontId="23"/>
  </si>
  <si>
    <t>該当項目数</t>
    <rPh sb="0" eb="2">
      <t>ガイトウ</t>
    </rPh>
    <rPh sb="2" eb="5">
      <t>コウモクスウ</t>
    </rPh>
    <phoneticPr fontId="23"/>
  </si>
  <si>
    <t>（　　　　　）</t>
    <phoneticPr fontId="23"/>
  </si>
  <si>
    <t>（参考）満たす必要がある項目数</t>
    <rPh sb="1" eb="3">
      <t>サンコウ</t>
    </rPh>
    <rPh sb="4" eb="5">
      <t>ミ</t>
    </rPh>
    <rPh sb="7" eb="9">
      <t>ヒツヨウ</t>
    </rPh>
    <rPh sb="12" eb="15">
      <t>コウモクスウ</t>
    </rPh>
    <phoneticPr fontId="23"/>
  </si>
  <si>
    <t>４項目以上</t>
    <rPh sb="1" eb="3">
      <t>コウモク</t>
    </rPh>
    <rPh sb="3" eb="5">
      <t>イジョウ</t>
    </rPh>
    <phoneticPr fontId="23"/>
  </si>
  <si>
    <t>３項目以上</t>
    <rPh sb="1" eb="3">
      <t>コウモク</t>
    </rPh>
    <rPh sb="3" eb="5">
      <t>イジョウ</t>
    </rPh>
    <phoneticPr fontId="23"/>
  </si>
  <si>
    <t>１　２（１）イ(ア)の勤務時間の算出に当たっては、常勤の看護職員及び週32時間以上勤務する非常勤の看護職員を対象とすること。</t>
    <rPh sb="28" eb="32">
      <t>カンゴショクイン</t>
    </rPh>
    <rPh sb="49" eb="53">
      <t>カンゴショクイン</t>
    </rPh>
    <phoneticPr fontId="23"/>
  </si>
  <si>
    <t>２　２（３）①の交代制勤務の種別は、当該保険医療機関において当てはまるもの全てに「✓」を記入すること。</t>
    <rPh sb="8" eb="11">
      <t>コウタイセイ</t>
    </rPh>
    <rPh sb="11" eb="13">
      <t>キンム</t>
    </rPh>
    <rPh sb="14" eb="16">
      <t>シュベツ</t>
    </rPh>
    <rPh sb="18" eb="20">
      <t>トウガイ</t>
    </rPh>
    <rPh sb="20" eb="26">
      <t>ホケンイリョウキカン</t>
    </rPh>
    <rPh sb="30" eb="31">
      <t>ア</t>
    </rPh>
    <rPh sb="37" eb="38">
      <t>スベ</t>
    </rPh>
    <rPh sb="44" eb="46">
      <t>キニュウ</t>
    </rPh>
    <phoneticPr fontId="23"/>
  </si>
  <si>
    <t>３　２（３）②クは、夜間30対１急性期看護補助体制加算、夜間50対１急性期看護補助体制加算又は夜間100対１急性期看護補助体制加算を届け出ている場合、□に「✓」を記入すること。</t>
    <rPh sb="10" eb="12">
      <t>ヤカン</t>
    </rPh>
    <rPh sb="14" eb="15">
      <t>タイ</t>
    </rPh>
    <rPh sb="16" eb="19">
      <t>キュウセイキ</t>
    </rPh>
    <rPh sb="19" eb="21">
      <t>カンゴ</t>
    </rPh>
    <rPh sb="21" eb="23">
      <t>ホジョ</t>
    </rPh>
    <rPh sb="23" eb="25">
      <t>タイセイ</t>
    </rPh>
    <rPh sb="25" eb="27">
      <t>カサン</t>
    </rPh>
    <rPh sb="28" eb="30">
      <t>ヤカン</t>
    </rPh>
    <rPh sb="32" eb="33">
      <t>タイ</t>
    </rPh>
    <rPh sb="34" eb="37">
      <t>キュウセイキ</t>
    </rPh>
    <rPh sb="37" eb="39">
      <t>カンゴ</t>
    </rPh>
    <rPh sb="39" eb="41">
      <t>ホジョ</t>
    </rPh>
    <rPh sb="41" eb="43">
      <t>タイセイ</t>
    </rPh>
    <rPh sb="43" eb="45">
      <t>カサン</t>
    </rPh>
    <rPh sb="45" eb="46">
      <t>マタ</t>
    </rPh>
    <rPh sb="47" eb="49">
      <t>ヤカン</t>
    </rPh>
    <rPh sb="52" eb="53">
      <t>タイ</t>
    </rPh>
    <rPh sb="54" eb="57">
      <t>キュウセイキ</t>
    </rPh>
    <rPh sb="57" eb="59">
      <t>カンゴ</t>
    </rPh>
    <rPh sb="59" eb="61">
      <t>ホジョ</t>
    </rPh>
    <rPh sb="61" eb="63">
      <t>タイセイ</t>
    </rPh>
    <rPh sb="63" eb="65">
      <t>カサン</t>
    </rPh>
    <rPh sb="66" eb="67">
      <t>トド</t>
    </rPh>
    <rPh sb="68" eb="69">
      <t>デ</t>
    </rPh>
    <rPh sb="72" eb="74">
      <t>バアイ</t>
    </rPh>
    <rPh sb="81" eb="83">
      <t>キニュウ</t>
    </rPh>
    <phoneticPr fontId="23"/>
  </si>
  <si>
    <t>４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のうち□に「✓」を記入したものについて、以下の書類を添付すること。</t>
    <rPh sb="11" eb="14">
      <t>ショウガイシャ</t>
    </rPh>
    <rPh sb="14" eb="16">
      <t>シセツ</t>
    </rPh>
    <rPh sb="16" eb="17">
      <t>ナド</t>
    </rPh>
    <rPh sb="17" eb="19">
      <t>ニュウイン</t>
    </rPh>
    <rPh sb="19" eb="22">
      <t>キホンリョウ</t>
    </rPh>
    <rPh sb="23" eb="24">
      <t>チュウ</t>
    </rPh>
    <rPh sb="163" eb="165">
      <t>キニュウ</t>
    </rPh>
    <phoneticPr fontId="23"/>
  </si>
  <si>
    <t>　・アからエについては、届出前１か月の各病棟の勤務実績（１）、２）又は４）は看護要員、３）又は５）は看護職員）が分かる書類</t>
    <rPh sb="12" eb="14">
      <t>トドケデ</t>
    </rPh>
    <rPh sb="14" eb="15">
      <t>マエ</t>
    </rPh>
    <rPh sb="17" eb="18">
      <t>ツキ</t>
    </rPh>
    <rPh sb="19" eb="22">
      <t>カクビョウトウ</t>
    </rPh>
    <rPh sb="23" eb="25">
      <t>キンム</t>
    </rPh>
    <rPh sb="25" eb="27">
      <t>ジッセキ</t>
    </rPh>
    <rPh sb="33" eb="34">
      <t>マタ</t>
    </rPh>
    <rPh sb="38" eb="40">
      <t>カンゴ</t>
    </rPh>
    <rPh sb="40" eb="42">
      <t>ヨウイン</t>
    </rPh>
    <rPh sb="45" eb="46">
      <t>マタ</t>
    </rPh>
    <rPh sb="50" eb="52">
      <t>カンゴ</t>
    </rPh>
    <rPh sb="52" eb="54">
      <t>ショクイン</t>
    </rPh>
    <rPh sb="56" eb="57">
      <t>ワ</t>
    </rPh>
    <rPh sb="59" eb="61">
      <t>ショルイ</t>
    </rPh>
    <phoneticPr fontId="23"/>
  </si>
  <si>
    <t>　・オについては、深夜や早朝における業務量を把握した上で早出・遅出等の柔軟な勤務体制を設定していることが分かる書類、届出前１か月の早出・遅出等の勤務体制の活用実績が分かる書類</t>
    <rPh sb="9" eb="11">
      <t>シンヤ</t>
    </rPh>
    <rPh sb="12" eb="14">
      <t>ソウチョウ</t>
    </rPh>
    <rPh sb="18" eb="21">
      <t>ギョウムリョウ</t>
    </rPh>
    <rPh sb="22" eb="24">
      <t>ハアク</t>
    </rPh>
    <rPh sb="26" eb="27">
      <t>ウエ</t>
    </rPh>
    <rPh sb="28" eb="30">
      <t>ハヤデ</t>
    </rPh>
    <rPh sb="31" eb="33">
      <t>オソデ</t>
    </rPh>
    <rPh sb="33" eb="34">
      <t>ナド</t>
    </rPh>
    <rPh sb="35" eb="37">
      <t>ジュウナン</t>
    </rPh>
    <rPh sb="38" eb="40">
      <t>キンム</t>
    </rPh>
    <rPh sb="40" eb="42">
      <t>タイセイ</t>
    </rPh>
    <rPh sb="43" eb="45">
      <t>セッテイ</t>
    </rPh>
    <rPh sb="52" eb="53">
      <t>ワ</t>
    </rPh>
    <rPh sb="55" eb="57">
      <t>ショルイ</t>
    </rPh>
    <rPh sb="58" eb="60">
      <t>トドケデ</t>
    </rPh>
    <rPh sb="60" eb="61">
      <t>マエ</t>
    </rPh>
    <rPh sb="63" eb="64">
      <t>ゲツ</t>
    </rPh>
    <rPh sb="65" eb="67">
      <t>ハヤデ</t>
    </rPh>
    <rPh sb="68" eb="70">
      <t>オソデ</t>
    </rPh>
    <rPh sb="70" eb="71">
      <t>ナド</t>
    </rPh>
    <rPh sb="72" eb="74">
      <t>キンム</t>
    </rPh>
    <rPh sb="74" eb="76">
      <t>タイセイ</t>
    </rPh>
    <rPh sb="77" eb="79">
      <t>カツヨウ</t>
    </rPh>
    <rPh sb="79" eb="81">
      <t>ジッセキ</t>
    </rPh>
    <rPh sb="82" eb="83">
      <t>ワ</t>
    </rPh>
    <rPh sb="85" eb="87">
      <t>ショルイ</t>
    </rPh>
    <phoneticPr fontId="23"/>
  </si>
  <si>
    <t>　・カについては、業務量を把握・調整する仕組み及び部署間の業務標準化に関する院内規定及び業務量を把握・調整した実績が分かる書類</t>
    <rPh sb="9" eb="12">
      <t>ギョウムリョウ</t>
    </rPh>
    <rPh sb="13" eb="15">
      <t>ハアク</t>
    </rPh>
    <rPh sb="16" eb="18">
      <t>チョウセイ</t>
    </rPh>
    <rPh sb="20" eb="22">
      <t>シク</t>
    </rPh>
    <rPh sb="23" eb="24">
      <t>オヨ</t>
    </rPh>
    <rPh sb="25" eb="27">
      <t>ブショ</t>
    </rPh>
    <rPh sb="27" eb="28">
      <t>アイダ</t>
    </rPh>
    <rPh sb="29" eb="31">
      <t>ギョウム</t>
    </rPh>
    <rPh sb="31" eb="34">
      <t>ヒョウジュンカ</t>
    </rPh>
    <rPh sb="35" eb="36">
      <t>カン</t>
    </rPh>
    <rPh sb="38" eb="40">
      <t>インナイ</t>
    </rPh>
    <rPh sb="40" eb="42">
      <t>キテイ</t>
    </rPh>
    <rPh sb="42" eb="43">
      <t>オヨ</t>
    </rPh>
    <rPh sb="44" eb="47">
      <t>ギョウムリョウ</t>
    </rPh>
    <rPh sb="48" eb="49">
      <t>タバ</t>
    </rPh>
    <phoneticPr fontId="23"/>
  </si>
  <si>
    <t>　・ク及びケについては、様式９</t>
    <rPh sb="3" eb="4">
      <t>オヨ</t>
    </rPh>
    <rPh sb="12" eb="14">
      <t>ヨウシキ</t>
    </rPh>
    <phoneticPr fontId="23"/>
  </si>
  <si>
    <t>　・コについては、院内保育所の開所時間が分かる書類、届出前１か月の利用実績が分かる資料</t>
    <rPh sb="9" eb="11">
      <t>インナイ</t>
    </rPh>
    <rPh sb="11" eb="13">
      <t>ホイク</t>
    </rPh>
    <rPh sb="13" eb="14">
      <t>ジョ</t>
    </rPh>
    <rPh sb="15" eb="17">
      <t>カイショ</t>
    </rPh>
    <rPh sb="17" eb="19">
      <t>ジカン</t>
    </rPh>
    <rPh sb="20" eb="21">
      <t>ワ</t>
    </rPh>
    <rPh sb="23" eb="25">
      <t>ショルイ</t>
    </rPh>
    <rPh sb="26" eb="28">
      <t>トドケデ</t>
    </rPh>
    <rPh sb="28" eb="29">
      <t>マエ</t>
    </rPh>
    <rPh sb="31" eb="32">
      <t>ゲツ</t>
    </rPh>
    <rPh sb="33" eb="35">
      <t>リヨウ</t>
    </rPh>
    <rPh sb="35" eb="37">
      <t>ジッセキ</t>
    </rPh>
    <rPh sb="38" eb="39">
      <t>ワ</t>
    </rPh>
    <rPh sb="41" eb="43">
      <t>シリョウ</t>
    </rPh>
    <phoneticPr fontId="23"/>
  </si>
  <si>
    <t>　・サについては、使用機器等が分かる書類、使用機器等が看護要員（１）、２）又は４））又は看護職員（３）又は５））の業務負担軽減に資するかどうか評価を行っていることが分かる書類</t>
    <rPh sb="9" eb="11">
      <t>シヨウ</t>
    </rPh>
    <rPh sb="11" eb="13">
      <t>キキ</t>
    </rPh>
    <rPh sb="13" eb="14">
      <t>トウ</t>
    </rPh>
    <rPh sb="15" eb="16">
      <t>ワ</t>
    </rPh>
    <rPh sb="18" eb="20">
      <t>ショルイ</t>
    </rPh>
    <rPh sb="21" eb="23">
      <t>シヨウ</t>
    </rPh>
    <rPh sb="23" eb="25">
      <t>キキ</t>
    </rPh>
    <rPh sb="25" eb="26">
      <t>トウ</t>
    </rPh>
    <rPh sb="27" eb="29">
      <t>カンゴ</t>
    </rPh>
    <rPh sb="29" eb="31">
      <t>ヨウイン</t>
    </rPh>
    <rPh sb="42" eb="43">
      <t>マタ</t>
    </rPh>
    <rPh sb="44" eb="46">
      <t>カンゴ</t>
    </rPh>
    <rPh sb="46" eb="48">
      <t>ショクイン</t>
    </rPh>
    <rPh sb="51" eb="52">
      <t>マタ</t>
    </rPh>
    <rPh sb="57" eb="59">
      <t>ギョウム</t>
    </rPh>
    <rPh sb="59" eb="61">
      <t>フタン</t>
    </rPh>
    <rPh sb="61" eb="63">
      <t>ケイゲン</t>
    </rPh>
    <rPh sb="64" eb="65">
      <t>シ</t>
    </rPh>
    <rPh sb="71" eb="73">
      <t>ヒョウカ</t>
    </rPh>
    <rPh sb="74" eb="75">
      <t>オコナ</t>
    </rPh>
    <rPh sb="82" eb="83">
      <t>ワ</t>
    </rPh>
    <rPh sb="85" eb="87">
      <t>ショルイ</t>
    </rPh>
    <phoneticPr fontId="23"/>
  </si>
  <si>
    <t>５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に関して、加算を算定するに当たり必要な項目数を満たしている間は、満たす項目の組合せが変更になった場合であっても、変更の届出は不要であるが、変更になった月及び満たす項目の組合せについては、任意の様式に記録しておくこと。</t>
    <phoneticPr fontId="23"/>
  </si>
  <si>
    <t>６　２（３）②の６）は、１）から５）のいずれの加算も届け出ていない病棟における、夜間における看護業務の負担軽減に資する業務管理の状況について、□に「✓」を記入すること。</t>
    <rPh sb="23" eb="25">
      <t>カサン</t>
    </rPh>
    <rPh sb="26" eb="27">
      <t>トド</t>
    </rPh>
    <rPh sb="28" eb="29">
      <t>デ</t>
    </rPh>
    <rPh sb="33" eb="35">
      <t>ビョウトウ</t>
    </rPh>
    <rPh sb="40" eb="42">
      <t>ヤカン</t>
    </rPh>
    <rPh sb="46" eb="48">
      <t>カンゴ</t>
    </rPh>
    <rPh sb="48" eb="50">
      <t>ギョウム</t>
    </rPh>
    <rPh sb="51" eb="53">
      <t>フタン</t>
    </rPh>
    <rPh sb="53" eb="55">
      <t>ケイゲン</t>
    </rPh>
    <rPh sb="56" eb="57">
      <t>シ</t>
    </rPh>
    <rPh sb="59" eb="61">
      <t>ギョウム</t>
    </rPh>
    <rPh sb="61" eb="63">
      <t>カンリ</t>
    </rPh>
    <rPh sb="64" eb="66">
      <t>ジョウキョウ</t>
    </rPh>
    <rPh sb="77" eb="79">
      <t>キニュウ</t>
    </rPh>
    <phoneticPr fontId="23"/>
  </si>
  <si>
    <t>７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</si>
  <si>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　ただし、２（３）②の夜間における看護業務の負担軽減に資する業務管理等１）～５）を届け出る場合を除く。</t>
    <rPh sb="41" eb="42">
      <t>トド</t>
    </rPh>
    <rPh sb="43" eb="44">
      <t>デ</t>
    </rPh>
    <rPh sb="45" eb="47">
      <t>バアイ</t>
    </rPh>
    <rPh sb="48" eb="49">
      <t>ノゾ</t>
    </rPh>
    <phoneticPr fontId="23"/>
  </si>
  <si>
    <t>８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</si>
  <si>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医師事務作業補助体制加算１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</si>
  <si>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医師事務作業補助体制加算２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</si>
  <si>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処置の休日加算１、時間外加算１、深夜加算１</t>
    <rPh sb="0" eb="2">
      <t>ショチ</t>
    </rPh>
    <rPh sb="3" eb="5">
      <t>キュウジツ</t>
    </rPh>
    <rPh sb="5" eb="7">
      <t>カサン</t>
    </rPh>
    <rPh sb="9" eb="12">
      <t>ジカンガイ</t>
    </rPh>
    <rPh sb="12" eb="14">
      <t>カサン</t>
    </rPh>
    <rPh sb="16" eb="18">
      <t>シンヤ</t>
    </rPh>
    <rPh sb="18" eb="20">
      <t>カサン</t>
    </rPh>
    <phoneticPr fontId="23"/>
  </si>
  <si>
    <t>手術の休日加算１、時間外加算１、深夜加算１</t>
    <rPh sb="0" eb="2">
      <t>シュジュツ</t>
    </rPh>
    <rPh sb="3" eb="5">
      <t>キュウジツ</t>
    </rPh>
    <rPh sb="5" eb="7">
      <t>カサン</t>
    </rPh>
    <rPh sb="9" eb="12">
      <t>ジカンガイ</t>
    </rPh>
    <rPh sb="12" eb="14">
      <t>カサン</t>
    </rPh>
    <rPh sb="16" eb="18">
      <t>シンヤ</t>
    </rPh>
    <rPh sb="18" eb="20">
      <t>カサン</t>
    </rPh>
    <phoneticPr fontId="23"/>
  </si>
  <si>
    <t>　　　　　年　　　月　　　日時点の医師の負担の軽減に対する体制の状況</t>
    <rPh sb="17" eb="19">
      <t>イシ</t>
    </rPh>
    <phoneticPr fontId="23"/>
  </si>
  <si>
    <t>（１）　医師の負担の軽減及び処遇の改善に資する体制</t>
    <rPh sb="4" eb="6">
      <t>イシ</t>
    </rPh>
    <phoneticPr fontId="23"/>
  </si>
  <si>
    <t>ア　医師の負担の軽減及び処遇の改善に関する責任者　</t>
    <rPh sb="2" eb="4">
      <t>イシ</t>
    </rPh>
    <phoneticPr fontId="23"/>
  </si>
  <si>
    <t>イ　医師の勤務状況の把握等</t>
    <rPh sb="2" eb="4">
      <t>イシ</t>
    </rPh>
    <phoneticPr fontId="23"/>
  </si>
  <si>
    <t>（具体的に：               　　　　　　　　　　　　　　　　　　　　   ）</t>
    <phoneticPr fontId="23"/>
  </si>
  <si>
    <t>(ウ)　勤務時間</t>
    <rPh sb="4" eb="6">
      <t>キンム</t>
    </rPh>
    <rPh sb="6" eb="8">
      <t>ジカン</t>
    </rPh>
    <phoneticPr fontId="23"/>
  </si>
  <si>
    <r>
      <t>平均週</t>
    </r>
    <r>
      <rPr>
        <u/>
        <sz val="12"/>
        <color theme="1"/>
        <rFont val="ＭＳ Ｐゴシック"/>
        <family val="3"/>
        <charset val="128"/>
      </rPr>
      <t>　　　　　　　時間</t>
    </r>
    <phoneticPr fontId="23"/>
  </si>
  <si>
    <r>
      <t>（うち、時間外・休日</t>
    </r>
    <r>
      <rPr>
        <u/>
        <sz val="12"/>
        <color theme="1"/>
        <rFont val="ＭＳ Ｐゴシック"/>
        <family val="3"/>
        <charset val="128"/>
      </rPr>
      <t>　　　　　　時間</t>
    </r>
    <r>
      <rPr>
        <sz val="12"/>
        <color theme="1"/>
        <rFont val="ＭＳ Ｐゴシック"/>
        <family val="3"/>
        <charset val="128"/>
      </rPr>
      <t>）</t>
    </r>
    <rPh sb="4" eb="7">
      <t>ジカンガイ</t>
    </rPh>
    <rPh sb="8" eb="10">
      <t>キュウジツ</t>
    </rPh>
    <phoneticPr fontId="23"/>
  </si>
  <si>
    <t>(エ)　当直回数</t>
    <rPh sb="4" eb="6">
      <t>トウチョク</t>
    </rPh>
    <rPh sb="6" eb="8">
      <t>カイスウ</t>
    </rPh>
    <phoneticPr fontId="23"/>
  </si>
  <si>
    <t>平均月当たり当直回数　　　　　　回</t>
    <phoneticPr fontId="23"/>
  </si>
  <si>
    <t>(オ)　その他</t>
    <rPh sb="6" eb="7">
      <t>タ</t>
    </rPh>
    <phoneticPr fontId="23"/>
  </si>
  <si>
    <t>　 業務の量や内容を把握した上で、特定の個人に業務負担が集中しないよう配慮した勤務体系の策定</t>
    <rPh sb="10" eb="12">
      <t>ハアク</t>
    </rPh>
    <rPh sb="14" eb="15">
      <t>ウエ</t>
    </rPh>
    <rPh sb="35" eb="37">
      <t>ハイリョ</t>
    </rPh>
    <phoneticPr fontId="23"/>
  </si>
  <si>
    <t>　 上記の勤務体系の職員への周知</t>
    <rPh sb="2" eb="4">
      <t>ジョウキ</t>
    </rPh>
    <rPh sb="5" eb="7">
      <t>キンム</t>
    </rPh>
    <rPh sb="7" eb="9">
      <t>タイケイ</t>
    </rPh>
    <rPh sb="10" eb="12">
      <t>ショクイン</t>
    </rPh>
    <rPh sb="14" eb="16">
      <t>シュウチ</t>
    </rPh>
    <phoneticPr fontId="23"/>
  </si>
  <si>
    <r>
      <t>開催頻度：</t>
    </r>
    <r>
      <rPr>
        <u/>
        <sz val="12"/>
        <color theme="1"/>
        <rFont val="ＭＳ Ｐゴシック"/>
        <family val="3"/>
        <charset val="128"/>
      </rPr>
      <t>　　　　　　回／年（うち、管理者が出席した回数　　　　回）</t>
    </r>
    <rPh sb="18" eb="21">
      <t>カンリシャ</t>
    </rPh>
    <rPh sb="22" eb="24">
      <t>シュッセキ</t>
    </rPh>
    <rPh sb="26" eb="28">
      <t>カイスウ</t>
    </rPh>
    <rPh sb="32" eb="33">
      <t>カイ</t>
    </rPh>
    <phoneticPr fontId="23"/>
  </si>
  <si>
    <r>
      <t>参加人数：平均</t>
    </r>
    <r>
      <rPr>
        <u/>
        <sz val="12"/>
        <color theme="1"/>
        <rFont val="ＭＳ Ｐゴシック"/>
        <family val="3"/>
        <charset val="128"/>
      </rPr>
      <t>　　　　　　人／回</t>
    </r>
    <phoneticPr fontId="23"/>
  </si>
  <si>
    <t>エ　医師の負担の軽減及び処遇の改善に資する計画</t>
    <rPh sb="2" eb="4">
      <t>イシ</t>
    </rPh>
    <phoneticPr fontId="23"/>
  </si>
  <si>
    <t>オ　医師の負担の軽減及び処遇の改善に関する取組事項の公開</t>
    <rPh sb="2" eb="4">
      <t>イシ</t>
    </rPh>
    <phoneticPr fontId="23"/>
  </si>
  <si>
    <t>　　（具体的な公開方法　　　　　　　　　　　　　　　　　　　　）</t>
    <rPh sb="3" eb="6">
      <t>グタイテキ</t>
    </rPh>
    <rPh sb="7" eb="9">
      <t>コウカイ</t>
    </rPh>
    <rPh sb="9" eb="11">
      <t>ホウホウ</t>
    </rPh>
    <phoneticPr fontId="23"/>
  </si>
  <si>
    <t>ア　必ず計画に含むもの</t>
    <rPh sb="2" eb="3">
      <t>カナラ</t>
    </rPh>
    <rPh sb="4" eb="6">
      <t>ケイカク</t>
    </rPh>
    <rPh sb="7" eb="8">
      <t>フク</t>
    </rPh>
    <phoneticPr fontId="23"/>
  </si>
  <si>
    <t>　　医師と医療関係職種、医療関係職種と事務職員等における役割分担</t>
    <phoneticPr fontId="23"/>
  </si>
  <si>
    <t>　　初診時の予診の実施</t>
    <phoneticPr fontId="23"/>
  </si>
  <si>
    <t>　　静脈採血等の実施</t>
    <phoneticPr fontId="23"/>
  </si>
  <si>
    <t>　　入院の説明の実施</t>
    <phoneticPr fontId="23"/>
  </si>
  <si>
    <t>　　検査手順の説明の実施</t>
    <phoneticPr fontId="23"/>
  </si>
  <si>
    <t>　　服薬指導</t>
    <phoneticPr fontId="23"/>
  </si>
  <si>
    <t>イ　①～⑥のうち少なくとも２項目以上を含んでいること。ただし、処置又は手術の休日加算１、時間外加算１、深夜加算１の届出に当たっては、必ず③を計画に含み、かつ、①②及び④～⑥のうち少なくとも２項目以上を含んでいること。</t>
    <rPh sb="81" eb="82">
      <t>オヨ</t>
    </rPh>
    <rPh sb="89" eb="90">
      <t>スク</t>
    </rPh>
    <rPh sb="95" eb="97">
      <t>コウモク</t>
    </rPh>
    <rPh sb="97" eb="99">
      <t>イジョウ</t>
    </rPh>
    <rPh sb="100" eb="101">
      <t>フク</t>
    </rPh>
    <phoneticPr fontId="23"/>
  </si>
  <si>
    <t>　　①　勤務計画上、連続当直を行わない勤務体制の実施</t>
    <phoneticPr fontId="23"/>
  </si>
  <si>
    <t>　　②　前日の終業時刻と翌日の始業時刻の間の一定時間の休息時間の確保（勤務間インターバル）</t>
    <phoneticPr fontId="23"/>
  </si>
  <si>
    <t>　　③　予定手術前日の当直や夜勤に対する配慮</t>
    <phoneticPr fontId="23"/>
  </si>
  <si>
    <t>※　処置又は手術の休日加算１、時間外加算１、深夜加算１の届出に当たっては、必ず本項目を計画に含むこと。</t>
    <rPh sb="2" eb="4">
      <t>ショチ</t>
    </rPh>
    <rPh sb="4" eb="5">
      <t>マタ</t>
    </rPh>
    <rPh sb="6" eb="8">
      <t>シュジュツ</t>
    </rPh>
    <rPh sb="9" eb="11">
      <t>キュウジツ</t>
    </rPh>
    <rPh sb="11" eb="13">
      <t>カサン</t>
    </rPh>
    <rPh sb="15" eb="18">
      <t>ジカンガイ</t>
    </rPh>
    <rPh sb="18" eb="20">
      <t>カサン</t>
    </rPh>
    <rPh sb="22" eb="24">
      <t>シンヤ</t>
    </rPh>
    <rPh sb="24" eb="26">
      <t>カサン</t>
    </rPh>
    <rPh sb="28" eb="30">
      <t>トドケデ</t>
    </rPh>
    <rPh sb="31" eb="32">
      <t>ア</t>
    </rPh>
    <phoneticPr fontId="23"/>
  </si>
  <si>
    <t>　　④　当直翌日の業務内容に対する配慮</t>
    <phoneticPr fontId="23"/>
  </si>
  <si>
    <t>　　⑤　交替勤務制・複数主治医制の実施</t>
    <phoneticPr fontId="23"/>
  </si>
  <si>
    <t>　　⑥　育児・介護休業法第23条第１項、同条第３項又は同法第24条の規定による措置を活用した短時間正規雇用医師の活用</t>
    <phoneticPr fontId="23"/>
  </si>
  <si>
    <t>１　医師の負担の軽減及び処遇の改善に対する体制について、実施しているものにチェックを行うこと。</t>
    <rPh sb="2" eb="4">
      <t>イシ</t>
    </rPh>
    <rPh sb="10" eb="11">
      <t>オヨ</t>
    </rPh>
    <rPh sb="12" eb="14">
      <t>ショグウ</t>
    </rPh>
    <rPh sb="15" eb="17">
      <t>カイゼン</t>
    </rPh>
    <phoneticPr fontId="21"/>
  </si>
  <si>
    <t>２　２（１）イ(ウ)勤務時間及び(エ)当直回数の算出に当たっては、常勤の医師及び週24時間以上勤務する非常勤の医師を対象とすること。</t>
    <rPh sb="10" eb="12">
      <t>キンム</t>
    </rPh>
    <rPh sb="12" eb="14">
      <t>ジカン</t>
    </rPh>
    <rPh sb="58" eb="60">
      <t>タイショウ</t>
    </rPh>
    <phoneticPr fontId="23"/>
  </si>
  <si>
    <t>褥瘡ハイリスク患者ケア加算に係る報告書</t>
    <rPh sb="7" eb="9">
      <t>カンジャ</t>
    </rPh>
    <rPh sb="11" eb="13">
      <t>カサン</t>
    </rPh>
    <phoneticPr fontId="23"/>
  </si>
  <si>
    <t xml:space="preserve"> 褥瘡対策の実績（報告月の前月の１ヶ月間の実績・状況）</t>
    <rPh sb="6" eb="8">
      <t>ジッセキ</t>
    </rPh>
    <rPh sb="9" eb="11">
      <t>ホウコク</t>
    </rPh>
    <rPh sb="11" eb="12">
      <t>ツキ</t>
    </rPh>
    <rPh sb="13" eb="15">
      <t>ゼンゲツ</t>
    </rPh>
    <rPh sb="16" eb="19">
      <t>イッカゲツ</t>
    </rPh>
    <rPh sb="19" eb="20">
      <t>カン</t>
    </rPh>
    <rPh sb="21" eb="23">
      <t>ジッセキ</t>
    </rPh>
    <rPh sb="24" eb="26">
      <t>ジョウキョウ</t>
    </rPh>
    <phoneticPr fontId="23"/>
  </si>
  <si>
    <t xml:space="preserve"> ①　入院患者数（報告月の前月の１ヶ月間の入院患者数）</t>
    <rPh sb="3" eb="5">
      <t>ニュウイン</t>
    </rPh>
    <rPh sb="5" eb="8">
      <t>カンジャスウ</t>
    </rPh>
    <rPh sb="21" eb="23">
      <t>ニュウイン</t>
    </rPh>
    <rPh sb="23" eb="26">
      <t>カンジャスウ</t>
    </rPh>
    <phoneticPr fontId="23"/>
  </si>
  <si>
    <t xml:space="preserve"> ②　①のうち、褥瘡リスクアセスメント実施人数</t>
    <rPh sb="8" eb="10">
      <t>ジョクソウ</t>
    </rPh>
    <rPh sb="19" eb="21">
      <t>ジッシ</t>
    </rPh>
    <rPh sb="21" eb="23">
      <t>ニンズウ</t>
    </rPh>
    <phoneticPr fontId="23"/>
  </si>
  <si>
    <t xml:space="preserve"> ③　②のうち、褥瘡ハイリスク項目に該当する患者数</t>
    <rPh sb="8" eb="10">
      <t>ジョクソウ</t>
    </rPh>
    <rPh sb="15" eb="17">
      <t>コウモク</t>
    </rPh>
    <rPh sb="18" eb="20">
      <t>ガイトウ</t>
    </rPh>
    <rPh sb="22" eb="25">
      <t>カンジャスウ</t>
    </rPh>
    <phoneticPr fontId="23"/>
  </si>
  <si>
    <t>褥
瘡
ハ
イ
リ
ス
ク
項
目</t>
    <rPh sb="0" eb="1">
      <t>シトネ</t>
    </rPh>
    <rPh sb="2" eb="3">
      <t>キズ</t>
    </rPh>
    <rPh sb="14" eb="15">
      <t>コウ</t>
    </rPh>
    <rPh sb="16" eb="17">
      <t>メ</t>
    </rPh>
    <phoneticPr fontId="16"/>
  </si>
  <si>
    <t>１．　ショック状態のもの</t>
    <rPh sb="7" eb="9">
      <t>ジョウタイ</t>
    </rPh>
    <phoneticPr fontId="16"/>
  </si>
  <si>
    <t>２．　重度の末梢循環不全のもの</t>
    <rPh sb="3" eb="5">
      <t>ジュウド</t>
    </rPh>
    <rPh sb="6" eb="8">
      <t>マッショウ</t>
    </rPh>
    <rPh sb="8" eb="10">
      <t>ジュンカン</t>
    </rPh>
    <rPh sb="10" eb="12">
      <t>フゼン</t>
    </rPh>
    <phoneticPr fontId="16"/>
  </si>
  <si>
    <t>３．　麻薬等の鎮痛・鎮静剤の持続的な使用が必要であるもの</t>
    <rPh sb="3" eb="5">
      <t>マヤク</t>
    </rPh>
    <rPh sb="5" eb="6">
      <t>トウ</t>
    </rPh>
    <rPh sb="7" eb="9">
      <t>チンツウ</t>
    </rPh>
    <rPh sb="10" eb="12">
      <t>チンセイ</t>
    </rPh>
    <rPh sb="12" eb="13">
      <t>ザイ</t>
    </rPh>
    <rPh sb="14" eb="17">
      <t>ジゾクテキ</t>
    </rPh>
    <rPh sb="18" eb="20">
      <t>シヨウ</t>
    </rPh>
    <rPh sb="21" eb="23">
      <t>ヒツヨウ</t>
    </rPh>
    <phoneticPr fontId="16"/>
  </si>
  <si>
    <t>４．　６時間以上の全身麻酔下による手術を受けたもの</t>
    <rPh sb="4" eb="6">
      <t>ジカン</t>
    </rPh>
    <rPh sb="6" eb="8">
      <t>イジョウ</t>
    </rPh>
    <rPh sb="9" eb="11">
      <t>ゼンシン</t>
    </rPh>
    <rPh sb="11" eb="13">
      <t>マスイ</t>
    </rPh>
    <rPh sb="13" eb="14">
      <t>カ</t>
    </rPh>
    <rPh sb="17" eb="19">
      <t>シュジュツ</t>
    </rPh>
    <rPh sb="20" eb="21">
      <t>ウ</t>
    </rPh>
    <phoneticPr fontId="16"/>
  </si>
  <si>
    <t>５．　特殊体位による手術を受けたもの</t>
    <rPh sb="3" eb="5">
      <t>トクシュ</t>
    </rPh>
    <rPh sb="5" eb="7">
      <t>タイイ</t>
    </rPh>
    <rPh sb="10" eb="12">
      <t>シュジュツ</t>
    </rPh>
    <rPh sb="13" eb="14">
      <t>ウ</t>
    </rPh>
    <phoneticPr fontId="16"/>
  </si>
  <si>
    <t>６．　強度の下痢が続く状態であるもの</t>
    <rPh sb="3" eb="5">
      <t>キョウド</t>
    </rPh>
    <rPh sb="6" eb="8">
      <t>ゲリ</t>
    </rPh>
    <rPh sb="9" eb="10">
      <t>ツヅ</t>
    </rPh>
    <rPh sb="11" eb="13">
      <t>ジョウタイ</t>
    </rPh>
    <phoneticPr fontId="16"/>
  </si>
  <si>
    <t>７．　極度の皮膚の脆弱（低出生体重児、GVHD、黄疸など）</t>
    <rPh sb="3" eb="5">
      <t>キョクド</t>
    </rPh>
    <rPh sb="6" eb="8">
      <t>ヒフ</t>
    </rPh>
    <rPh sb="9" eb="11">
      <t>キジャク</t>
    </rPh>
    <rPh sb="12" eb="13">
      <t>テイ</t>
    </rPh>
    <rPh sb="13" eb="15">
      <t>シュッセイ</t>
    </rPh>
    <rPh sb="15" eb="17">
      <t>タイジュウ</t>
    </rPh>
    <rPh sb="17" eb="18">
      <t>ジ</t>
    </rPh>
    <rPh sb="24" eb="26">
      <t>オウダン</t>
    </rPh>
    <phoneticPr fontId="16"/>
  </si>
  <si>
    <t>８．　医療関連機器の長期かつ持続的な使用（医療用弾性ストッキング、シーネ等）</t>
    <rPh sb="3" eb="5">
      <t>イリョウ</t>
    </rPh>
    <rPh sb="5" eb="7">
      <t>カンレン</t>
    </rPh>
    <rPh sb="7" eb="9">
      <t>キキ</t>
    </rPh>
    <rPh sb="10" eb="12">
      <t>チョウキ</t>
    </rPh>
    <rPh sb="14" eb="17">
      <t>ジゾクテキ</t>
    </rPh>
    <rPh sb="18" eb="20">
      <t>シヨウ</t>
    </rPh>
    <rPh sb="21" eb="24">
      <t>イリョウヨウ</t>
    </rPh>
    <rPh sb="24" eb="26">
      <t>ダンセイ</t>
    </rPh>
    <rPh sb="36" eb="37">
      <t>トウ</t>
    </rPh>
    <phoneticPr fontId="23"/>
  </si>
  <si>
    <t>９．　褥瘡に関する危険因子（病的骨突出、皮膚湿潤、浮腫等）があって既に褥瘡を有
　　するもの
　　　</t>
    <rPh sb="3" eb="5">
      <t>ジョクソウ</t>
    </rPh>
    <rPh sb="6" eb="7">
      <t>カン</t>
    </rPh>
    <rPh sb="9" eb="11">
      <t>キケン</t>
    </rPh>
    <rPh sb="11" eb="13">
      <t>インシ</t>
    </rPh>
    <rPh sb="14" eb="16">
      <t>ビョウテキ</t>
    </rPh>
    <rPh sb="16" eb="17">
      <t>ホネ</t>
    </rPh>
    <rPh sb="17" eb="19">
      <t>トッシュツ</t>
    </rPh>
    <rPh sb="20" eb="22">
      <t>ヒフ</t>
    </rPh>
    <rPh sb="22" eb="24">
      <t>シツジュン</t>
    </rPh>
    <rPh sb="25" eb="28">
      <t>フシュナド</t>
    </rPh>
    <phoneticPr fontId="16"/>
  </si>
  <si>
    <t xml:space="preserve"> ④　本加算を算定した人数</t>
    <rPh sb="3" eb="4">
      <t>ホン</t>
    </rPh>
    <rPh sb="4" eb="6">
      <t>カサン</t>
    </rPh>
    <rPh sb="7" eb="9">
      <t>サンテイ</t>
    </rPh>
    <rPh sb="11" eb="13">
      <t>ニンズウ</t>
    </rPh>
    <phoneticPr fontId="23"/>
  </si>
  <si>
    <t>［記載上の注意］</t>
    <phoneticPr fontId="23"/>
  </si>
  <si>
    <t>回復期リハビリテーション病棟入院料〔　　〕及び
特定機能病院リハビリテーション病棟入院料に係る報告書</t>
    <rPh sb="14" eb="17">
      <t>ニュウインリョウ</t>
    </rPh>
    <rPh sb="21" eb="22">
      <t>オヨ</t>
    </rPh>
    <rPh sb="24" eb="26">
      <t>トクテイ</t>
    </rPh>
    <rPh sb="26" eb="28">
      <t>キノウ</t>
    </rPh>
    <rPh sb="28" eb="30">
      <t>ビョウイン</t>
    </rPh>
    <rPh sb="39" eb="41">
      <t>ビョウトウ</t>
    </rPh>
    <rPh sb="41" eb="44">
      <t>ニュウインリョウ</t>
    </rPh>
    <phoneticPr fontId="16"/>
  </si>
  <si>
    <t>１　回復期リハビリテーション病棟入院料１、２又は特定機能病院リハビリテーション病棟入院料を算定している場合</t>
    <phoneticPr fontId="23"/>
  </si>
  <si>
    <t>①　１年間の総退院患者数
　　（ 令和　　年　　月　　日 ～ 令和　　年　　月　　日 )</t>
    <rPh sb="3" eb="5">
      <t>ネンカン</t>
    </rPh>
    <rPh sb="6" eb="7">
      <t>ソウ</t>
    </rPh>
    <rPh sb="7" eb="9">
      <t>タイイン</t>
    </rPh>
    <rPh sb="9" eb="12">
      <t>カンジャスウ</t>
    </rPh>
    <rPh sb="17" eb="19">
      <t>レイワ</t>
    </rPh>
    <rPh sb="21" eb="22">
      <t>ネン</t>
    </rPh>
    <rPh sb="31" eb="33">
      <t>レイワ</t>
    </rPh>
    <phoneticPr fontId="23"/>
  </si>
  <si>
    <t>②  ①のうち、入院時に日常生活機能評価が10点以上又はFIM総
　得点が55 点以下の重症患者の数</t>
    <rPh sb="8" eb="11">
      <t>ニュウインジ</t>
    </rPh>
    <rPh sb="12" eb="14">
      <t>ニチジョウ</t>
    </rPh>
    <rPh sb="14" eb="16">
      <t>セイカツ</t>
    </rPh>
    <rPh sb="16" eb="18">
      <t>キノウ</t>
    </rPh>
    <rPh sb="18" eb="20">
      <t>ヒョウカ</t>
    </rPh>
    <rPh sb="23" eb="24">
      <t>テン</t>
    </rPh>
    <rPh sb="24" eb="26">
      <t>イジョウ</t>
    </rPh>
    <rPh sb="26" eb="27">
      <t>マタ</t>
    </rPh>
    <rPh sb="31" eb="32">
      <t>ソウ</t>
    </rPh>
    <rPh sb="34" eb="36">
      <t>トクテン</t>
    </rPh>
    <rPh sb="44" eb="46">
      <t>ジュウショウ</t>
    </rPh>
    <rPh sb="46" eb="48">
      <t>カンジャ</t>
    </rPh>
    <rPh sb="49" eb="50">
      <t>カズ</t>
    </rPh>
    <phoneticPr fontId="23"/>
  </si>
  <si>
    <t>③　②のうち退院時（転院時を含む。）に日常生活機能評価が４点
　以上又はＦＩＭ総得点が16点以上改善した人数</t>
    <rPh sb="14" eb="15">
      <t>フク</t>
    </rPh>
    <rPh sb="19" eb="20">
      <t>ニチ</t>
    </rPh>
    <rPh sb="34" eb="35">
      <t>マタ</t>
    </rPh>
    <phoneticPr fontId="23"/>
  </si>
  <si>
    <t>④　重症患者回復率 （ ③ / ② ）</t>
    <rPh sb="2" eb="4">
      <t>ジュウショウ</t>
    </rPh>
    <rPh sb="4" eb="6">
      <t>カンジャ</t>
    </rPh>
    <rPh sb="6" eb="8">
      <t>カイフク</t>
    </rPh>
    <rPh sb="8" eb="9">
      <t>リツ</t>
    </rPh>
    <phoneticPr fontId="23"/>
  </si>
  <si>
    <t>⑤　在宅復帰率　</t>
    <rPh sb="2" eb="4">
      <t>ザイタク</t>
    </rPh>
    <rPh sb="4" eb="6">
      <t>フッキ</t>
    </rPh>
    <rPh sb="6" eb="7">
      <t>リツ</t>
    </rPh>
    <phoneticPr fontId="23"/>
  </si>
  <si>
    <t>２　回復期リハビリテーション病棟入院料３、４又は５を算定している場合</t>
    <rPh sb="2" eb="4">
      <t>カイフク</t>
    </rPh>
    <rPh sb="4" eb="5">
      <t>キ</t>
    </rPh>
    <rPh sb="14" eb="16">
      <t>ビョウトウ</t>
    </rPh>
    <rPh sb="16" eb="19">
      <t>ニュウインリョウ</t>
    </rPh>
    <rPh sb="22" eb="23">
      <t>マタ</t>
    </rPh>
    <rPh sb="26" eb="28">
      <t>サンテイ</t>
    </rPh>
    <rPh sb="32" eb="34">
      <t>バアイ</t>
    </rPh>
    <phoneticPr fontId="23"/>
  </si>
  <si>
    <t>①　１年間の総退院患者数
　　（ 令和　　年　　月　　日 ～ 令和　　年　　月　　日 )</t>
    <rPh sb="3" eb="5">
      <t>ネンカン</t>
    </rPh>
    <rPh sb="6" eb="7">
      <t>ソウ</t>
    </rPh>
    <rPh sb="7" eb="9">
      <t>タイイン</t>
    </rPh>
    <rPh sb="9" eb="12">
      <t>カンジャスウ</t>
    </rPh>
    <phoneticPr fontId="23"/>
  </si>
  <si>
    <t>②  ①のうち、入院時に日常生活機能評価が10点以上又はＦＩＭ総
　得点が55点以下の重症患者の数</t>
    <rPh sb="8" eb="11">
      <t>ニュウインジ</t>
    </rPh>
    <rPh sb="12" eb="14">
      <t>ニチジョウ</t>
    </rPh>
    <rPh sb="14" eb="16">
      <t>セイカツ</t>
    </rPh>
    <rPh sb="16" eb="18">
      <t>キノウ</t>
    </rPh>
    <rPh sb="18" eb="20">
      <t>ヒョウカ</t>
    </rPh>
    <rPh sb="23" eb="24">
      <t>テン</t>
    </rPh>
    <rPh sb="24" eb="26">
      <t>イジョウ</t>
    </rPh>
    <rPh sb="43" eb="45">
      <t>ジュウショウ</t>
    </rPh>
    <rPh sb="45" eb="47">
      <t>カンジャ</t>
    </rPh>
    <rPh sb="48" eb="49">
      <t>カズ</t>
    </rPh>
    <phoneticPr fontId="23"/>
  </si>
  <si>
    <t>③　②のうち退院時（転院時を含む。）に日常生活機能評価が３点
　以上又はＦＩＭ総得点が12点以上改善した人数</t>
    <rPh sb="14" eb="15">
      <t>フク</t>
    </rPh>
    <rPh sb="19" eb="20">
      <t>ニチ</t>
    </rPh>
    <phoneticPr fontId="23"/>
  </si>
  <si>
    <t>［記載上の注意］</t>
    <rPh sb="1" eb="3">
      <t>キサイ</t>
    </rPh>
    <rPh sb="3" eb="4">
      <t>ジョウ</t>
    </rPh>
    <rPh sb="5" eb="7">
      <t>チュウイ</t>
    </rPh>
    <phoneticPr fontId="23"/>
  </si>
  <si>
    <t>※　１、２における「①」について、算定期間は前年の７月１日から当年の６月３０日までとする。</t>
    <rPh sb="22" eb="24">
      <t>ゼンネン</t>
    </rPh>
    <rPh sb="31" eb="33">
      <t>トウネン</t>
    </rPh>
    <phoneticPr fontId="23"/>
  </si>
  <si>
    <t>　　ただし、新規に当該入院料の届出を行うなど、１年に満たない場合は、その届出日以降の期間の結果について記入
　　すること。</t>
    <phoneticPr fontId="23"/>
  </si>
  <si>
    <t>回復期リハビリテーション病棟入院料及び特定機能病院リハビリテーション
病棟入院料におけるリハビリテーション実績指数等に係る報告書</t>
    <phoneticPr fontId="16"/>
  </si>
  <si>
    <t xml:space="preserve">
保険医療機関名</t>
    <rPh sb="1" eb="3">
      <t>ホケン</t>
    </rPh>
    <rPh sb="3" eb="5">
      <t>イリョウ</t>
    </rPh>
    <rPh sb="5" eb="7">
      <t>キカン</t>
    </rPh>
    <rPh sb="7" eb="8">
      <t>メイ</t>
    </rPh>
    <phoneticPr fontId="16"/>
  </si>
  <si>
    <t>届出入院料</t>
    <rPh sb="0" eb="2">
      <t>トドケデ</t>
    </rPh>
    <rPh sb="2" eb="5">
      <t>ニュウインリョウ</t>
    </rPh>
    <phoneticPr fontId="1"/>
  </si>
  <si>
    <t>回復期リハビリテーション病棟入院料</t>
    <rPh sb="0" eb="3">
      <t>カイフクキ</t>
    </rPh>
    <rPh sb="12" eb="14">
      <t>ビョウトウ</t>
    </rPh>
    <rPh sb="14" eb="17">
      <t>ニュウインリョウ</t>
    </rPh>
    <phoneticPr fontId="1"/>
  </si>
  <si>
    <t>特定機能病院リハビリテーション病棟入院料</t>
    <rPh sb="0" eb="2">
      <t>トクテイ</t>
    </rPh>
    <rPh sb="2" eb="4">
      <t>キノウ</t>
    </rPh>
    <rPh sb="4" eb="6">
      <t>ビョウイン</t>
    </rPh>
    <rPh sb="15" eb="20">
      <t>ビョウトウニュウインリョウ</t>
    </rPh>
    <phoneticPr fontId="1"/>
  </si>
  <si>
    <t>※（特定機能病院リハビリテーション病棟入院料を届け出ている場合は、以下における「回復期リハビリテーション病棟入院料」を「特定機能病院リハビリテーション病棟入院料」と読み替えること。）</t>
    <phoneticPr fontId="1"/>
  </si>
  <si>
    <t>１．退棟患者数</t>
    <rPh sb="2" eb="3">
      <t>タイ</t>
    </rPh>
    <rPh sb="3" eb="4">
      <t>トウ</t>
    </rPh>
    <rPh sb="4" eb="7">
      <t>カンジャスウ</t>
    </rPh>
    <phoneticPr fontId="23"/>
  </si>
  <si>
    <t>①</t>
  </si>
  <si>
    <t>②</t>
  </si>
  <si>
    <t>前月までの６か月間に回復期リハビリテーション病棟から退棟した患者数</t>
  </si>
  <si>
    <t>２．１日当たりのリハビリテーション提供単位数</t>
    <rPh sb="3" eb="4">
      <t>ニチ</t>
    </rPh>
    <rPh sb="4" eb="5">
      <t>ア</t>
    </rPh>
    <rPh sb="17" eb="19">
      <t>テイキョウ</t>
    </rPh>
    <rPh sb="19" eb="22">
      <t>タンイスウ</t>
    </rPh>
    <phoneticPr fontId="23"/>
  </si>
  <si>
    <t>③</t>
  </si>
  <si>
    <t>前月までの６か月間に回復期リハビリテーション病棟に入院していた回復期リハビリテーションを要する状態の患者の延べ入院日数</t>
  </si>
  <si>
    <t>日</t>
    <rPh sb="0" eb="1">
      <t>ヒ</t>
    </rPh>
    <phoneticPr fontId="23"/>
  </si>
  <si>
    <t>④</t>
  </si>
  <si>
    <t>前月までの６か月間に③の患者に対して提供された疾患別リハビリテーションの総単位数（ⅰ＋ⅱ＋ⅲ＋ⅳ＋ⅴ）</t>
  </si>
  <si>
    <t>単位</t>
    <rPh sb="0" eb="2">
      <t>タンイ</t>
    </rPh>
    <phoneticPr fontId="23"/>
  </si>
  <si>
    <t>再掲</t>
  </si>
  <si>
    <t>ⅰ</t>
  </si>
  <si>
    <t>前月までの６か月間に③の患者に対して提供された心大血管疾患リハビリテーションの総単位数</t>
  </si>
  <si>
    <t>ⅱ</t>
  </si>
  <si>
    <t>前月までの６か月間に③の患者に対して提供された脳血管疾患等リハビリテーションの総単位数</t>
  </si>
  <si>
    <t>ⅲ</t>
  </si>
  <si>
    <t>前月までの６か月間に③の患者に対して提供された廃用症候群リハビリテーションの総単位数</t>
  </si>
  <si>
    <t>ⅳ</t>
  </si>
  <si>
    <t>前月までの６か月間に③の患者に対して提供された運動器リハビリテーションの総単位数</t>
  </si>
  <si>
    <t>ⅴ</t>
  </si>
  <si>
    <t>前月までの６か月間に③の患者に対して提供された呼吸器リハビリテーションの総単位数</t>
  </si>
  <si>
    <t>１日当たりのリハビリテーション提供単位数
（④／③）</t>
    <phoneticPr fontId="23"/>
  </si>
  <si>
    <t>３．リハビリテーション実績指数</t>
    <rPh sb="11" eb="13">
      <t>ジッセキ</t>
    </rPh>
    <rPh sb="13" eb="15">
      <t>シスウ</t>
    </rPh>
    <phoneticPr fontId="23"/>
  </si>
  <si>
    <t>⑥</t>
  </si>
  <si>
    <t>前月までの６か月間に回復期リハビリテーション病棟を退棟した回復期リハビリテーションを要する状態の患者数</t>
  </si>
  <si>
    <t>⑦</t>
  </si>
  <si>
    <t>⑥のうち、リハビリテーション実績指数の計算対象とした患者数</t>
  </si>
  <si>
    <t>⑧</t>
  </si>
  <si>
    <t>⑦の患者の退棟時のＦＩＭ得点（運動項目）から入棟時のＦＩＭ得点（運動項目）を控除したものの総和</t>
  </si>
  <si>
    <t>点</t>
    <rPh sb="0" eb="1">
      <t>テン</t>
    </rPh>
    <phoneticPr fontId="23"/>
  </si>
  <si>
    <t>⑨</t>
  </si>
  <si>
    <t>⑦の各患者の入棟から退棟までの日数を、当該患者の入棟時の状態に応じた回復期リハビリテーション病棟入院料の算定日数上限で除したものの総和</t>
  </si>
  <si>
    <t>⑩</t>
  </si>
  <si>
    <t>リハビリテーション実績指数（⑧／⑨）</t>
  </si>
  <si>
    <t>４．除外患者について（届出の前月までの６か月について以下を記入する。）</t>
    <rPh sb="2" eb="4">
      <t>ジョガイ</t>
    </rPh>
    <rPh sb="4" eb="6">
      <t>カンジャ</t>
    </rPh>
    <rPh sb="11" eb="13">
      <t>トドケデ</t>
    </rPh>
    <rPh sb="14" eb="16">
      <t>ゼンゲツ</t>
    </rPh>
    <rPh sb="21" eb="22">
      <t>ゲツ</t>
    </rPh>
    <rPh sb="26" eb="28">
      <t>イカ</t>
    </rPh>
    <rPh sb="29" eb="31">
      <t>キニュウ</t>
    </rPh>
    <phoneticPr fontId="23"/>
  </si>
  <si>
    <t>⑪</t>
    <phoneticPr fontId="23"/>
  </si>
  <si>
    <t>届出の前月までの６ヶ月</t>
    <phoneticPr fontId="23"/>
  </si>
  <si>
    <t>⑫</t>
    <phoneticPr fontId="23"/>
  </si>
  <si>
    <t>入棟患者数</t>
    <phoneticPr fontId="23"/>
  </si>
  <si>
    <t>⑬</t>
    <phoneticPr fontId="23"/>
  </si>
  <si>
    <t>高次脳機能障害患者が退棟患者数の４０％
以上であることによる除外の有無</t>
    <phoneticPr fontId="23"/>
  </si>
  <si>
    <t>有 ・ 無</t>
    <phoneticPr fontId="23"/>
  </si>
  <si>
    <t>⑭</t>
    <phoneticPr fontId="23"/>
  </si>
  <si>
    <t>⑬による除外がある場合は除外後の入棟患者数（⑬が有の場合のみ）</t>
    <phoneticPr fontId="23"/>
  </si>
  <si>
    <t>⑮</t>
    <phoneticPr fontId="23"/>
  </si>
  <si>
    <t>リハビリテーション実績指数の計算対象から除外した患者数</t>
    <phoneticPr fontId="23"/>
  </si>
  <si>
    <t>⑯</t>
    <phoneticPr fontId="23"/>
  </si>
  <si>
    <t>除外割合
（⑮÷（⑫又は⑭））</t>
    <phoneticPr fontId="23"/>
  </si>
  <si>
    <t>%</t>
    <phoneticPr fontId="23"/>
  </si>
  <si>
    <t>５．高次脳機能障害患者が４０％以上であることによる除外について（⑬が有の場合には、それぞ
　れ⑪の７か月前から前月までの６か月間の状況について記入。）</t>
    <phoneticPr fontId="23"/>
  </si>
  <si>
    <t>※（　　）にはそれぞれ⑪の前月を記載</t>
    <phoneticPr fontId="23"/>
  </si>
  <si>
    <t>⑰</t>
    <phoneticPr fontId="23"/>
  </si>
  <si>
    <t>６か月間の退棟患者数</t>
    <phoneticPr fontId="23"/>
  </si>
  <si>
    <t>⑱</t>
    <phoneticPr fontId="23"/>
  </si>
  <si>
    <t>⑰のうち、高次脳機能障害の患者数</t>
    <phoneticPr fontId="23"/>
  </si>
  <si>
    <t>⑲</t>
    <phoneticPr fontId="23"/>
  </si>
  <si>
    <t>高次脳機能障害患者の割合
（⑱÷⑰）</t>
    <phoneticPr fontId="23"/>
  </si>
  <si>
    <t>６．前月の外来患者に対するリハビリテーション又は訪問リハビリテーション指導の実施　　　</t>
    <phoneticPr fontId="23"/>
  </si>
  <si>
    <t>あり</t>
    <phoneticPr fontId="23"/>
  </si>
  <si>
    <t>なし</t>
    <phoneticPr fontId="23"/>
  </si>
  <si>
    <t>１．①については、毎年７月に報告する際には、前年10 月、当該年１月、４月及び７月について記入する。別の月に報告する際には、報告を行う月及び報告を行う月以前で１月、４月、７月及び10 月のうち直近の月について記入する。ただし、新規に当該入院料の届出を行うなど、当該月について算出を行っていない項目については、記入は不要である。
２．②はリハビリテーション実績指数の計算対象となったものに限る。
３．④は選定療養として行われたもの及びその費用が回復期リハビリテーション病棟入院料に包括されたものを除く。
４．⑫は入棟時に回復期リハビリテーションを要する状態であったものに限る。
５．⑮の除外患者数は、入棟日においてＦＩＭ運動項目の得点が20 点以下若しくは76 点以上、ＦＩＭ認
   知項目の得点が24 点以下、又は年齢が80 歳以上であったことによりリハビリテーション実績指数の
   計算対象から除外したものに限る。
６．⑯の除外割合は、⑬が「有」の場合は⑮÷⑭、「無」の場合は⑮÷⑫とする。
７．⑰は在棟中に回復期リハビリテーション病棟入院料を算定した患者に限る。
８．⑬、⑱、⑲の高次脳機能障害とは、「基本診療料の施設基準等」別表第九に掲げる「高次脳機能障
  害を伴った重症脳血管障害、重度の頸髄損傷及び頭部外傷を含む多部位外傷の場合」に該当する、
  回復期リハビリテーション入院料が算定開始日から起算して180日以内まで算定できるものに限る。
９．「前月の外来患者に対するリハビリテーション又は訪問リハビリテーション指導の実施」については
  「あり」又は「なし」の該当するものを○で囲むこと。</t>
    <phoneticPr fontId="1"/>
  </si>
  <si>
    <t xml:space="preserve">様式52の２ </t>
  </si>
  <si>
    <t xml:space="preserve">緩和ケア病棟入院料１に係る報告書 </t>
    <phoneticPr fontId="1"/>
  </si>
  <si>
    <t>保険医療機関名</t>
    <phoneticPr fontId="23"/>
  </si>
  <si>
    <t xml:space="preserve">１．前年度に当該病棟に入院した患者について、患者等が文書又は口頭で入院の意思表示を行った日から入院までの期間の平均 </t>
    <phoneticPr fontId="23"/>
  </si>
  <si>
    <t>日</t>
    <rPh sb="0" eb="1">
      <t>ニチ</t>
    </rPh>
    <phoneticPr fontId="1"/>
  </si>
  <si>
    <t xml:space="preserve">２．前年度に当該病棟から退院した患者について、転院、転棟又は死亡のため退院した患者以外の患者の割合 </t>
    <phoneticPr fontId="23"/>
  </si>
  <si>
    <t xml:space="preserve">前年度に当該病棟から退院した全患者数 </t>
    <phoneticPr fontId="23"/>
  </si>
  <si>
    <t xml:space="preserve">① </t>
  </si>
  <si>
    <t xml:space="preserve">人 </t>
  </si>
  <si>
    <t xml:space="preserve">転院又は転棟のため退院した患者数 </t>
  </si>
  <si>
    <t xml:space="preserve">② </t>
  </si>
  <si>
    <t xml:space="preserve">死亡のため退院した患者数 </t>
  </si>
  <si>
    <t xml:space="preserve">③ </t>
  </si>
  <si>
    <t xml:space="preserve">前年度に当該病棟から退院した患者について、転院、転棟又は死亡のため退院した患者以外の患者の割合（ （①－②－③）／① ） </t>
    <phoneticPr fontId="23"/>
  </si>
  <si>
    <t xml:space="preserve">％ </t>
  </si>
  <si>
    <t>人</t>
    <rPh sb="0" eb="1">
      <t>ニン</t>
    </rPh>
    <phoneticPr fontId="1"/>
  </si>
  <si>
    <t>⑨</t>
    <phoneticPr fontId="1"/>
  </si>
  <si>
    <t>［記載上の注意］</t>
  </si>
  <si>
    <t>件</t>
  </si>
  <si>
    <t>⑤</t>
  </si>
  <si>
    <t>割</t>
    <rPh sb="0" eb="1">
      <t>ワリ</t>
    </rPh>
    <phoneticPr fontId="1"/>
  </si>
  <si>
    <t>新規患者（措置入院患者、鑑定入院患者及び医療観察法入院患者を含む）の延べ入院日数　②</t>
  </si>
  <si>
    <t>（別紙様式１７の１）</t>
  </si>
  <si>
    <t>地域医療体制確保加算に係る報告書</t>
  </si>
  <si>
    <t>入院基本料又は特定入院料
(プルダウン、または、「別表」から選択すること。欄が足りない場合には余白等に追記すること。)</t>
    <rPh sb="25" eb="27">
      <t>ベッピョウ</t>
    </rPh>
    <rPh sb="30" eb="32">
      <t>センタク</t>
    </rPh>
    <phoneticPr fontId="6"/>
  </si>
  <si>
    <t>病棟（室）数</t>
  </si>
  <si>
    <t>病床数</t>
  </si>
  <si>
    <t xml:space="preserve">棟(室) </t>
  </si>
  <si>
    <t>　　　床</t>
  </si>
  <si>
    <t>１　当該加算の届出を行う病棟の種別及び病床数</t>
    <phoneticPr fontId="6"/>
  </si>
  <si>
    <t>２　救急用の自動車等による搬送実績</t>
    <phoneticPr fontId="6"/>
  </si>
  <si>
    <t>上記期間における救急用の自動車等による搬送件数：</t>
  </si>
  <si>
    <t>（　　　　　　）件</t>
    <phoneticPr fontId="6"/>
  </si>
  <si>
    <t>上記搬送件数の「新型コロナウイルス感染症に係る診療報酬上の臨時的な取扱いについて（その２６）」に示す取扱い等への該当の有無</t>
    <rPh sb="0" eb="2">
      <t>ジョウキ</t>
    </rPh>
    <rPh sb="59" eb="61">
      <t>ウム</t>
    </rPh>
    <phoneticPr fontId="6"/>
  </si>
  <si>
    <t>　有　　</t>
    <rPh sb="1" eb="2">
      <t>ア</t>
    </rPh>
    <phoneticPr fontId="6"/>
  </si>
  <si>
    <t>無　</t>
    <rPh sb="0" eb="1">
      <t>ナ</t>
    </rPh>
    <phoneticPr fontId="6"/>
  </si>
  <si>
    <t>３　届出状況</t>
    <phoneticPr fontId="6"/>
  </si>
  <si>
    <t>　　　</t>
    <phoneticPr fontId="6"/>
  </si>
  <si>
    <t>「Ａ３０３」総合周産期特定集中治療室管理料</t>
    <phoneticPr fontId="6"/>
  </si>
  <si>
    <t>４　指定状況</t>
    <phoneticPr fontId="6"/>
  </si>
  <si>
    <t>　</t>
    <phoneticPr fontId="6"/>
  </si>
  <si>
    <t>地域周産期母子医療センター</t>
    <phoneticPr fontId="6"/>
  </si>
  <si>
    <t>５　病院勤務医の負担の軽減及び処遇の改善に資する体制</t>
    <phoneticPr fontId="6"/>
  </si>
  <si>
    <t>様式１７の２に記載すること。</t>
    <rPh sb="7" eb="9">
      <t>キサイ</t>
    </rPh>
    <phoneticPr fontId="6"/>
  </si>
  <si>
    <t>　１  「１」については、「病棟（室）数」欄には入院基本料又は特定入院料の区分毎の病棟（室）数を、「病床数」欄には同一区分の病棟（室）の病床数を合計した数を、「合計」欄には、全ての区分の病棟（室）の病床数を合計した数を、それぞれ記載すること。欄が足りない場合には余白等に追記すること。</t>
  </si>
  <si>
    <t>　３　様式１７の２を添付すること。</t>
    <phoneticPr fontId="6"/>
  </si>
  <si>
    <t>別表　入院基本料又は特定入院料　【様式17-1】</t>
    <rPh sb="0" eb="2">
      <t>ベッピョウ</t>
    </rPh>
    <rPh sb="17" eb="19">
      <t>ヨウシキ</t>
    </rPh>
    <phoneticPr fontId="23"/>
  </si>
  <si>
    <t>項番</t>
    <rPh sb="0" eb="2">
      <t>コウバン</t>
    </rPh>
    <phoneticPr fontId="23"/>
  </si>
  <si>
    <t>入院基本料又は特定入院料</t>
    <phoneticPr fontId="23"/>
  </si>
  <si>
    <t>急性期一般入院基本料（入院料１）</t>
    <rPh sb="0" eb="10">
      <t>キュウセイキイッパンニュウインキホンリョウ</t>
    </rPh>
    <rPh sb="11" eb="14">
      <t>ニュウインリョウ</t>
    </rPh>
    <phoneticPr fontId="27"/>
  </si>
  <si>
    <t>有床診療所療養病床入院基本料Ｅ</t>
    <rPh sb="0" eb="5">
      <t>ユウショウシンリョウジョ</t>
    </rPh>
    <rPh sb="5" eb="7">
      <t>リョウヨウ</t>
    </rPh>
    <rPh sb="7" eb="9">
      <t>ビョウショウ</t>
    </rPh>
    <rPh sb="9" eb="11">
      <t>ニュウイン</t>
    </rPh>
    <rPh sb="11" eb="14">
      <t>キホンリョウ</t>
    </rPh>
    <phoneticPr fontId="27"/>
  </si>
  <si>
    <t>急性期一般入院基本料（入院料２）</t>
    <rPh sb="0" eb="10">
      <t>キュウセイキイッパンニュウインキホンリョウ</t>
    </rPh>
    <rPh sb="11" eb="14">
      <t>ニュウインリョウ</t>
    </rPh>
    <phoneticPr fontId="27"/>
  </si>
  <si>
    <t>救命救急入院料１</t>
    <rPh sb="0" eb="2">
      <t>キュウメイ</t>
    </rPh>
    <rPh sb="2" eb="4">
      <t>キュウキュウ</t>
    </rPh>
    <rPh sb="4" eb="7">
      <t>ニュウインリョウ</t>
    </rPh>
    <phoneticPr fontId="27"/>
  </si>
  <si>
    <t>急性期一般入院基本料（入院料３）</t>
    <rPh sb="0" eb="10">
      <t>キュウセイキイッパンニュウインキホンリョウ</t>
    </rPh>
    <rPh sb="11" eb="14">
      <t>ニュウインリョウ</t>
    </rPh>
    <phoneticPr fontId="27"/>
  </si>
  <si>
    <t>救命救急入院料２</t>
    <rPh sb="0" eb="7">
      <t>キュウメイキュウキュウニュウインリョウ</t>
    </rPh>
    <phoneticPr fontId="27"/>
  </si>
  <si>
    <t>急性期一般入院基本料（入院料４）</t>
    <rPh sb="0" eb="10">
      <t>キュウセイキイッパンニュウインキホンリョウ</t>
    </rPh>
    <rPh sb="11" eb="14">
      <t>ニュウインリョウ</t>
    </rPh>
    <phoneticPr fontId="27"/>
  </si>
  <si>
    <t>救命救急入院料３</t>
    <rPh sb="0" eb="7">
      <t>キュウメイキュウキュウニュウインリョウ</t>
    </rPh>
    <phoneticPr fontId="27"/>
  </si>
  <si>
    <t>急性期一般入院基本料（入院料５）</t>
    <rPh sb="0" eb="10">
      <t>キュウセイキイッパンニュウインキホンリョウ</t>
    </rPh>
    <rPh sb="11" eb="14">
      <t>ニュウインリョウ</t>
    </rPh>
    <phoneticPr fontId="27"/>
  </si>
  <si>
    <t>救命救急入院料４</t>
    <rPh sb="0" eb="7">
      <t>キュウメイキュウキュウニュウインリョウ</t>
    </rPh>
    <phoneticPr fontId="27"/>
  </si>
  <si>
    <t>急性期一般入院基本料（入院料６）</t>
    <rPh sb="0" eb="10">
      <t>キュウセイキイッパンニュウインキホンリョウ</t>
    </rPh>
    <rPh sb="11" eb="14">
      <t>ニュウインリョウ</t>
    </rPh>
    <phoneticPr fontId="27"/>
  </si>
  <si>
    <t>特定集中治療室管理料１</t>
    <rPh sb="0" eb="2">
      <t>トクテイ</t>
    </rPh>
    <rPh sb="2" eb="4">
      <t>シュウチュウ</t>
    </rPh>
    <rPh sb="4" eb="7">
      <t>チリョウシツ</t>
    </rPh>
    <rPh sb="7" eb="10">
      <t>カンリリョウ</t>
    </rPh>
    <phoneticPr fontId="27"/>
  </si>
  <si>
    <t>地域一般入院基本料（入院料１）</t>
    <rPh sb="0" eb="2">
      <t>チイキ</t>
    </rPh>
    <rPh sb="2" eb="4">
      <t>イッパン</t>
    </rPh>
    <rPh sb="4" eb="6">
      <t>ニュウイン</t>
    </rPh>
    <rPh sb="6" eb="9">
      <t>キホンリョウ</t>
    </rPh>
    <rPh sb="10" eb="13">
      <t>ニュウインリョウ</t>
    </rPh>
    <phoneticPr fontId="27"/>
  </si>
  <si>
    <t>特定集中治療室管理料２</t>
    <rPh sb="0" eb="2">
      <t>トクテイ</t>
    </rPh>
    <rPh sb="2" eb="4">
      <t>シュウチュウ</t>
    </rPh>
    <rPh sb="4" eb="7">
      <t>チリョウシツ</t>
    </rPh>
    <rPh sb="7" eb="10">
      <t>カンリリョウ</t>
    </rPh>
    <phoneticPr fontId="27"/>
  </si>
  <si>
    <t>地域一般入院基本料（入院料２）</t>
    <rPh sb="0" eb="2">
      <t>チイキ</t>
    </rPh>
    <rPh sb="2" eb="4">
      <t>イッパン</t>
    </rPh>
    <rPh sb="4" eb="6">
      <t>ニュウイン</t>
    </rPh>
    <rPh sb="6" eb="9">
      <t>キホンリョウ</t>
    </rPh>
    <rPh sb="10" eb="13">
      <t>ニュウインリョウ</t>
    </rPh>
    <phoneticPr fontId="27"/>
  </si>
  <si>
    <t>特定集中治療室管理料３</t>
    <rPh sb="0" eb="10">
      <t>トクテイシュウチュウチリョウシツカンリリョウ</t>
    </rPh>
    <phoneticPr fontId="27"/>
  </si>
  <si>
    <t>地域一般入院基本料（入院料３）</t>
    <rPh sb="0" eb="2">
      <t>チイキ</t>
    </rPh>
    <rPh sb="2" eb="4">
      <t>イッパン</t>
    </rPh>
    <rPh sb="4" eb="6">
      <t>ニュウイン</t>
    </rPh>
    <rPh sb="6" eb="9">
      <t>キホンリョウ</t>
    </rPh>
    <rPh sb="10" eb="13">
      <t>ニュウインリョウ</t>
    </rPh>
    <phoneticPr fontId="27"/>
  </si>
  <si>
    <t>特定集中治療室管理料４</t>
    <rPh sb="0" eb="10">
      <t>トクテイシュウチュウチリョウシツカンリリョウ</t>
    </rPh>
    <phoneticPr fontId="27"/>
  </si>
  <si>
    <t>療養病棟入院基本料（入院料１）</t>
    <rPh sb="0" eb="2">
      <t>リョウヨウ</t>
    </rPh>
    <rPh sb="2" eb="4">
      <t>ビョウトウ</t>
    </rPh>
    <rPh sb="4" eb="6">
      <t>ニュウイン</t>
    </rPh>
    <rPh sb="6" eb="9">
      <t>キホンリョウ</t>
    </rPh>
    <rPh sb="10" eb="13">
      <t>ニュウインリョウ</t>
    </rPh>
    <phoneticPr fontId="27"/>
  </si>
  <si>
    <t>ハイケアユニット入院医療管理料１</t>
    <rPh sb="8" eb="10">
      <t>ニュウイン</t>
    </rPh>
    <rPh sb="10" eb="12">
      <t>イリョウ</t>
    </rPh>
    <rPh sb="12" eb="15">
      <t>カンリリョウ</t>
    </rPh>
    <phoneticPr fontId="27"/>
  </si>
  <si>
    <t>療養病棟入院基本料（入院料２）</t>
    <rPh sb="0" eb="2">
      <t>リョウヨウ</t>
    </rPh>
    <rPh sb="2" eb="4">
      <t>ビョウトウ</t>
    </rPh>
    <rPh sb="4" eb="6">
      <t>ニュウイン</t>
    </rPh>
    <rPh sb="6" eb="9">
      <t>キホンリョウ</t>
    </rPh>
    <rPh sb="10" eb="13">
      <t>ニュウインリョウ</t>
    </rPh>
    <phoneticPr fontId="27"/>
  </si>
  <si>
    <t>ハイケアユニット入院医療管理料２</t>
    <rPh sb="8" eb="10">
      <t>ニュウイン</t>
    </rPh>
    <rPh sb="10" eb="12">
      <t>イリョウ</t>
    </rPh>
    <rPh sb="12" eb="15">
      <t>カンリリョウ</t>
    </rPh>
    <phoneticPr fontId="27"/>
  </si>
  <si>
    <t>結核病棟入院基本料（７対１）</t>
    <rPh sb="0" eb="2">
      <t>ケッカク</t>
    </rPh>
    <rPh sb="2" eb="4">
      <t>ビョウトウ</t>
    </rPh>
    <rPh sb="4" eb="6">
      <t>ニュウイン</t>
    </rPh>
    <rPh sb="6" eb="9">
      <t>キホンリョウ</t>
    </rPh>
    <rPh sb="11" eb="12">
      <t>タイ</t>
    </rPh>
    <phoneticPr fontId="27"/>
  </si>
  <si>
    <t>脳卒中ケアユニット入院医療管理料</t>
    <rPh sb="0" eb="3">
      <t>ノウソッチュウ</t>
    </rPh>
    <rPh sb="9" eb="11">
      <t>ニュウイン</t>
    </rPh>
    <rPh sb="11" eb="13">
      <t>イリョウ</t>
    </rPh>
    <rPh sb="13" eb="16">
      <t>カンリリョウ</t>
    </rPh>
    <phoneticPr fontId="27"/>
  </si>
  <si>
    <t>結核病棟入院基本料（10対１）</t>
    <rPh sb="0" eb="2">
      <t>ケッカク</t>
    </rPh>
    <rPh sb="2" eb="4">
      <t>ビョウトウ</t>
    </rPh>
    <rPh sb="4" eb="6">
      <t>ニュウイン</t>
    </rPh>
    <rPh sb="6" eb="9">
      <t>キホンリョウ</t>
    </rPh>
    <rPh sb="12" eb="13">
      <t>タイ</t>
    </rPh>
    <phoneticPr fontId="27"/>
  </si>
  <si>
    <t>小児特定集中治療室管理料</t>
    <rPh sb="0" eb="12">
      <t>ショウニトクテイシュウチュウチリョウシツカンリリョウ</t>
    </rPh>
    <phoneticPr fontId="27"/>
  </si>
  <si>
    <t>結核病棟入院基本料（13対１）</t>
    <rPh sb="0" eb="2">
      <t>ケッカク</t>
    </rPh>
    <rPh sb="2" eb="4">
      <t>ビョウトウ</t>
    </rPh>
    <rPh sb="4" eb="6">
      <t>ニュウイン</t>
    </rPh>
    <rPh sb="6" eb="9">
      <t>キホンリョウ</t>
    </rPh>
    <rPh sb="12" eb="13">
      <t>タイ</t>
    </rPh>
    <phoneticPr fontId="27"/>
  </si>
  <si>
    <t>新生児特定集中治療室管理料１</t>
    <rPh sb="0" eb="3">
      <t>シンセイジ</t>
    </rPh>
    <rPh sb="3" eb="13">
      <t>トクテイシュウチュウチリョウシツカンリリョウ</t>
    </rPh>
    <phoneticPr fontId="27"/>
  </si>
  <si>
    <t>結核病棟入院基本料（15対１）</t>
    <rPh sb="0" eb="2">
      <t>ケッカク</t>
    </rPh>
    <rPh sb="2" eb="4">
      <t>ビョウトウ</t>
    </rPh>
    <rPh sb="4" eb="6">
      <t>ニュウイン</t>
    </rPh>
    <rPh sb="6" eb="9">
      <t>キホンリョウ</t>
    </rPh>
    <rPh sb="12" eb="13">
      <t>タイ</t>
    </rPh>
    <phoneticPr fontId="27"/>
  </si>
  <si>
    <t>新生児特定集中治療室管理料２</t>
    <rPh sb="0" eb="3">
      <t>シンセイジ</t>
    </rPh>
    <rPh sb="3" eb="13">
      <t>トクテイシュウチュウチリョウシツカンリリョウ</t>
    </rPh>
    <phoneticPr fontId="27"/>
  </si>
  <si>
    <t>結核病棟入院基本料（18対１）</t>
    <rPh sb="0" eb="2">
      <t>ケッカク</t>
    </rPh>
    <rPh sb="2" eb="4">
      <t>ビョウトウ</t>
    </rPh>
    <rPh sb="4" eb="6">
      <t>ニュウイン</t>
    </rPh>
    <rPh sb="6" eb="9">
      <t>キホンリョウ</t>
    </rPh>
    <rPh sb="12" eb="13">
      <t>タイ</t>
    </rPh>
    <phoneticPr fontId="27"/>
  </si>
  <si>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27"/>
  </si>
  <si>
    <t>結核病棟入院基本料（20対１）</t>
    <rPh sb="0" eb="2">
      <t>ケッカク</t>
    </rPh>
    <rPh sb="2" eb="4">
      <t>ビョウトウ</t>
    </rPh>
    <rPh sb="4" eb="6">
      <t>ニュウイン</t>
    </rPh>
    <rPh sb="6" eb="9">
      <t>キホンリョウ</t>
    </rPh>
    <rPh sb="12" eb="13">
      <t>タイ</t>
    </rPh>
    <phoneticPr fontId="27"/>
  </si>
  <si>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27"/>
  </si>
  <si>
    <t>精神病棟入院基本料（10対１）</t>
    <rPh sb="0" eb="2">
      <t>セイシン</t>
    </rPh>
    <rPh sb="2" eb="4">
      <t>ビョウトウ</t>
    </rPh>
    <rPh sb="4" eb="6">
      <t>ニュウイン</t>
    </rPh>
    <rPh sb="6" eb="9">
      <t>キホンリョウ</t>
    </rPh>
    <rPh sb="12" eb="13">
      <t>タイ</t>
    </rPh>
    <phoneticPr fontId="27"/>
  </si>
  <si>
    <t>新生児治療回復室入院医療管理料</t>
    <rPh sb="0" eb="3">
      <t>シンセイジ</t>
    </rPh>
    <rPh sb="3" eb="15">
      <t>チリョウカイフクシツニュウインイリョウカンリリョウ</t>
    </rPh>
    <phoneticPr fontId="27"/>
  </si>
  <si>
    <t>精神病棟入院基本料（13対１）</t>
    <rPh sb="0" eb="2">
      <t>セイシン</t>
    </rPh>
    <rPh sb="2" eb="4">
      <t>ビョウトウ</t>
    </rPh>
    <rPh sb="4" eb="6">
      <t>ニュウイン</t>
    </rPh>
    <rPh sb="6" eb="9">
      <t>キホンリョウ</t>
    </rPh>
    <rPh sb="12" eb="13">
      <t>タイ</t>
    </rPh>
    <phoneticPr fontId="27"/>
  </si>
  <si>
    <t>一類感染症患者入院医療管理料</t>
    <rPh sb="0" eb="2">
      <t>イチルイ</t>
    </rPh>
    <rPh sb="2" eb="5">
      <t>カンセンショウ</t>
    </rPh>
    <rPh sb="5" eb="7">
      <t>カンジャ</t>
    </rPh>
    <rPh sb="7" eb="9">
      <t>ニュウイン</t>
    </rPh>
    <rPh sb="9" eb="11">
      <t>イリョウ</t>
    </rPh>
    <rPh sb="11" eb="14">
      <t>カンリリョウ</t>
    </rPh>
    <phoneticPr fontId="27"/>
  </si>
  <si>
    <t>精神病棟入院基本料（15対１）</t>
    <rPh sb="0" eb="2">
      <t>セイシン</t>
    </rPh>
    <rPh sb="2" eb="4">
      <t>ビョウトウ</t>
    </rPh>
    <rPh sb="4" eb="6">
      <t>ニュウイン</t>
    </rPh>
    <rPh sb="6" eb="9">
      <t>キホンリョウ</t>
    </rPh>
    <rPh sb="12" eb="13">
      <t>タイ</t>
    </rPh>
    <phoneticPr fontId="27"/>
  </si>
  <si>
    <t>特殊疾患入院医療管理料</t>
    <rPh sb="0" eb="2">
      <t>トクシュ</t>
    </rPh>
    <rPh sb="2" eb="4">
      <t>シッカン</t>
    </rPh>
    <rPh sb="4" eb="6">
      <t>ニュウイン</t>
    </rPh>
    <rPh sb="6" eb="8">
      <t>イリョウ</t>
    </rPh>
    <rPh sb="8" eb="11">
      <t>カンリリョウ</t>
    </rPh>
    <phoneticPr fontId="27"/>
  </si>
  <si>
    <t>精神病棟入院基本料（18対１）</t>
    <rPh sb="0" eb="2">
      <t>セイシン</t>
    </rPh>
    <rPh sb="2" eb="4">
      <t>ビョウトウ</t>
    </rPh>
    <rPh sb="4" eb="6">
      <t>ニュウイン</t>
    </rPh>
    <rPh sb="6" eb="9">
      <t>キホンリョウ</t>
    </rPh>
    <rPh sb="12" eb="13">
      <t>タイ</t>
    </rPh>
    <phoneticPr fontId="27"/>
  </si>
  <si>
    <t>小児入院医療管理料１</t>
    <rPh sb="0" eb="2">
      <t>ショウニ</t>
    </rPh>
    <rPh sb="2" eb="4">
      <t>ニュウイン</t>
    </rPh>
    <rPh sb="4" eb="6">
      <t>イリョウ</t>
    </rPh>
    <rPh sb="6" eb="9">
      <t>カンリリョウ</t>
    </rPh>
    <phoneticPr fontId="27"/>
  </si>
  <si>
    <t>精神病棟入院基本料（20対１）</t>
    <rPh sb="0" eb="2">
      <t>セイシン</t>
    </rPh>
    <rPh sb="2" eb="4">
      <t>ビョウトウ</t>
    </rPh>
    <rPh sb="4" eb="6">
      <t>ニュウイン</t>
    </rPh>
    <rPh sb="6" eb="9">
      <t>キホンリョウ</t>
    </rPh>
    <rPh sb="12" eb="13">
      <t>タイ</t>
    </rPh>
    <phoneticPr fontId="27"/>
  </si>
  <si>
    <t>小児入院医療管理料２</t>
    <rPh sb="0" eb="2">
      <t>ショウニ</t>
    </rPh>
    <rPh sb="2" eb="4">
      <t>ニュウイン</t>
    </rPh>
    <rPh sb="4" eb="6">
      <t>イリョウ</t>
    </rPh>
    <rPh sb="6" eb="9">
      <t>カンリリョウ</t>
    </rPh>
    <phoneticPr fontId="27"/>
  </si>
  <si>
    <t>特定機能病院入院基本料（一般病棟・７対１）</t>
    <rPh sb="12" eb="14">
      <t>イッパン</t>
    </rPh>
    <rPh sb="14" eb="16">
      <t>ビョウトウ</t>
    </rPh>
    <rPh sb="18" eb="19">
      <t>タイ</t>
    </rPh>
    <phoneticPr fontId="27"/>
  </si>
  <si>
    <t>小児入院医療管理料３</t>
    <rPh sb="0" eb="2">
      <t>ショウニ</t>
    </rPh>
    <rPh sb="2" eb="4">
      <t>ニュウイン</t>
    </rPh>
    <rPh sb="4" eb="6">
      <t>イリョウ</t>
    </rPh>
    <rPh sb="6" eb="9">
      <t>カンリリョウ</t>
    </rPh>
    <phoneticPr fontId="27"/>
  </si>
  <si>
    <t>特定機能病院入院基本料（一般病棟・10対１）</t>
    <rPh sb="12" eb="14">
      <t>イッパン</t>
    </rPh>
    <rPh sb="14" eb="16">
      <t>ビョウトウ</t>
    </rPh>
    <rPh sb="19" eb="20">
      <t>タイ</t>
    </rPh>
    <phoneticPr fontId="27"/>
  </si>
  <si>
    <t>小児入院医療管理料４</t>
    <rPh sb="0" eb="2">
      <t>ショウニ</t>
    </rPh>
    <rPh sb="2" eb="4">
      <t>ニュウイン</t>
    </rPh>
    <rPh sb="4" eb="6">
      <t>イリョウ</t>
    </rPh>
    <rPh sb="6" eb="9">
      <t>カンリリョウ</t>
    </rPh>
    <phoneticPr fontId="27"/>
  </si>
  <si>
    <t>特定機能病院入院基本料（結核病棟・７対１）</t>
    <rPh sb="12" eb="14">
      <t>ケッカク</t>
    </rPh>
    <rPh sb="14" eb="16">
      <t>ビョウトウ</t>
    </rPh>
    <rPh sb="18" eb="19">
      <t>タイ</t>
    </rPh>
    <phoneticPr fontId="27"/>
  </si>
  <si>
    <t>小児入院医療管理料５</t>
    <rPh sb="0" eb="2">
      <t>ショウニ</t>
    </rPh>
    <rPh sb="2" eb="4">
      <t>ニュウイン</t>
    </rPh>
    <rPh sb="4" eb="6">
      <t>イリョウ</t>
    </rPh>
    <rPh sb="6" eb="9">
      <t>カンリリョウ</t>
    </rPh>
    <phoneticPr fontId="27"/>
  </si>
  <si>
    <t>特定機能病院入院基本料（結核病棟・10対１）</t>
    <rPh sb="19" eb="20">
      <t>タイ</t>
    </rPh>
    <phoneticPr fontId="27"/>
  </si>
  <si>
    <t>回復期リハビリテーション病棟入院料１</t>
    <rPh sb="0" eb="2">
      <t>カイフク</t>
    </rPh>
    <rPh sb="2" eb="3">
      <t>キ</t>
    </rPh>
    <rPh sb="12" eb="17">
      <t>ビョウトウニュウインリョウ</t>
    </rPh>
    <phoneticPr fontId="27"/>
  </si>
  <si>
    <t>特定機能病院入院基本料（結核病棟・13対１）</t>
    <rPh sb="19" eb="20">
      <t>タイ</t>
    </rPh>
    <phoneticPr fontId="27"/>
  </si>
  <si>
    <t>回復期リハビリテーション病棟入院料２</t>
    <rPh sb="0" eb="2">
      <t>カイフク</t>
    </rPh>
    <rPh sb="2" eb="3">
      <t>キ</t>
    </rPh>
    <rPh sb="12" eb="17">
      <t>ビョウトウニュウインリョウ</t>
    </rPh>
    <phoneticPr fontId="27"/>
  </si>
  <si>
    <t>特定機能病院入院基本料（結核病棟・15対１）</t>
    <rPh sb="19" eb="20">
      <t>タイ</t>
    </rPh>
    <phoneticPr fontId="27"/>
  </si>
  <si>
    <t>回復期リハビリテーション病棟入院料３</t>
    <rPh sb="0" eb="2">
      <t>カイフク</t>
    </rPh>
    <rPh sb="2" eb="3">
      <t>キ</t>
    </rPh>
    <rPh sb="12" eb="17">
      <t>ビョウトウニュウインリョウ</t>
    </rPh>
    <phoneticPr fontId="27"/>
  </si>
  <si>
    <t>特定機能病院入院基本料（精神病棟・７対１）</t>
    <rPh sb="12" eb="14">
      <t>セイシン</t>
    </rPh>
    <rPh sb="18" eb="19">
      <t>タイ</t>
    </rPh>
    <phoneticPr fontId="27"/>
  </si>
  <si>
    <t>回復期リハビリテーション病棟入院料４</t>
    <rPh sb="0" eb="2">
      <t>カイフク</t>
    </rPh>
    <rPh sb="2" eb="3">
      <t>キ</t>
    </rPh>
    <rPh sb="12" eb="17">
      <t>ビョウトウニュウインリョウ</t>
    </rPh>
    <phoneticPr fontId="27"/>
  </si>
  <si>
    <t>特定機能病院入院基本料（精神病棟・10対１）</t>
    <rPh sb="19" eb="20">
      <t>タイ</t>
    </rPh>
    <phoneticPr fontId="27"/>
  </si>
  <si>
    <t>回復期リハビリテーション病棟入院料５</t>
    <rPh sb="0" eb="2">
      <t>カイフク</t>
    </rPh>
    <rPh sb="2" eb="3">
      <t>キ</t>
    </rPh>
    <rPh sb="12" eb="17">
      <t>ビョウトウニュウインリョウ</t>
    </rPh>
    <phoneticPr fontId="27"/>
  </si>
  <si>
    <t>特定機能病院入院基本料（精神病棟・13対１）</t>
    <phoneticPr fontId="27"/>
  </si>
  <si>
    <t>地域包括ケア病棟入院料１</t>
    <rPh sb="0" eb="2">
      <t>チイキ</t>
    </rPh>
    <rPh sb="2" eb="4">
      <t>ホウカツ</t>
    </rPh>
    <rPh sb="6" eb="8">
      <t>ビョウトウ</t>
    </rPh>
    <rPh sb="8" eb="11">
      <t>ニュウインリョウ</t>
    </rPh>
    <phoneticPr fontId="27"/>
  </si>
  <si>
    <t>特定機能病院入院基本料（精神病棟・15対１）</t>
    <phoneticPr fontId="27"/>
  </si>
  <si>
    <t>地域包括ケア入院医療管理料１</t>
    <rPh sb="0" eb="2">
      <t>チイキ</t>
    </rPh>
    <rPh sb="2" eb="4">
      <t>ホウカツ</t>
    </rPh>
    <rPh sb="6" eb="8">
      <t>ニュウイン</t>
    </rPh>
    <rPh sb="8" eb="10">
      <t>イリョウ</t>
    </rPh>
    <rPh sb="10" eb="13">
      <t>カンリリョウ</t>
    </rPh>
    <phoneticPr fontId="27"/>
  </si>
  <si>
    <t>専門病棟入院基本料（７対１）</t>
    <rPh sb="0" eb="2">
      <t>センモン</t>
    </rPh>
    <rPh sb="2" eb="4">
      <t>ビョウトウ</t>
    </rPh>
    <rPh sb="4" eb="6">
      <t>ニュウイン</t>
    </rPh>
    <rPh sb="6" eb="9">
      <t>キホンリョウ</t>
    </rPh>
    <rPh sb="11" eb="12">
      <t>タイ</t>
    </rPh>
    <phoneticPr fontId="27"/>
  </si>
  <si>
    <t>地域包括ケア病棟入院料２</t>
    <rPh sb="0" eb="2">
      <t>チイキ</t>
    </rPh>
    <rPh sb="2" eb="4">
      <t>ホウカツ</t>
    </rPh>
    <rPh sb="6" eb="8">
      <t>ビョウトウ</t>
    </rPh>
    <rPh sb="8" eb="11">
      <t>ニュウインリョウ</t>
    </rPh>
    <phoneticPr fontId="27"/>
  </si>
  <si>
    <t>専門病棟入院基本料（10対１）</t>
    <rPh sb="0" eb="2">
      <t>センモン</t>
    </rPh>
    <rPh sb="2" eb="4">
      <t>ビョウトウ</t>
    </rPh>
    <rPh sb="4" eb="6">
      <t>ニュウイン</t>
    </rPh>
    <rPh sb="6" eb="9">
      <t>キホンリョウ</t>
    </rPh>
    <rPh sb="12" eb="13">
      <t>タイ</t>
    </rPh>
    <phoneticPr fontId="27"/>
  </si>
  <si>
    <t>地域包括ケア入院医療管理料２</t>
    <rPh sb="0" eb="2">
      <t>チイキ</t>
    </rPh>
    <rPh sb="2" eb="4">
      <t>ホウカツ</t>
    </rPh>
    <rPh sb="6" eb="8">
      <t>ニュウイン</t>
    </rPh>
    <rPh sb="8" eb="10">
      <t>イリョウ</t>
    </rPh>
    <rPh sb="10" eb="13">
      <t>カンリリョウ</t>
    </rPh>
    <phoneticPr fontId="27"/>
  </si>
  <si>
    <t>専門病棟入院基本料（13対１）</t>
    <rPh sb="0" eb="2">
      <t>センモン</t>
    </rPh>
    <rPh sb="2" eb="4">
      <t>ビョウトウ</t>
    </rPh>
    <rPh sb="4" eb="6">
      <t>ニュウイン</t>
    </rPh>
    <rPh sb="6" eb="9">
      <t>キホンリョウ</t>
    </rPh>
    <rPh sb="12" eb="13">
      <t>タイ</t>
    </rPh>
    <phoneticPr fontId="27"/>
  </si>
  <si>
    <t>地域包括ケア病棟入院料３</t>
    <rPh sb="0" eb="2">
      <t>チイキ</t>
    </rPh>
    <rPh sb="2" eb="4">
      <t>ホウカツ</t>
    </rPh>
    <rPh sb="6" eb="8">
      <t>ビョウトウ</t>
    </rPh>
    <rPh sb="8" eb="11">
      <t>ニュウインリョウ</t>
    </rPh>
    <phoneticPr fontId="27"/>
  </si>
  <si>
    <t>障害者施設等入院基本料（７対１）</t>
    <rPh sb="0" eb="3">
      <t>ショウガイシャ</t>
    </rPh>
    <rPh sb="3" eb="5">
      <t>シセツ</t>
    </rPh>
    <rPh sb="5" eb="6">
      <t>トウ</t>
    </rPh>
    <rPh sb="6" eb="8">
      <t>ニュウイン</t>
    </rPh>
    <rPh sb="8" eb="11">
      <t>キホンリョウ</t>
    </rPh>
    <rPh sb="13" eb="14">
      <t>タイ</t>
    </rPh>
    <phoneticPr fontId="27"/>
  </si>
  <si>
    <t>地域包括ケア入院医療管理料３</t>
    <rPh sb="0" eb="2">
      <t>チイキ</t>
    </rPh>
    <rPh sb="2" eb="4">
      <t>ホウカツ</t>
    </rPh>
    <rPh sb="6" eb="8">
      <t>ニュウイン</t>
    </rPh>
    <rPh sb="8" eb="10">
      <t>イリョウ</t>
    </rPh>
    <rPh sb="10" eb="13">
      <t>カンリリョウ</t>
    </rPh>
    <phoneticPr fontId="27"/>
  </si>
  <si>
    <t>障害者施設等入院基本料（10対１）</t>
    <rPh sb="0" eb="3">
      <t>ショウガイシャ</t>
    </rPh>
    <rPh sb="3" eb="5">
      <t>シセツ</t>
    </rPh>
    <rPh sb="5" eb="6">
      <t>トウ</t>
    </rPh>
    <rPh sb="6" eb="8">
      <t>ニュウイン</t>
    </rPh>
    <rPh sb="8" eb="11">
      <t>キホンリョウ</t>
    </rPh>
    <rPh sb="14" eb="15">
      <t>タイ</t>
    </rPh>
    <phoneticPr fontId="27"/>
  </si>
  <si>
    <t>地域包括ケア病棟入院料４</t>
    <rPh sb="0" eb="2">
      <t>チイキ</t>
    </rPh>
    <rPh sb="2" eb="4">
      <t>ホウカツ</t>
    </rPh>
    <rPh sb="6" eb="8">
      <t>ビョウトウ</t>
    </rPh>
    <rPh sb="8" eb="11">
      <t>ニュウインリョウ</t>
    </rPh>
    <phoneticPr fontId="27"/>
  </si>
  <si>
    <t>障害者施設等入院基本料（13対１）</t>
    <rPh sb="0" eb="3">
      <t>ショウガイシャ</t>
    </rPh>
    <rPh sb="3" eb="5">
      <t>シセツ</t>
    </rPh>
    <rPh sb="5" eb="6">
      <t>トウ</t>
    </rPh>
    <rPh sb="6" eb="8">
      <t>ニュウイン</t>
    </rPh>
    <rPh sb="8" eb="11">
      <t>キホンリョウ</t>
    </rPh>
    <rPh sb="14" eb="15">
      <t>タイ</t>
    </rPh>
    <phoneticPr fontId="27"/>
  </si>
  <si>
    <t>地域包括ケア入院医療管理料４</t>
    <rPh sb="0" eb="2">
      <t>チイキ</t>
    </rPh>
    <rPh sb="2" eb="4">
      <t>ホウカツ</t>
    </rPh>
    <rPh sb="6" eb="8">
      <t>ニュウイン</t>
    </rPh>
    <rPh sb="8" eb="10">
      <t>イリョウ</t>
    </rPh>
    <rPh sb="10" eb="13">
      <t>カンリリョウ</t>
    </rPh>
    <phoneticPr fontId="27"/>
  </si>
  <si>
    <t>障害者施設等入院基本料（15対１）</t>
    <rPh sb="0" eb="3">
      <t>ショウガイシャ</t>
    </rPh>
    <rPh sb="3" eb="5">
      <t>シセツ</t>
    </rPh>
    <rPh sb="5" eb="6">
      <t>トウ</t>
    </rPh>
    <rPh sb="6" eb="8">
      <t>ニュウイン</t>
    </rPh>
    <rPh sb="8" eb="11">
      <t>キホンリョウ</t>
    </rPh>
    <rPh sb="14" eb="15">
      <t>タイ</t>
    </rPh>
    <phoneticPr fontId="27"/>
  </si>
  <si>
    <t>特殊疾患病棟入院料１</t>
    <rPh sb="0" eb="2">
      <t>トクシュ</t>
    </rPh>
    <rPh sb="2" eb="4">
      <t>シッカン</t>
    </rPh>
    <rPh sb="4" eb="6">
      <t>ビョウトウ</t>
    </rPh>
    <rPh sb="6" eb="9">
      <t>ニュウインリョウ</t>
    </rPh>
    <phoneticPr fontId="27"/>
  </si>
  <si>
    <t>有床診療所入院基本料１</t>
    <rPh sb="0" eb="5">
      <t>ユウショウシンリョウジョ</t>
    </rPh>
    <rPh sb="5" eb="7">
      <t>ニュウイン</t>
    </rPh>
    <rPh sb="7" eb="10">
      <t>キホンリョウ</t>
    </rPh>
    <phoneticPr fontId="27"/>
  </si>
  <si>
    <t>特殊疾患病棟入院料２</t>
    <rPh sb="0" eb="2">
      <t>トクシュ</t>
    </rPh>
    <rPh sb="2" eb="4">
      <t>シッカン</t>
    </rPh>
    <rPh sb="4" eb="6">
      <t>ビョウトウ</t>
    </rPh>
    <rPh sb="6" eb="9">
      <t>ニュウインリョウ</t>
    </rPh>
    <phoneticPr fontId="27"/>
  </si>
  <si>
    <t>有床診療所入院基本料２</t>
    <rPh sb="0" eb="5">
      <t>ユウショウシンリョウジョ</t>
    </rPh>
    <rPh sb="5" eb="7">
      <t>ニュウイン</t>
    </rPh>
    <rPh sb="7" eb="10">
      <t>キホンリョウ</t>
    </rPh>
    <phoneticPr fontId="27"/>
  </si>
  <si>
    <t>緩和ケア病棟入院料１</t>
    <rPh sb="0" eb="2">
      <t>カンワ</t>
    </rPh>
    <rPh sb="4" eb="6">
      <t>ビョウトウ</t>
    </rPh>
    <rPh sb="6" eb="9">
      <t>ニュウインリョウ</t>
    </rPh>
    <phoneticPr fontId="27"/>
  </si>
  <si>
    <t>有床診療所入院基本料３</t>
    <rPh sb="0" eb="5">
      <t>ユウショウシンリョウジョ</t>
    </rPh>
    <rPh sb="5" eb="7">
      <t>ニュウイン</t>
    </rPh>
    <rPh sb="7" eb="10">
      <t>キホンリョウ</t>
    </rPh>
    <phoneticPr fontId="27"/>
  </si>
  <si>
    <t>緩和ケア病棟入院料２</t>
    <rPh sb="0" eb="2">
      <t>カンワ</t>
    </rPh>
    <rPh sb="4" eb="6">
      <t>ビョウトウ</t>
    </rPh>
    <rPh sb="6" eb="9">
      <t>ニュウインリョウ</t>
    </rPh>
    <phoneticPr fontId="27"/>
  </si>
  <si>
    <t>有床診療所入院基本料４</t>
    <rPh sb="0" eb="5">
      <t>ユウショウシンリョウジョ</t>
    </rPh>
    <rPh sb="5" eb="7">
      <t>ニュウイン</t>
    </rPh>
    <rPh sb="7" eb="10">
      <t>キホンリョウ</t>
    </rPh>
    <phoneticPr fontId="27"/>
  </si>
  <si>
    <t>精神科救急急性期医療入院料</t>
    <rPh sb="0" eb="3">
      <t>セイシンカ</t>
    </rPh>
    <rPh sb="3" eb="5">
      <t>キュウキュウ</t>
    </rPh>
    <rPh sb="5" eb="8">
      <t>キュウセイキ</t>
    </rPh>
    <rPh sb="8" eb="10">
      <t>イリョウ</t>
    </rPh>
    <rPh sb="10" eb="13">
      <t>ニュウインリョウ</t>
    </rPh>
    <phoneticPr fontId="27"/>
  </si>
  <si>
    <t>有床診療所入院基本料５</t>
    <rPh sb="0" eb="5">
      <t>ユウショウシンリョウジョ</t>
    </rPh>
    <rPh sb="5" eb="7">
      <t>ニュウイン</t>
    </rPh>
    <rPh sb="7" eb="10">
      <t>キホンリョウ</t>
    </rPh>
    <phoneticPr fontId="27"/>
  </si>
  <si>
    <t>精神科急性期治療病棟入院料１</t>
    <rPh sb="0" eb="13">
      <t>セイシンカキュウセイキチリョウビョウトウニュウインリョウ</t>
    </rPh>
    <phoneticPr fontId="27"/>
  </si>
  <si>
    <t>有床診療所入院基本料６</t>
    <rPh sb="0" eb="5">
      <t>ユウショウシンリョウジョ</t>
    </rPh>
    <rPh sb="5" eb="7">
      <t>ニュウイン</t>
    </rPh>
    <rPh sb="7" eb="10">
      <t>キホンリョウ</t>
    </rPh>
    <phoneticPr fontId="27"/>
  </si>
  <si>
    <t>精神科急性期治療病棟入院料２</t>
    <rPh sb="0" eb="13">
      <t>セイシンカキュウセイキチリョウビョウトウニュウインリョウ</t>
    </rPh>
    <phoneticPr fontId="27"/>
  </si>
  <si>
    <t>有床診療所療養病床入院基本料Ａ</t>
    <rPh sb="0" eb="5">
      <t>ユウショウシンリョウジョ</t>
    </rPh>
    <rPh sb="5" eb="7">
      <t>リョウヨウ</t>
    </rPh>
    <rPh sb="7" eb="9">
      <t>ビョウショウ</t>
    </rPh>
    <rPh sb="9" eb="11">
      <t>ニュウイン</t>
    </rPh>
    <rPh sb="11" eb="14">
      <t>キホンリョウ</t>
    </rPh>
    <phoneticPr fontId="27"/>
  </si>
  <si>
    <t>精神科救急・合併症入院料</t>
    <rPh sb="0" eb="3">
      <t>セイシンカ</t>
    </rPh>
    <rPh sb="3" eb="5">
      <t>キュウキュウ</t>
    </rPh>
    <rPh sb="6" eb="9">
      <t>ガッペイショウ</t>
    </rPh>
    <rPh sb="9" eb="12">
      <t>ニュウインリョウ</t>
    </rPh>
    <phoneticPr fontId="27"/>
  </si>
  <si>
    <t>有床診療所療養病床入院基本料Ｂ</t>
    <rPh sb="0" eb="5">
      <t>ユウショウシンリョウジョ</t>
    </rPh>
    <rPh sb="5" eb="7">
      <t>リョウヨウ</t>
    </rPh>
    <rPh sb="7" eb="9">
      <t>ビョウショウ</t>
    </rPh>
    <rPh sb="9" eb="11">
      <t>ニュウイン</t>
    </rPh>
    <rPh sb="11" eb="14">
      <t>キホンリョウ</t>
    </rPh>
    <phoneticPr fontId="27"/>
  </si>
  <si>
    <t>児童・思春期精神科入院医療管理料</t>
    <rPh sb="0" eb="2">
      <t>ジドウ</t>
    </rPh>
    <rPh sb="3" eb="6">
      <t>シシュンキ</t>
    </rPh>
    <rPh sb="6" eb="9">
      <t>セイシンカ</t>
    </rPh>
    <rPh sb="9" eb="11">
      <t>ニュウイン</t>
    </rPh>
    <rPh sb="11" eb="13">
      <t>イリョウ</t>
    </rPh>
    <rPh sb="13" eb="16">
      <t>カンリリョウ</t>
    </rPh>
    <phoneticPr fontId="27"/>
  </si>
  <si>
    <t>有床診療所療養病床入院基本料Ｃ</t>
    <rPh sb="0" eb="5">
      <t>ユウショウシンリョウジョ</t>
    </rPh>
    <rPh sb="5" eb="7">
      <t>リョウヨウ</t>
    </rPh>
    <rPh sb="7" eb="9">
      <t>ビョウショウ</t>
    </rPh>
    <rPh sb="9" eb="11">
      <t>ニュウイン</t>
    </rPh>
    <rPh sb="11" eb="14">
      <t>キホンリョウ</t>
    </rPh>
    <phoneticPr fontId="27"/>
  </si>
  <si>
    <t>精神療養病棟入院料</t>
    <rPh sb="0" eb="2">
      <t>セイシン</t>
    </rPh>
    <rPh sb="2" eb="4">
      <t>リョウヨウ</t>
    </rPh>
    <rPh sb="4" eb="6">
      <t>ビョウトウ</t>
    </rPh>
    <rPh sb="6" eb="9">
      <t>ニュウインリョウ</t>
    </rPh>
    <phoneticPr fontId="27"/>
  </si>
  <si>
    <t>有床診療所療養病床入院基本料Ｄ</t>
    <rPh sb="0" eb="5">
      <t>ユウショウシンリョウジョ</t>
    </rPh>
    <rPh sb="5" eb="7">
      <t>リョウヨウ</t>
    </rPh>
    <rPh sb="7" eb="9">
      <t>ビョウショウ</t>
    </rPh>
    <rPh sb="9" eb="11">
      <t>ニュウイン</t>
    </rPh>
    <rPh sb="11" eb="14">
      <t>キホンリョウ</t>
    </rPh>
    <phoneticPr fontId="27"/>
  </si>
  <si>
    <t>認知症治療病棟入院料１</t>
    <rPh sb="0" eb="3">
      <t>ニンチショウ</t>
    </rPh>
    <rPh sb="3" eb="5">
      <t>チリョウ</t>
    </rPh>
    <rPh sb="5" eb="7">
      <t>ビョウトウ</t>
    </rPh>
    <rPh sb="7" eb="10">
      <t>ニュウインリョウ</t>
    </rPh>
    <phoneticPr fontId="27"/>
  </si>
  <si>
    <t>認知症治療病棟入院料２</t>
    <rPh sb="0" eb="10">
      <t>ニンチショウチリョウビョウトウニュウインリョウ</t>
    </rPh>
    <phoneticPr fontId="27"/>
  </si>
  <si>
    <t>特定一般病棟入院料１</t>
    <rPh sb="0" eb="9">
      <t>トクテイイッパンビョウトウニュウインリョウ</t>
    </rPh>
    <phoneticPr fontId="27"/>
  </si>
  <si>
    <t>特定一般病棟入院料２</t>
    <rPh sb="0" eb="9">
      <t>トクテイイッパンビョウトウニュウインリョウ</t>
    </rPh>
    <phoneticPr fontId="27"/>
  </si>
  <si>
    <t>地域移行機能強化病棟入院料</t>
    <rPh sb="0" eb="2">
      <t>チイキ</t>
    </rPh>
    <rPh sb="2" eb="4">
      <t>イコウ</t>
    </rPh>
    <rPh sb="4" eb="6">
      <t>キノウ</t>
    </rPh>
    <rPh sb="6" eb="8">
      <t>キョウカ</t>
    </rPh>
    <rPh sb="8" eb="10">
      <t>ビョウトウ</t>
    </rPh>
    <rPh sb="10" eb="13">
      <t>ニュウインリョウ</t>
    </rPh>
    <phoneticPr fontId="27"/>
  </si>
  <si>
    <t>（別紙様式１７の２）</t>
    <rPh sb="1" eb="3">
      <t>ベッシ</t>
    </rPh>
    <rPh sb="3" eb="5">
      <t>ヨウシキ</t>
    </rPh>
    <phoneticPr fontId="23"/>
  </si>
  <si>
    <t>地域医療体制確保加算に係る報告書（病院勤務医の負担の軽減及び処遇の改善に資する体制について）</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phoneticPr fontId="23"/>
  </si>
  <si>
    <t>　※レセプトに記載する７桁の数字を記載すること。</t>
    <rPh sb="7" eb="9">
      <t>キサイ</t>
    </rPh>
    <rPh sb="12" eb="13">
      <t>ケタ</t>
    </rPh>
    <rPh sb="14" eb="16">
      <t>スウジ</t>
    </rPh>
    <rPh sb="17" eb="19">
      <t>キサイ</t>
    </rPh>
    <phoneticPr fontId="23"/>
  </si>
  <si>
    <t>保険医療機関名</t>
    <rPh sb="0" eb="2">
      <t>ホケン</t>
    </rPh>
    <rPh sb="2" eb="4">
      <t>イリョウ</t>
    </rPh>
    <rPh sb="4" eb="7">
      <t>キカンメイ</t>
    </rPh>
    <phoneticPr fontId="23"/>
  </si>
  <si>
    <t>（１）　地域医療体制確保加算の算定状況</t>
    <rPh sb="4" eb="14">
      <t>チイキイリョウタイセイカクホカサン</t>
    </rPh>
    <rPh sb="15" eb="17">
      <t>サンテイ</t>
    </rPh>
    <rPh sb="17" eb="19">
      <t>ジョウキョウ</t>
    </rPh>
    <phoneticPr fontId="23"/>
  </si>
  <si>
    <t>算定開始時点（　　　　年　　　月）</t>
    <rPh sb="0" eb="4">
      <t>サンテイカイシ</t>
    </rPh>
    <rPh sb="4" eb="6">
      <t>ジテン</t>
    </rPh>
    <rPh sb="11" eb="12">
      <t>ネン</t>
    </rPh>
    <rPh sb="15" eb="16">
      <t>ガツ</t>
    </rPh>
    <phoneticPr fontId="23"/>
  </si>
  <si>
    <t>備考※（　　　　　　　　　　　　　　　　　　　　　　　　　　　　　　　　　　　　　　　　　　　　　）</t>
    <rPh sb="0" eb="2">
      <t>ビコウ</t>
    </rPh>
    <phoneticPr fontId="23"/>
  </si>
  <si>
    <t>※　算定開始後、当該加算を辞退した年月などがあれば具体的に記載すること。</t>
    <rPh sb="2" eb="4">
      <t>サンテイ</t>
    </rPh>
    <rPh sb="4" eb="7">
      <t>カイシゴ</t>
    </rPh>
    <rPh sb="8" eb="10">
      <t>トウガイ</t>
    </rPh>
    <rPh sb="10" eb="12">
      <t>カサン</t>
    </rPh>
    <rPh sb="13" eb="15">
      <t>ジタイ</t>
    </rPh>
    <rPh sb="17" eb="18">
      <t>ネン</t>
    </rPh>
    <rPh sb="18" eb="19">
      <t>ツキ</t>
    </rPh>
    <rPh sb="25" eb="28">
      <t>グタイテキ</t>
    </rPh>
    <rPh sb="29" eb="31">
      <t>キサイ</t>
    </rPh>
    <phoneticPr fontId="23"/>
  </si>
  <si>
    <t>（２）　病院勤務医の勤務時間及び当直を含めた夜間の勤務状況の把握</t>
    <rPh sb="4" eb="6">
      <t>ビョウイン</t>
    </rPh>
    <rPh sb="6" eb="9">
      <t>キンムイ</t>
    </rPh>
    <rPh sb="10" eb="12">
      <t>キンム</t>
    </rPh>
    <rPh sb="12" eb="14">
      <t>ジカン</t>
    </rPh>
    <rPh sb="14" eb="15">
      <t>オヨ</t>
    </rPh>
    <rPh sb="16" eb="18">
      <t>トウチョク</t>
    </rPh>
    <rPh sb="19" eb="20">
      <t>フク</t>
    </rPh>
    <rPh sb="22" eb="24">
      <t>ヤカン</t>
    </rPh>
    <rPh sb="25" eb="27">
      <t>キンム</t>
    </rPh>
    <rPh sb="27" eb="29">
      <t>ジョウキョウ</t>
    </rPh>
    <rPh sb="30" eb="32">
      <t>ハアク</t>
    </rPh>
    <phoneticPr fontId="23"/>
  </si>
  <si>
    <t>（令和４年７月１日時点）</t>
    <phoneticPr fontId="23"/>
  </si>
  <si>
    <t>ア　医療機関に勤務する医師数</t>
    <rPh sb="2" eb="4">
      <t>イリョウ</t>
    </rPh>
    <rPh sb="4" eb="6">
      <t>キカン</t>
    </rPh>
    <rPh sb="7" eb="9">
      <t>キンム</t>
    </rPh>
    <rPh sb="11" eb="14">
      <t>イシスウ</t>
    </rPh>
    <phoneticPr fontId="23"/>
  </si>
  <si>
    <t>常勤：</t>
    <rPh sb="0" eb="2">
      <t>ジョウキン</t>
    </rPh>
    <phoneticPr fontId="23"/>
  </si>
  <si>
    <t>（　　　　　　　　）名</t>
    <phoneticPr fontId="23"/>
  </si>
  <si>
    <t>非常勤：</t>
    <rPh sb="0" eb="3">
      <t>ヒジョウキン</t>
    </rPh>
    <phoneticPr fontId="23"/>
  </si>
  <si>
    <t>　（　　　　　　　　）名</t>
    <phoneticPr fontId="23"/>
  </si>
  <si>
    <t>宿日直（＊１）を担当する医師数：</t>
    <rPh sb="0" eb="1">
      <t>シュク</t>
    </rPh>
    <rPh sb="1" eb="3">
      <t>ニッチョク</t>
    </rPh>
    <rPh sb="8" eb="10">
      <t>タントウ</t>
    </rPh>
    <rPh sb="12" eb="15">
      <t>イシスウ</t>
    </rPh>
    <phoneticPr fontId="23"/>
  </si>
  <si>
    <t>（　　　　　　　　）名（うち非常勤（　　　　　　　　）名）</t>
    <rPh sb="14" eb="17">
      <t>ヒジョウキン</t>
    </rPh>
    <rPh sb="27" eb="28">
      <t>メイ</t>
    </rPh>
    <phoneticPr fontId="23"/>
  </si>
  <si>
    <t>＊１ 宿日直については、平日の平均的な１日における体制を記載すること）</t>
    <rPh sb="3" eb="6">
      <t>シュクニッチョク</t>
    </rPh>
    <rPh sb="12" eb="14">
      <t>ヘイジツ</t>
    </rPh>
    <rPh sb="15" eb="18">
      <t>ヘイキンテキ</t>
    </rPh>
    <rPh sb="20" eb="21">
      <t>ニチ</t>
    </rPh>
    <rPh sb="25" eb="27">
      <t>タイセイ</t>
    </rPh>
    <rPh sb="28" eb="30">
      <t>キサイ</t>
    </rPh>
    <phoneticPr fontId="23"/>
  </si>
  <si>
    <t>イ　病院勤務医の勤務状況の把握等（令和４年６月分）</t>
    <rPh sb="2" eb="4">
      <t>ビョウイン</t>
    </rPh>
    <rPh sb="4" eb="7">
      <t>キンムイ</t>
    </rPh>
    <phoneticPr fontId="23"/>
  </si>
  <si>
    <t>タイムカード、ＩＣカード</t>
    <phoneticPr fontId="23"/>
  </si>
  <si>
    <t>その他</t>
    <phoneticPr fontId="23"/>
  </si>
  <si>
    <t>年次有給休暇取得率</t>
    <rPh sb="0" eb="2">
      <t>ネンジ</t>
    </rPh>
    <rPh sb="2" eb="4">
      <t>ユウキュウ</t>
    </rPh>
    <rPh sb="4" eb="6">
      <t>キュウカ</t>
    </rPh>
    <rPh sb="6" eb="8">
      <t>シュトク</t>
    </rPh>
    <rPh sb="8" eb="9">
      <t>リツ</t>
    </rPh>
    <phoneticPr fontId="23"/>
  </si>
  <si>
    <t>時短勤務実施者（＊３）数</t>
    <rPh sb="11" eb="12">
      <t>スウ</t>
    </rPh>
    <phoneticPr fontId="23"/>
  </si>
  <si>
    <t>育児休業・介護休業の取得率</t>
    <rPh sb="0" eb="2">
      <t>イクジ</t>
    </rPh>
    <rPh sb="2" eb="4">
      <t>キュウギョウ</t>
    </rPh>
    <rPh sb="5" eb="7">
      <t>カイゴ</t>
    </rPh>
    <rPh sb="7" eb="9">
      <t>キュウギョウ</t>
    </rPh>
    <rPh sb="10" eb="13">
      <t>シュトクリツ</t>
    </rPh>
    <phoneticPr fontId="23"/>
  </si>
  <si>
    <t>その他</t>
    <rPh sb="2" eb="3">
      <t>タ</t>
    </rPh>
    <phoneticPr fontId="23"/>
  </si>
  <si>
    <t>　（具体的に：               　　　　　　　　　　　　　　　　　　　　   ）</t>
  </si>
  <si>
    <t>＊２  前年度の実績を記載。</t>
    <rPh sb="4" eb="7">
      <t>ゼンネンド</t>
    </rPh>
    <rPh sb="8" eb="10">
      <t>ジッセキ</t>
    </rPh>
    <rPh sb="11" eb="13">
      <t>キサイ</t>
    </rPh>
    <phoneticPr fontId="23"/>
  </si>
  <si>
    <t>＊３ 所定労働時間をあらかじめ減じた勤務体制としている者</t>
    <phoneticPr fontId="23"/>
  </si>
  <si>
    <t>（ウ） 超過勤務時間（時間／月）（＊４）</t>
    <rPh sb="4" eb="6">
      <t>チョウカ</t>
    </rPh>
    <rPh sb="6" eb="8">
      <t>キンム</t>
    </rPh>
    <rPh sb="8" eb="10">
      <t>ジカン</t>
    </rPh>
    <rPh sb="11" eb="13">
      <t>ジカン</t>
    </rPh>
    <rPh sb="14" eb="15">
      <t>ツキ</t>
    </rPh>
    <phoneticPr fontId="23"/>
  </si>
  <si>
    <t>平均：</t>
    <rPh sb="0" eb="2">
      <t>ヘイキン</t>
    </rPh>
    <phoneticPr fontId="23"/>
  </si>
  <si>
    <t>（　　　　　　　　）時間／月</t>
  </si>
  <si>
    <t>80時間／月以上の者の人数：</t>
    <rPh sb="2" eb="4">
      <t>ジカン</t>
    </rPh>
    <rPh sb="5" eb="6">
      <t>ツキ</t>
    </rPh>
    <rPh sb="6" eb="8">
      <t>イジョウ</t>
    </rPh>
    <rPh sb="9" eb="10">
      <t>シャ</t>
    </rPh>
    <rPh sb="11" eb="13">
      <t>ニンズウ</t>
    </rPh>
    <phoneticPr fontId="23"/>
  </si>
  <si>
    <t>（　　　　　　）名</t>
    <rPh sb="8" eb="9">
      <t>メイ</t>
    </rPh>
    <phoneticPr fontId="23"/>
  </si>
  <si>
    <t>最大：</t>
    <rPh sb="0" eb="2">
      <t>サイダイ</t>
    </rPh>
    <phoneticPr fontId="23"/>
  </si>
  <si>
    <t>155時間／月以上の者の人数：</t>
    <rPh sb="3" eb="5">
      <t>ジカン</t>
    </rPh>
    <rPh sb="6" eb="7">
      <t>ツキ</t>
    </rPh>
    <rPh sb="7" eb="9">
      <t>イジョウ</t>
    </rPh>
    <rPh sb="10" eb="11">
      <t>シャ</t>
    </rPh>
    <rPh sb="12" eb="14">
      <t>ニンズウ</t>
    </rPh>
    <phoneticPr fontId="23"/>
  </si>
  <si>
    <t>最小：</t>
    <rPh sb="0" eb="2">
      <t>サイショウ</t>
    </rPh>
    <phoneticPr fontId="23"/>
  </si>
  <si>
    <t>＊４ 常勤医における値を記載。</t>
    <rPh sb="3" eb="5">
      <t>ジョウキン</t>
    </rPh>
    <rPh sb="5" eb="6">
      <t>イ</t>
    </rPh>
    <rPh sb="10" eb="11">
      <t>アタイ</t>
    </rPh>
    <rPh sb="12" eb="14">
      <t>キサイ</t>
    </rPh>
    <phoneticPr fontId="23"/>
  </si>
  <si>
    <t xml:space="preserve">＊４ 超過勤務時間： 法定休日以外の日において１日につき８時間を超えて労働した時間並びに１週について40時間を超えて労働した時間数
</t>
    <rPh sb="3" eb="5">
      <t>チョウカ</t>
    </rPh>
    <rPh sb="5" eb="7">
      <t>キンム</t>
    </rPh>
    <rPh sb="7" eb="9">
      <t>ジカン</t>
    </rPh>
    <rPh sb="41" eb="42">
      <t>ナラ</t>
    </rPh>
    <phoneticPr fontId="23"/>
  </si>
  <si>
    <t>　　　及び法定休日（週に１日、又は、４週につき４日付与する義務あり）において労働した時間の総和</t>
    <rPh sb="45" eb="46">
      <t>ソウ</t>
    </rPh>
    <phoneticPr fontId="23"/>
  </si>
  <si>
    <t>（　　　　　　　　）回／月</t>
    <rPh sb="10" eb="11">
      <t>カイ</t>
    </rPh>
    <rPh sb="12" eb="13">
      <t>ツキ</t>
    </rPh>
    <phoneticPr fontId="23"/>
  </si>
  <si>
    <t>連日当直を実施した者の人数及び回数：</t>
    <rPh sb="0" eb="2">
      <t>レンジツ</t>
    </rPh>
    <rPh sb="2" eb="4">
      <t>トウチョク</t>
    </rPh>
    <rPh sb="5" eb="7">
      <t>ジッシ</t>
    </rPh>
    <rPh sb="9" eb="10">
      <t>シャ</t>
    </rPh>
    <rPh sb="11" eb="13">
      <t>ニンズウ</t>
    </rPh>
    <rPh sb="13" eb="14">
      <t>オヨ</t>
    </rPh>
    <rPh sb="15" eb="17">
      <t>カイスウ</t>
    </rPh>
    <phoneticPr fontId="23"/>
  </si>
  <si>
    <t>（　　　　　　）名・のべ（　　　　　　）回</t>
    <rPh sb="8" eb="9">
      <t>メイ</t>
    </rPh>
    <rPh sb="20" eb="21">
      <t>カイ</t>
    </rPh>
    <phoneticPr fontId="23"/>
  </si>
  <si>
    <t>（オ） その他（自由記載・補足等）</t>
    <rPh sb="6" eb="7">
      <t>タ</t>
    </rPh>
    <rPh sb="8" eb="10">
      <t>ジユウ</t>
    </rPh>
    <rPh sb="10" eb="12">
      <t>キサイ</t>
    </rPh>
    <rPh sb="13" eb="15">
      <t>ホソク</t>
    </rPh>
    <rPh sb="15" eb="16">
      <t>トウ</t>
    </rPh>
    <phoneticPr fontId="23"/>
  </si>
  <si>
    <t>（令和３年７月１日時点）</t>
    <phoneticPr fontId="23"/>
  </si>
  <si>
    <t>イ　病院勤務医の勤務状況の把握等（令和３年６月分）</t>
    <rPh sb="2" eb="4">
      <t>ビョウイン</t>
    </rPh>
    <rPh sb="4" eb="7">
      <t>キンムイ</t>
    </rPh>
    <phoneticPr fontId="23"/>
  </si>
  <si>
    <t>（３）　B水準・C水準等に相当する医師の働き方改革に向けた具体的な取組（実施している取組にチェック「✓」し、開始年月を回答）</t>
    <rPh sb="5" eb="7">
      <t>スイジュン</t>
    </rPh>
    <rPh sb="9" eb="11">
      <t>スイジュン</t>
    </rPh>
    <rPh sb="11" eb="12">
      <t>トウ</t>
    </rPh>
    <rPh sb="13" eb="15">
      <t>ソウトウ</t>
    </rPh>
    <rPh sb="17" eb="19">
      <t>イシ</t>
    </rPh>
    <rPh sb="20" eb="21">
      <t>ハタラ</t>
    </rPh>
    <rPh sb="22" eb="23">
      <t>カタ</t>
    </rPh>
    <rPh sb="23" eb="25">
      <t>カイカク</t>
    </rPh>
    <rPh sb="26" eb="27">
      <t>ム</t>
    </rPh>
    <rPh sb="29" eb="32">
      <t>グタイテキ</t>
    </rPh>
    <rPh sb="33" eb="35">
      <t>トリクミ</t>
    </rPh>
    <rPh sb="36" eb="38">
      <t>ジッシ</t>
    </rPh>
    <rPh sb="42" eb="44">
      <t>トリクミ</t>
    </rPh>
    <rPh sb="54" eb="56">
      <t>カイシ</t>
    </rPh>
    <rPh sb="56" eb="58">
      <t>ネンゲツ</t>
    </rPh>
    <rPh sb="59" eb="61">
      <t>カイトウ</t>
    </rPh>
    <phoneticPr fontId="23"/>
  </si>
  <si>
    <t xml:space="preserve">１　短時間勤務正規雇用医師の活用
</t>
    <rPh sb="2" eb="5">
      <t>タンジカン</t>
    </rPh>
    <rPh sb="5" eb="7">
      <t>キンム</t>
    </rPh>
    <rPh sb="7" eb="9">
      <t>セイキ</t>
    </rPh>
    <rPh sb="9" eb="11">
      <t>コヨウ</t>
    </rPh>
    <rPh sb="11" eb="13">
      <t>イシ</t>
    </rPh>
    <rPh sb="14" eb="16">
      <t>カツヨウ</t>
    </rPh>
    <phoneticPr fontId="23"/>
  </si>
  <si>
    <t>（　　　年　　　月）</t>
    <phoneticPr fontId="23"/>
  </si>
  <si>
    <t>【要件】短時間勤務正規雇用医師を常勤医師20人につき１人以上雇用していること。</t>
  </si>
  <si>
    <t xml:space="preserve">２　オンコール体制の構築
</t>
    <rPh sb="7" eb="9">
      <t>タイセイ</t>
    </rPh>
    <rPh sb="10" eb="12">
      <t>コウチク</t>
    </rPh>
    <phoneticPr fontId="23"/>
  </si>
  <si>
    <t>【要件】医療機関全体で、医師60人(常勤換算)あたり１人以上オンコール医師がいること。</t>
  </si>
  <si>
    <t>　　　　オンコール医師が所属する診療科の医師は、同じ日に宿日直をしていないこと。</t>
  </si>
  <si>
    <t xml:space="preserve">３ 複数主治医制の実施
</t>
    <phoneticPr fontId="23"/>
  </si>
  <si>
    <t>【要件】当該医療機関の標榜診療科(外来診療のみの診療科を除く。)のうち半数以上で複数主治医制を導入していること。</t>
  </si>
  <si>
    <t xml:space="preserve">４ 特定行為研修終了看護師の活用
</t>
    <phoneticPr fontId="23"/>
  </si>
  <si>
    <t>【要件】急性期医療に係る以下の各領域のすべてについて、それぞれ日勤帯には院内に常時特定行為研修終了者がおり、特定行為を行っていること。</t>
  </si>
  <si>
    <t>・外科手術後管理領域</t>
    <phoneticPr fontId="23"/>
  </si>
  <si>
    <t>・術中麻酔管理領域</t>
    <phoneticPr fontId="23"/>
  </si>
  <si>
    <t>・外科系基本領域</t>
    <phoneticPr fontId="23"/>
  </si>
  <si>
    <t>・集中治療領域</t>
    <phoneticPr fontId="23"/>
  </si>
  <si>
    <t>・救急領域</t>
    <phoneticPr fontId="23"/>
  </si>
  <si>
    <t xml:space="preserve">５ 医師事務作業補助者の活用
</t>
    <phoneticPr fontId="23"/>
  </si>
  <si>
    <t>【要件】○対１の割合で医師事務作業補助者を配置していること。</t>
  </si>
  <si>
    <t>（　　　対１）</t>
    <rPh sb="4" eb="5">
      <t>タイ</t>
    </rPh>
    <phoneticPr fontId="23"/>
  </si>
  <si>
    <t xml:space="preserve">６ 法令改正によりタスクシフトを可能とした業務の実施
</t>
    <phoneticPr fontId="23"/>
  </si>
  <si>
    <t>【要件】診療放射線技師、臨床検査技師、臨床工学技士、救急救命士の各職種について下に掲げる行為のうちそれぞれ半数(切り上げ)以上を行った場合。
ア　診療放射線技師
・動脈路に造影剤注入装置を接続する行為（動脈路確保のためのものを除く。）、動脈に造影剤を投与するために当該造・影剤注入装置を操作する行為
・下部消化管検査（CTコロノグラフィ検査を含む。）のため、注入した造影剤及び空気を吸引する行為
・上部消化管検査のために挿入した鼻腔カテーテルから造影剤を注入する行為、当該造影剤の投与が終了した後に鼻腔カテーテルを抜去する行為
・医師又は歯科医師が診察した患者について、その医師又は歯科医師の指示を受け、病院又は診療所以外の場所に出張して行う超音波検査
イ　医臨床検査技師
・直腸肛門機能検査（バルーン及びトランスデューサーの挿入（バルーンへの空気の注入を含む。）並びに抜去を含む。）
・持続皮下グルコース検査（当該検査を行うための機器の装着及び脱着を含む。）
・運動誘発電位検査・体性感覚誘発電位検査に係る電極（針電極を含む。）の装着及び脱着
・検査のために、経口、経鼻又は気管カニューレ内部から喀痰を吸引して採取する行為
・消化管内視鏡検査・治療において、医師の立会いの下、生検鉗子を用いて消化管から組織検体を採取する行為
・静脈路を確保し、成分採血のための装置を接続する行為、成分採血装置を操作する行為、終了後に抜針及び止血する行為
・超音波検査に関連する行為として、静脈路を確保して、造影剤を接続し、注入する行為、当該造影剤の投与が終了した後に抜針及び止血する行為
ウ　臨床工学技士
・血液浄化装置の穿刺針その他の先端部の動脈表在化及び静脈への接続又は動脈表在化及び静脈からの除去
・心・血管カテーテル治療において、生命維持管理装置を使用して行う治療に関連する業務として、身体に電気的負荷を与えるために、当該負荷装置を操作する行為
・手術室で行う鏡視下手術において、体内に挿入されている内視鏡用ビデオカメラを保持する行為、術野視野を確保するために内視鏡用ビデオカメラを操作する行為
エ　救急救命士
・医療機関に搬送されるまでの間（病院前）に重度傷病者に対して実施可能な救急救命処置について、救急外来※ においても実施可能とされた行為
※救急外来とは、救急診療を要する傷病者が来院してから入院(病棟)に移行するまで(入院しない場合は、帰宅するまで)に必要な診察・検査・処置等を提供される場のことを指す。</t>
    <phoneticPr fontId="23"/>
  </si>
  <si>
    <t>　様式３　</t>
    <phoneticPr fontId="23"/>
  </si>
  <si>
    <t>地域歯科診療支援病院歯科初診料の施設基準に係る届出書添付書</t>
    <phoneticPr fontId="23"/>
  </si>
  <si>
    <t>保険医療機関名</t>
    <phoneticPr fontId="1"/>
  </si>
  <si>
    <t>１　常勤歯科医師・看護職員・歯科衛生士の数</t>
  </si>
  <si>
    <t>常勤歯科医師数</t>
    <phoneticPr fontId="23"/>
  </si>
  <si>
    <t>看護職員数</t>
  </si>
  <si>
    <t>歯科衛生士数</t>
  </si>
  <si>
    <t>年　　　月</t>
    <phoneticPr fontId="23"/>
  </si>
  <si>
    <t>名</t>
  </si>
  <si>
    <t>２　次の（１）～（５）のうち、該当するものに記入すること。</t>
  </si>
  <si>
    <t>（１）  紹介率</t>
    <phoneticPr fontId="23"/>
  </si>
  <si>
    <t>年・月</t>
  </si>
  <si>
    <t>初診の患者</t>
  </si>
  <si>
    <t>文書により紹介された患者の数②</t>
  </si>
  <si>
    <t>紹介率（＝②／①×100）％</t>
    <phoneticPr fontId="23"/>
  </si>
  <si>
    <t>の数①</t>
  </si>
  <si>
    <t>年　　月</t>
  </si>
  <si>
    <t>（２）地域歯科診療支援病院歯科初診料の算定に係る手術件数：　計</t>
    <phoneticPr fontId="1"/>
  </si>
  <si>
    <t>歯科点数表</t>
  </si>
  <si>
    <t>件 数</t>
  </si>
  <si>
    <t>区分</t>
  </si>
  <si>
    <t>J０１３の４</t>
  </si>
  <si>
    <t>J０３９</t>
  </si>
  <si>
    <t>J０７２</t>
  </si>
  <si>
    <t>J０１６</t>
  </si>
  <si>
    <t>J０４２</t>
  </si>
  <si>
    <t>J０７２－２</t>
  </si>
  <si>
    <t>J０１８</t>
  </si>
  <si>
    <t>J０４３</t>
  </si>
  <si>
    <t>J０７５</t>
  </si>
  <si>
    <t>J０３１</t>
  </si>
  <si>
    <t>J０６６</t>
  </si>
  <si>
    <t>J０７６</t>
  </si>
  <si>
    <t>J０３２</t>
  </si>
  <si>
    <t>J０６８</t>
  </si>
  <si>
    <t>J０８７</t>
  </si>
  <si>
    <t>J０３５</t>
  </si>
  <si>
    <t>J０６９</t>
  </si>
  <si>
    <t>J０３６</t>
  </si>
  <si>
    <t>J０７０</t>
  </si>
  <si>
    <t>（３）別の保険医療機関において基本診療料に係る歯科診療特別対応加算及び歯科訪問診療料を算定している患者について、文書により情報提供を受け、外来診療を行った患者の数</t>
    <phoneticPr fontId="23"/>
  </si>
  <si>
    <t>年　　月　～　　　年　　月</t>
    <phoneticPr fontId="23"/>
  </si>
  <si>
    <r>
      <t>歯科診療特別対応加算　　</t>
    </r>
    <r>
      <rPr>
        <u/>
        <sz val="11"/>
        <color rgb="FF000000"/>
        <rFont val="ＭＳ ゴシック"/>
        <family val="3"/>
        <charset val="128"/>
      </rPr>
      <t>　　　　</t>
    </r>
    <r>
      <rPr>
        <sz val="11"/>
        <color rgb="FF000000"/>
        <rFont val="ＭＳ ゴシック"/>
        <family val="3"/>
        <charset val="128"/>
      </rPr>
      <t>名　　</t>
    </r>
    <phoneticPr fontId="23"/>
  </si>
  <si>
    <r>
      <t>歯科訪問診療料　</t>
    </r>
    <r>
      <rPr>
        <u/>
        <sz val="11"/>
        <color rgb="FF000000"/>
        <rFont val="ＭＳ ゴシック"/>
        <family val="3"/>
        <charset val="128"/>
      </rPr>
      <t>　　　　</t>
    </r>
    <r>
      <rPr>
        <sz val="11"/>
        <color rgb="FF000000"/>
        <rFont val="ＭＳ ゴシック"/>
        <family val="3"/>
        <charset val="128"/>
      </rPr>
      <t>名</t>
    </r>
    <phoneticPr fontId="23"/>
  </si>
  <si>
    <r>
      <t>　　　　　　　　　　　　　　月平均</t>
    </r>
    <r>
      <rPr>
        <u/>
        <sz val="11"/>
        <color rgb="FF000000"/>
        <rFont val="ＭＳ ゴシック"/>
        <family val="3"/>
        <charset val="128"/>
      </rPr>
      <t>　　　　　</t>
    </r>
    <r>
      <rPr>
        <sz val="11"/>
        <color rgb="FF000000"/>
        <rFont val="ＭＳ ゴシック"/>
        <family val="3"/>
        <charset val="128"/>
      </rPr>
      <t>名</t>
    </r>
    <rPh sb="14" eb="17">
      <t>ツキヘイキン</t>
    </rPh>
    <rPh sb="22" eb="23">
      <t>メイ</t>
    </rPh>
    <phoneticPr fontId="23"/>
  </si>
  <si>
    <t>（４）基本診療料に係る歯科診療特別対応加算を算定している患者の数</t>
  </si>
  <si>
    <t>　　　　</t>
    <phoneticPr fontId="23"/>
  </si>
  <si>
    <t>年　　月　～　　　年　　月</t>
    <phoneticPr fontId="1"/>
  </si>
  <si>
    <t>　　　　　名               月平均　　　名</t>
    <phoneticPr fontId="23"/>
  </si>
  <si>
    <t>（５）周術期等口腔機能管理計画策定料、周術期等口腔機能管理料（Ⅰ）、周術期等口腔機能管
　　理料（Ⅱ）又は周術期等口腔機能管理料（Ⅲ）のいずれかを算定した患者の数</t>
    <phoneticPr fontId="23"/>
  </si>
  <si>
    <t>３　院内感染防止対策の状況</t>
  </si>
  <si>
    <t>（１）当該保険医療機関の滅菌の体制について</t>
  </si>
  <si>
    <t>概　　　　　　要</t>
  </si>
  <si>
    <t>滅菌体制</t>
  </si>
  <si>
    <t>１．診療室内に設置した滅菌器を使用</t>
  </si>
  <si>
    <t>（該当する番号に○）</t>
  </si>
  <si>
    <t>２．複数の診療科で共有する中央滅菌部門において滅菌</t>
  </si>
  <si>
    <t>３．外部の業者において滅菌（業者名：　　　　　　）</t>
    <phoneticPr fontId="23"/>
  </si>
  <si>
    <t>１．に該当する場合は以下の事項について記載</t>
  </si>
  <si>
    <t>滅菌器</t>
  </si>
  <si>
    <t>医療機器認証番号</t>
  </si>
  <si>
    <t>製品名</t>
  </si>
  <si>
    <t>製造販売業者名</t>
  </si>
  <si>
    <t>滅菌の実施回数</t>
  </si>
  <si>
    <t>１．１日１回</t>
  </si>
  <si>
    <t>２．１日２回</t>
  </si>
  <si>
    <t>３．１日３回以上５回未満</t>
  </si>
  <si>
    <t>４．１日５回以上</t>
  </si>
  <si>
    <t>（２）当該保険医療機関の平均患者数の実績（該当する番号に○）</t>
  </si>
  <si>
    <t>１日平均患者数</t>
  </si>
  <si>
    <t>１．10人未満</t>
  </si>
  <si>
    <t>２．10人以上20人未満</t>
  </si>
  <si>
    <t>３．20人以上30人未満</t>
  </si>
  <si>
    <t>４．30人以上40人未満</t>
  </si>
  <si>
    <t>５．40人以上50人未満</t>
  </si>
  <si>
    <t>６．50人以上</t>
  </si>
  <si>
    <t>（３）当該保険医療機関の保有する機器について</t>
  </si>
  <si>
    <t>機器名</t>
  </si>
  <si>
    <t>歯科用ハンドピース
（歯科診療室用機器に限る）</t>
    <phoneticPr fontId="23"/>
  </si>
  <si>
    <t>保有数</t>
  </si>
  <si>
    <t>歯科用ユニット数</t>
  </si>
  <si>
    <r>
      <t>※</t>
    </r>
    <r>
      <rPr>
        <sz val="7"/>
        <color rgb="FF000000"/>
        <rFont val="ＭＳ ゴシック"/>
        <family val="3"/>
        <charset val="128"/>
      </rPr>
      <t xml:space="preserve">  </t>
    </r>
    <r>
      <rPr>
        <sz val="9"/>
        <color rgb="FF000000"/>
        <rFont val="ＭＳ ゴシック"/>
        <family val="3"/>
        <charset val="128"/>
      </rPr>
      <t>歯科用ハンドピースの保有数の欄には以下の一般的名称の医療機器の保有数の合計を記載すること。（歯科用ガス圧式
　ハンドピース、歯科用電動式ハンドピース、ストレート・ギアードアングルハンドピース、歯科用空気駆動式ハンドピース）</t>
    </r>
    <phoneticPr fontId="23"/>
  </si>
  <si>
    <t>４　常勤歯科医師の院内感染防止対策（標準予防策及び新興感染症に対する対策）に関する研修の受講歴等</t>
    <phoneticPr fontId="1"/>
  </si>
  <si>
    <t>受講者名
（常勤歯科医師名）</t>
    <phoneticPr fontId="23"/>
  </si>
  <si>
    <t>研修名
（テーマ）</t>
    <phoneticPr fontId="23"/>
  </si>
  <si>
    <t>受講年月日</t>
    <phoneticPr fontId="23"/>
  </si>
  <si>
    <t>当該研修会の
主催者</t>
    <phoneticPr fontId="23"/>
  </si>
  <si>
    <t>【記載上の注意】</t>
  </si>
  <si>
    <t>１．「２の（１）」については、届出前１か月間の数値を用いること。</t>
  </si>
  <si>
    <t>２．「２の（２）」については、届出前１年間の数値を用いること。</t>
  </si>
  <si>
    <t>３．「２の（３）、（４）及び（５）並びに３の（２）」については、届出前３か月間の数値を用いること。</t>
  </si>
  <si>
    <t>４．「２の（１）、（２）、（３）又は（４）」に該当する場合は常勤歯科医師数２名以上、「２の（５）」に該
　当する場合は、常勤歯科医師数１名以上であること。</t>
    <phoneticPr fontId="23"/>
  </si>
  <si>
    <t>５．「３の（２）」について、実績がない場合は省略して差し支えない。この場合において、翌年度の７月に当該
　様式により実績について報告すること。</t>
    <phoneticPr fontId="23"/>
  </si>
  <si>
    <t xml:space="preserve">都道府県名 </t>
    <phoneticPr fontId="23"/>
  </si>
  <si>
    <t xml:space="preserve">保険医療機関名 </t>
    <phoneticPr fontId="23"/>
  </si>
  <si>
    <t>１．標準規格の導入に係る取組状況</t>
  </si>
  <si>
    <t>①　電子カルテシステムの導入状況</t>
    <phoneticPr fontId="1"/>
  </si>
  <si>
    <t>導入済</t>
    <rPh sb="0" eb="2">
      <t>ドウニュウ</t>
    </rPh>
    <rPh sb="2" eb="3">
      <t>ズ</t>
    </rPh>
    <phoneticPr fontId="1"/>
  </si>
  <si>
    <t>今年度導入予定</t>
    <rPh sb="0" eb="3">
      <t>コンネンド</t>
    </rPh>
    <rPh sb="3" eb="5">
      <t>ドウニュウ</t>
    </rPh>
    <rPh sb="5" eb="7">
      <t>ヨテイ</t>
    </rPh>
    <phoneticPr fontId="1"/>
  </si>
  <si>
    <t>導入予定なし</t>
    <rPh sb="0" eb="2">
      <t>ドウニュウ</t>
    </rPh>
    <rPh sb="2" eb="4">
      <t>ヨテイ</t>
    </rPh>
    <phoneticPr fontId="1"/>
  </si>
  <si>
    <t>② 文書作成（管理）システムの導入状況
※ 電子カルテシステムに文書作成（管理）機能が
含まれている場合は、「電子カルテ上で稼働」を選択</t>
    <phoneticPr fontId="1"/>
  </si>
  <si>
    <t>電子カルテ上で稼働</t>
    <rPh sb="0" eb="2">
      <t>デンシ</t>
    </rPh>
    <rPh sb="5" eb="6">
      <t>ジョウ</t>
    </rPh>
    <rPh sb="7" eb="9">
      <t>カドウ</t>
    </rPh>
    <phoneticPr fontId="1"/>
  </si>
  <si>
    <t>導入済</t>
    <rPh sb="0" eb="3">
      <t>ドウニュウズ</t>
    </rPh>
    <phoneticPr fontId="1"/>
  </si>
  <si>
    <t>③ オーダリングシステムの導入状況</t>
    <phoneticPr fontId="1"/>
  </si>
  <si>
    <t>④ 医用画像管理システム（PACS）の導入状況</t>
    <phoneticPr fontId="1"/>
  </si>
  <si>
    <t>⑤ 臨床検査部門システム（LIS）の導入状況</t>
    <phoneticPr fontId="1"/>
  </si>
  <si>
    <t>⑥ 標準規格（HL7 FHIR）への対応予定</t>
    <phoneticPr fontId="1"/>
  </si>
  <si>
    <t>診療情報提供書</t>
    <phoneticPr fontId="1"/>
  </si>
  <si>
    <t>対応予定</t>
    <rPh sb="0" eb="2">
      <t>タイオウ</t>
    </rPh>
    <rPh sb="2" eb="4">
      <t>ヨテイ</t>
    </rPh>
    <phoneticPr fontId="1"/>
  </si>
  <si>
    <t>月</t>
    <rPh sb="0" eb="1">
      <t>ガツ</t>
    </rPh>
    <phoneticPr fontId="1"/>
  </si>
  <si>
    <t>目途）</t>
    <rPh sb="0" eb="2">
      <t>モクト</t>
    </rPh>
    <phoneticPr fontId="1"/>
  </si>
  <si>
    <t>対応予定なし</t>
    <rPh sb="0" eb="2">
      <t>タイオウ</t>
    </rPh>
    <rPh sb="2" eb="4">
      <t>ヨテイ</t>
    </rPh>
    <phoneticPr fontId="1"/>
  </si>
  <si>
    <t>退院時要約</t>
    <phoneticPr fontId="1"/>
  </si>
  <si>
    <t>⑦ ⑥について「対応予定なし」と回答した場合、その理由を選択（複数選択可）</t>
    <phoneticPr fontId="1"/>
  </si>
  <si>
    <t>電子カルテ／文書作成（管理）システムを新規導入又は改修したばかりのため</t>
    <phoneticPr fontId="1"/>
  </si>
  <si>
    <t>必要性を感じないため</t>
    <phoneticPr fontId="1"/>
  </si>
  <si>
    <t>標準規格（HL7 FHIR）を知らないため</t>
    <phoneticPr fontId="1"/>
  </si>
  <si>
    <t>その他（自由記載：</t>
    <phoneticPr fontId="1"/>
  </si>
  <si>
    <t>２．バックアップ保管に係る体制等</t>
    <phoneticPr fontId="1"/>
  </si>
  <si>
    <t>①保存対象のシステム</t>
    <rPh sb="1" eb="3">
      <t>ホゾン</t>
    </rPh>
    <rPh sb="3" eb="5">
      <t>タイショウ</t>
    </rPh>
    <phoneticPr fontId="1"/>
  </si>
  <si>
    <t>②保管頻度</t>
    <rPh sb="1" eb="3">
      <t>ホカン</t>
    </rPh>
    <rPh sb="3" eb="5">
      <t>ヒンド</t>
    </rPh>
    <phoneticPr fontId="1"/>
  </si>
  <si>
    <t>③世代管理</t>
    <rPh sb="1" eb="3">
      <t>セダイ</t>
    </rPh>
    <rPh sb="3" eb="5">
      <t>カンリ</t>
    </rPh>
    <phoneticPr fontId="1"/>
  </si>
  <si>
    <t>④保管方式（複数選択可）</t>
    <rPh sb="1" eb="3">
      <t>ホカン</t>
    </rPh>
    <rPh sb="3" eb="5">
      <t>ホウシキ</t>
    </rPh>
    <rPh sb="6" eb="8">
      <t>フクスウ</t>
    </rPh>
    <rPh sb="8" eb="10">
      <t>センタク</t>
    </rPh>
    <rPh sb="10" eb="11">
      <t>カ</t>
    </rPh>
    <phoneticPr fontId="1"/>
  </si>
  <si>
    <t>電子カルテシステム</t>
    <rPh sb="0" eb="2">
      <t>デンシ</t>
    </rPh>
    <phoneticPr fontId="1"/>
  </si>
  <si>
    <t>毎日</t>
    <rPh sb="0" eb="2">
      <t>マイニチ</t>
    </rPh>
    <phoneticPr fontId="1"/>
  </si>
  <si>
    <t>第３世代以上</t>
    <rPh sb="0" eb="1">
      <t>ダイ</t>
    </rPh>
    <rPh sb="2" eb="4">
      <t>セダイ</t>
    </rPh>
    <rPh sb="4" eb="6">
      <t>イジョウ</t>
    </rPh>
    <phoneticPr fontId="1"/>
  </si>
  <si>
    <t>オンラインサーバー</t>
    <phoneticPr fontId="1"/>
  </si>
  <si>
    <t>週１回</t>
    <rPh sb="0" eb="1">
      <t>シュウ</t>
    </rPh>
    <rPh sb="2" eb="3">
      <t>カイ</t>
    </rPh>
    <phoneticPr fontId="1"/>
  </si>
  <si>
    <t>第２世代</t>
    <rPh sb="0" eb="1">
      <t>ダイ</t>
    </rPh>
    <rPh sb="2" eb="4">
      <t>セダイ</t>
    </rPh>
    <phoneticPr fontId="1"/>
  </si>
  <si>
    <t>オフライン</t>
    <phoneticPr fontId="1"/>
  </si>
  <si>
    <t>月１回</t>
    <rPh sb="0" eb="1">
      <t>ツキ</t>
    </rPh>
    <rPh sb="2" eb="3">
      <t>カイ</t>
    </rPh>
    <phoneticPr fontId="1"/>
  </si>
  <si>
    <t>第１世代</t>
    <rPh sb="0" eb="1">
      <t>ダイ</t>
    </rPh>
    <rPh sb="2" eb="4">
      <t>セダイ</t>
    </rPh>
    <phoneticPr fontId="1"/>
  </si>
  <si>
    <t>テープ</t>
    <phoneticPr fontId="1"/>
  </si>
  <si>
    <t>遠隔地</t>
    <rPh sb="0" eb="3">
      <t>エンカクチ</t>
    </rPh>
    <phoneticPr fontId="1"/>
  </si>
  <si>
    <t>その他（</t>
    <rPh sb="2" eb="3">
      <t>タ</t>
    </rPh>
    <phoneticPr fontId="1"/>
  </si>
  <si>
    <t>オーダリング</t>
    <phoneticPr fontId="1"/>
  </si>
  <si>
    <t>システム</t>
    <phoneticPr fontId="1"/>
  </si>
  <si>
    <t>レセプト計算</t>
    <rPh sb="4" eb="6">
      <t>ケイサン</t>
    </rPh>
    <phoneticPr fontId="1"/>
  </si>
  <si>
    <t>医用画像システム</t>
    <rPh sb="0" eb="1">
      <t>イ</t>
    </rPh>
    <rPh sb="1" eb="2">
      <t>ヨウ</t>
    </rPh>
    <rPh sb="2" eb="4">
      <t>ガゾウ</t>
    </rPh>
    <phoneticPr fontId="1"/>
  </si>
  <si>
    <t>その他</t>
    <rPh sb="2" eb="3">
      <t>タ</t>
    </rPh>
    <phoneticPr fontId="1"/>
  </si>
  <si>
    <t>② システムの有事に備えた体制等について
作成しているものを選択してください（複数選択可）</t>
    <phoneticPr fontId="1"/>
  </si>
  <si>
    <t>体制図</t>
    <rPh sb="0" eb="2">
      <t>タイセイ</t>
    </rPh>
    <rPh sb="2" eb="3">
      <t>ズ</t>
    </rPh>
    <phoneticPr fontId="1"/>
  </si>
  <si>
    <t>連絡フロー</t>
    <rPh sb="0" eb="2">
      <t>レンラク</t>
    </rPh>
    <phoneticPr fontId="1"/>
  </si>
  <si>
    <t>ネットワーク構成図</t>
    <rPh sb="6" eb="9">
      <t>コウセイズ</t>
    </rPh>
    <phoneticPr fontId="1"/>
  </si>
  <si>
    <t>システム構成図</t>
    <rPh sb="4" eb="7">
      <t>コウセイズ</t>
    </rPh>
    <phoneticPr fontId="1"/>
  </si>
  <si>
    <t>業者名簿</t>
    <rPh sb="0" eb="2">
      <t>ギョウシャ</t>
    </rPh>
    <rPh sb="2" eb="4">
      <t>メイボ</t>
    </rPh>
    <phoneticPr fontId="1"/>
  </si>
  <si>
    <t>③ 過去１年間で、職員を対象とした
情報セキュリティに関する訓練・教育を何回実施したか</t>
    <phoneticPr fontId="1"/>
  </si>
  <si>
    <t>訓練：</t>
    <rPh sb="0" eb="2">
      <t>クンレン</t>
    </rPh>
    <phoneticPr fontId="1"/>
  </si>
  <si>
    <t>回</t>
    <rPh sb="0" eb="1">
      <t>カイ</t>
    </rPh>
    <phoneticPr fontId="1"/>
  </si>
  <si>
    <t>教育：</t>
    <rPh sb="0" eb="2">
      <t>キョウイク</t>
    </rPh>
    <phoneticPr fontId="1"/>
  </si>
  <si>
    <t>保険医療機関名　</t>
    <rPh sb="0" eb="2">
      <t>ホケン</t>
    </rPh>
    <rPh sb="2" eb="4">
      <t>イリョウ</t>
    </rPh>
    <rPh sb="4" eb="6">
      <t>キカン</t>
    </rPh>
    <rPh sb="6" eb="7">
      <t>メイ</t>
    </rPh>
    <phoneticPr fontId="23"/>
  </si>
  <si>
    <t>医療機関コード　　</t>
    <rPh sb="0" eb="2">
      <t>イリョウ</t>
    </rPh>
    <rPh sb="2" eb="4">
      <t>キカン</t>
    </rPh>
    <phoneticPr fontId="23"/>
  </si>
  <si>
    <t>Ⅰ．全般</t>
    <rPh sb="2" eb="4">
      <t>ゼンパン</t>
    </rPh>
    <phoneticPr fontId="23"/>
  </si>
  <si>
    <t>１．許可病床数</t>
    <rPh sb="2" eb="4">
      <t>キョカ</t>
    </rPh>
    <rPh sb="4" eb="7">
      <t>ビョウショウスウ</t>
    </rPh>
    <phoneticPr fontId="23"/>
  </si>
  <si>
    <t>（　　　　　　）床</t>
    <rPh sb="8" eb="9">
      <t>ユカ</t>
    </rPh>
    <phoneticPr fontId="23"/>
  </si>
  <si>
    <t>２．計算期間</t>
    <rPh sb="2" eb="4">
      <t>ケイサン</t>
    </rPh>
    <rPh sb="4" eb="6">
      <t>キカン</t>
    </rPh>
    <phoneticPr fontId="23"/>
  </si>
  <si>
    <t>Ⅱ．直近１年間の入院希望患者の推移について</t>
    <rPh sb="8" eb="10">
      <t>ニュウイン</t>
    </rPh>
    <rPh sb="10" eb="12">
      <t>キボウ</t>
    </rPh>
    <rPh sb="12" eb="14">
      <t>カンジャ</t>
    </rPh>
    <rPh sb="15" eb="17">
      <t>スイイ</t>
    </rPh>
    <phoneticPr fontId="23"/>
  </si>
  <si>
    <t>１．新規入院希望患者数</t>
    <rPh sb="2" eb="4">
      <t>シンキ</t>
    </rPh>
    <rPh sb="4" eb="6">
      <t>ニュウイン</t>
    </rPh>
    <rPh sb="6" eb="8">
      <t>キボウ</t>
    </rPh>
    <rPh sb="8" eb="11">
      <t>カンジャスウ</t>
    </rPh>
    <phoneticPr fontId="23"/>
  </si>
  <si>
    <t>２．入院希望を取り下げた患者数　(死亡を含む)</t>
    <rPh sb="2" eb="4">
      <t>ニュウイン</t>
    </rPh>
    <rPh sb="4" eb="6">
      <t>キボウ</t>
    </rPh>
    <rPh sb="7" eb="8">
      <t>ト</t>
    </rPh>
    <rPh sb="9" eb="10">
      <t>サ</t>
    </rPh>
    <rPh sb="12" eb="15">
      <t>カンジャスウ</t>
    </rPh>
    <rPh sb="17" eb="19">
      <t>シボウ</t>
    </rPh>
    <rPh sb="20" eb="21">
      <t>フク</t>
    </rPh>
    <phoneticPr fontId="23"/>
  </si>
  <si>
    <t>３．現在の入院希望患者数</t>
    <rPh sb="2" eb="4">
      <t>ゲンザイ</t>
    </rPh>
    <rPh sb="5" eb="7">
      <t>ニュウイン</t>
    </rPh>
    <rPh sb="7" eb="9">
      <t>キボウ</t>
    </rPh>
    <rPh sb="9" eb="12">
      <t>カンジャスウ</t>
    </rPh>
    <phoneticPr fontId="23"/>
  </si>
  <si>
    <t>Ⅲ．直近１年間の受入状況について</t>
    <rPh sb="8" eb="10">
      <t>ウケイレ</t>
    </rPh>
    <rPh sb="10" eb="12">
      <t>ジョウキョウ</t>
    </rPh>
    <phoneticPr fontId="23"/>
  </si>
  <si>
    <t>①　(＝②＋③＋④)
在宅療養患者の
受入回数</t>
    <rPh sb="11" eb="13">
      <t>ザイタク</t>
    </rPh>
    <rPh sb="13" eb="15">
      <t>リョウヨウ</t>
    </rPh>
    <rPh sb="15" eb="17">
      <t>カンジャ</t>
    </rPh>
    <rPh sb="19" eb="21">
      <t>ウケイレ</t>
    </rPh>
    <rPh sb="21" eb="23">
      <t>カイスウ</t>
    </rPh>
    <phoneticPr fontId="23"/>
  </si>
  <si>
    <t>入院希望患者の受入ができず、
他医療機関へ紹介した回数</t>
    <rPh sb="0" eb="2">
      <t>ニュウイン</t>
    </rPh>
    <rPh sb="2" eb="4">
      <t>キボウ</t>
    </rPh>
    <rPh sb="4" eb="6">
      <t>カンジャ</t>
    </rPh>
    <rPh sb="7" eb="9">
      <t>ウケイレ</t>
    </rPh>
    <rPh sb="15" eb="16">
      <t>タ</t>
    </rPh>
    <rPh sb="16" eb="20">
      <t>イリョウキカン</t>
    </rPh>
    <rPh sb="21" eb="23">
      <t>ショウカイ</t>
    </rPh>
    <rPh sb="25" eb="27">
      <t>カイスウ</t>
    </rPh>
    <phoneticPr fontId="23"/>
  </si>
  <si>
    <t>②　入院希望患者</t>
    <rPh sb="2" eb="4">
      <t>ニュウイン</t>
    </rPh>
    <rPh sb="4" eb="6">
      <t>キボウ</t>
    </rPh>
    <rPh sb="6" eb="8">
      <t>カンジャ</t>
    </rPh>
    <phoneticPr fontId="23"/>
  </si>
  <si>
    <t>③　入院希望患者以外
（連携医療機関）</t>
    <rPh sb="2" eb="4">
      <t>ニュウイン</t>
    </rPh>
    <rPh sb="4" eb="6">
      <t>キボウ</t>
    </rPh>
    <rPh sb="6" eb="8">
      <t>カンジャ</t>
    </rPh>
    <rPh sb="8" eb="10">
      <t>イガイ</t>
    </rPh>
    <rPh sb="12" eb="14">
      <t>レンケイ</t>
    </rPh>
    <rPh sb="14" eb="16">
      <t>イリョウ</t>
    </rPh>
    <rPh sb="16" eb="18">
      <t>キカン</t>
    </rPh>
    <phoneticPr fontId="23"/>
  </si>
  <si>
    <t>④　②、③以外</t>
    <rPh sb="5" eb="7">
      <t>イガイ</t>
    </rPh>
    <phoneticPr fontId="23"/>
  </si>
  <si>
    <t>（　　　　　）回</t>
    <rPh sb="7" eb="8">
      <t>カイ</t>
    </rPh>
    <phoneticPr fontId="23"/>
  </si>
  <si>
    <t>（　　　　　）名</t>
    <rPh sb="7" eb="8">
      <t>メイ</t>
    </rPh>
    <phoneticPr fontId="23"/>
  </si>
  <si>
    <t>Ⅳ．直近１年間の共同診療の状況について</t>
    <rPh sb="8" eb="10">
      <t>キョウドウ</t>
    </rPh>
    <rPh sb="10" eb="12">
      <t>シンリョウ</t>
    </rPh>
    <rPh sb="13" eb="15">
      <t>ジョウキョウ</t>
    </rPh>
    <phoneticPr fontId="23"/>
  </si>
  <si>
    <t>①
入院希望患者への
共同診療回数</t>
    <rPh sb="2" eb="4">
      <t>ニュウイン</t>
    </rPh>
    <rPh sb="4" eb="6">
      <t>キボウ</t>
    </rPh>
    <rPh sb="6" eb="8">
      <t>カンジャ</t>
    </rPh>
    <rPh sb="11" eb="13">
      <t>キョウドウ</t>
    </rPh>
    <rPh sb="13" eb="15">
      <t>シンリョウ</t>
    </rPh>
    <rPh sb="15" eb="17">
      <t>カイスウ</t>
    </rPh>
    <phoneticPr fontId="23"/>
  </si>
  <si>
    <t>②　(＝③＋④＋⑤＋⑥)
在宅患者共同診療料の算定回数</t>
    <rPh sb="13" eb="17">
      <t>ザイタクカンジャ</t>
    </rPh>
    <rPh sb="17" eb="19">
      <t>キョウドウ</t>
    </rPh>
    <rPh sb="19" eb="21">
      <t>シンリョウ</t>
    </rPh>
    <rPh sb="21" eb="22">
      <t>リョウ</t>
    </rPh>
    <rPh sb="23" eb="25">
      <t>サンテイ</t>
    </rPh>
    <rPh sb="25" eb="27">
      <t>カイスウ</t>
    </rPh>
    <phoneticPr fontId="23"/>
  </si>
  <si>
    <t>③　往診</t>
    <rPh sb="2" eb="4">
      <t>オウシン</t>
    </rPh>
    <phoneticPr fontId="23"/>
  </si>
  <si>
    <t>④　訪問診療(同一建物居住者以外)</t>
    <rPh sb="2" eb="6">
      <t>ホウモンシンリョウ</t>
    </rPh>
    <rPh sb="7" eb="9">
      <t>ドウイツ</t>
    </rPh>
    <rPh sb="9" eb="11">
      <t>タテモノ</t>
    </rPh>
    <rPh sb="11" eb="14">
      <t>キョジュウシャ</t>
    </rPh>
    <rPh sb="14" eb="16">
      <t>イガイ</t>
    </rPh>
    <phoneticPr fontId="23"/>
  </si>
  <si>
    <t>⑤　訪問診療(同一建物居住者・特定施設)</t>
    <rPh sb="2" eb="6">
      <t>ホウモンシンリョウ</t>
    </rPh>
    <rPh sb="7" eb="9">
      <t>ドウイツ</t>
    </rPh>
    <rPh sb="9" eb="11">
      <t>タテモノ</t>
    </rPh>
    <rPh sb="11" eb="14">
      <t>キョジュウシャ</t>
    </rPh>
    <rPh sb="15" eb="17">
      <t>トクテイ</t>
    </rPh>
    <rPh sb="17" eb="19">
      <t>シセツ</t>
    </rPh>
    <phoneticPr fontId="23"/>
  </si>
  <si>
    <t>⑥　訪問診療(同一建物居住者・特定施設以外)</t>
    <rPh sb="2" eb="6">
      <t>ホウモンシンリョウ</t>
    </rPh>
    <rPh sb="7" eb="9">
      <t>ドウイツ</t>
    </rPh>
    <rPh sb="9" eb="11">
      <t>タテモノ</t>
    </rPh>
    <rPh sb="11" eb="14">
      <t>キョジュウシャ</t>
    </rPh>
    <rPh sb="15" eb="17">
      <t>トクテイ</t>
    </rPh>
    <rPh sb="17" eb="19">
      <t>シセツ</t>
    </rPh>
    <rPh sb="19" eb="21">
      <t>イガイ</t>
    </rPh>
    <phoneticPr fontId="23"/>
  </si>
  <si>
    <t>Ⅴ．連携医療機関について</t>
    <rPh sb="2" eb="4">
      <t>レンケイ</t>
    </rPh>
    <rPh sb="4" eb="8">
      <t>イリョウキカン</t>
    </rPh>
    <phoneticPr fontId="23"/>
  </si>
  <si>
    <t>在宅医療を提供する連携医療機関の数</t>
    <rPh sb="0" eb="2">
      <t>ザイタク</t>
    </rPh>
    <rPh sb="2" eb="4">
      <t>イリョウ</t>
    </rPh>
    <rPh sb="5" eb="7">
      <t>テイキョウ</t>
    </rPh>
    <rPh sb="9" eb="11">
      <t>レンケイ</t>
    </rPh>
    <rPh sb="11" eb="13">
      <t>イリョウ</t>
    </rPh>
    <rPh sb="13" eb="15">
      <t>キカン</t>
    </rPh>
    <rPh sb="16" eb="17">
      <t>カズ</t>
    </rPh>
    <phoneticPr fontId="23"/>
  </si>
  <si>
    <t>（　　　　　　）医療機関</t>
    <rPh sb="8" eb="12">
      <t>イリョウキカン</t>
    </rPh>
    <phoneticPr fontId="23"/>
  </si>
  <si>
    <t>光トポグラフィーに係る報告書</t>
    <phoneticPr fontId="23"/>
  </si>
  <si>
    <t>１　概要（当該検査を実施した者全員について、合計したものを記載すること）</t>
    <phoneticPr fontId="23"/>
  </si>
  <si>
    <t>件</t>
    <rPh sb="0" eb="1">
      <t>ケン</t>
    </rPh>
    <phoneticPr fontId="23"/>
  </si>
  <si>
    <t>　（２）
　 ①　（１）のうち、当該検査後にうつ病と診断した者の数</t>
    <phoneticPr fontId="23"/>
  </si>
  <si>
    <t>例</t>
    <rPh sb="0" eb="1">
      <t>レイ</t>
    </rPh>
    <phoneticPr fontId="23"/>
  </si>
  <si>
    <t>　（２）
　 ②　（１）のうち、当該検査後に双極性障害と診断した者の数</t>
    <phoneticPr fontId="23"/>
  </si>
  <si>
    <t>　（２）
　 ③　（１）のうち、当該検査後に統合失調症と診断した者の数</t>
    <phoneticPr fontId="23"/>
  </si>
  <si>
    <t>　（２）
 　④　（１）のうち、当該検査後に、（２）①から③までに該当しなかった者の数</t>
    <phoneticPr fontId="23"/>
  </si>
  <si>
    <t>２　詳細　（当該検査を実施した者全員について記載すること）</t>
    <phoneticPr fontId="23"/>
  </si>
  <si>
    <t>実　施
年月日</t>
    <phoneticPr fontId="23"/>
  </si>
  <si>
    <t>検査前診断名</t>
    <phoneticPr fontId="23"/>
  </si>
  <si>
    <t>患者
性別</t>
    <phoneticPr fontId="23"/>
  </si>
  <si>
    <t>患者
年齢</t>
    <phoneticPr fontId="23"/>
  </si>
  <si>
    <t>検査後診断名</t>
    <phoneticPr fontId="23"/>
  </si>
  <si>
    <t>「Ｄ２３６－２」の「２」抑うつ症状の鑑別診断の補助に使用するものの患者についてのみ記載すること。</t>
    <phoneticPr fontId="23"/>
  </si>
  <si>
    <t>都道府県名</t>
    <rPh sb="0" eb="4">
      <t>トドウフケン</t>
    </rPh>
    <rPh sb="4" eb="5">
      <t>メイ</t>
    </rPh>
    <phoneticPr fontId="1"/>
  </si>
  <si>
    <t>※レセプトに記載する７桁の数字を記載すること</t>
    <phoneticPr fontId="1"/>
  </si>
  <si>
    <t>～</t>
    <phoneticPr fontId="1"/>
  </si>
  <si>
    <t>a.</t>
    <phoneticPr fontId="1"/>
  </si>
  <si>
    <t>b.</t>
    <phoneticPr fontId="1"/>
  </si>
  <si>
    <t>⑦</t>
    <phoneticPr fontId="1"/>
  </si>
  <si>
    <t>（別紙様式４－１）</t>
    <rPh sb="1" eb="3">
      <t>ベッシ</t>
    </rPh>
    <rPh sb="3" eb="5">
      <t>ヨウシキ</t>
    </rPh>
    <phoneticPr fontId="23"/>
  </si>
  <si>
    <t>医療機関コード　　　　　　　　　　　　　　　</t>
    <rPh sb="0" eb="2">
      <t>イリョウ</t>
    </rPh>
    <rPh sb="2" eb="4">
      <t>キカン</t>
    </rPh>
    <phoneticPr fontId="23"/>
  </si>
  <si>
    <t>※レセプトに記載する７桁の数字を記載すること。</t>
    <rPh sb="6" eb="8">
      <t>キサイ</t>
    </rPh>
    <rPh sb="11" eb="12">
      <t>ケタ</t>
    </rPh>
    <rPh sb="13" eb="15">
      <t>スウジ</t>
    </rPh>
    <rPh sb="16" eb="18">
      <t>キサイ</t>
    </rPh>
    <phoneticPr fontId="23"/>
  </si>
  <si>
    <t>　　　　厚生労働省</t>
    <rPh sb="4" eb="6">
      <t>コウセイ</t>
    </rPh>
    <rPh sb="6" eb="9">
      <t>ロウドウショウ</t>
    </rPh>
    <phoneticPr fontId="23"/>
  </si>
  <si>
    <t>　　　　国立病院機構</t>
    <rPh sb="4" eb="6">
      <t>コクリツ</t>
    </rPh>
    <rPh sb="6" eb="8">
      <t>ビョウイン</t>
    </rPh>
    <rPh sb="8" eb="10">
      <t>キコウ</t>
    </rPh>
    <phoneticPr fontId="23"/>
  </si>
  <si>
    <t>　　　　国立大学法人</t>
    <rPh sb="4" eb="6">
      <t>コクリツ</t>
    </rPh>
    <rPh sb="6" eb="8">
      <t>ダイガク</t>
    </rPh>
    <rPh sb="8" eb="10">
      <t>ホウジン</t>
    </rPh>
    <phoneticPr fontId="23"/>
  </si>
  <si>
    <t>　　　　労働者健康
　　　　安全機構</t>
    <rPh sb="4" eb="7">
      <t>ロウドウシャ</t>
    </rPh>
    <rPh sb="7" eb="9">
      <t>ケンコウ</t>
    </rPh>
    <rPh sb="14" eb="16">
      <t>アンゼン</t>
    </rPh>
    <rPh sb="16" eb="18">
      <t>キコウ</t>
    </rPh>
    <phoneticPr fontId="23"/>
  </si>
  <si>
    <t>　　　　地域医療機能
　　　　推進機構</t>
    <rPh sb="4" eb="6">
      <t>チイキ</t>
    </rPh>
    <rPh sb="6" eb="8">
      <t>イリョウ</t>
    </rPh>
    <rPh sb="8" eb="10">
      <t>キノウ</t>
    </rPh>
    <rPh sb="15" eb="17">
      <t>スイシン</t>
    </rPh>
    <rPh sb="17" eb="19">
      <t>キコウ</t>
    </rPh>
    <phoneticPr fontId="23"/>
  </si>
  <si>
    <t>　　　　その他（国）</t>
    <rPh sb="6" eb="7">
      <t>タ</t>
    </rPh>
    <rPh sb="8" eb="9">
      <t>クニ</t>
    </rPh>
    <phoneticPr fontId="23"/>
  </si>
  <si>
    <t>　　　　都道府県</t>
    <rPh sb="4" eb="8">
      <t>トドウフケン</t>
    </rPh>
    <phoneticPr fontId="23"/>
  </si>
  <si>
    <t>開設者</t>
    <rPh sb="0" eb="3">
      <t>カイセツシャ</t>
    </rPh>
    <phoneticPr fontId="23"/>
  </si>
  <si>
    <t>　　　　市町村</t>
    <rPh sb="4" eb="7">
      <t>シチョウソン</t>
    </rPh>
    <phoneticPr fontId="23"/>
  </si>
  <si>
    <t>　　　　地方独立行政
　　　　法人</t>
    <rPh sb="4" eb="6">
      <t>チホウ</t>
    </rPh>
    <rPh sb="6" eb="8">
      <t>ドクリツ</t>
    </rPh>
    <rPh sb="8" eb="10">
      <t>ギョウセイ</t>
    </rPh>
    <rPh sb="15" eb="17">
      <t>ホウジン</t>
    </rPh>
    <phoneticPr fontId="23"/>
  </si>
  <si>
    <t>　　　　日赤</t>
    <rPh sb="4" eb="6">
      <t>ニッセキ</t>
    </rPh>
    <phoneticPr fontId="23"/>
  </si>
  <si>
    <t>　　　　済生会</t>
    <rPh sb="4" eb="7">
      <t>サイセイカイ</t>
    </rPh>
    <phoneticPr fontId="23"/>
  </si>
  <si>
    <t>　　　　北海道社会
　　　　事業協会</t>
    <rPh sb="4" eb="7">
      <t>ホッカイドウ</t>
    </rPh>
    <rPh sb="7" eb="9">
      <t>シャカイ</t>
    </rPh>
    <rPh sb="14" eb="16">
      <t>ジギョウ</t>
    </rPh>
    <rPh sb="16" eb="18">
      <t>キョウカイ</t>
    </rPh>
    <phoneticPr fontId="23"/>
  </si>
  <si>
    <t>　　　　厚生連</t>
    <rPh sb="4" eb="6">
      <t>コウセイ</t>
    </rPh>
    <rPh sb="6" eb="7">
      <t>レン</t>
    </rPh>
    <phoneticPr fontId="23"/>
  </si>
  <si>
    <t>　　　　国民健康保険
　　　　団体連合会</t>
    <rPh sb="4" eb="6">
      <t>コクミン</t>
    </rPh>
    <rPh sb="6" eb="8">
      <t>ケンコウ</t>
    </rPh>
    <rPh sb="8" eb="10">
      <t>ホケン</t>
    </rPh>
    <rPh sb="15" eb="17">
      <t>ダンタイ</t>
    </rPh>
    <rPh sb="17" eb="20">
      <t>レンゴウカイ</t>
    </rPh>
    <phoneticPr fontId="23"/>
  </si>
  <si>
    <t>番号</t>
    <rPh sb="0" eb="2">
      <t>バンゴウ</t>
    </rPh>
    <phoneticPr fontId="23"/>
  </si>
  <si>
    <t>　　　　健康保険組合
   　　 及びその連合会</t>
    <rPh sb="4" eb="6">
      <t>ケンコウ</t>
    </rPh>
    <rPh sb="6" eb="8">
      <t>ホケン</t>
    </rPh>
    <rPh sb="8" eb="10">
      <t>クミアイ</t>
    </rPh>
    <rPh sb="17" eb="18">
      <t>オヨ</t>
    </rPh>
    <rPh sb="21" eb="24">
      <t>レンゴウカイ</t>
    </rPh>
    <phoneticPr fontId="23"/>
  </si>
  <si>
    <t>　　　　共済組合及び
　　　　その連合会</t>
    <rPh sb="4" eb="6">
      <t>キョウサイ</t>
    </rPh>
    <rPh sb="6" eb="8">
      <t>クミアイ</t>
    </rPh>
    <rPh sb="8" eb="9">
      <t>オヨ</t>
    </rPh>
    <rPh sb="17" eb="20">
      <t>レンゴウカイ</t>
    </rPh>
    <phoneticPr fontId="23"/>
  </si>
  <si>
    <t>　　　　国民健康保険
   　　 組合</t>
    <rPh sb="4" eb="6">
      <t>コクミン</t>
    </rPh>
    <rPh sb="6" eb="8">
      <t>ケンコウ</t>
    </rPh>
    <rPh sb="8" eb="10">
      <t>ホケン</t>
    </rPh>
    <rPh sb="17" eb="19">
      <t>クミアイ</t>
    </rPh>
    <phoneticPr fontId="23"/>
  </si>
  <si>
    <t>　　　　公益法人</t>
    <rPh sb="4" eb="6">
      <t>コウエキ</t>
    </rPh>
    <rPh sb="6" eb="8">
      <t>ホウジン</t>
    </rPh>
    <phoneticPr fontId="23"/>
  </si>
  <si>
    <t>　　　　医療法人</t>
    <rPh sb="4" eb="6">
      <t>イリョウ</t>
    </rPh>
    <rPh sb="6" eb="8">
      <t>ホウジン</t>
    </rPh>
    <phoneticPr fontId="23"/>
  </si>
  <si>
    <t>　　　　学校法人</t>
    <rPh sb="4" eb="6">
      <t>ガッコウ</t>
    </rPh>
    <rPh sb="6" eb="8">
      <t>ホウジン</t>
    </rPh>
    <phoneticPr fontId="23"/>
  </si>
  <si>
    <t>　　　　社会福祉法人</t>
    <rPh sb="4" eb="6">
      <t>シャカイ</t>
    </rPh>
    <rPh sb="6" eb="8">
      <t>フクシ</t>
    </rPh>
    <rPh sb="8" eb="10">
      <t>ホウジン</t>
    </rPh>
    <phoneticPr fontId="23"/>
  </si>
  <si>
    <t>　　　　医療生協</t>
    <rPh sb="4" eb="6">
      <t>イリョウ</t>
    </rPh>
    <rPh sb="6" eb="8">
      <t>セイキョウ</t>
    </rPh>
    <phoneticPr fontId="23"/>
  </si>
  <si>
    <t>　　　　会社</t>
    <rPh sb="4" eb="6">
      <t>カイシャ</t>
    </rPh>
    <phoneticPr fontId="23"/>
  </si>
  <si>
    <t>　　　　その他の法人</t>
    <rPh sb="6" eb="7">
      <t>タ</t>
    </rPh>
    <rPh sb="8" eb="10">
      <t>ホウジン</t>
    </rPh>
    <phoneticPr fontId="23"/>
  </si>
  <si>
    <t>　　　　個人</t>
    <rPh sb="4" eb="6">
      <t>コジン</t>
    </rPh>
    <phoneticPr fontId="23"/>
  </si>
  <si>
    <t>　区　分</t>
    <rPh sb="1" eb="2">
      <t>ク</t>
    </rPh>
    <rPh sb="3" eb="4">
      <t>ブン</t>
    </rPh>
    <phoneticPr fontId="23"/>
  </si>
  <si>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3"/>
  </si>
  <si>
    <t>費用徴収を行わない病床数</t>
    <rPh sb="0" eb="2">
      <t>ヒヨウ</t>
    </rPh>
    <rPh sb="2" eb="4">
      <t>チョウシュウ</t>
    </rPh>
    <rPh sb="5" eb="6">
      <t>オコナ</t>
    </rPh>
    <rPh sb="9" eb="12">
      <t>ビョウショウスウ</t>
    </rPh>
    <phoneticPr fontId="23"/>
  </si>
  <si>
    <t>1,100円</t>
    <rPh sb="5" eb="6">
      <t>エン</t>
    </rPh>
    <phoneticPr fontId="23"/>
  </si>
  <si>
    <t>1,101円</t>
    <rPh sb="5" eb="6">
      <t>エン</t>
    </rPh>
    <phoneticPr fontId="23"/>
  </si>
  <si>
    <t>2,201円</t>
    <rPh sb="5" eb="6">
      <t>エン</t>
    </rPh>
    <phoneticPr fontId="23"/>
  </si>
  <si>
    <t>3,301円</t>
    <rPh sb="5" eb="6">
      <t>エン</t>
    </rPh>
    <phoneticPr fontId="23"/>
  </si>
  <si>
    <t>4,401円</t>
    <rPh sb="5" eb="6">
      <t>エン</t>
    </rPh>
    <phoneticPr fontId="23"/>
  </si>
  <si>
    <t>5,501円</t>
    <rPh sb="5" eb="6">
      <t>エン</t>
    </rPh>
    <phoneticPr fontId="23"/>
  </si>
  <si>
    <t>8,801円</t>
    <rPh sb="5" eb="6">
      <t>エン</t>
    </rPh>
    <phoneticPr fontId="23"/>
  </si>
  <si>
    <t>11,001円</t>
    <rPh sb="6" eb="7">
      <t>エン</t>
    </rPh>
    <phoneticPr fontId="23"/>
  </si>
  <si>
    <t>16,501円</t>
    <rPh sb="6" eb="7">
      <t>エン</t>
    </rPh>
    <phoneticPr fontId="23"/>
  </si>
  <si>
    <t>33,001円</t>
    <rPh sb="6" eb="7">
      <t>エン</t>
    </rPh>
    <phoneticPr fontId="23"/>
  </si>
  <si>
    <t>55,001円</t>
    <rPh sb="6" eb="7">
      <t>エン</t>
    </rPh>
    <phoneticPr fontId="23"/>
  </si>
  <si>
    <t>110,001円</t>
    <phoneticPr fontId="23"/>
  </si>
  <si>
    <t>病床数
小計</t>
    <rPh sb="0" eb="3">
      <t>ビョウショウスウ</t>
    </rPh>
    <rPh sb="4" eb="6">
      <t>ショウケイ</t>
    </rPh>
    <phoneticPr fontId="23"/>
  </si>
  <si>
    <t>～</t>
    <phoneticPr fontId="23"/>
  </si>
  <si>
    <t>以下</t>
    <rPh sb="0" eb="2">
      <t>イカ</t>
    </rPh>
    <phoneticPr fontId="23"/>
  </si>
  <si>
    <t>2,200円</t>
    <rPh sb="5" eb="6">
      <t>エン</t>
    </rPh>
    <phoneticPr fontId="23"/>
  </si>
  <si>
    <t>3,300円</t>
    <rPh sb="5" eb="6">
      <t>エン</t>
    </rPh>
    <phoneticPr fontId="23"/>
  </si>
  <si>
    <t>4,400円</t>
    <rPh sb="5" eb="6">
      <t>エン</t>
    </rPh>
    <phoneticPr fontId="23"/>
  </si>
  <si>
    <t>5,500円</t>
    <rPh sb="5" eb="6">
      <t>エン</t>
    </rPh>
    <phoneticPr fontId="23"/>
  </si>
  <si>
    <t>8,800円</t>
    <rPh sb="5" eb="6">
      <t>エン</t>
    </rPh>
    <phoneticPr fontId="23"/>
  </si>
  <si>
    <t>11,000円</t>
    <rPh sb="6" eb="7">
      <t>エン</t>
    </rPh>
    <phoneticPr fontId="23"/>
  </si>
  <si>
    <t>16,500円</t>
    <rPh sb="6" eb="7">
      <t>エン</t>
    </rPh>
    <phoneticPr fontId="23"/>
  </si>
  <si>
    <t>33,000円</t>
    <rPh sb="6" eb="7">
      <t>エン</t>
    </rPh>
    <phoneticPr fontId="23"/>
  </si>
  <si>
    <t>55,000円</t>
    <rPh sb="6" eb="7">
      <t>エン</t>
    </rPh>
    <phoneticPr fontId="23"/>
  </si>
  <si>
    <t>110,000円</t>
    <rPh sb="7" eb="8">
      <t>エン</t>
    </rPh>
    <phoneticPr fontId="23"/>
  </si>
  <si>
    <t>以上</t>
    <rPh sb="0" eb="2">
      <t>イジョウ</t>
    </rPh>
    <phoneticPr fontId="23"/>
  </si>
  <si>
    <t>個　室</t>
    <rPh sb="0" eb="1">
      <t>コ</t>
    </rPh>
    <rPh sb="2" eb="3">
      <t>シツ</t>
    </rPh>
    <phoneticPr fontId="23"/>
  </si>
  <si>
    <t>床</t>
    <rPh sb="0" eb="1">
      <t>ショウ</t>
    </rPh>
    <phoneticPr fontId="23"/>
  </si>
  <si>
    <t>①　 　　床</t>
    <rPh sb="5" eb="6">
      <t>ショウ</t>
    </rPh>
    <phoneticPr fontId="23"/>
  </si>
  <si>
    <t>⑥　 　　床</t>
    <rPh sb="5" eb="6">
      <t>ショウ</t>
    </rPh>
    <phoneticPr fontId="23"/>
  </si>
  <si>
    <t>２人室</t>
    <rPh sb="1" eb="2">
      <t>ヒト</t>
    </rPh>
    <rPh sb="2" eb="3">
      <t>シツ</t>
    </rPh>
    <phoneticPr fontId="23"/>
  </si>
  <si>
    <t>②　 　　床</t>
    <rPh sb="5" eb="6">
      <t>ショウ</t>
    </rPh>
    <phoneticPr fontId="23"/>
  </si>
  <si>
    <t>⑦　　 　床</t>
    <rPh sb="5" eb="6">
      <t>ショウ</t>
    </rPh>
    <phoneticPr fontId="23"/>
  </si>
  <si>
    <t>３人室</t>
    <rPh sb="1" eb="2">
      <t>ヒト</t>
    </rPh>
    <rPh sb="2" eb="3">
      <t>シツ</t>
    </rPh>
    <phoneticPr fontId="23"/>
  </si>
  <si>
    <t>③　　 　床</t>
    <rPh sb="5" eb="6">
      <t>ショウ</t>
    </rPh>
    <phoneticPr fontId="23"/>
  </si>
  <si>
    <t>⑧　　 　床</t>
    <rPh sb="5" eb="6">
      <t>ショウ</t>
    </rPh>
    <phoneticPr fontId="23"/>
  </si>
  <si>
    <t>４人室</t>
    <rPh sb="1" eb="2">
      <t>ヒト</t>
    </rPh>
    <rPh sb="2" eb="3">
      <t>シツ</t>
    </rPh>
    <phoneticPr fontId="23"/>
  </si>
  <si>
    <t>④　 　　床</t>
    <rPh sb="5" eb="6">
      <t>ショウ</t>
    </rPh>
    <phoneticPr fontId="23"/>
  </si>
  <si>
    <t>⑨　　 　床</t>
    <rPh sb="5" eb="6">
      <t>ショウ</t>
    </rPh>
    <phoneticPr fontId="23"/>
  </si>
  <si>
    <t>５人室以上</t>
    <rPh sb="1" eb="2">
      <t>ヒト</t>
    </rPh>
    <rPh sb="2" eb="3">
      <t>シツ</t>
    </rPh>
    <rPh sb="3" eb="5">
      <t>イジョウ</t>
    </rPh>
    <phoneticPr fontId="23"/>
  </si>
  <si>
    <t>⑩　 　　床</t>
    <rPh sb="5" eb="6">
      <t>ショウ</t>
    </rPh>
    <phoneticPr fontId="23"/>
  </si>
  <si>
    <t>病床数合計　</t>
    <rPh sb="0" eb="3">
      <t>ビョウショウスウ</t>
    </rPh>
    <rPh sb="3" eb="5">
      <t>ゴウケイ</t>
    </rPh>
    <phoneticPr fontId="23"/>
  </si>
  <si>
    <t>⑤　 　　床</t>
    <rPh sb="5" eb="6">
      <t>ショウ</t>
    </rPh>
    <phoneticPr fontId="23"/>
  </si>
  <si>
    <t>⑪　 　　床</t>
    <rPh sb="5" eb="6">
      <t>ショウ</t>
    </rPh>
    <phoneticPr fontId="23"/>
  </si>
  <si>
    <t>備　考</t>
    <rPh sb="0" eb="1">
      <t>ソナエ</t>
    </rPh>
    <rPh sb="2" eb="3">
      <t>コウ</t>
    </rPh>
    <phoneticPr fontId="23"/>
  </si>
  <si>
    <t>　　費用徴収を行うこととしている金額のうち最小の料金</t>
    <rPh sb="2" eb="4">
      <t>ヒヨウ</t>
    </rPh>
    <rPh sb="4" eb="6">
      <t>チョウシュウ</t>
    </rPh>
    <rPh sb="7" eb="8">
      <t>オコナ</t>
    </rPh>
    <rPh sb="16" eb="18">
      <t>キンガク</t>
    </rPh>
    <phoneticPr fontId="23"/>
  </si>
  <si>
    <t>円（消費税含む。）</t>
    <rPh sb="0" eb="1">
      <t>エン</t>
    </rPh>
    <rPh sb="2" eb="5">
      <t>ショウヒゼイ</t>
    </rPh>
    <rPh sb="5" eb="6">
      <t>フク</t>
    </rPh>
    <phoneticPr fontId="23"/>
  </si>
  <si>
    <t>　　費用徴収を行うこととしている金額のうち最大の料金</t>
    <phoneticPr fontId="23"/>
  </si>
  <si>
    <t>〔記載上の注意〕</t>
    <rPh sb="1" eb="3">
      <t>キサイ</t>
    </rPh>
    <rPh sb="3" eb="4">
      <t>ジョウ</t>
    </rPh>
    <rPh sb="5" eb="7">
      <t>チュウイ</t>
    </rPh>
    <phoneticPr fontId="23"/>
  </si>
  <si>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3"/>
  </si>
  <si>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3"/>
  </si>
  <si>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3"/>
  </si>
  <si>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3"/>
  </si>
  <si>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3"/>
  </si>
  <si>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3"/>
  </si>
  <si>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3"/>
  </si>
  <si>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3"/>
  </si>
  <si>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3"/>
  </si>
  <si>
    <t>（別紙様式４－２）</t>
    <rPh sb="1" eb="3">
      <t>ベッシ</t>
    </rPh>
    <rPh sb="3" eb="5">
      <t>ヨウシキ</t>
    </rPh>
    <phoneticPr fontId="23"/>
  </si>
  <si>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3"/>
  </si>
  <si>
    <t>合計</t>
    <rPh sb="0" eb="2">
      <t>ゴウケイ</t>
    </rPh>
    <phoneticPr fontId="23"/>
  </si>
  <si>
    <t>室</t>
    <rPh sb="0" eb="1">
      <t>シツ</t>
    </rPh>
    <phoneticPr fontId="23"/>
  </si>
  <si>
    <t>　　 　　室</t>
    <rPh sb="5" eb="6">
      <t>シツ</t>
    </rPh>
    <phoneticPr fontId="23"/>
  </si>
  <si>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3"/>
  </si>
  <si>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3"/>
  </si>
  <si>
    <t>　３　特別の療養環境の提供（外来医療に係るもの）に係る特別の料金に事前の報告と相違がある場合は、速やかに変更の報告を行うこと。</t>
    <rPh sb="14" eb="16">
      <t>ガイライ</t>
    </rPh>
    <phoneticPr fontId="23"/>
  </si>
  <si>
    <t>初診等の保険外併用療養費届出状況報告書</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3"/>
  </si>
  <si>
    <t>【注】様式は本紙含め２枚あります。必ず２枚記入してください。</t>
    <rPh sb="1" eb="2">
      <t>チュウ</t>
    </rPh>
    <rPh sb="6" eb="7">
      <t>ホン</t>
    </rPh>
    <rPh sb="7" eb="8">
      <t>カミ</t>
    </rPh>
    <rPh sb="8" eb="9">
      <t>フク</t>
    </rPh>
    <rPh sb="20" eb="21">
      <t>マイ</t>
    </rPh>
    <phoneticPr fontId="23"/>
  </si>
  <si>
    <t>※様式は全２枚あります。２枚とも必ず記入してください。</t>
    <rPh sb="1" eb="3">
      <t>ヨウシキ</t>
    </rPh>
    <rPh sb="4" eb="5">
      <t>ゼン</t>
    </rPh>
    <rPh sb="6" eb="7">
      <t>マイ</t>
    </rPh>
    <rPh sb="13" eb="14">
      <t>マイ</t>
    </rPh>
    <rPh sb="16" eb="17">
      <t>カナラ</t>
    </rPh>
    <rPh sb="18" eb="20">
      <t>キニュウ</t>
    </rPh>
    <phoneticPr fontId="23"/>
  </si>
  <si>
    <t>１．医療機関の情報等について</t>
    <rPh sb="2" eb="4">
      <t>イリョウ</t>
    </rPh>
    <rPh sb="4" eb="6">
      <t>キカン</t>
    </rPh>
    <rPh sb="7" eb="9">
      <t>ジョウホウ</t>
    </rPh>
    <rPh sb="9" eb="10">
      <t>トウ</t>
    </rPh>
    <phoneticPr fontId="23"/>
  </si>
  <si>
    <t>（チェック欄）</t>
    <rPh sb="5" eb="6">
      <t>ラン</t>
    </rPh>
    <phoneticPr fontId="23"/>
  </si>
  <si>
    <t>（医療機関コード欄）</t>
    <rPh sb="1" eb="3">
      <t>イリョウ</t>
    </rPh>
    <rPh sb="3" eb="5">
      <t>キカン</t>
    </rPh>
    <rPh sb="8" eb="9">
      <t>ラン</t>
    </rPh>
    <phoneticPr fontId="23"/>
  </si>
  <si>
    <t>病 床 数</t>
    <rPh sb="0" eb="1">
      <t>ヤマイ</t>
    </rPh>
    <rPh sb="2" eb="3">
      <t>ユカ</t>
    </rPh>
    <rPh sb="4" eb="5">
      <t>スウ</t>
    </rPh>
    <phoneticPr fontId="23"/>
  </si>
  <si>
    <t>一般病床</t>
    <rPh sb="0" eb="2">
      <t>イッパン</t>
    </rPh>
    <rPh sb="2" eb="4">
      <t>ビョウショウ</t>
    </rPh>
    <phoneticPr fontId="23"/>
  </si>
  <si>
    <t>２．特別の料金の徴収額について</t>
    <rPh sb="2" eb="4">
      <t>トクベツ</t>
    </rPh>
    <rPh sb="5" eb="7">
      <t>リョウキン</t>
    </rPh>
    <rPh sb="8" eb="11">
      <t>チョウシュウガク</t>
    </rPh>
    <phoneticPr fontId="23"/>
  </si>
  <si>
    <t>円（消費税含む）</t>
    <phoneticPr fontId="23"/>
  </si>
  <si>
    <t>時間帯別や年齢別など、
特定の場合について
別の額を設定している場合、
その額及び要件。
（上段と併せて記入）</t>
    <phoneticPr fontId="23"/>
  </si>
  <si>
    <t>　※初診や再診に係る特別の料金に事前の報告と相違がある場合は、速やかに変更の報告を行うこと。</t>
    <rPh sb="8" eb="9">
      <t>カカ</t>
    </rPh>
    <phoneticPr fontId="23"/>
  </si>
  <si>
    <t>　※料金の設定を行っていない場合は「０」を記載すること。</t>
    <phoneticPr fontId="23"/>
  </si>
  <si>
    <r>
      <t>（別紙様式６　</t>
    </r>
    <r>
      <rPr>
        <b/>
        <sz val="11"/>
        <color theme="1"/>
        <rFont val="ＭＳ ゴシック"/>
        <family val="3"/>
        <charset val="128"/>
      </rPr>
      <t>２枚目</t>
    </r>
    <r>
      <rPr>
        <sz val="11"/>
        <color theme="1"/>
        <rFont val="ＭＳ ゴシック"/>
        <family val="3"/>
        <charset val="128"/>
      </rPr>
      <t>）</t>
    </r>
    <rPh sb="1" eb="3">
      <t>ベッシ</t>
    </rPh>
    <rPh sb="3" eb="5">
      <t>ヨウシキ</t>
    </rPh>
    <rPh sb="8" eb="10">
      <t>マイメ</t>
    </rPh>
    <phoneticPr fontId="23"/>
  </si>
  <si>
    <t>医科</t>
    <rPh sb="0" eb="2">
      <t>イカ</t>
    </rPh>
    <phoneticPr fontId="23"/>
  </si>
  <si>
    <t>　　　</t>
    <phoneticPr fontId="23"/>
  </si>
  <si>
    <t>歯科</t>
    <rPh sb="0" eb="2">
      <t>シカ</t>
    </rPh>
    <phoneticPr fontId="23"/>
  </si>
  <si>
    <t>３．初診等に係る特別の料金の徴収状況等について</t>
    <rPh sb="2" eb="4">
      <t>ショシン</t>
    </rPh>
    <rPh sb="4" eb="5">
      <t>トウ</t>
    </rPh>
    <rPh sb="6" eb="7">
      <t>カカ</t>
    </rPh>
    <rPh sb="14" eb="16">
      <t>チョウシュウ</t>
    </rPh>
    <rPh sb="16" eb="18">
      <t>ジョウキョウ</t>
    </rPh>
    <rPh sb="18" eb="19">
      <t>トウ</t>
    </rPh>
    <phoneticPr fontId="23"/>
  </si>
  <si>
    <t>↓エラーチェック用にお使いください。（誤りがある場合、”FALSE”が表示されます。）</t>
    <rPh sb="8" eb="9">
      <t>ヨウ</t>
    </rPh>
    <rPh sb="11" eb="12">
      <t>ツカ</t>
    </rPh>
    <rPh sb="19" eb="20">
      <t>アヤマ</t>
    </rPh>
    <rPh sb="24" eb="26">
      <t>バアイ</t>
    </rPh>
    <rPh sb="35" eb="37">
      <t>ヒョウジ</t>
    </rPh>
    <phoneticPr fontId="23"/>
  </si>
  <si>
    <t>初診</t>
    <rPh sb="0" eb="2">
      <t>ショシン</t>
    </rPh>
    <phoneticPr fontId="23"/>
  </si>
  <si>
    <t>再診</t>
    <rPh sb="0" eb="2">
      <t>サイシン</t>
    </rPh>
    <phoneticPr fontId="23"/>
  </si>
  <si>
    <t>医科（名）</t>
    <rPh sb="0" eb="2">
      <t>イカ</t>
    </rPh>
    <rPh sb="3" eb="4">
      <t>メイ</t>
    </rPh>
    <phoneticPr fontId="23"/>
  </si>
  <si>
    <t>歯科（名）</t>
    <rPh sb="0" eb="2">
      <t>シカ</t>
    </rPh>
    <rPh sb="3" eb="4">
      <t>メイ</t>
    </rPh>
    <phoneticPr fontId="23"/>
  </si>
  <si>
    <t>初診又は再診の患者数</t>
    <rPh sb="0" eb="2">
      <t>ショシン</t>
    </rPh>
    <rPh sb="2" eb="3">
      <t>マタ</t>
    </rPh>
    <rPh sb="4" eb="6">
      <t>サイシン</t>
    </rPh>
    <rPh sb="7" eb="10">
      <t>カンジャスウ</t>
    </rPh>
    <phoneticPr fontId="23"/>
  </si>
  <si>
    <t>①のうち、紹介状なしの患者又は他の保険医療機関を紹介したにもかかわらず、自院を受診した患者</t>
    <rPh sb="5" eb="8">
      <t>ショウカイジョウ</t>
    </rPh>
    <rPh sb="11" eb="13">
      <t>カンジャ</t>
    </rPh>
    <rPh sb="13" eb="14">
      <t>マタ</t>
    </rPh>
    <rPh sb="15" eb="16">
      <t>タ</t>
    </rPh>
    <rPh sb="17" eb="19">
      <t>ホケン</t>
    </rPh>
    <rPh sb="19" eb="21">
      <t>イリョウ</t>
    </rPh>
    <rPh sb="21" eb="23">
      <t>キカン</t>
    </rPh>
    <rPh sb="24" eb="26">
      <t>ショウカイ</t>
    </rPh>
    <rPh sb="36" eb="38">
      <t>ジイン</t>
    </rPh>
    <rPh sb="39" eb="41">
      <t>ジュシン</t>
    </rPh>
    <rPh sb="43" eb="45">
      <t>カンジャ</t>
    </rPh>
    <phoneticPr fontId="23"/>
  </si>
  <si>
    <t>②のうち、特別の料金を徴収した患者</t>
    <rPh sb="11" eb="13">
      <t>チョウシュウ</t>
    </rPh>
    <rPh sb="15" eb="17">
      <t>カンジャ</t>
    </rPh>
    <phoneticPr fontId="23"/>
  </si>
  <si>
    <t>②のうち、特別の料金を徴収しなかった患者</t>
    <rPh sb="11" eb="13">
      <t>チョウシュウ</t>
    </rPh>
    <rPh sb="18" eb="20">
      <t>カンジャ</t>
    </rPh>
    <phoneticPr fontId="23"/>
  </si>
  <si>
    <t>（１）特別の料金の徴収を行うことは認められない患者</t>
    <rPh sb="3" eb="5">
      <t>トクベツ</t>
    </rPh>
    <rPh sb="6" eb="8">
      <t>リョウキン</t>
    </rPh>
    <rPh sb="9" eb="11">
      <t>チョウシュウ</t>
    </rPh>
    <rPh sb="12" eb="13">
      <t>オコナ</t>
    </rPh>
    <rPh sb="17" eb="18">
      <t>ミト</t>
    </rPh>
    <rPh sb="23" eb="25">
      <t>カンジャ</t>
    </rPh>
    <phoneticPr fontId="23"/>
  </si>
  <si>
    <t>救急の患者</t>
    <phoneticPr fontId="23"/>
  </si>
  <si>
    <t>国の公費負担医療制度の受給対象者</t>
    <phoneticPr fontId="23"/>
  </si>
  <si>
    <t>地方単独の公費負担医療の受給対象者（事業の趣旨が特定の障害、特定の疾病等に着目しているものに限る）</t>
    <phoneticPr fontId="23"/>
  </si>
  <si>
    <t>無料低額診療事業実施医療機関における当該制度の対象者</t>
    <phoneticPr fontId="23"/>
  </si>
  <si>
    <t>エイズ拠点病院におけるＨＩＶ感染者</t>
    <phoneticPr fontId="23"/>
  </si>
  <si>
    <t>(２）特別の料金の支払いを求めないことができる患者（※２）</t>
    <rPh sb="3" eb="5">
      <t>トクベツ</t>
    </rPh>
    <rPh sb="6" eb="8">
      <t>リョウキン</t>
    </rPh>
    <rPh sb="9" eb="11">
      <t>シハラ</t>
    </rPh>
    <rPh sb="13" eb="14">
      <t>モト</t>
    </rPh>
    <rPh sb="23" eb="25">
      <t>カンジャ</t>
    </rPh>
    <phoneticPr fontId="23"/>
  </si>
  <si>
    <t>自施設の他の診療科を受診している患者</t>
    <phoneticPr fontId="23"/>
  </si>
  <si>
    <t>医科と歯科との間で院内紹介された患者</t>
    <phoneticPr fontId="23"/>
  </si>
  <si>
    <t>特定健康診査、がん検診等の結果により精密検査受診の指示を受けた患者</t>
    <phoneticPr fontId="23"/>
  </si>
  <si>
    <t>救急医療事業、周産期事業等における休日夜間受診患者</t>
    <phoneticPr fontId="23"/>
  </si>
  <si>
    <t>外来受診から継続して入院した患者</t>
    <phoneticPr fontId="23"/>
  </si>
  <si>
    <t>地域に他に当該診療科を標榜する保険医療機関がなく、当該保険医療機関が外来診療を実質的に担っているような診療科を受診する患者</t>
    <phoneticPr fontId="23"/>
  </si>
  <si>
    <t>治験協力者である患者</t>
    <phoneticPr fontId="23"/>
  </si>
  <si>
    <t>⑧</t>
    <phoneticPr fontId="23"/>
  </si>
  <si>
    <t>災害により被害を受けた患者</t>
    <phoneticPr fontId="23"/>
  </si>
  <si>
    <t>⑨</t>
    <phoneticPr fontId="23"/>
  </si>
  <si>
    <t>労働災害、公務災害、交通事故、自費診療の患者</t>
    <phoneticPr fontId="23"/>
  </si>
  <si>
    <t>⑩</t>
    <phoneticPr fontId="23"/>
  </si>
  <si>
    <t>その他、保険医療機関が当該保険医療機関を直接受診する必要性を特に認めた患者
（（４）に具体的な理由及び患者数を記載すること）</t>
    <phoneticPr fontId="23"/>
  </si>
  <si>
    <t>（３）（１）及び（２）以外の理由により特別の料金を徴収しなかった患者（説明をしても同意 が得られなかった患者等）（※２）</t>
    <rPh sb="6" eb="7">
      <t>オヨ</t>
    </rPh>
    <rPh sb="11" eb="13">
      <t>イガイ</t>
    </rPh>
    <rPh sb="14" eb="16">
      <t>リユウ</t>
    </rPh>
    <rPh sb="19" eb="21">
      <t>トクベツ</t>
    </rPh>
    <rPh sb="22" eb="24">
      <t>リョウキン</t>
    </rPh>
    <rPh sb="25" eb="27">
      <t>チョウシュウ</t>
    </rPh>
    <rPh sb="32" eb="34">
      <t>カンジャ</t>
    </rPh>
    <rPh sb="35" eb="37">
      <t>セツメイ</t>
    </rPh>
    <rPh sb="41" eb="43">
      <t>ドウイ</t>
    </rPh>
    <rPh sb="45" eb="46">
      <t>エ</t>
    </rPh>
    <rPh sb="52" eb="54">
      <t>カンジャ</t>
    </rPh>
    <rPh sb="54" eb="55">
      <t>トウ</t>
    </rPh>
    <phoneticPr fontId="23"/>
  </si>
  <si>
    <t>※１　</t>
    <phoneticPr fontId="23"/>
  </si>
  <si>
    <t>※２　</t>
    <phoneticPr fontId="23"/>
  </si>
  <si>
    <t>※３</t>
    <phoneticPr fontId="23"/>
  </si>
  <si>
    <t>患者数については、延べ人数を記載すること。</t>
    <rPh sb="0" eb="2">
      <t>カンジャ</t>
    </rPh>
    <rPh sb="2" eb="3">
      <t>スウ</t>
    </rPh>
    <rPh sb="9" eb="10">
      <t>ノ</t>
    </rPh>
    <rPh sb="11" eb="13">
      <t>ニンズウ</t>
    </rPh>
    <rPh sb="14" eb="16">
      <t>キサイ</t>
    </rPh>
    <phoneticPr fontId="23"/>
  </si>
  <si>
    <t>（別紙様式８）</t>
    <rPh sb="1" eb="3">
      <t>ベッシ</t>
    </rPh>
    <rPh sb="3" eb="5">
      <t>ヨウシキ</t>
    </rPh>
    <phoneticPr fontId="23"/>
  </si>
  <si>
    <t>180日を超える入院に関する事項の実施状況報告書</t>
    <rPh sb="17" eb="19">
      <t>ジッシ</t>
    </rPh>
    <phoneticPr fontId="23"/>
  </si>
  <si>
    <t>＜病院＞</t>
    <rPh sb="1" eb="3">
      <t>ビョウイン</t>
    </rPh>
    <phoneticPr fontId="23"/>
  </si>
  <si>
    <t>区分
注１</t>
    <rPh sb="0" eb="2">
      <t>クブン</t>
    </rPh>
    <rPh sb="3" eb="4">
      <t>チュウ</t>
    </rPh>
    <phoneticPr fontId="23"/>
  </si>
  <si>
    <t>対象者数
（実数）</t>
    <rPh sb="0" eb="3">
      <t>タイショウシャ</t>
    </rPh>
    <rPh sb="3" eb="4">
      <t>スウ</t>
    </rPh>
    <rPh sb="6" eb="8">
      <t>ジッスウ</t>
    </rPh>
    <phoneticPr fontId="23"/>
  </si>
  <si>
    <t>特別の料金を徴収した
延べ日数</t>
    <rPh sb="0" eb="2">
      <t>トクベツ</t>
    </rPh>
    <rPh sb="3" eb="5">
      <t>リョウキン</t>
    </rPh>
    <rPh sb="6" eb="8">
      <t>チョウシュウ</t>
    </rPh>
    <rPh sb="11" eb="12">
      <t>ノ</t>
    </rPh>
    <rPh sb="13" eb="15">
      <t>ニッスウ</t>
    </rPh>
    <phoneticPr fontId="23"/>
  </si>
  <si>
    <t>患者から徴収した料金
（１人１日当たり）注３</t>
    <rPh sb="0" eb="2">
      <t>カンジャ</t>
    </rPh>
    <rPh sb="4" eb="6">
      <t>チョウシュウ</t>
    </rPh>
    <rPh sb="8" eb="10">
      <t>リョウキン</t>
    </rPh>
    <rPh sb="12" eb="14">
      <t>ヒトリ</t>
    </rPh>
    <rPh sb="15" eb="16">
      <t>ニチ</t>
    </rPh>
    <rPh sb="16" eb="17">
      <t>ア</t>
    </rPh>
    <rPh sb="20" eb="21">
      <t>チュウ</t>
    </rPh>
    <phoneticPr fontId="23"/>
  </si>
  <si>
    <t>入院料</t>
    <rPh sb="0" eb="3">
      <t>ニュウインリョウ</t>
    </rPh>
    <phoneticPr fontId="23"/>
  </si>
  <si>
    <t>一般病棟入院基本料</t>
    <rPh sb="0" eb="2">
      <t>イッパン</t>
    </rPh>
    <rPh sb="2" eb="4">
      <t>ビョウトウ</t>
    </rPh>
    <rPh sb="4" eb="6">
      <t>ニュウイン</t>
    </rPh>
    <rPh sb="6" eb="9">
      <t>キホンリョウ</t>
    </rPh>
    <phoneticPr fontId="23"/>
  </si>
  <si>
    <t>人</t>
    <rPh sb="0" eb="1">
      <t>ヒト</t>
    </rPh>
    <phoneticPr fontId="23"/>
  </si>
  <si>
    <t>特定機能病院入院基本料</t>
    <rPh sb="0" eb="2">
      <t>トクテイ</t>
    </rPh>
    <rPh sb="2" eb="4">
      <t>キノウ</t>
    </rPh>
    <rPh sb="4" eb="6">
      <t>ビョウイン</t>
    </rPh>
    <rPh sb="6" eb="8">
      <t>ニュウイン</t>
    </rPh>
    <rPh sb="8" eb="11">
      <t>キホンリョウ</t>
    </rPh>
    <phoneticPr fontId="23"/>
  </si>
  <si>
    <t>専門病院入院基本料</t>
    <rPh sb="0" eb="2">
      <t>センモン</t>
    </rPh>
    <rPh sb="2" eb="4">
      <t>ビョウイン</t>
    </rPh>
    <rPh sb="4" eb="6">
      <t>ニュウイン</t>
    </rPh>
    <rPh sb="6" eb="9">
      <t>キホンリョウ</t>
    </rPh>
    <phoneticPr fontId="23"/>
  </si>
  <si>
    <t>　２．２種類以上の区分に該当する場合、該当する番号を２段書きで記載し、対象者数、日数、料金については、</t>
    <rPh sb="4" eb="6">
      <t>シュルイ</t>
    </rPh>
    <rPh sb="6" eb="8">
      <t>イジョウ</t>
    </rPh>
    <rPh sb="9" eb="11">
      <t>クブン</t>
    </rPh>
    <rPh sb="12" eb="14">
      <t>ガイトウ</t>
    </rPh>
    <rPh sb="16" eb="18">
      <t>バアイ</t>
    </rPh>
    <rPh sb="19" eb="21">
      <t>ガイトウ</t>
    </rPh>
    <rPh sb="23" eb="25">
      <t>バンゴウ</t>
    </rPh>
    <rPh sb="27" eb="29">
      <t>ダンガ</t>
    </rPh>
    <rPh sb="31" eb="33">
      <t>キサイ</t>
    </rPh>
    <rPh sb="35" eb="38">
      <t>タイショウシャ</t>
    </rPh>
    <rPh sb="38" eb="39">
      <t>スウ</t>
    </rPh>
    <rPh sb="40" eb="42">
      <t>ニッスウ</t>
    </rPh>
    <rPh sb="43" eb="45">
      <t>リョウキン</t>
    </rPh>
    <phoneticPr fontId="23"/>
  </si>
  <si>
    <t>　　　それぞれの番号に対応するように２段書きで記載すること。</t>
    <phoneticPr fontId="23"/>
  </si>
  <si>
    <t>　　　　　　　　記載例</t>
    <rPh sb="8" eb="10">
      <t>キサイ</t>
    </rPh>
    <rPh sb="10" eb="11">
      <t>レイ</t>
    </rPh>
    <phoneticPr fontId="23"/>
  </si>
  <si>
    <t>区分</t>
    <rPh sb="0" eb="2">
      <t>クブン</t>
    </rPh>
    <phoneticPr fontId="23"/>
  </si>
  <si>
    <t>対象者数</t>
    <rPh sb="0" eb="3">
      <t>タイショウシャ</t>
    </rPh>
    <rPh sb="3" eb="4">
      <t>スウ</t>
    </rPh>
    <phoneticPr fontId="23"/>
  </si>
  <si>
    <t>日数</t>
    <rPh sb="0" eb="2">
      <t>ニッスウ</t>
    </rPh>
    <phoneticPr fontId="23"/>
  </si>
  <si>
    <t>料金</t>
    <rPh sb="0" eb="2">
      <t>リョウキン</t>
    </rPh>
    <phoneticPr fontId="23"/>
  </si>
  <si>
    <t>1
6</t>
    <phoneticPr fontId="23"/>
  </si>
  <si>
    <t>3
10</t>
    <phoneticPr fontId="23"/>
  </si>
  <si>
    <t>20
30</t>
    <phoneticPr fontId="23"/>
  </si>
  <si>
    <t>1,200
1,300</t>
    <phoneticPr fontId="23"/>
  </si>
  <si>
    <t>　３．本報告については、直近１年間（前年７月１日～当年６月３０日）の実施状況を記載すること。</t>
    <rPh sb="3" eb="6">
      <t>ホンホウコク</t>
    </rPh>
    <rPh sb="12" eb="14">
      <t>チョッキン</t>
    </rPh>
    <rPh sb="15" eb="17">
      <t>ネンカン</t>
    </rPh>
    <rPh sb="18" eb="20">
      <t>ゼンネン</t>
    </rPh>
    <rPh sb="21" eb="22">
      <t>ガツ</t>
    </rPh>
    <rPh sb="23" eb="24">
      <t>ヒ</t>
    </rPh>
    <rPh sb="25" eb="26">
      <t>トウ</t>
    </rPh>
    <rPh sb="26" eb="27">
      <t>ネン</t>
    </rPh>
    <rPh sb="28" eb="29">
      <t>ガツ</t>
    </rPh>
    <rPh sb="31" eb="32">
      <t>ヒ</t>
    </rPh>
    <rPh sb="34" eb="36">
      <t>ジッシ</t>
    </rPh>
    <rPh sb="36" eb="38">
      <t>ジョウキョウ</t>
    </rPh>
    <rPh sb="39" eb="41">
      <t>キサイ</t>
    </rPh>
    <phoneticPr fontId="23"/>
  </si>
  <si>
    <t>　　　なお、徴収した実績がない場合は報告の必要はない。</t>
    <phoneticPr fontId="23"/>
  </si>
  <si>
    <t>　４．180日を超える入院に係る特別の料金に事前の報告と相違がある場合は、速やかに変更の報告を行うこと。</t>
    <rPh sb="14" eb="15">
      <t>カカ</t>
    </rPh>
    <rPh sb="16" eb="18">
      <t>トクベツ</t>
    </rPh>
    <rPh sb="19" eb="21">
      <t>リョウキン</t>
    </rPh>
    <rPh sb="22" eb="24">
      <t>ジゼン</t>
    </rPh>
    <rPh sb="25" eb="27">
      <t>ホウコク</t>
    </rPh>
    <rPh sb="28" eb="30">
      <t>ソウイ</t>
    </rPh>
    <rPh sb="33" eb="35">
      <t>バアイ</t>
    </rPh>
    <rPh sb="37" eb="38">
      <t>スミ</t>
    </rPh>
    <rPh sb="41" eb="43">
      <t>ヘンコウ</t>
    </rPh>
    <rPh sb="44" eb="46">
      <t>ホウコク</t>
    </rPh>
    <rPh sb="47" eb="48">
      <t>オコナ</t>
    </rPh>
    <phoneticPr fontId="23"/>
  </si>
  <si>
    <t>[別紙様式１：記載上の注意]</t>
  </si>
  <si>
    <t>◯　通則事項</t>
  </si>
  <si>
    <t>4．手書きのものを訂正する場合は、二重線で削除し、訂正印は押印しないこと。捨印も不要であること。</t>
  </si>
  <si>
    <t>＜別紙様式１－１①②について＞</t>
  </si>
  <si>
    <t>※都道府県と市町村による事務組合については、「⑦都道府県」を記載すること。</t>
  </si>
  <si>
    <t>①厚生労働省　　　　　　　②国立病院機構　　③国立大学法人　　④労働者健康安全機構</t>
  </si>
  <si>
    <t>⑤地域医療機能推進機構　　⑥その他（国）　　⑦都道府県　　　　⑧市町村</t>
  </si>
  <si>
    <t>⑨地方独立行政法人　　　　⑩日赤　　　　　　⑪済生会　　　　　⑫北海道社会事業協会</t>
  </si>
  <si>
    <t>⑬厚生連　　　　　　　　　⑭国民健康保険団体連合会</t>
  </si>
  <si>
    <t>⑮健康保険組合及びその連合会　　　　　　　　⑯共済組合及びその連合会</t>
  </si>
  <si>
    <t>⑰国民健康保険組合　　　　⑱公益法人　　　　⑲医療法人　　　　⑳学校法人</t>
  </si>
  <si>
    <t>㉑社会福祉法人　　　　　　㉒医療生協　　　　㉓会社　　　　　　㉔その他の法人</t>
  </si>
  <si>
    <t>㉕個人（個人名は記載しないこと）</t>
  </si>
  <si>
    <t>※介護療養病床を有する場合についてのみ「有」に☑を付し、介護医療院は含めないこと。</t>
  </si>
  <si>
    <t>（１）「一般病棟、療養病棟、結核病棟、精神病棟、障害者施設等」の「届出区分」欄は、それぞれ該当するものを下記の番号により記載すること。なお、記載にあたっては以下の点に注意すること。</t>
  </si>
  <si>
    <t>・医療提供体制の確保の状況に鑑み、基本診療料の施設基準告示　別表第六の二に掲げる厚生労働大臣が定める地域の医療機関で、一般病棟入院基本料の届出を病棟ごとに行っている場合（以下「医療資源の少ない地域の場合」という。）、一般病棟の届出区分欄に、異なる届出区分ごとに行をわけて記載すること。</t>
  </si>
  <si>
    <t>入院基本料</t>
  </si>
  <si>
    <t>①－１ 急性期一般入院料１　①－２ 急性期一般入院料２　①－３ 急性期一般入院料３</t>
  </si>
  <si>
    <t>①－４ 急性期一般入院料４　①－５ 急性期一般入院料５　①－６ 急性期一般入院料６</t>
  </si>
  <si>
    <t>②－１ 地域一般入院料１　 ②－２ 地域一般入院料２　  ②－３ 地域一般入院料３</t>
  </si>
  <si>
    <t>③ ７対１入院基本料　　 ④ 10対１入院基本料　　⑤ 13対１入院基本料</t>
  </si>
  <si>
    <t>⑥ 15対１入院基本料　　 ⑦ 18対１入院基本料    ⑧ 20対１入院基本料</t>
  </si>
  <si>
    <t>⑨ 特別入院基本料（療養以外）</t>
  </si>
  <si>
    <t>（療養病棟は次の届出区分により、複数区分届出のある場合、上段･下段に分けて記載すること）</t>
  </si>
  <si>
    <t>⑩ 療養病棟入院料１　   ⑪ 療養病棟入院料２　　⑫ 療養病棟入院基本料の注11の病棟</t>
  </si>
  <si>
    <t>⑬ 特別入院基本料（療養）</t>
  </si>
  <si>
    <t>⑭ 月平均夜勤時間超過減算　  ⑮ 夜勤時間特別入院基本料</t>
  </si>
  <si>
    <t>⑯ 重症患者割合特別入院基本料</t>
  </si>
  <si>
    <t>　　</t>
  </si>
  <si>
    <t>特定入院料</t>
  </si>
  <si>
    <t>※小数点以下は切り上げること。</t>
  </si>
  <si>
    <t>届出区分</t>
  </si>
  <si>
    <t>6.の番号</t>
  </si>
  <si>
    <t>急性期一般入院料１</t>
  </si>
  <si>
    <t>①－１</t>
  </si>
  <si>
    <t>特定機能病院入院基本料（一般病棟）の７対１入院基本料</t>
  </si>
  <si>
    <t>専門病院入院基本料の７対１入院基本料</t>
  </si>
  <si>
    <t>回復期リハビリテーション病棟入院料１</t>
  </si>
  <si>
    <t>㉑</t>
  </si>
  <si>
    <t>回復期リハビリテーション病棟入院料２</t>
  </si>
  <si>
    <t>㉒</t>
  </si>
  <si>
    <t>回復期リハビリテーション病棟入院料３</t>
  </si>
  <si>
    <t>㉓</t>
  </si>
  <si>
    <t>回復期リハビリテーション病棟入院料４</t>
  </si>
  <si>
    <t>㉔</t>
  </si>
  <si>
    <t>地域包括ケア病棟入院料１</t>
  </si>
  <si>
    <t>地域包括ケア病棟入院料２</t>
  </si>
  <si>
    <t>地域包括ケア病棟入院料３</t>
  </si>
  <si>
    <t>地域包括ケア病棟入院料４</t>
  </si>
  <si>
    <t>地域包括ケア入院医療管理料１</t>
  </si>
  <si>
    <t>－（21行目）</t>
  </si>
  <si>
    <t>地域包括ケア入院医療管理料２</t>
  </si>
  <si>
    <t>－（22行目）</t>
  </si>
  <si>
    <t>地域包括ケア入院医療管理料３</t>
  </si>
  <si>
    <t>－（23行目）</t>
  </si>
  <si>
    <t>地域包括ケア入院医療管理料４</t>
  </si>
  <si>
    <t>－（24行目）</t>
  </si>
  <si>
    <t>特定機能病院リハビリテーション病棟入院料</t>
  </si>
  <si>
    <t>※新型コロナウイルス感染症に係る対応について</t>
  </si>
  <si>
    <t>本来の届出</t>
  </si>
  <si>
    <t>簡易な報告（新型コロナ）</t>
  </si>
  <si>
    <t>病棟数</t>
  </si>
  <si>
    <t>許可病床数</t>
  </si>
  <si>
    <t>医療保険</t>
  </si>
  <si>
    <t>届出病床数</t>
  </si>
  <si>
    <t>１行目</t>
  </si>
  <si>
    <t>25行目</t>
  </si>
  <si>
    <t>例：A病棟（一般病床30床）、B病棟（結核病床30床）、C病棟（一般病床20床＋結核病床10床）の場合は、一般病棟に２病棟60床、結核病棟の上段（11行目）に１病棟30床、結核病棟の下段（13行目）に１病棟10床を記載する。</t>
  </si>
  <si>
    <t>※当該期間において開設、増床及び減床を行った場合の入院患者数の取扱いについては、「基本診療料の施設基準等及びその届出に関する手続きの取扱いについて（令和４年３月４日保医発0304第２号）」の「別添２　入院基本料等の施設基準等」の「第２　病院の入院基本料等に関する施設基準」の４（１）イ及びウに準ずるものとする。</t>
  </si>
  <si>
    <t>なお、計算方法は「基本診療料の施設基準等及びその届出に関する手続きの取扱いについて（令和４年３月４日保医発0304第２号）」の「別添７　基本診療料の施設基準等に係る届出書（様式９　入院基本料等の施設基準に係る届出書添付書類）」に示す「月平均１日当たり看護配置数」の算出方法に準ずる。</t>
  </si>
  <si>
    <t>特定入院料の病棟についても、記載すること。</t>
  </si>
  <si>
    <t>（参考）　月延べ勤務時間数の計／（日数×８）</t>
  </si>
  <si>
    <t>（過去１年間の１日平均入院患者数／月平均１日当たり夜間看護職員配置数＊）</t>
  </si>
  <si>
    <t>＊月延べ夜勤時間数の計／（日数×16）</t>
  </si>
  <si>
    <t>なお、計算方法は「基本診療料の施設基準等及びその届出に関する手続きの取扱いについて（令和４年３月４日保医発0304第２号）」の「別添７　基本診療料の施設基準等に係る届出書　（様式９　入院基本料等の施設基準に係る届出書添付書類）」に示す「月平均１日当たり看護補助者配置数」の算出方法に準ずる。</t>
  </si>
  <si>
    <t>特定入院料の病棟についても、記載すること。また、看護補助者の配置実績がない場合は、「０」と記載すること。</t>
  </si>
  <si>
    <t>急性期看護補助体制加算/看護補助加算</t>
  </si>
  <si>
    <t>①いずれも届出なし</t>
  </si>
  <si>
    <t>②25対１急性期看護補助体制加算（看護補助者５割以上）</t>
  </si>
  <si>
    <t>⑨看護補助加算（障害者施設等入院基本料）</t>
  </si>
  <si>
    <t>夜間急性期看護補助体制加算/夜間75対１看護補助加算</t>
  </si>
  <si>
    <t>②夜間30対１急性期看護補助体制加算　　③夜間50対１急性期看護補助体制加算</t>
  </si>
  <si>
    <t>④夜間100対１急性期看護補助体制加算　 ⑤夜間75対１看護補助加算</t>
  </si>
  <si>
    <t>看護職員夜間配置加算</t>
  </si>
  <si>
    <t>②看護職員夜間12対１配置加算１　　③看護職員夜間12対１配置加算２</t>
  </si>
  <si>
    <t>④看護職員夜間16対１配置加算１　　⑤看護職員夜間16対１配置加算２</t>
  </si>
  <si>
    <t>夜間看護体制加算</t>
  </si>
  <si>
    <t>②急性期看護補助体制加算　　 ③看護補助加算 　　④障害者施設等入院基本料</t>
  </si>
  <si>
    <t>・「看護職員夜間12対１配置加算１」</t>
  </si>
  <si>
    <t>・「看護職員夜間16対１配置加算１」</t>
  </si>
  <si>
    <t>・「急性期看護補助体制加算」の「夜間看護体制加算」</t>
  </si>
  <si>
    <t>・「看護補助加算」の「夜間看護体制加算」</t>
  </si>
  <si>
    <t>・「障害者施設等入院基本料」の「夜間看護体制加算」</t>
  </si>
  <si>
    <t>・「精神科救急急性期医療入院料」の「看護職員夜間配置加算」</t>
  </si>
  <si>
    <t>・「精神科救急・合併症入院料」の「看護職員夜間配置加算」</t>
  </si>
  <si>
    <t>夜間看護体制の評価項目</t>
  </si>
  <si>
    <t>①勤務終了時刻と勤務開始時刻の間が11時間以上</t>
  </si>
  <si>
    <t>②勤務開始時刻が、直近の勤務の開始時刻の概ね24時間後以降</t>
  </si>
  <si>
    <t>③夜勤の連続回数が２回以下　　　　　　　④夜勤後の暦日の休日確保</t>
  </si>
  <si>
    <t>⑤早出や遅出等の柔軟な勤務体制の工夫　　⑥業務量の把握・部署間支援</t>
  </si>
  <si>
    <t>⑦看護補助者の業務の５割以上が療養上の世話</t>
  </si>
  <si>
    <t>⑧看護補助者の夜間配置　　　　　　　　　⑨看護補助者比率５割以上</t>
  </si>
  <si>
    <t>⑩夜間院内保育所の設置・利用実績　　　　⑪ICT、AI、IoT等の活用による業務負担軽減</t>
  </si>
  <si>
    <t>ア　新型コロナウイルス感染症患者等を受け入れた保険医療機関</t>
  </si>
  <si>
    <t>イ　アに該当する医療機関等に職員を派遣した保険医療機関等</t>
  </si>
  <si>
    <t>＜別紙様式１－２について＞</t>
  </si>
  <si>
    <t>③－１ 特定機能病院入院基本料（一般病棟）の７対１入院基本料</t>
  </si>
  <si>
    <t>③－２ 特定機能病院入院基本料（結核病棟）の７対１入院基本料</t>
  </si>
  <si>
    <t>③－３ 専門病院入院基本料の７対１入院基本料</t>
  </si>
  <si>
    <t>③－４ 結核病棟の７対１入院基本料</t>
  </si>
  <si>
    <t>④－１ 特定機能病院入院基本料（一般病棟）の10対１入院基本料</t>
  </si>
  <si>
    <t>④－２ 専門病院入院基本料の10対１入院基本料</t>
  </si>
  <si>
    <t>⑤ 専門病院入院基本料の13対１入院基本料</t>
  </si>
  <si>
    <t>看護必要度加算・一般病棟看護必要度評価加算</t>
  </si>
  <si>
    <t>24． 「重症度、医療・看護必要度の評価票」欄には、測定・評価に用いた一般病棟用の重症度、医療・看護必要度の評価票の種別「Ⅰ」又は「Ⅱ」のいずれか一方のみに☑を付すこと。</t>
  </si>
  <si>
    <t>25． 「届出病床数」欄については、23（１）の入院基本料①～⑤の届出をしている入院料の病床数を記載すること。</t>
  </si>
  <si>
    <t>(a) 「① 入院患者延べ数」欄には、23（１）の入院基本料①～⑤の病棟に入院している延べ患者数を記載する。</t>
  </si>
  <si>
    <t>(b) 「② ①のうち重症度、医療・看護必要度の基準を満たす患者の延べ数」欄には、各入院基本料の施設基準に定める該当患者の延べ数を記載すること。</t>
  </si>
  <si>
    <t>＜別紙様式１－３について＞</t>
  </si>
  <si>
    <t>①急性期一般入院基本料　②地域一般入院基本料　　③７対１入院基本料</t>
  </si>
  <si>
    <t>④10対１入院基本料　　 ⑤13対１入院基本料</t>
  </si>
  <si>
    <t>２．療養病棟</t>
  </si>
  <si>
    <t>⑩療養病棟入院料１　⑪療養病棟入院料２　⑫療養病棟入院基本料の注11の病棟</t>
  </si>
  <si>
    <t>総合入院体制加算３</t>
  </si>
  <si>
    <t>総合３</t>
  </si>
  <si>
    <t>療養病棟療養環境改善加算１</t>
  </si>
  <si>
    <t>療養改１</t>
  </si>
  <si>
    <t>地域包括ケア病棟入院料１及び地域包括ケア入院医療管理料１</t>
  </si>
  <si>
    <t>地包ケア１</t>
  </si>
  <si>
    <t>第33号</t>
  </si>
  <si>
    <t>地域包括ケア病棟入院料２及び地域包括ケア入院医療管理料２</t>
  </si>
  <si>
    <t>地包ケア２</t>
  </si>
  <si>
    <t>第109号</t>
  </si>
  <si>
    <t>第114号</t>
  </si>
  <si>
    <t>第107号</t>
  </si>
  <si>
    <t>第116号</t>
  </si>
  <si>
    <t>第100号</t>
  </si>
  <si>
    <t>第110号</t>
  </si>
  <si>
    <t>地域包括ケア病棟入院料１～４及び地域包括ケア入院医療管理料１～４</t>
    <rPh sb="0" eb="2">
      <t>チイキ</t>
    </rPh>
    <rPh sb="2" eb="4">
      <t>ホウカツ</t>
    </rPh>
    <rPh sb="6" eb="8">
      <t>ビョウトウ</t>
    </rPh>
    <rPh sb="8" eb="11">
      <t>ニュウインリョウ</t>
    </rPh>
    <rPh sb="14" eb="15">
      <t>オヨ</t>
    </rPh>
    <phoneticPr fontId="1"/>
  </si>
  <si>
    <t>療養病棟入院基本料</t>
  </si>
  <si>
    <t>療養入院</t>
  </si>
  <si>
    <t>褥瘡ハイリスク患者ケア加算</t>
  </si>
  <si>
    <t>褥瘡ケア</t>
  </si>
  <si>
    <t>平成20年 8月 1日</t>
  </si>
  <si>
    <t>平成21年 7月 1日</t>
  </si>
  <si>
    <t>回１</t>
  </si>
  <si>
    <t>第20号</t>
  </si>
  <si>
    <t>回２</t>
  </si>
  <si>
    <t>第21号</t>
  </si>
  <si>
    <t>第22号</t>
  </si>
  <si>
    <t>緩和ケア病棟入院料１</t>
  </si>
  <si>
    <t>緩１</t>
  </si>
  <si>
    <t>精神科救急急性期医療入院料</t>
  </si>
  <si>
    <t>精救</t>
  </si>
  <si>
    <t>精神科急性期治療病棟入院料１</t>
  </si>
  <si>
    <t>精急１</t>
  </si>
  <si>
    <t>平成26年 8月 1日</t>
  </si>
  <si>
    <t>地域医療体制確保加算</t>
  </si>
  <si>
    <t>地医確保</t>
  </si>
  <si>
    <t>地域歯科診療支援病院歯科初診料</t>
  </si>
  <si>
    <t>病初診</t>
  </si>
  <si>
    <t>診療録管理体制加算１</t>
  </si>
  <si>
    <t>診療録１</t>
  </si>
  <si>
    <t>平成28年 3月 1日</t>
  </si>
  <si>
    <t>診療録管理体制加算２</t>
  </si>
  <si>
    <t>診療録２</t>
  </si>
  <si>
    <t>第39号</t>
  </si>
  <si>
    <t>平成23年 6月 1日</t>
  </si>
  <si>
    <t>平成20年 4月 1日</t>
  </si>
  <si>
    <t>第93号</t>
  </si>
  <si>
    <t>平成27年 5月 1日</t>
  </si>
  <si>
    <t>別添１の「第14の２」の１の(１)に規定する在宅療養支援病院</t>
  </si>
  <si>
    <t>支援病１</t>
  </si>
  <si>
    <t>別添１の「第14の２」の１の(２)に規定する在宅療養支援病院</t>
  </si>
  <si>
    <t>支援病２</t>
  </si>
  <si>
    <t>別添１の「第14の２」の１の(３)に規定する在宅療養支援病院</t>
  </si>
  <si>
    <t>支援病３</t>
  </si>
  <si>
    <t>在宅療養後方支援病院</t>
  </si>
  <si>
    <t>在後病</t>
  </si>
  <si>
    <t>摂食機能療法の注３に規定する摂食嚥下機能回復体制加算２</t>
  </si>
  <si>
    <t>摂嚥回２</t>
  </si>
  <si>
    <t>※判定区分の見方は以下のとおりです。</t>
    <phoneticPr fontId="1"/>
  </si>
  <si>
    <t>※提出のあるものは提出確認欄に○印を記載してください。</t>
    <rPh sb="9" eb="11">
      <t>テイシュツ</t>
    </rPh>
    <rPh sb="16" eb="17">
      <t>ジルシ</t>
    </rPh>
    <phoneticPr fontId="1"/>
  </si>
  <si>
    <t>２００床以上の病院の初診</t>
  </si>
  <si>
    <t>初診等の保険外併用療養費
（別紙様式６には１枚目と２枚目があります。）</t>
    <rPh sb="14" eb="16">
      <t>ベッシ</t>
    </rPh>
    <rPh sb="16" eb="18">
      <t>ヨウシキ</t>
    </rPh>
    <rPh sb="22" eb="24">
      <t>マイメ</t>
    </rPh>
    <rPh sb="25" eb="28">
      <t>ニマイメ</t>
    </rPh>
    <phoneticPr fontId="1"/>
  </si>
  <si>
    <t>石田医院</t>
  </si>
  <si>
    <t>さいとう医院</t>
  </si>
  <si>
    <t>小松医院</t>
  </si>
  <si>
    <t>きくち医院</t>
  </si>
  <si>
    <t>山本内科医院</t>
  </si>
  <si>
    <t>池田医院</t>
  </si>
  <si>
    <t>遠藤クリニック</t>
  </si>
  <si>
    <t>ささき内科クリニック</t>
  </si>
  <si>
    <t>情報通信機器を用いた診療に係る基準</t>
  </si>
  <si>
    <t>第96号</t>
  </si>
  <si>
    <t>第32号</t>
  </si>
  <si>
    <t>第34号</t>
  </si>
  <si>
    <t>地域包括ケア病棟入院料３及び地域包括ケア入院医療管理料３</t>
  </si>
  <si>
    <t>地包ケア３</t>
  </si>
  <si>
    <t>第205号</t>
  </si>
  <si>
    <t>療養　　       40</t>
  </si>
  <si>
    <t>第216号</t>
  </si>
  <si>
    <t>第225号</t>
  </si>
  <si>
    <t>該当なし</t>
    <rPh sb="0" eb="2">
      <t>ガイトウ</t>
    </rPh>
    <phoneticPr fontId="1"/>
  </si>
  <si>
    <t>平成25年 9月 1日</t>
  </si>
  <si>
    <t>平成20年10月 1日</t>
  </si>
  <si>
    <t>回３</t>
  </si>
  <si>
    <t>平成25年 5月 1日</t>
  </si>
  <si>
    <t>救命救急入院料３</t>
  </si>
  <si>
    <t>救３</t>
  </si>
  <si>
    <t>第38号</t>
  </si>
  <si>
    <t>平成27年 7月 1日</t>
  </si>
  <si>
    <t>第41号</t>
  </si>
  <si>
    <t>第59号</t>
  </si>
  <si>
    <t>平成19年 4月 1日</t>
  </si>
  <si>
    <t>平成21年11月 1日</t>
  </si>
  <si>
    <t>平成20年 7月 1日</t>
  </si>
  <si>
    <t>平成23年 8月 1日</t>
  </si>
  <si>
    <t>第241号</t>
  </si>
  <si>
    <t>平成25年10月 1日</t>
  </si>
  <si>
    <t>第176号</t>
  </si>
  <si>
    <t>第180号</t>
  </si>
  <si>
    <t>第244号</t>
  </si>
  <si>
    <t>第190号</t>
  </si>
  <si>
    <t>第242号</t>
  </si>
  <si>
    <t>第231号</t>
  </si>
  <si>
    <t>第145号</t>
  </si>
  <si>
    <t>第85号</t>
  </si>
  <si>
    <t>第239号</t>
  </si>
  <si>
    <t>第171号</t>
  </si>
  <si>
    <t>第144号</t>
  </si>
  <si>
    <t>平成27年10月 1日</t>
  </si>
  <si>
    <t>第245号</t>
  </si>
  <si>
    <t>第177号</t>
  </si>
  <si>
    <t>平成21年 2月 1日</t>
  </si>
  <si>
    <t>第243号</t>
  </si>
  <si>
    <t>平成24年 9月 1日</t>
  </si>
  <si>
    <t>平成27年 9月 1日</t>
  </si>
  <si>
    <t>２００床以上の病院の再診</t>
  </si>
  <si>
    <t>特定機能病院、地域医療支援病院及び紹介受診重点医療機関の再診</t>
  </si>
  <si>
    <t>入院期間が１８０日を超える入院</t>
  </si>
  <si>
    <t>がんゲノムプロファイリング検査</t>
  </si>
  <si>
    <t>様式23の４の２</t>
    <rPh sb="0" eb="2">
      <t>ヨウシキ</t>
    </rPh>
    <phoneticPr fontId="23"/>
  </si>
  <si>
    <t>がんゲノムプロファイリング検査に係る報告書</t>
    <phoneticPr fontId="23"/>
  </si>
  <si>
    <t>保険医療機関名</t>
    <rPh sb="0" eb="2">
      <t>ホケン</t>
    </rPh>
    <rPh sb="2" eb="4">
      <t>イリョウ</t>
    </rPh>
    <rPh sb="4" eb="7">
      <t>キカンメイ</t>
    </rPh>
    <phoneticPr fontId="23"/>
  </si>
  <si>
    <t xml:space="preserve">医療機関コード </t>
    <rPh sb="0" eb="2">
      <t>イリョウ</t>
    </rPh>
    <rPh sb="2" eb="4">
      <t>キカン</t>
    </rPh>
    <phoneticPr fontId="23"/>
  </si>
  <si>
    <t>Ⅰ．直近１年間のＣ－ＣＡＴへのデータ提出に係る実績について</t>
    <rPh sb="2" eb="4">
      <t>チョッキン</t>
    </rPh>
    <rPh sb="5" eb="7">
      <t>ネンカン</t>
    </rPh>
    <rPh sb="18" eb="20">
      <t>テイシュツ</t>
    </rPh>
    <rPh sb="21" eb="22">
      <t>カカ</t>
    </rPh>
    <rPh sb="23" eb="25">
      <t>ジッセキ</t>
    </rPh>
    <phoneticPr fontId="23"/>
  </si>
  <si>
    <t>１．当該医療機関における当該検査の年間実施件数</t>
    <rPh sb="2" eb="4">
      <t>トウガイ</t>
    </rPh>
    <rPh sb="4" eb="6">
      <t>イリョウ</t>
    </rPh>
    <rPh sb="6" eb="8">
      <t>キカン</t>
    </rPh>
    <rPh sb="12" eb="14">
      <t>トウガイ</t>
    </rPh>
    <rPh sb="14" eb="16">
      <t>ケンサ</t>
    </rPh>
    <rPh sb="17" eb="19">
      <t>ネンカン</t>
    </rPh>
    <rPh sb="19" eb="21">
      <t>ジッシ</t>
    </rPh>
    <rPh sb="21" eb="23">
      <t>ケンスウ</t>
    </rPh>
    <phoneticPr fontId="23"/>
  </si>
  <si>
    <t>①＋②</t>
    <phoneticPr fontId="23"/>
  </si>
  <si>
    <t>件</t>
    <rPh sb="0" eb="1">
      <t>ケン</t>
    </rPh>
    <phoneticPr fontId="23"/>
  </si>
  <si>
    <t>（１）</t>
    <phoneticPr fontId="23"/>
  </si>
  <si>
    <t>うち当該医療機関におけるＣ－ＣＡＴへの年間データ提出件数</t>
    <phoneticPr fontId="23"/>
  </si>
  <si>
    <t>（　　　　　　）件</t>
    <phoneticPr fontId="23"/>
  </si>
  <si>
    <t>（２）</t>
    <phoneticPr fontId="23"/>
  </si>
  <si>
    <t>うちＣ－ＣＡＴへのデータ提出について、当該患者の同意が得られなかった場合、当該患者が予期せず死亡した場合その他やむを得ない場合で提出できなかった件数</t>
    <rPh sb="64" eb="66">
      <t>テイシュツ</t>
    </rPh>
    <phoneticPr fontId="23"/>
  </si>
  <si>
    <t>②</t>
    <phoneticPr fontId="23"/>
  </si>
  <si>
    <t>（　　　　　　）名</t>
    <phoneticPr fontId="23"/>
  </si>
  <si>
    <t>Ⅱ．直近１年間のエキスパートパネル及び結果説明に係る実績について</t>
    <rPh sb="17" eb="18">
      <t>オヨ</t>
    </rPh>
    <rPh sb="19" eb="21">
      <t>ケッカ</t>
    </rPh>
    <rPh sb="21" eb="23">
      <t>セツメイ</t>
    </rPh>
    <rPh sb="24" eb="25">
      <t>カカ</t>
    </rPh>
    <rPh sb="26" eb="28">
      <t>ジッセキ</t>
    </rPh>
    <phoneticPr fontId="23"/>
  </si>
  <si>
    <t>２．当該医療機関における当該検査の年間実施件数（同上）</t>
    <rPh sb="2" eb="4">
      <t>トウガイ</t>
    </rPh>
    <rPh sb="4" eb="6">
      <t>イリョウ</t>
    </rPh>
    <rPh sb="6" eb="8">
      <t>キカン</t>
    </rPh>
    <rPh sb="12" eb="14">
      <t>トウガイ</t>
    </rPh>
    <rPh sb="14" eb="16">
      <t>ケンサ</t>
    </rPh>
    <rPh sb="17" eb="19">
      <t>ネンカン</t>
    </rPh>
    <rPh sb="19" eb="21">
      <t>ジッシ</t>
    </rPh>
    <rPh sb="21" eb="23">
      <t>ケンスウ</t>
    </rPh>
    <rPh sb="24" eb="26">
      <t>ドウジョウ</t>
    </rPh>
    <phoneticPr fontId="23"/>
  </si>
  <si>
    <t>③＋④＋⑤</t>
    <phoneticPr fontId="23"/>
  </si>
  <si>
    <t>うち当該医療機関における当該医療機関で実施した検査に係るエキスパートパネルの実施件数　</t>
    <rPh sb="2" eb="4">
      <t>トウガイ</t>
    </rPh>
    <rPh sb="4" eb="6">
      <t>イリョウ</t>
    </rPh>
    <rPh sb="6" eb="8">
      <t>キカン</t>
    </rPh>
    <phoneticPr fontId="23"/>
  </si>
  <si>
    <t>③＋④</t>
    <phoneticPr fontId="23"/>
  </si>
  <si>
    <t>ア．</t>
    <phoneticPr fontId="23"/>
  </si>
  <si>
    <t>うち当該医療機関における当該検査結果を患者に説明した件数</t>
    <phoneticPr fontId="23"/>
  </si>
  <si>
    <t>③</t>
    <phoneticPr fontId="23"/>
  </si>
  <si>
    <t>イ．</t>
    <phoneticPr fontId="23"/>
  </si>
  <si>
    <t>うち当該患者が予期せず死亡した場合その他やむを得ない場合で当該検査結果を患者に説明できなかった件数</t>
    <rPh sb="47" eb="49">
      <t>ケンスウ</t>
    </rPh>
    <phoneticPr fontId="23"/>
  </si>
  <si>
    <t>④</t>
    <phoneticPr fontId="23"/>
  </si>
  <si>
    <t>うちエキスパートパネルの実施について、当該患者が予期せず死亡した場合その他やむを得ない場合で実施できなかった件数</t>
    <rPh sb="12" eb="14">
      <t>ジッシ</t>
    </rPh>
    <rPh sb="46" eb="48">
      <t>ジッシ</t>
    </rPh>
    <phoneticPr fontId="23"/>
  </si>
  <si>
    <t>⑤</t>
    <phoneticPr fontId="23"/>
  </si>
  <si>
    <t>実績期間は前年１月１日から同年12月31日までの期間とする。</t>
    <phoneticPr fontId="23"/>
  </si>
  <si>
    <t>がんプロ</t>
  </si>
  <si>
    <t>別添１の「第９」の２の(４)に規定する在宅療養実績加算１</t>
  </si>
  <si>
    <t>在診実１</t>
  </si>
  <si>
    <t>令和 5年 1月 1日</t>
  </si>
  <si>
    <t>別添１の「第９」の２の(５)に規定する在宅療養実績加算２</t>
  </si>
  <si>
    <t>在診実２</t>
  </si>
  <si>
    <t>令和 2年 6月 1日</t>
  </si>
  <si>
    <t>令和 4年12月 1日</t>
  </si>
  <si>
    <t>令和 4年11月 1日</t>
  </si>
  <si>
    <t>平成28年10月 1日</t>
  </si>
  <si>
    <t>（別紙様式3）</t>
    <rPh sb="1" eb="3">
      <t>ベッシ</t>
    </rPh>
    <rPh sb="3" eb="5">
      <t>ヨウシキ</t>
    </rPh>
    <phoneticPr fontId="16"/>
  </si>
  <si>
    <t>予約に基づく診察の実施（変更）報告書</t>
    <rPh sb="0" eb="2">
      <t>ヨヤク</t>
    </rPh>
    <rPh sb="3" eb="4">
      <t>モト</t>
    </rPh>
    <rPh sb="6" eb="8">
      <t>シンサツ</t>
    </rPh>
    <rPh sb="9" eb="11">
      <t>ジッシ</t>
    </rPh>
    <rPh sb="12" eb="14">
      <t>ヘンコウ</t>
    </rPh>
    <rPh sb="15" eb="18">
      <t>ホウコクショ</t>
    </rPh>
    <phoneticPr fontId="16"/>
  </si>
  <si>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</si>
  <si>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</si>
  <si>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</si>
  <si>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6"/>
  </si>
  <si>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</si>
  <si>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6"/>
  </si>
  <si>
    <t>　　　　　年　　月　　日</t>
    <rPh sb="5" eb="6">
      <t>ネン</t>
    </rPh>
    <rPh sb="8" eb="9">
      <t>ガツ</t>
    </rPh>
    <rPh sb="11" eb="12">
      <t>ヒ</t>
    </rPh>
    <phoneticPr fontId="1"/>
  </si>
  <si>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</si>
  <si>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</si>
  <si>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</si>
  <si>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</si>
  <si>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</si>
  <si>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</si>
  <si>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</si>
  <si>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</si>
  <si>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</si>
  <si>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</si>
  <si>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</si>
  <si>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</si>
  <si>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</si>
  <si>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</si>
  <si>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6"/>
  </si>
  <si>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6"/>
  </si>
  <si>
    <t>（令和５年７月１日現在）</t>
    <phoneticPr fontId="23"/>
  </si>
  <si>
    <t xml:space="preserve">医療機関コード </t>
    <phoneticPr fontId="23"/>
  </si>
  <si>
    <t>多焦点眼内レンズの種類</t>
    <rPh sb="0" eb="5">
      <t>タショウ</t>
    </rPh>
    <rPh sb="9" eb="11">
      <t>シュルイ</t>
    </rPh>
    <phoneticPr fontId="23"/>
  </si>
  <si>
    <t>販売名</t>
    <rPh sb="0" eb="2">
      <t>ハンバイ</t>
    </rPh>
    <rPh sb="2" eb="3">
      <t>メイ</t>
    </rPh>
    <phoneticPr fontId="23"/>
  </si>
  <si>
    <t>医療機器承認番号</t>
    <rPh sb="0" eb="2">
      <t>イリョウ</t>
    </rPh>
    <rPh sb="2" eb="4">
      <t>キキ</t>
    </rPh>
    <phoneticPr fontId="23"/>
  </si>
  <si>
    <t>患者からの徴収額（消費税を含む。）
（※記載上の注意　４．を参照）</t>
    <phoneticPr fontId="23"/>
  </si>
  <si>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3"/>
  </si>
  <si>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</si>
  <si>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6"/>
  </si>
  <si>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</si>
  <si>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3"/>
  </si>
  <si>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</si>
  <si>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6"/>
  </si>
  <si>
    <t>治験機器の名称</t>
    <rPh sb="0" eb="2">
      <t>チケン</t>
    </rPh>
    <rPh sb="2" eb="4">
      <t>キキ</t>
    </rPh>
    <rPh sb="5" eb="7">
      <t>メイショウ</t>
    </rPh>
    <phoneticPr fontId="16"/>
  </si>
  <si>
    <t>治験機器の使用目的又は効果</t>
    <rPh sb="0" eb="2">
      <t>チケン</t>
    </rPh>
    <rPh sb="2" eb="4">
      <t>キキ</t>
    </rPh>
    <rPh sb="5" eb="7">
      <t>シヨウ</t>
    </rPh>
    <rPh sb="7" eb="9">
      <t>モクテキ</t>
    </rPh>
    <rPh sb="9" eb="10">
      <t>マタ</t>
    </rPh>
    <rPh sb="11" eb="13">
      <t>コウカ</t>
    </rPh>
    <phoneticPr fontId="16"/>
  </si>
  <si>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</si>
  <si>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</si>
  <si>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6"/>
  </si>
  <si>
    <t>治験製品の名称</t>
    <rPh sb="0" eb="2">
      <t>チケン</t>
    </rPh>
    <rPh sb="2" eb="4">
      <t>セイヒン</t>
    </rPh>
    <rPh sb="5" eb="7">
      <t>メイショウ</t>
    </rPh>
    <phoneticPr fontId="16"/>
  </si>
  <si>
    <t>治験製品の効能、効果又は性能</t>
    <rPh sb="0" eb="2">
      <t>チケン</t>
    </rPh>
    <rPh sb="2" eb="4">
      <t>セイヒン</t>
    </rPh>
    <rPh sb="5" eb="7">
      <t>コウノウ</t>
    </rPh>
    <rPh sb="8" eb="10">
      <t>コウカ</t>
    </rPh>
    <rPh sb="10" eb="11">
      <t>マタ</t>
    </rPh>
    <rPh sb="12" eb="14">
      <t>セイノウ</t>
    </rPh>
    <phoneticPr fontId="16"/>
  </si>
  <si>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</si>
  <si>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　本報告は、令和５年７月１日時点で保険医療機関及び保険医療養担当規則（昭和32年厚生省令第15号）に基づく</t>
    <rPh sb="3" eb="5">
      <t>ホウコク</t>
    </rPh>
    <rPh sb="15" eb="17">
      <t>ジテン</t>
    </rPh>
    <rPh sb="51" eb="52">
      <t>モト</t>
    </rPh>
    <phoneticPr fontId="23"/>
  </si>
  <si>
    <t>判定シート</t>
    <rPh sb="0" eb="2">
      <t>ハンテイ</t>
    </rPh>
    <phoneticPr fontId="1"/>
  </si>
  <si>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</si>
  <si>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（対象の病室がない場合は０を記入すること。）</t>
    <phoneticPr fontId="23"/>
  </si>
  <si>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</si>
  <si>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</si>
  <si>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</si>
  <si>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</si>
  <si>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生殖補助医療管理料１</t>
  </si>
  <si>
    <t>生殖補助医療管理料２</t>
  </si>
  <si>
    <t>精巣内精子採取術</t>
  </si>
  <si>
    <t>精精採</t>
  </si>
  <si>
    <t>（別紙様式２２）</t>
    <rPh sb="0" eb="2">
      <t>ベッシ</t>
    </rPh>
    <rPh sb="2" eb="4">
      <t>ヨウシキ</t>
    </rPh>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</si>
  <si>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</si>
  <si>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</si>
  <si>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</si>
  <si>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</si>
  <si>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</si>
  <si>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</si>
  <si>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</si>
  <si>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</si>
  <si>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</si>
  <si>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</si>
  <si>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</si>
  <si>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</si>
  <si>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</si>
  <si>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</si>
  <si>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</si>
  <si>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</si>
  <si>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</si>
  <si>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</si>
  <si>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</si>
  <si>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</si>
  <si>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</si>
  <si>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</si>
  <si>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</si>
  <si>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</si>
  <si>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</si>
  <si>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</si>
  <si>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</si>
  <si>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</si>
  <si>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</si>
  <si>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</si>
  <si>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３か月未満</t>
    <rPh sb="2" eb="3">
      <t>ツキ</t>
    </rPh>
    <rPh sb="3" eb="5">
      <t>ミマン</t>
    </rPh>
    <phoneticPr fontId="1"/>
  </si>
  <si>
    <t>３か月以上６か月未満</t>
    <rPh sb="2" eb="3">
      <t>ゲツ</t>
    </rPh>
    <rPh sb="3" eb="5">
      <t>イジョウ</t>
    </rPh>
    <rPh sb="7" eb="8">
      <t>ゲツ</t>
    </rPh>
    <rPh sb="8" eb="10">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</si>
  <si>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</si>
  <si>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</si>
  <si>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</si>
  <si>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</si>
  <si>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</si>
  <si>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</si>
  <si>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</si>
  <si>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</si>
  <si>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</si>
  <si>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</si>
  <si>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</si>
  <si>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</si>
  <si>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</si>
  <si>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</si>
  <si>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</si>
  <si>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</si>
  <si>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</si>
  <si>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</si>
  <si>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</si>
  <si>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</si>
  <si>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</si>
  <si>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</si>
  <si>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</si>
  <si>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</si>
  <si>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</si>
  <si>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</si>
  <si>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</si>
  <si>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</si>
  <si>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</si>
  <si>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</si>
  <si>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</si>
  <si>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</si>
  <si>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</si>
  <si>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</si>
  <si>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</si>
  <si>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</si>
  <si>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</si>
  <si>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</si>
  <si>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</si>
  <si>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</si>
  <si>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</si>
  <si>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</si>
  <si>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</si>
  <si>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医療に係る安全管理のための指針を整備し、医療機関内に掲げている</t>
  </si>
  <si>
    <t>医療に係る安全管理のための委員会を設置し、安全管理の現状を把握している</t>
  </si>
  <si>
    <t>医療に係る安全管理のための職員研修を定期的に実施している</t>
  </si>
  <si>
    <t>医療機関内における事故報告等の医療に係る安全の確保を目的とした改善のための方策を講じている</t>
  </si>
  <si>
    <t>自医療機関において保存されている配偶子、受精卵の保存管理及び記録を安全管理の観点から適切に行っている</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</si>
  <si>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</si>
  <si>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</si>
  <si>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</si>
  <si>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</si>
  <si>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</si>
  <si>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</si>
  <si>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</si>
  <si>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</si>
  <si>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</si>
  <si>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</si>
  <si>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</si>
  <si>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</si>
  <si>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</si>
  <si>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</si>
  <si>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</si>
  <si>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</si>
  <si>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</si>
  <si>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</si>
  <si>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</si>
  <si>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</si>
  <si>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</si>
  <si>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</si>
  <si>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</si>
  <si>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</si>
  <si>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</si>
  <si>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</si>
  <si>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</si>
  <si>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</si>
  <si>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</si>
  <si>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</si>
  <si>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</si>
  <si>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</si>
  <si>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</si>
  <si>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</si>
  <si>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</si>
  <si>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</si>
  <si>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</si>
  <si>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</si>
  <si>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</si>
  <si>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</si>
  <si>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</si>
  <si>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</si>
  <si>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</si>
  <si>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</si>
  <si>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</si>
  <si>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</si>
  <si>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</si>
  <si>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</si>
  <si>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</si>
  <si>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</si>
  <si>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</si>
  <si>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</si>
  <si>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</si>
  <si>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</si>
  <si>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</si>
  <si>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</si>
  <si>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</si>
  <si>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</si>
  <si>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</si>
  <si>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</si>
  <si>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様式11の３</t>
    <rPh sb="0" eb="2">
      <t>ヨウシキ</t>
    </rPh>
    <phoneticPr fontId="23"/>
  </si>
  <si>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3"/>
  </si>
  <si>
    <t>※該当するものを○で囲むこと</t>
    <rPh sb="1" eb="3">
      <t>ガイトウ</t>
    </rPh>
    <rPh sb="10" eb="11">
      <t>カコ</t>
    </rPh>
    <phoneticPr fontId="23"/>
  </si>
  <si>
    <t xml:space="preserve">医療機関コード  </t>
    <rPh sb="0" eb="2">
      <t>イリョウ</t>
    </rPh>
    <rPh sb="2" eb="4">
      <t>キカン</t>
    </rPh>
    <phoneticPr fontId="23"/>
  </si>
  <si>
    <t>Ⅰ．直近１年間に在宅療養を担当した患者について</t>
    <phoneticPr fontId="23"/>
  </si>
  <si>
    <t>１．平均診療期間</t>
    <phoneticPr fontId="23"/>
  </si>
  <si>
    <t>（　　　　　　）ヶ月</t>
    <rPh sb="9" eb="10">
      <t>ゲツ</t>
    </rPh>
    <phoneticPr fontId="23"/>
  </si>
  <si>
    <t>２．合計診療患者数</t>
    <rPh sb="4" eb="6">
      <t>シンリョウ</t>
    </rPh>
    <rPh sb="8" eb="9">
      <t>スウ</t>
    </rPh>
    <phoneticPr fontId="23"/>
  </si>
  <si>
    <t>【再掲】死亡患者数</t>
    <rPh sb="1" eb="3">
      <t>サイケイ</t>
    </rPh>
    <rPh sb="8" eb="9">
      <t>スウ</t>
    </rPh>
    <phoneticPr fontId="23"/>
  </si>
  <si>
    <t>①＋②＋③＋④</t>
    <phoneticPr fontId="23"/>
  </si>
  <si>
    <t>（１）うち医療機関以外での死亡者数</t>
    <rPh sb="5" eb="9">
      <t>イリョウキカン</t>
    </rPh>
    <rPh sb="9" eb="11">
      <t>イガイ</t>
    </rPh>
    <rPh sb="13" eb="15">
      <t>シボウ</t>
    </rPh>
    <rPh sb="15" eb="16">
      <t>シャ</t>
    </rPh>
    <rPh sb="16" eb="17">
      <t>スウ</t>
    </rPh>
    <phoneticPr fontId="23"/>
  </si>
  <si>
    <t>ア．うち自宅での死亡者数</t>
    <rPh sb="4" eb="6">
      <t>ジタク</t>
    </rPh>
    <rPh sb="8" eb="10">
      <t>シボウ</t>
    </rPh>
    <rPh sb="10" eb="11">
      <t>シャ</t>
    </rPh>
    <rPh sb="11" eb="12">
      <t>スウ</t>
    </rPh>
    <phoneticPr fontId="23"/>
  </si>
  <si>
    <t>イ．うち自宅以外での死亡者数</t>
    <rPh sb="4" eb="6">
      <t>ジタク</t>
    </rPh>
    <rPh sb="6" eb="8">
      <t>イガイ</t>
    </rPh>
    <rPh sb="10" eb="12">
      <t>シボウ</t>
    </rPh>
    <rPh sb="12" eb="13">
      <t>シャ</t>
    </rPh>
    <rPh sb="13" eb="14">
      <t>スウ</t>
    </rPh>
    <phoneticPr fontId="23"/>
  </si>
  <si>
    <t>（２）うち医療機関での死亡者数</t>
    <rPh sb="5" eb="9">
      <t>イリョウキカン</t>
    </rPh>
    <rPh sb="11" eb="13">
      <t>シボウ</t>
    </rPh>
    <rPh sb="13" eb="14">
      <t>シャ</t>
    </rPh>
    <rPh sb="14" eb="15">
      <t>スウ</t>
    </rPh>
    <phoneticPr fontId="23"/>
  </si>
  <si>
    <t>ア．うち連携医療機関での死亡者数</t>
    <rPh sb="4" eb="6">
      <t>レンケイ</t>
    </rPh>
    <rPh sb="6" eb="10">
      <t>イリョウキカン</t>
    </rPh>
    <rPh sb="12" eb="14">
      <t>シボウ</t>
    </rPh>
    <rPh sb="14" eb="15">
      <t>シャ</t>
    </rPh>
    <rPh sb="15" eb="16">
      <t>スウ</t>
    </rPh>
    <phoneticPr fontId="23"/>
  </si>
  <si>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3"/>
  </si>
  <si>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3"/>
  </si>
  <si>
    <t>Ⅱ．直近１年間の訪問診療等の実施回数について</t>
    <phoneticPr fontId="23"/>
  </si>
  <si>
    <t>訪問診療等
の合計回数</t>
    <phoneticPr fontId="23"/>
  </si>
  <si>
    <t>（１）往診</t>
    <rPh sb="3" eb="5">
      <t>オウシン</t>
    </rPh>
    <phoneticPr fontId="23"/>
  </si>
  <si>
    <t>（２）訪問診療</t>
    <rPh sb="3" eb="7">
      <t>ホウモンシンリョウ</t>
    </rPh>
    <phoneticPr fontId="23"/>
  </si>
  <si>
    <t>（３）訪問看護
（緊急を含む）</t>
    <rPh sb="9" eb="11">
      <t>キンキュウ</t>
    </rPh>
    <rPh sb="12" eb="13">
      <t>フク</t>
    </rPh>
    <phoneticPr fontId="23"/>
  </si>
  <si>
    <t>【再掲】
うち緊急の往診</t>
    <rPh sb="1" eb="3">
      <t>サイケイ</t>
    </rPh>
    <phoneticPr fontId="23"/>
  </si>
  <si>
    <t>①＋②＋③</t>
    <phoneticPr fontId="23"/>
  </si>
  <si>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3"/>
  </si>
  <si>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3"/>
  </si>
  <si>
    <t>②　往診又は訪問診療を実施した患者数</t>
    <phoneticPr fontId="23"/>
  </si>
  <si>
    <t>③　往診又は訪問診療を実施した患者の割合（②／①）</t>
    <phoneticPr fontId="23"/>
  </si>
  <si>
    <t>（　　　　　　）％</t>
    <phoneticPr fontId="23"/>
  </si>
  <si>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3"/>
  </si>
  <si>
    <t>　　記入すること）</t>
    <phoneticPr fontId="23"/>
  </si>
  <si>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3"/>
  </si>
  <si>
    <t>保険医療機関の名称</t>
    <rPh sb="0" eb="6">
      <t>ホケンイリョウキカン</t>
    </rPh>
    <rPh sb="7" eb="9">
      <t>メイショウ</t>
    </rPh>
    <phoneticPr fontId="23"/>
  </si>
  <si>
    <t>患者の紹介を行った医師</t>
    <rPh sb="0" eb="2">
      <t>カンジャ</t>
    </rPh>
    <rPh sb="3" eb="5">
      <t>ショウカイ</t>
    </rPh>
    <rPh sb="6" eb="7">
      <t>オコナ</t>
    </rPh>
    <rPh sb="9" eb="11">
      <t>イシ</t>
    </rPh>
    <phoneticPr fontId="23"/>
  </si>
  <si>
    <t>患者の紹介を受けた日付</t>
    <rPh sb="0" eb="2">
      <t>カンジャ</t>
    </rPh>
    <rPh sb="3" eb="5">
      <t>ショウカイ</t>
    </rPh>
    <rPh sb="6" eb="7">
      <t>ウ</t>
    </rPh>
    <rPh sb="9" eb="11">
      <t>ヒヅケ</t>
    </rPh>
    <phoneticPr fontId="23"/>
  </si>
  <si>
    <t>(2)　直近１月間の診療実績（算出に係る機関；　　年　　月　　日～　　　　年　　月　　日）</t>
    <rPh sb="4" eb="6">
      <t>チョッキン</t>
    </rPh>
    <rPh sb="7" eb="8">
      <t>ツキ</t>
    </rPh>
    <rPh sb="8" eb="9">
      <t>カン</t>
    </rPh>
    <rPh sb="10" eb="12">
      <t>シンリョウ</t>
    </rPh>
    <rPh sb="12" eb="14">
      <t>ジッセキ</t>
    </rPh>
    <phoneticPr fontId="23"/>
  </si>
  <si>
    <t>在宅時医学総合管理料を算定した患者数</t>
    <phoneticPr fontId="23"/>
  </si>
  <si>
    <t>施設入居時等医学総合管理料を算定した患者数</t>
    <rPh sb="0" eb="13">
      <t>シセツニュウキョジトウイガクソウゴウカンリリョウ</t>
    </rPh>
    <rPh sb="14" eb="16">
      <t>サンテイ</t>
    </rPh>
    <rPh sb="18" eb="21">
      <t>カンジャスウ</t>
    </rPh>
    <phoneticPr fontId="23"/>
  </si>
  <si>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3"/>
  </si>
  <si>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3"/>
  </si>
  <si>
    <t>Ⅴ．在宅支援連携体制について</t>
    <rPh sb="2" eb="4">
      <t>ザイタク</t>
    </rPh>
    <rPh sb="4" eb="6">
      <t>シエン</t>
    </rPh>
    <rPh sb="6" eb="8">
      <t>レンケイ</t>
    </rPh>
    <rPh sb="8" eb="10">
      <t>タイセイ</t>
    </rPh>
    <phoneticPr fontId="23"/>
  </si>
  <si>
    <t>１．在宅医療を担当する常勤の医師数</t>
    <rPh sb="2" eb="6">
      <t>ザイタクイリョウ</t>
    </rPh>
    <rPh sb="7" eb="9">
      <t>タントウ</t>
    </rPh>
    <rPh sb="11" eb="13">
      <t>ジョウキン</t>
    </rPh>
    <rPh sb="14" eb="17">
      <t>イシスウ</t>
    </rPh>
    <phoneticPr fontId="23"/>
  </si>
  <si>
    <t>　（　　　　　　）名</t>
    <phoneticPr fontId="23"/>
  </si>
  <si>
    <t>２．連携する保険医療機関数</t>
    <rPh sb="2" eb="4">
      <t>レンケイ</t>
    </rPh>
    <rPh sb="6" eb="12">
      <t>ホケンイリョウキカン</t>
    </rPh>
    <rPh sb="12" eb="13">
      <t>スウ</t>
    </rPh>
    <phoneticPr fontId="23"/>
  </si>
  <si>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3"/>
  </si>
  <si>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</si>
  <si>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　（　　　　　　）回</t>
    <rPh sb="9" eb="10">
      <t>カイ</t>
    </rPh>
    <phoneticPr fontId="23"/>
  </si>
  <si>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</si>
  <si>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５．(病院の場合のみ回答)在宅療養支援診療所等からの要請により患者の受入れを行う病床を常に確保している</t>
    <rPh sb="3" eb="5">
      <t>ビョウイン</t>
    </rPh>
    <rPh sb="6" eb="8">
      <t>バアイ</t>
    </rPh>
    <rPh sb="10" eb="12">
      <t>カイトウ</t>
    </rPh>
    <phoneticPr fontId="23"/>
  </si>
  <si>
    <t>□　該当する</t>
    <rPh sb="2" eb="4">
      <t>ガイトウ</t>
    </rPh>
    <phoneticPr fontId="23"/>
  </si>
  <si>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3"/>
  </si>
  <si>
    <t>Ⅰの１の「平均診療期間」は、患者１人当たりの在宅医療を開始してからの平均診療期間を月単位で記載すること。</t>
    <phoneticPr fontId="23"/>
  </si>
  <si>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3"/>
  </si>
  <si>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3"/>
  </si>
  <si>
    <t>Ⅱの「うち緊急の往診」については、緊急又は夜間・休日若しくは深夜に行った往診を計上すること。</t>
    <rPh sb="24" eb="26">
      <t>キュウジツ</t>
    </rPh>
    <rPh sb="39" eb="41">
      <t>ケイジョウ</t>
    </rPh>
    <phoneticPr fontId="23"/>
  </si>
  <si>
    <t>Ⅲについては、在宅療養支援診療所が記入すること。</t>
    <rPh sb="7" eb="16">
      <t>ザイタクリョウヨウシエンシンリョウショ</t>
    </rPh>
    <rPh sb="17" eb="19">
      <t>キニュウ</t>
    </rPh>
    <phoneticPr fontId="23"/>
  </si>
  <si>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3"/>
  </si>
  <si>
    <t>様式11の４</t>
    <rPh sb="0" eb="2">
      <t>ヨウシキ</t>
    </rPh>
    <phoneticPr fontId="23"/>
  </si>
  <si>
    <t>在宅支援連携体制に係る報告書（新規 ・ ７月報告）</t>
    <rPh sb="0" eb="2">
      <t>ザイタク</t>
    </rPh>
    <rPh sb="2" eb="4">
      <t>シエン</t>
    </rPh>
    <rPh sb="4" eb="6">
      <t>レンケイ</t>
    </rPh>
    <rPh sb="6" eb="8">
      <t>タイセイ</t>
    </rPh>
    <phoneticPr fontId="23"/>
  </si>
  <si>
    <t>３．直近１年間のカンファレンスの開催状況</t>
    <rPh sb="2" eb="4">
      <t>チョッキン</t>
    </rPh>
    <rPh sb="5" eb="7">
      <t>ネンカン</t>
    </rPh>
    <rPh sb="16" eb="18">
      <t>カイサイ</t>
    </rPh>
    <rPh sb="18" eb="20">
      <t>ジョウキョウ</t>
    </rPh>
    <phoneticPr fontId="23"/>
  </si>
  <si>
    <t>（　　　　　　）回</t>
    <rPh sb="8" eb="9">
      <t>カイ</t>
    </rPh>
    <phoneticPr fontId="23"/>
  </si>
  <si>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</si>
  <si>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</si>
  <si>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3"/>
  </si>
  <si>
    <t>様式５の７</t>
    <rPh sb="0" eb="2">
      <t>ヨウシキ</t>
    </rPh>
    <phoneticPr fontId="23"/>
  </si>
  <si>
    <t>報告年月日：        年７月　　　日</t>
    <rPh sb="0" eb="2">
      <t>ホウコク</t>
    </rPh>
    <rPh sb="2" eb="5">
      <t>ネンガッピ</t>
    </rPh>
    <rPh sb="14" eb="15">
      <t>ネン</t>
    </rPh>
    <rPh sb="16" eb="17">
      <t>ガツ</t>
    </rPh>
    <rPh sb="20" eb="21">
      <t>ニチ</t>
    </rPh>
    <phoneticPr fontId="23"/>
  </si>
  <si>
    <t>本指導管理料を算定した患者数</t>
    <rPh sb="0" eb="1">
      <t>ホン</t>
    </rPh>
    <rPh sb="1" eb="3">
      <t>シドウ</t>
    </rPh>
    <rPh sb="3" eb="6">
      <t>カンリリョウ</t>
    </rPh>
    <rPh sb="7" eb="9">
      <t>サンテイ</t>
    </rPh>
    <rPh sb="11" eb="14">
      <t>カンジャスウ</t>
    </rPh>
    <phoneticPr fontId="23"/>
  </si>
  <si>
    <t>　（期間：　　　年　　月～　　　年　　月）</t>
    <rPh sb="2" eb="4">
      <t>キカン</t>
    </rPh>
    <rPh sb="8" eb="9">
      <t>ネン</t>
    </rPh>
    <rPh sb="11" eb="12">
      <t>ツキ</t>
    </rPh>
    <rPh sb="16" eb="17">
      <t>ネン</t>
    </rPh>
    <rPh sb="19" eb="20">
      <t>ツキ</t>
    </rPh>
    <phoneticPr fontId="23"/>
  </si>
  <si>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3"/>
  </si>
  <si>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3"/>
  </si>
  <si>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3"/>
  </si>
  <si>
    <t>HbA1c が改善又は維持が認められた者の割合</t>
    <rPh sb="14" eb="15">
      <t>ミト</t>
    </rPh>
    <rPh sb="19" eb="20">
      <t>モノ</t>
    </rPh>
    <rPh sb="21" eb="23">
      <t>ワリアイ</t>
    </rPh>
    <phoneticPr fontId="23"/>
  </si>
  <si>
    <t>＝　②／①</t>
    <phoneticPr fontId="23"/>
  </si>
  <si>
    <t>Cre 又は eGFR が改善又は維持が認められた者の割合</t>
    <rPh sb="20" eb="21">
      <t>ミト</t>
    </rPh>
    <rPh sb="25" eb="26">
      <t>モノ</t>
    </rPh>
    <rPh sb="27" eb="29">
      <t>ワリアイ</t>
    </rPh>
    <phoneticPr fontId="23"/>
  </si>
  <si>
    <t>＝　③／①</t>
    <phoneticPr fontId="23"/>
  </si>
  <si>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3"/>
  </si>
  <si>
    <t>＝　④／①</t>
    <phoneticPr fontId="23"/>
  </si>
  <si>
    <t>［記載上の注意点］</t>
    <rPh sb="1" eb="3">
      <t>キサイ</t>
    </rPh>
    <rPh sb="3" eb="4">
      <t>ジョウ</t>
    </rPh>
    <rPh sb="5" eb="8">
      <t>チュウイテン</t>
    </rPh>
    <phoneticPr fontId="23"/>
  </si>
  <si>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3"/>
  </si>
  <si>
    <t>　　　を算定した患者数を計上すること。</t>
    <rPh sb="4" eb="6">
      <t>サンテイ</t>
    </rPh>
    <rPh sb="8" eb="11">
      <t>カンジャスウ</t>
    </rPh>
    <rPh sb="12" eb="14">
      <t>ケイジョウ</t>
    </rPh>
    <phoneticPr fontId="23"/>
  </si>
  <si>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3"/>
  </si>
  <si>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3"/>
  </si>
  <si>
    <t>　　　の検査値を比べること。</t>
    <rPh sb="4" eb="7">
      <t>ケンサチ</t>
    </rPh>
    <rPh sb="8" eb="9">
      <t>クラ</t>
    </rPh>
    <phoneticPr fontId="23"/>
  </si>
  <si>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3"/>
  </si>
  <si>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3"/>
  </si>
  <si>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3"/>
  </si>
  <si>
    <t>　　　入すること。</t>
    <rPh sb="3" eb="4">
      <t>ニュウ</t>
    </rPh>
    <phoneticPr fontId="23"/>
  </si>
  <si>
    <t>様式８の２</t>
    <rPh sb="0" eb="2">
      <t>ヨウシキ</t>
    </rPh>
    <phoneticPr fontId="23"/>
  </si>
  <si>
    <t>ニコチン依存症管理料に係る報告書</t>
    <rPh sb="4" eb="7">
      <t>イゾンショウ</t>
    </rPh>
    <rPh sb="7" eb="10">
      <t>カンリリョウ</t>
    </rPh>
    <rPh sb="11" eb="12">
      <t>カカ</t>
    </rPh>
    <rPh sb="13" eb="16">
      <t>ホウコクショ</t>
    </rPh>
    <phoneticPr fontId="23"/>
  </si>
  <si>
    <t>報告年月日</t>
    <rPh sb="0" eb="2">
      <t>ホウコク</t>
    </rPh>
    <rPh sb="2" eb="5">
      <t>ネンガッピ</t>
    </rPh>
    <phoneticPr fontId="23"/>
  </si>
  <si>
    <t>年</t>
    <rPh sb="0" eb="1">
      <t>ネン</t>
    </rPh>
    <phoneticPr fontId="23"/>
  </si>
  <si>
    <t>月</t>
    <rPh sb="0" eb="1">
      <t>ツキ</t>
    </rPh>
    <phoneticPr fontId="23"/>
  </si>
  <si>
    <t>日</t>
    <rPh sb="0" eb="1">
      <t>ニチ</t>
    </rPh>
    <phoneticPr fontId="23"/>
  </si>
  <si>
    <t>本管理料を算定した患者数</t>
    <rPh sb="0" eb="1">
      <t>ホン</t>
    </rPh>
    <rPh sb="1" eb="4">
      <t>カンリリョウ</t>
    </rPh>
    <rPh sb="5" eb="7">
      <t>サンテイ</t>
    </rPh>
    <rPh sb="9" eb="12">
      <t>カンジャスウ</t>
    </rPh>
    <phoneticPr fontId="23"/>
  </si>
  <si>
    <t xml:space="preserve">　（期間： </t>
    <rPh sb="2" eb="4">
      <t>キカン</t>
    </rPh>
    <phoneticPr fontId="23"/>
  </si>
  <si>
    <t>年４月～</t>
    <phoneticPr fontId="1"/>
  </si>
  <si>
    <t>年３月）</t>
    <phoneticPr fontId="1"/>
  </si>
  <si>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3"/>
  </si>
  <si>
    <t>②のうち、禁煙に成功した者</t>
    <rPh sb="5" eb="7">
      <t>キンエン</t>
    </rPh>
    <rPh sb="8" eb="10">
      <t>セイコウ</t>
    </rPh>
    <rPh sb="12" eb="13">
      <t>モノ</t>
    </rPh>
    <phoneticPr fontId="23"/>
  </si>
  <si>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3"/>
  </si>
  <si>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3"/>
  </si>
  <si>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3"/>
  </si>
  <si>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3"/>
  </si>
  <si>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3"/>
  </si>
  <si>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</si>
  <si>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</si>
  <si>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</si>
  <si>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　・喫煙を止めたものの割合＝（③＋④）／①</t>
    <rPh sb="2" eb="4">
      <t>キツエン</t>
    </rPh>
    <rPh sb="5" eb="6">
      <t>ヤ</t>
    </rPh>
    <rPh sb="11" eb="13">
      <t>ワリアイ</t>
    </rPh>
    <phoneticPr fontId="23"/>
  </si>
  <si>
    <t>　・治療の平均継続回数＝(⑦＋⑧)／(⑤＋⑥）</t>
    <rPh sb="2" eb="4">
      <t>チリョウ</t>
    </rPh>
    <rPh sb="5" eb="7">
      <t>ヘイキン</t>
    </rPh>
    <rPh sb="7" eb="9">
      <t>ケイゾク</t>
    </rPh>
    <rPh sb="9" eb="11">
      <t>カイスウ</t>
    </rPh>
    <phoneticPr fontId="23"/>
  </si>
  <si>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3"/>
  </si>
  <si>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3"/>
  </si>
  <si>
    <t>様式２０の８</t>
    <phoneticPr fontId="23"/>
  </si>
  <si>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3"/>
  </si>
  <si>
    <t>※次ページあり</t>
    <rPh sb="1" eb="2">
      <t>ツギ</t>
    </rPh>
    <phoneticPr fontId="1"/>
  </si>
  <si>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3"/>
  </si>
  <si>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6"/>
  </si>
  <si>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6"/>
  </si>
  <si>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6"/>
  </si>
  <si>
    <t>（令和５年７月１日）</t>
    <phoneticPr fontId="6"/>
  </si>
  <si>
    <t>１　情報通信機器を用いた診療実施状況</t>
    <rPh sb="2" eb="6">
      <t>ジョウホウツウシン</t>
    </rPh>
    <rPh sb="6" eb="8">
      <t>キキ</t>
    </rPh>
    <rPh sb="9" eb="10">
      <t>モチ</t>
    </rPh>
    <phoneticPr fontId="6"/>
  </si>
  <si>
    <t>件</t>
    <rPh sb="0" eb="1">
      <t>ケン</t>
    </rPh>
    <phoneticPr fontId="6"/>
  </si>
  <si>
    <t>診療件数
（市町村及び特別区単位でまとめた回数を記載すること。）</t>
    <phoneticPr fontId="6"/>
  </si>
  <si>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</si>
  <si>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</si>
  <si>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</si>
  <si>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</si>
  <si>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</si>
  <si>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</si>
  <si>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</si>
  <si>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</si>
  <si>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</si>
  <si>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　　　　   　　　 「△」は実績がある場合のみ提出</t>
    <rPh sb="15" eb="17">
      <t>ジッセキ</t>
    </rPh>
    <rPh sb="20" eb="22">
      <t>バアイ</t>
    </rPh>
    <rPh sb="24" eb="26">
      <t>テイシュツ</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</si>
  <si>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</si>
  <si>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入院基本料等に関する実施状況報告書（令和５年７月１日現在）</t>
    <rPh sb="26" eb="28">
      <t>ゲンザイ</t>
    </rPh>
    <phoneticPr fontId="23"/>
  </si>
  <si>
    <t xml:space="preserve">
</t>
    <phoneticPr fontId="23"/>
  </si>
  <si>
    <t>※地方厚生（支）局記載　　</t>
  </si>
  <si>
    <t>※　印刷は片面印刷とすること。</t>
    <phoneticPr fontId="23"/>
  </si>
  <si>
    <t>都道府県番号</t>
    <rPh sb="0" eb="4">
      <t>トドウフケン</t>
    </rPh>
    <rPh sb="4" eb="6">
      <t>バンゴウ</t>
    </rPh>
    <phoneticPr fontId="23"/>
  </si>
  <si>
    <t>医療機関コード７桁</t>
    <rPh sb="0" eb="2">
      <t>イリョウ</t>
    </rPh>
    <rPh sb="2" eb="4">
      <t>キカン</t>
    </rPh>
    <rPh sb="8" eb="9">
      <t>ケタ</t>
    </rPh>
    <phoneticPr fontId="23"/>
  </si>
  <si>
    <t>①～⑯
記載上の注意
項番６参照</t>
    <rPh sb="14" eb="16">
      <t>サンショウ</t>
    </rPh>
    <phoneticPr fontId="23"/>
  </si>
  <si>
    <t>A～D
記載上の
注意項番７参照</t>
    <rPh sb="4" eb="6">
      <t>キサイ</t>
    </rPh>
    <rPh sb="6" eb="7">
      <t>ジョウ</t>
    </rPh>
    <rPh sb="9" eb="11">
      <t>チュウイ</t>
    </rPh>
    <rPh sb="11" eb="13">
      <t>コウバン</t>
    </rPh>
    <rPh sb="14" eb="16">
      <t>サンショウ</t>
    </rPh>
    <phoneticPr fontId="23"/>
  </si>
  <si>
    <t>小数点以下切り上げ
※１</t>
    <rPh sb="0" eb="3">
      <t>ショウスウテン</t>
    </rPh>
    <rPh sb="3" eb="5">
      <t>イカ</t>
    </rPh>
    <rPh sb="5" eb="6">
      <t>キ</t>
    </rPh>
    <rPh sb="7" eb="8">
      <t>ア</t>
    </rPh>
    <phoneticPr fontId="23"/>
  </si>
  <si>
    <t>小数点第一位まで
※１</t>
    <rPh sb="0" eb="3">
      <t>ショウスウテン</t>
    </rPh>
    <rPh sb="3" eb="4">
      <t>ダイ</t>
    </rPh>
    <rPh sb="4" eb="5">
      <t>イチ</t>
    </rPh>
    <rPh sb="5" eb="6">
      <t>イ</t>
    </rPh>
    <phoneticPr fontId="23"/>
  </si>
  <si>
    <t>整数</t>
    <rPh sb="0" eb="2">
      <t>セイスウ</t>
    </rPh>
    <phoneticPr fontId="23"/>
  </si>
  <si>
    <t>整数
※３</t>
    <rPh sb="0" eb="2">
      <t>セイスウ</t>
    </rPh>
    <phoneticPr fontId="23"/>
  </si>
  <si>
    <t>１人未満端数切り上げ
※４</t>
    <rPh sb="1" eb="2">
      <t>ニン</t>
    </rPh>
    <rPh sb="2" eb="4">
      <t>ミマン</t>
    </rPh>
    <rPh sb="4" eb="6">
      <t>ハスウ</t>
    </rPh>
    <phoneticPr fontId="23"/>
  </si>
  <si>
    <t>小数点第一位まで
※４</t>
    <rPh sb="0" eb="3">
      <t>ショウスウテン</t>
    </rPh>
    <rPh sb="3" eb="4">
      <t>ダイ</t>
    </rPh>
    <rPh sb="4" eb="5">
      <t>イチ</t>
    </rPh>
    <rPh sb="5" eb="6">
      <t>イ</t>
    </rPh>
    <phoneticPr fontId="23"/>
  </si>
  <si>
    <t>①～⑨
記載上の
注意項番16参照</t>
    <rPh sb="4" eb="6">
      <t>キサイ</t>
    </rPh>
    <rPh sb="6" eb="7">
      <t>ジョウ</t>
    </rPh>
    <rPh sb="9" eb="11">
      <t>チュウイ</t>
    </rPh>
    <rPh sb="11" eb="13">
      <t>コウバン</t>
    </rPh>
    <rPh sb="15" eb="17">
      <t>サンショウ</t>
    </rPh>
    <phoneticPr fontId="23"/>
  </si>
  <si>
    <t>①～⑤
記載上の
注意項番17参照</t>
    <rPh sb="4" eb="6">
      <t>キサイ</t>
    </rPh>
    <rPh sb="6" eb="7">
      <t>ジョウ</t>
    </rPh>
    <rPh sb="9" eb="11">
      <t>チュウイ</t>
    </rPh>
    <rPh sb="11" eb="13">
      <t>コウバン</t>
    </rPh>
    <rPh sb="15" eb="17">
      <t>サンショウ</t>
    </rPh>
    <phoneticPr fontId="23"/>
  </si>
  <si>
    <t>①～⑥
記載上の
注意項番18参照</t>
    <rPh sb="4" eb="6">
      <t>キサイ</t>
    </rPh>
    <rPh sb="6" eb="7">
      <t>ジョウ</t>
    </rPh>
    <rPh sb="9" eb="11">
      <t>チュウイ</t>
    </rPh>
    <rPh sb="11" eb="13">
      <t>コウバン</t>
    </rPh>
    <rPh sb="15" eb="17">
      <t>サンショウ</t>
    </rPh>
    <phoneticPr fontId="23"/>
  </si>
  <si>
    <t>①～④
記載上の
注意項番19参照</t>
    <rPh sb="4" eb="6">
      <t>キサイ</t>
    </rPh>
    <rPh sb="6" eb="7">
      <t>ジョウ</t>
    </rPh>
    <rPh sb="9" eb="11">
      <t>チュウイ</t>
    </rPh>
    <rPh sb="11" eb="13">
      <t>コウバン</t>
    </rPh>
    <rPh sb="15" eb="17">
      <t>サンショウ</t>
    </rPh>
    <phoneticPr fontId="23"/>
  </si>
  <si>
    <t>①～⑪のうちすべて記載
記載上の注意項番20参照</t>
    <rPh sb="22" eb="24">
      <t>サンショウ</t>
    </rPh>
    <phoneticPr fontId="23"/>
  </si>
  <si>
    <t>①～④
記載上の
注意項番22参照</t>
    <rPh sb="4" eb="6">
      <t>キサイ</t>
    </rPh>
    <rPh sb="6" eb="7">
      <t>ジョウ</t>
    </rPh>
    <rPh sb="9" eb="11">
      <t>チュウイ</t>
    </rPh>
    <rPh sb="11" eb="13">
      <t>コウバン</t>
    </rPh>
    <rPh sb="15" eb="17">
      <t>サンショウ</t>
    </rPh>
    <phoneticPr fontId="23"/>
  </si>
  <si>
    <r>
      <t>※１　「平均在院日数」は</t>
    </r>
    <r>
      <rPr>
        <b/>
        <u/>
        <sz val="11"/>
        <color theme="1"/>
        <rFont val="ＭＳ Ｐ明朝"/>
        <family val="1"/>
        <charset val="128"/>
      </rPr>
      <t>小数点以下は切り上げ</t>
    </r>
    <r>
      <rPr>
        <sz val="11"/>
        <color theme="1"/>
        <rFont val="ＭＳ Ｐ明朝"/>
        <family val="1"/>
        <charset val="128"/>
      </rPr>
      <t>ること。「在宅復帰率」は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4" eb="6">
      <t>ヘイキン</t>
    </rPh>
    <rPh sb="6" eb="8">
      <t>ザイイン</t>
    </rPh>
    <rPh sb="8" eb="10">
      <t>ニッスウ</t>
    </rPh>
    <rPh sb="12" eb="15">
      <t>ショウスウテン</t>
    </rPh>
    <rPh sb="15" eb="17">
      <t>イカ</t>
    </rPh>
    <rPh sb="18" eb="19">
      <t>キ</t>
    </rPh>
    <rPh sb="20" eb="21">
      <t>ア</t>
    </rPh>
    <rPh sb="27" eb="29">
      <t>ザイタク</t>
    </rPh>
    <rPh sb="29" eb="31">
      <t>フッキ</t>
    </rPh>
    <rPh sb="31" eb="32">
      <t>リツ</t>
    </rPh>
    <rPh sb="34" eb="37">
      <t>ショウスウテン</t>
    </rPh>
    <rPh sb="37" eb="38">
      <t>ダイ</t>
    </rPh>
    <rPh sb="38" eb="40">
      <t>イチイ</t>
    </rPh>
    <rPh sb="43" eb="45">
      <t>ジッスウ</t>
    </rPh>
    <rPh sb="46" eb="49">
      <t>ショウスウテン</t>
    </rPh>
    <rPh sb="49" eb="50">
      <t>ダイ</t>
    </rPh>
    <rPh sb="50" eb="52">
      <t>ニイ</t>
    </rPh>
    <rPh sb="52" eb="53">
      <t>キ</t>
    </rPh>
    <rPh sb="54" eb="55">
      <t>ス</t>
    </rPh>
    <rPh sb="58" eb="60">
      <t>キサイ</t>
    </rPh>
    <phoneticPr fontId="23"/>
  </si>
  <si>
    <t>※２　入院基本料の病床数には、特殊疾患入院医療管理料、小児入院医療管理料４・５、及び地域包括ケア入院医療管理料１～４に係る病床数を含めて記載し、その他の特定入院料に係る病床数は含めないこと。</t>
    <phoneticPr fontId="23"/>
  </si>
  <si>
    <t>※３　本様式の記入に際しては、医療法の許可病床を含め特に指定のない場合、全ての事項において医療保険適用病棟・病床についてのみ記入すること。
　　　（介護保険適用病床や療養告示に係る２室８床については許可病床数や入院患者数に含めて記入しないこと。）</t>
    <phoneticPr fontId="23"/>
  </si>
  <si>
    <r>
      <t>※４　「１日平均入院患者数」は１人未満の端数は、切り上げること。
　　　「月平均１日看護職員配置数」、「夜勤時間帯の看護職員１人当たりの患者数」、「月平均１日看護補助者配置数」、「夜勤時間帯の看護補助者１人当たりの患者数」、は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52" eb="54">
      <t>ヤキン</t>
    </rPh>
    <rPh sb="54" eb="57">
      <t>ジカンタイ</t>
    </rPh>
    <rPh sb="58" eb="60">
      <t>カンゴ</t>
    </rPh>
    <rPh sb="60" eb="62">
      <t>ショクイン</t>
    </rPh>
    <rPh sb="63" eb="64">
      <t>ニン</t>
    </rPh>
    <rPh sb="64" eb="65">
      <t>ア</t>
    </rPh>
    <rPh sb="68" eb="71">
      <t>カンジャスウ</t>
    </rPh>
    <rPh sb="74" eb="77">
      <t>ツキヘイキン</t>
    </rPh>
    <rPh sb="78" eb="79">
      <t>ニチ</t>
    </rPh>
    <rPh sb="79" eb="81">
      <t>カンゴ</t>
    </rPh>
    <rPh sb="81" eb="84">
      <t>ホジョシャ</t>
    </rPh>
    <rPh sb="84" eb="87">
      <t>ハイチスウ</t>
    </rPh>
    <rPh sb="113" eb="116">
      <t>ショウスウテン</t>
    </rPh>
    <rPh sb="116" eb="117">
      <t>ダイ</t>
    </rPh>
    <rPh sb="117" eb="119">
      <t>イチイ</t>
    </rPh>
    <rPh sb="122" eb="124">
      <t>ジッスウ</t>
    </rPh>
    <rPh sb="125" eb="128">
      <t>ショウスウテン</t>
    </rPh>
    <rPh sb="128" eb="129">
      <t>ダイ</t>
    </rPh>
    <rPh sb="129" eb="131">
      <t>ニイ</t>
    </rPh>
    <rPh sb="131" eb="132">
      <t>キ</t>
    </rPh>
    <rPh sb="133" eb="134">
      <t>ス</t>
    </rPh>
    <rPh sb="137" eb="139">
      <t>キサイ</t>
    </rPh>
    <phoneticPr fontId="23"/>
  </si>
  <si>
    <t>入院基本料等に関する実施状況報告書（令和５年７月１日現在）</t>
    <phoneticPr fontId="23"/>
  </si>
  <si>
    <t>令和５年７月１日現在の届出区分</t>
    <rPh sb="5" eb="6">
      <t>ガツ</t>
    </rPh>
    <rPh sb="7" eb="8">
      <t>ニチ</t>
    </rPh>
    <rPh sb="8" eb="10">
      <t>ゲンザイ</t>
    </rPh>
    <rPh sb="11" eb="13">
      <t>トドケデ</t>
    </rPh>
    <rPh sb="13" eb="15">
      <t>クブン</t>
    </rPh>
    <phoneticPr fontId="23"/>
  </si>
  <si>
    <r>
      <rPr>
        <b/>
        <sz val="12"/>
        <color theme="1"/>
        <rFont val="ＭＳ Ｐ明朝"/>
        <family val="1"/>
        <charset val="128"/>
      </rPr>
      <t>　　結核病棟</t>
    </r>
    <r>
      <rPr>
        <sz val="12"/>
        <color theme="1"/>
        <rFont val="ＭＳ Ｐ明朝"/>
        <family val="1"/>
        <charset val="128"/>
      </rPr>
      <t xml:space="preserve">
　</t>
    </r>
    <r>
      <rPr>
        <sz val="11"/>
        <color theme="1"/>
        <rFont val="ＭＳ Ｐ明朝"/>
        <family val="1"/>
        <charset val="128"/>
      </rPr>
      <t>※一般病棟と
　　結核病棟を
　　併せて１看護
　　単位とする
　　場合を除く。</t>
    </r>
    <phoneticPr fontId="23"/>
  </si>
  <si>
    <t>入院患者の状況（令和５年４月～６月）
※評価票Ⅰの場合のみ記載</t>
    <rPh sb="13" eb="14">
      <t>ガツ</t>
    </rPh>
    <rPh sb="16" eb="17">
      <t>ガツ</t>
    </rPh>
    <rPh sb="21" eb="23">
      <t>ヒョウカ</t>
    </rPh>
    <rPh sb="23" eb="24">
      <t>ヒョウ</t>
    </rPh>
    <rPh sb="26" eb="28">
      <t>バアイ</t>
    </rPh>
    <rPh sb="30" eb="32">
      <t>キサイ</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</si>
  <si>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rPh sb="83" eb="85">
      <t>ジドウ</t>
    </rPh>
    <rPh sb="85" eb="87">
      <t>ニュウリョク</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</si>
  <si>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phoneticPr fontId="23"/>
  </si>
  <si>
    <t>床</t>
    <phoneticPr fontId="23"/>
  </si>
  <si>
    <t>入院基本料等に関する実施状況報告書（令和５年６月１日現在）　　　　　</t>
    <phoneticPr fontId="23"/>
  </si>
  <si>
    <t>※地方厚生（支）局記載　　</t>
    <phoneticPr fontId="23"/>
  </si>
  <si>
    <t>褥瘡対策の実施状況（令和５年６月１日における実績・状況）</t>
    <rPh sb="0" eb="2">
      <t>ジョクソウ</t>
    </rPh>
    <rPh sb="2" eb="4">
      <t>タイサク</t>
    </rPh>
    <rPh sb="5" eb="7">
      <t>ジッシ</t>
    </rPh>
    <rPh sb="6" eb="7">
      <t>シ</t>
    </rPh>
    <rPh sb="7" eb="9">
      <t>ジョウキョウ</t>
    </rPh>
    <rPh sb="15" eb="16">
      <t>ガツ</t>
    </rPh>
    <rPh sb="17" eb="18">
      <t>ニチ</t>
    </rPh>
    <rPh sb="22" eb="24">
      <t>ジッセキ</t>
    </rPh>
    <rPh sb="25" eb="27">
      <t>ジョウキョウ</t>
    </rPh>
    <phoneticPr fontId="23"/>
  </si>
  <si>
    <t>令和５年７月１日現在の届出区分</t>
    <phoneticPr fontId="23"/>
  </si>
  <si>
    <t>　入院患者数（令和５年６月１日の入院患者数）</t>
    <rPh sb="16" eb="18">
      <t>ニュウイン</t>
    </rPh>
    <rPh sb="18" eb="21">
      <t>カンジャスウ</t>
    </rPh>
    <phoneticPr fontId="23"/>
  </si>
  <si>
    <r>
      <rPr>
        <sz val="11"/>
        <color theme="1"/>
        <rFont val="ＭＳ 明朝"/>
        <family val="1"/>
        <charset val="128"/>
      </rPr>
      <t>　①のうち、</t>
    </r>
    <r>
      <rPr>
        <sz val="11"/>
        <color theme="1"/>
        <rFont val="Times New Roman"/>
        <family val="1"/>
      </rPr>
      <t>d1</t>
    </r>
    <r>
      <rPr>
        <sz val="11"/>
        <color theme="1"/>
        <rFont val="ＭＳ 明朝"/>
        <family val="1"/>
        <charset val="128"/>
      </rPr>
      <t>以上の褥瘡を有していた患者数（褥瘡保有者数）</t>
    </r>
    <rPh sb="23" eb="25">
      <t>ジョクソウ</t>
    </rPh>
    <rPh sb="25" eb="28">
      <t>ホユウシャ</t>
    </rPh>
    <rPh sb="28" eb="29">
      <t>スウ</t>
    </rPh>
    <phoneticPr fontId="23"/>
  </si>
  <si>
    <t>①～④が入力されていること、④が②－③と一致していることを確認→</t>
    <rPh sb="4" eb="6">
      <t>ニュウリョク</t>
    </rPh>
    <rPh sb="20" eb="22">
      <t>イッチ</t>
    </rPh>
    <rPh sb="29" eb="31">
      <t>カクニン</t>
    </rPh>
    <phoneticPr fontId="23"/>
  </si>
  <si>
    <r>
      <t xml:space="preserve">
</t>
    </r>
    <r>
      <rPr>
        <sz val="12"/>
        <color theme="1"/>
        <rFont val="ＭＳ Ｐ明朝"/>
        <family val="1"/>
        <charset val="128"/>
      </rPr>
      <t xml:space="preserve"> </t>
    </r>
    <r>
      <rPr>
        <sz val="11"/>
        <color theme="1"/>
        <rFont val="ＭＳ Ｐ明朝"/>
        <family val="1"/>
        <charset val="128"/>
      </rPr>
      <t xml:space="preserve">
⑤</t>
    </r>
    <phoneticPr fontId="23"/>
  </si>
  <si>
    <t>　体圧分散マットレス等に関する体制の整備状況</t>
    <phoneticPr fontId="23"/>
  </si>
  <si>
    <t>体圧分散マットレスを保有している　(</t>
    <phoneticPr fontId="23"/>
  </si>
  <si>
    <t>）台</t>
    <rPh sb="1" eb="2">
      <t>ダイ</t>
    </rPh>
    <phoneticPr fontId="23"/>
  </si>
  <si>
    <t>エアマットレスを保有している      (</t>
    <phoneticPr fontId="23"/>
  </si>
  <si>
    <t>体圧分散用枕を保有している</t>
    <phoneticPr fontId="23"/>
  </si>
  <si>
    <t>※　　を付すこと（複数選択可）。
・体圧分散マットレス又はエアマットレスを保有している場合は、台数を記載すること。
・自由記載は簡潔に文章で記載すること。</t>
    <phoneticPr fontId="23"/>
  </si>
  <si>
    <t>車いす用のクッションを保有している</t>
    <rPh sb="0" eb="1">
      <t>クルマ</t>
    </rPh>
    <rPh sb="3" eb="4">
      <t>ヨウ</t>
    </rPh>
    <rPh sb="11" eb="13">
      <t>ホユウ</t>
    </rPh>
    <phoneticPr fontId="23"/>
  </si>
  <si>
    <t>その他（自由記載)</t>
    <phoneticPr fontId="23"/>
  </si>
  <si>
    <t>※本様式の書式は変えないこと。</t>
  </si>
  <si>
    <r>
      <t>※</t>
    </r>
    <r>
      <rPr>
        <sz val="7"/>
        <color theme="1"/>
        <rFont val="Times New Roman"/>
        <family val="1"/>
      </rPr>
      <t xml:space="preserve">  </t>
    </r>
    <r>
      <rPr>
        <sz val="10.5"/>
        <color theme="1"/>
        <rFont val="ＭＳ 明朝"/>
        <family val="1"/>
        <charset val="128"/>
      </rPr>
      <t>休止の届出がされている場合は、当該報告書の提出は不要です。</t>
    </r>
  </si>
  <si>
    <r>
      <t>1.</t>
    </r>
    <r>
      <rPr>
        <sz val="7"/>
        <color theme="1"/>
        <rFont val="Times New Roman"/>
        <family val="1"/>
      </rPr>
      <t xml:space="preserve">   </t>
    </r>
    <r>
      <rPr>
        <b/>
        <u/>
        <sz val="10.5"/>
        <color theme="1"/>
        <rFont val="ＭＳ 明朝"/>
        <family val="1"/>
        <charset val="128"/>
      </rPr>
      <t>様式は令和５年版を使用し、書式の変更は行わない</t>
    </r>
    <r>
      <rPr>
        <sz val="10.5"/>
        <color theme="1"/>
        <rFont val="ＭＳ 明朝"/>
        <family val="1"/>
        <charset val="128"/>
      </rPr>
      <t>こと。</t>
    </r>
  </si>
  <si>
    <r>
      <t>・「受付番号※」欄は、記載しないこと。
（</t>
    </r>
    <r>
      <rPr>
        <b/>
        <u/>
        <sz val="10.5"/>
        <color theme="1"/>
        <rFont val="ＭＳ 明朝"/>
        <family val="1"/>
        <charset val="128"/>
      </rPr>
      <t>地方厚生（支）局都府県事務所において、１番から連続した番号を付すものであること。</t>
    </r>
    <r>
      <rPr>
        <sz val="10.5"/>
        <color theme="1"/>
        <rFont val="ＭＳ 明朝"/>
        <family val="1"/>
        <charset val="128"/>
      </rPr>
      <t>なお、</t>
    </r>
    <r>
      <rPr>
        <b/>
        <u/>
        <sz val="10.5"/>
        <color theme="1"/>
        <rFont val="ＭＳ 明朝"/>
        <family val="1"/>
        <charset val="128"/>
      </rPr>
      <t>各医療機関ごとに様式１－１①②、１－２、１－３で共通した受付番号とする</t>
    </r>
    <r>
      <rPr>
        <sz val="10.5"/>
        <color theme="1"/>
        <rFont val="ＭＳ 明朝"/>
        <family val="1"/>
        <charset val="128"/>
      </rPr>
      <t>こと。）</t>
    </r>
    <rPh sb="11" eb="13">
      <t>キサイ</t>
    </rPh>
    <phoneticPr fontId="1"/>
  </si>
  <si>
    <r>
      <t>・「保険医療機関番号」欄は、各医療機関において診療報酬明細書等に使用している</t>
    </r>
    <r>
      <rPr>
        <b/>
        <u/>
        <sz val="10.5"/>
        <color theme="1"/>
        <rFont val="ＭＳ 明朝"/>
        <family val="1"/>
        <charset val="128"/>
      </rPr>
      <t>都道府県番号（２桁）を太枠</t>
    </r>
    <r>
      <rPr>
        <sz val="10.5"/>
        <color theme="1"/>
        <rFont val="ＭＳ 明朝"/>
        <family val="1"/>
        <charset val="128"/>
      </rPr>
      <t>に、</t>
    </r>
    <r>
      <rPr>
        <b/>
        <u/>
        <sz val="10.5"/>
        <color theme="1"/>
        <rFont val="ＭＳ 明朝"/>
        <family val="1"/>
        <charset val="128"/>
      </rPr>
      <t>医療機関コード（７桁）を細枠</t>
    </r>
    <r>
      <rPr>
        <sz val="10.5"/>
        <color theme="1"/>
        <rFont val="ＭＳ 明朝"/>
        <family val="1"/>
        <charset val="128"/>
      </rPr>
      <t>に記載することとし、医科歯科併設の場合は、</t>
    </r>
    <r>
      <rPr>
        <b/>
        <u/>
        <sz val="10.5"/>
        <color theme="1"/>
        <rFont val="ＭＳ 明朝"/>
        <family val="1"/>
        <charset val="128"/>
      </rPr>
      <t>医科の番号を記載</t>
    </r>
    <r>
      <rPr>
        <sz val="10.5"/>
        <color theme="1"/>
        <rFont val="ＭＳ 明朝"/>
        <family val="1"/>
        <charset val="128"/>
      </rPr>
      <t>すること。</t>
    </r>
    <rPh sb="46" eb="47">
      <t>ケタ</t>
    </rPh>
    <phoneticPr fontId="1"/>
  </si>
  <si>
    <t>・本報告の記載に際しては、医療法の許可病床を含め、特に指定のない場合、全ての事項において医療保険適用病棟・病床についてのみ記載すること（介護保険適用病床や療養告示に係る２室８床については、特に指定のない場合、許可病床数や入院患者数に含めないこと）。</t>
    <phoneticPr fontId="1"/>
  </si>
  <si>
    <r>
      <t>2．各欄に記載する番号は、前年とは異なる場合があるため、必ず</t>
    </r>
    <r>
      <rPr>
        <b/>
        <u/>
        <sz val="10.5"/>
        <color theme="1"/>
        <rFont val="ＭＳ 明朝"/>
        <family val="1"/>
        <charset val="128"/>
      </rPr>
      <t>令和５年版の番号を確認</t>
    </r>
    <r>
      <rPr>
        <sz val="10.5"/>
        <color theme="1"/>
        <rFont val="ＭＳ 明朝"/>
        <family val="1"/>
        <charset val="128"/>
      </rPr>
      <t>の上、記載すること。</t>
    </r>
    <phoneticPr fontId="1"/>
  </si>
  <si>
    <r>
      <t>3．</t>
    </r>
    <r>
      <rPr>
        <b/>
        <u/>
        <sz val="10.5"/>
        <color theme="1"/>
        <rFont val="ＭＳ 明朝"/>
        <family val="1"/>
        <charset val="128"/>
      </rPr>
      <t>印刷は、片面印刷を選択</t>
    </r>
    <r>
      <rPr>
        <sz val="10.5"/>
        <color theme="1"/>
        <rFont val="ＭＳ 明朝"/>
        <family val="1"/>
        <charset val="128"/>
      </rPr>
      <t>とすること。</t>
    </r>
  </si>
  <si>
    <r>
      <t>※様式１－１①②においては様式を複製する必要がないよう回答欄を増設しているため、空欄が発生する場合があるが、各項目単位では、</t>
    </r>
    <r>
      <rPr>
        <b/>
        <u/>
        <sz val="10.5"/>
        <color theme="1"/>
        <rFont val="ＭＳ 明朝"/>
        <family val="1"/>
        <charset val="128"/>
      </rPr>
      <t>上から詰めて順に記載</t>
    </r>
    <r>
      <rPr>
        <sz val="10.5"/>
        <color theme="1"/>
        <rFont val="ＭＳ 明朝"/>
        <family val="1"/>
        <charset val="128"/>
      </rPr>
      <t>すること。</t>
    </r>
    <phoneticPr fontId="1"/>
  </si>
  <si>
    <r>
      <t>1.</t>
    </r>
    <r>
      <rPr>
        <sz val="7"/>
        <color theme="1"/>
        <rFont val="Times New Roman"/>
        <family val="1"/>
      </rPr>
      <t xml:space="preserve">   </t>
    </r>
    <r>
      <rPr>
        <sz val="10.5"/>
        <color theme="1"/>
        <rFont val="ＭＳ 明朝"/>
        <family val="1"/>
        <charset val="128"/>
      </rPr>
      <t>「病院区分」欄は、１ 特定機能病院、２ 専門病院</t>
    </r>
    <r>
      <rPr>
        <b/>
        <u/>
        <sz val="10.5"/>
        <color theme="1"/>
        <rFont val="ＭＳ 明朝"/>
        <family val="1"/>
        <charset val="128"/>
      </rPr>
      <t>（悪性腫瘍・循環器疾患の専門病院として地方厚生（支）局長に届け出た保険医療機関）</t>
    </r>
    <r>
      <rPr>
        <sz val="10.5"/>
        <color theme="1"/>
        <rFont val="ＭＳ 明朝"/>
        <family val="1"/>
        <charset val="128"/>
      </rPr>
      <t>、３ 一般・その他　の該当するものに☑を付すこと。</t>
    </r>
  </si>
  <si>
    <r>
      <t>2.</t>
    </r>
    <r>
      <rPr>
        <sz val="7"/>
        <color theme="1"/>
        <rFont val="Times New Roman"/>
        <family val="1"/>
      </rPr>
      <t xml:space="preserve">   </t>
    </r>
    <r>
      <rPr>
        <sz val="10.5"/>
        <color theme="1"/>
        <rFont val="ＭＳ 明朝"/>
        <family val="1"/>
        <charset val="128"/>
      </rPr>
      <t>「開設者番号」欄は、次の区分による①～㉕の番号を記載すること。</t>
    </r>
  </si>
  <si>
    <r>
      <t>3.</t>
    </r>
    <r>
      <rPr>
        <sz val="7"/>
        <color theme="1"/>
        <rFont val="Times New Roman"/>
        <family val="1"/>
      </rPr>
      <t xml:space="preserve">   </t>
    </r>
    <r>
      <rPr>
        <sz val="10.5"/>
        <color theme="1"/>
        <rFont val="ＭＳ 明朝"/>
        <family val="1"/>
        <charset val="128"/>
      </rPr>
      <t>「介護保険適用病床・病棟の有無」欄は、有・無について該当するものに☑を付すこと。</t>
    </r>
  </si>
  <si>
    <r>
      <t>4.</t>
    </r>
    <r>
      <rPr>
        <sz val="7"/>
        <color theme="1"/>
        <rFont val="Times New Roman"/>
        <family val="1"/>
      </rPr>
      <t xml:space="preserve">   </t>
    </r>
    <r>
      <rPr>
        <sz val="10.5"/>
        <color theme="1"/>
        <rFont val="ＭＳ 明朝"/>
        <family val="1"/>
        <charset val="128"/>
      </rPr>
      <t>「厚生労働大臣が定める療養告示第２号にかかる病床（２室８床）の有無」欄は、</t>
    </r>
    <r>
      <rPr>
        <b/>
        <sz val="10.5"/>
        <color theme="1"/>
        <rFont val="ＭＳ 明朝"/>
        <family val="1"/>
        <charset val="128"/>
      </rPr>
      <t>「</t>
    </r>
    <r>
      <rPr>
        <b/>
        <u/>
        <sz val="10.5"/>
        <color theme="1"/>
        <rFont val="ＭＳ 明朝"/>
        <family val="1"/>
        <charset val="128"/>
      </rPr>
      <t>介護保険適用病床・病棟」が「有」の場合のみ、有・無について該当するものに☑を付す</t>
    </r>
    <r>
      <rPr>
        <sz val="10.5"/>
        <color theme="1"/>
        <rFont val="ＭＳ 明朝"/>
        <family val="1"/>
        <charset val="128"/>
      </rPr>
      <t>こと。</t>
    </r>
  </si>
  <si>
    <r>
      <t>5.</t>
    </r>
    <r>
      <rPr>
        <sz val="7"/>
        <color theme="1"/>
        <rFont val="Times New Roman"/>
        <family val="1"/>
      </rPr>
      <t xml:space="preserve">   </t>
    </r>
    <r>
      <rPr>
        <sz val="10.5"/>
        <color theme="1"/>
        <rFont val="ＭＳ 明朝"/>
        <family val="1"/>
        <charset val="128"/>
      </rPr>
      <t>「郡市区町村名」欄は、所在地の郡市区町村名を記載すること。（例：○区、○市、○郡○町）また、所在地が「基本診療料の施設基準告示　別表第六の二に掲げる厚生労働大臣の定める地域」に該当する場合には、☑を付すこと。</t>
    </r>
  </si>
  <si>
    <r>
      <t>6.</t>
    </r>
    <r>
      <rPr>
        <sz val="7"/>
        <color theme="1"/>
        <rFont val="Times New Roman"/>
        <family val="1"/>
      </rPr>
      <t xml:space="preserve">   </t>
    </r>
    <r>
      <rPr>
        <sz val="10.5"/>
        <color theme="1"/>
        <rFont val="ＭＳ 明朝"/>
        <family val="1"/>
        <charset val="128"/>
      </rPr>
      <t>「届出区分」欄について</t>
    </r>
  </si>
  <si>
    <r>
      <t>・</t>
    </r>
    <r>
      <rPr>
        <b/>
        <u/>
        <sz val="10.5"/>
        <color theme="1"/>
        <rFont val="ＭＳ 明朝"/>
        <family val="1"/>
        <charset val="128"/>
      </rPr>
      <t>療養病棟は、病棟を単位で届け出ている場合は、「療養病棟」欄（５・６行目）</t>
    </r>
    <r>
      <rPr>
        <sz val="10.5"/>
        <color theme="1"/>
        <rFont val="ＭＳ 明朝"/>
        <family val="1"/>
        <charset val="128"/>
      </rPr>
      <t>に記載し、介護病床を含む医療と介護の病床が一つの看護単位として混在している場合は「※医療と介護の病床が一つの看護単位として混在している場合（略）」欄（７～10行目）に記載すること。（介護医療院との混在病棟を含む）</t>
    </r>
  </si>
  <si>
    <t>・結核病棟は、病棟を単位で届け出ている場合は上段に、患者数30名以下で一般病棟等（一般病棟入院基本料、特定機能病院入院基本料（一般病棟）、専門病院入院基本料、障害者施設等入院基本料を算定する病棟）に結核病床が含まれている場合は13行目に結核病床のみを再掲すること。</t>
    <rPh sb="125" eb="127">
      <t>サイケイ</t>
    </rPh>
    <phoneticPr fontId="1"/>
  </si>
  <si>
    <r>
      <t>・月平均夜勤時間超過減算、夜勤時間特別入院基本料又は重症患者割合特別入院基本料を届け出ている場合は、</t>
    </r>
    <r>
      <rPr>
        <u/>
        <sz val="10.5"/>
        <color theme="1"/>
        <rFont val="ＭＳ 明朝"/>
        <family val="1"/>
        <charset val="128"/>
      </rPr>
      <t>①～⑧の番号のうち該当する番号と、⑭、⑮又は⑯の番号の２つを記載する</t>
    </r>
    <r>
      <rPr>
        <sz val="10.5"/>
        <color theme="1"/>
        <rFont val="ＭＳ 明朝"/>
        <family val="1"/>
        <charset val="128"/>
      </rPr>
      <t>こと。</t>
    </r>
  </si>
  <si>
    <t>（２）「特定入院料に係る病棟等」の「届出区分」欄は、それぞれ該当するものを下記の番号により、届出区分ごとに１行ずつ記載すること。なお、同一区分であっても、複数の病棟又は治療室の届出を行っている場合には、届出を行っている病棟又は治療室ごとに１行ずつ記載すること。（例：回復期リハビリテーション病棟入院料１を２病棟届出している場合、２行に分けて記載）</t>
    <phoneticPr fontId="1"/>
  </si>
  <si>
    <r>
      <t>①</t>
    </r>
    <r>
      <rPr>
        <sz val="10.5"/>
        <color theme="1"/>
        <rFont val="Century"/>
        <family val="1"/>
      </rPr>
      <t xml:space="preserve"> </t>
    </r>
    <r>
      <rPr>
        <sz val="10.5"/>
        <color theme="1"/>
        <rFont val="ＭＳ 明朝"/>
        <family val="1"/>
        <charset val="128"/>
      </rPr>
      <t>救命救急入院料１　②</t>
    </r>
    <r>
      <rPr>
        <sz val="10.5"/>
        <color theme="1"/>
        <rFont val="Century"/>
        <family val="1"/>
      </rPr>
      <t xml:space="preserve"> </t>
    </r>
    <r>
      <rPr>
        <sz val="10.5"/>
        <color theme="1"/>
        <rFont val="ＭＳ 明朝"/>
        <family val="1"/>
        <charset val="128"/>
      </rPr>
      <t>救命救急入院料２　③</t>
    </r>
    <r>
      <rPr>
        <sz val="10.5"/>
        <color theme="1"/>
        <rFont val="Century"/>
        <family val="1"/>
      </rPr>
      <t xml:space="preserve"> </t>
    </r>
    <r>
      <rPr>
        <sz val="10.5"/>
        <color theme="1"/>
        <rFont val="ＭＳ 明朝"/>
        <family val="1"/>
        <charset val="128"/>
      </rPr>
      <t>救命救急入院料３　④</t>
    </r>
    <r>
      <rPr>
        <sz val="10.5"/>
        <color theme="1"/>
        <rFont val="Century"/>
        <family val="1"/>
      </rPr>
      <t xml:space="preserve"> </t>
    </r>
    <r>
      <rPr>
        <sz val="10.5"/>
        <color theme="1"/>
        <rFont val="ＭＳ 明朝"/>
        <family val="1"/>
        <charset val="128"/>
      </rPr>
      <t>救命救急入院料４</t>
    </r>
  </si>
  <si>
    <r>
      <t>⑤</t>
    </r>
    <r>
      <rPr>
        <sz val="10.5"/>
        <color theme="1"/>
        <rFont val="Century"/>
        <family val="1"/>
      </rPr>
      <t xml:space="preserve"> </t>
    </r>
    <r>
      <rPr>
        <sz val="10.5"/>
        <color theme="1"/>
        <rFont val="ＭＳ 明朝"/>
        <family val="1"/>
        <charset val="128"/>
      </rPr>
      <t>特定集中治療室管理料１　⑥</t>
    </r>
    <r>
      <rPr>
        <sz val="10.5"/>
        <color theme="1"/>
        <rFont val="Century"/>
        <family val="1"/>
      </rPr>
      <t xml:space="preserve"> </t>
    </r>
    <r>
      <rPr>
        <sz val="10.5"/>
        <color theme="1"/>
        <rFont val="ＭＳ 明朝"/>
        <family val="1"/>
        <charset val="128"/>
      </rPr>
      <t>特定集中治療室管理料２　⑦</t>
    </r>
    <r>
      <rPr>
        <sz val="10.5"/>
        <color theme="1"/>
        <rFont val="Century"/>
        <family val="1"/>
      </rPr>
      <t xml:space="preserve"> </t>
    </r>
    <r>
      <rPr>
        <sz val="10.5"/>
        <color theme="1"/>
        <rFont val="ＭＳ 明朝"/>
        <family val="1"/>
        <charset val="128"/>
      </rPr>
      <t>特定集中治療室管理料３</t>
    </r>
  </si>
  <si>
    <r>
      <t>⑧</t>
    </r>
    <r>
      <rPr>
        <sz val="10.5"/>
        <color theme="1"/>
        <rFont val="Century"/>
        <family val="1"/>
      </rPr>
      <t xml:space="preserve"> </t>
    </r>
    <r>
      <rPr>
        <sz val="10.5"/>
        <color theme="1"/>
        <rFont val="ＭＳ 明朝"/>
        <family val="1"/>
        <charset val="128"/>
      </rPr>
      <t>特定集中治療室管理料４</t>
    </r>
  </si>
  <si>
    <r>
      <t>⑨</t>
    </r>
    <r>
      <rPr>
        <sz val="10.5"/>
        <color theme="1"/>
        <rFont val="Century"/>
        <family val="1"/>
      </rPr>
      <t xml:space="preserve"> </t>
    </r>
    <r>
      <rPr>
        <sz val="10.5"/>
        <color theme="1"/>
        <rFont val="ＭＳ 明朝"/>
        <family val="1"/>
        <charset val="128"/>
      </rPr>
      <t>ハイケアユニット入院医療管理料１　</t>
    </r>
    <r>
      <rPr>
        <sz val="10.5"/>
        <color theme="1"/>
        <rFont val="Century"/>
        <family val="1"/>
      </rPr>
      <t xml:space="preserve"> </t>
    </r>
    <r>
      <rPr>
        <sz val="10.5"/>
        <color theme="1"/>
        <rFont val="ＭＳ 明朝"/>
        <family val="1"/>
        <charset val="128"/>
      </rPr>
      <t>⑩</t>
    </r>
    <r>
      <rPr>
        <sz val="10.5"/>
        <color theme="1"/>
        <rFont val="Century"/>
        <family val="1"/>
      </rPr>
      <t xml:space="preserve"> </t>
    </r>
    <r>
      <rPr>
        <sz val="10.5"/>
        <color theme="1"/>
        <rFont val="ＭＳ 明朝"/>
        <family val="1"/>
        <charset val="128"/>
      </rPr>
      <t>ハイケアユニット入院医療管理料２</t>
    </r>
  </si>
  <si>
    <r>
      <t>⑪</t>
    </r>
    <r>
      <rPr>
        <sz val="10.5"/>
        <color theme="1"/>
        <rFont val="Century"/>
        <family val="1"/>
      </rPr>
      <t xml:space="preserve"> </t>
    </r>
    <r>
      <rPr>
        <sz val="10.5"/>
        <color theme="1"/>
        <rFont val="ＭＳ 明朝"/>
        <family val="1"/>
        <charset val="128"/>
      </rPr>
      <t>脳卒中ケアユニット入院医療管理料　</t>
    </r>
    <r>
      <rPr>
        <sz val="10.5"/>
        <color theme="1"/>
        <rFont val="Century"/>
        <family val="1"/>
      </rPr>
      <t xml:space="preserve"> </t>
    </r>
    <r>
      <rPr>
        <sz val="10.5"/>
        <color theme="1"/>
        <rFont val="ＭＳ 明朝"/>
        <family val="1"/>
        <charset val="128"/>
      </rPr>
      <t>⑫</t>
    </r>
    <r>
      <rPr>
        <sz val="10.5"/>
        <color theme="1"/>
        <rFont val="Century"/>
        <family val="1"/>
      </rPr>
      <t xml:space="preserve"> </t>
    </r>
    <r>
      <rPr>
        <sz val="10.5"/>
        <color theme="1"/>
        <rFont val="ＭＳ 明朝"/>
        <family val="1"/>
        <charset val="128"/>
      </rPr>
      <t>小児特定集中治療室管理料</t>
    </r>
  </si>
  <si>
    <r>
      <t>⑬</t>
    </r>
    <r>
      <rPr>
        <sz val="10.5"/>
        <color theme="1"/>
        <rFont val="Century"/>
        <family val="1"/>
      </rPr>
      <t xml:space="preserve"> </t>
    </r>
    <r>
      <rPr>
        <sz val="10.5"/>
        <color theme="1"/>
        <rFont val="ＭＳ 明朝"/>
        <family val="1"/>
        <charset val="128"/>
      </rPr>
      <t>新生児特定集中治療室管理料１　　　</t>
    </r>
    <r>
      <rPr>
        <sz val="10.5"/>
        <color theme="1"/>
        <rFont val="Century"/>
        <family val="1"/>
      </rPr>
      <t xml:space="preserve"> </t>
    </r>
    <r>
      <rPr>
        <sz val="10.5"/>
        <color theme="1"/>
        <rFont val="ＭＳ 明朝"/>
        <family val="1"/>
        <charset val="128"/>
      </rPr>
      <t>⑭</t>
    </r>
    <r>
      <rPr>
        <sz val="10.5"/>
        <color theme="1"/>
        <rFont val="Century"/>
        <family val="1"/>
      </rPr>
      <t xml:space="preserve"> </t>
    </r>
    <r>
      <rPr>
        <sz val="10.5"/>
        <color theme="1"/>
        <rFont val="ＭＳ 明朝"/>
        <family val="1"/>
        <charset val="128"/>
      </rPr>
      <t>新生児特定集中治療室管理料２</t>
    </r>
  </si>
  <si>
    <r>
      <t>⑮－１</t>
    </r>
    <r>
      <rPr>
        <sz val="10.5"/>
        <color theme="1"/>
        <rFont val="Century"/>
        <family val="1"/>
      </rPr>
      <t xml:space="preserve"> </t>
    </r>
    <r>
      <rPr>
        <sz val="10.5"/>
        <color theme="1"/>
        <rFont val="ＭＳ 明朝"/>
        <family val="1"/>
        <charset val="128"/>
      </rPr>
      <t>総合周産期特定集中治療室管理料１（母体・胎児集中治療室管理料）</t>
    </r>
  </si>
  <si>
    <r>
      <t>⑮－２</t>
    </r>
    <r>
      <rPr>
        <sz val="10.5"/>
        <color theme="1"/>
        <rFont val="Century"/>
        <family val="1"/>
      </rPr>
      <t xml:space="preserve"> </t>
    </r>
    <r>
      <rPr>
        <sz val="10.5"/>
        <color theme="1"/>
        <rFont val="ＭＳ 明朝"/>
        <family val="1"/>
        <charset val="128"/>
      </rPr>
      <t>総合周産期特定集中治療室管理料２（新生児集中治療室管理料）</t>
    </r>
  </si>
  <si>
    <r>
      <t>⑯</t>
    </r>
    <r>
      <rPr>
        <sz val="10.5"/>
        <color theme="1"/>
        <rFont val="Century"/>
        <family val="1"/>
      </rPr>
      <t xml:space="preserve"> </t>
    </r>
    <r>
      <rPr>
        <sz val="10.5"/>
        <color theme="1"/>
        <rFont val="ＭＳ 明朝"/>
        <family val="1"/>
        <charset val="128"/>
      </rPr>
      <t>新生児治療回復室入院医療管理料　　</t>
    </r>
    <r>
      <rPr>
        <sz val="10.5"/>
        <color theme="1"/>
        <rFont val="Century"/>
        <family val="1"/>
      </rPr>
      <t xml:space="preserve"> </t>
    </r>
    <r>
      <rPr>
        <sz val="10.5"/>
        <color theme="1"/>
        <rFont val="ＭＳ 明朝"/>
        <family val="1"/>
        <charset val="128"/>
      </rPr>
      <t>⑰</t>
    </r>
    <r>
      <rPr>
        <sz val="10.5"/>
        <color theme="1"/>
        <rFont val="Century"/>
        <family val="1"/>
      </rPr>
      <t xml:space="preserve"> </t>
    </r>
    <r>
      <rPr>
        <sz val="10.5"/>
        <color theme="1"/>
        <rFont val="ＭＳ 明朝"/>
        <family val="1"/>
        <charset val="128"/>
      </rPr>
      <t>一類感染症患者入院医療管理料</t>
    </r>
  </si>
  <si>
    <r>
      <t>⑱</t>
    </r>
    <r>
      <rPr>
        <sz val="10.5"/>
        <color theme="1"/>
        <rFont val="Century"/>
        <family val="1"/>
      </rPr>
      <t xml:space="preserve"> </t>
    </r>
    <r>
      <rPr>
        <sz val="10.5"/>
        <color theme="1"/>
        <rFont val="ＭＳ 明朝"/>
        <family val="1"/>
        <charset val="128"/>
      </rPr>
      <t>小児入院医療管理料１　⑲</t>
    </r>
    <r>
      <rPr>
        <sz val="10.5"/>
        <color theme="1"/>
        <rFont val="Century"/>
        <family val="1"/>
      </rPr>
      <t xml:space="preserve"> </t>
    </r>
    <r>
      <rPr>
        <sz val="10.5"/>
        <color theme="1"/>
        <rFont val="ＭＳ 明朝"/>
        <family val="1"/>
        <charset val="128"/>
      </rPr>
      <t>小児入院医療管理料２　⑳小児入院医療管理料３</t>
    </r>
  </si>
  <si>
    <r>
      <t>㉑</t>
    </r>
    <r>
      <rPr>
        <sz val="10.5"/>
        <color theme="1"/>
        <rFont val="Century"/>
        <family val="1"/>
      </rPr>
      <t xml:space="preserve"> </t>
    </r>
    <r>
      <rPr>
        <sz val="10.5"/>
        <color theme="1"/>
        <rFont val="ＭＳ 明朝"/>
        <family val="1"/>
        <charset val="128"/>
      </rPr>
      <t>回復期リハビリテーション病棟入院料１　㉒</t>
    </r>
    <r>
      <rPr>
        <sz val="10.5"/>
        <color theme="1"/>
        <rFont val="Century"/>
        <family val="1"/>
      </rPr>
      <t xml:space="preserve"> </t>
    </r>
    <r>
      <rPr>
        <sz val="10.5"/>
        <color theme="1"/>
        <rFont val="ＭＳ 明朝"/>
        <family val="1"/>
        <charset val="128"/>
      </rPr>
      <t>回復期リハビリテーション病棟入院料２</t>
    </r>
  </si>
  <si>
    <r>
      <t>㉓</t>
    </r>
    <r>
      <rPr>
        <sz val="10.5"/>
        <color theme="1"/>
        <rFont val="Century"/>
        <family val="1"/>
      </rPr>
      <t xml:space="preserve"> </t>
    </r>
    <r>
      <rPr>
        <sz val="10.5"/>
        <color theme="1"/>
        <rFont val="ＭＳ 明朝"/>
        <family val="1"/>
        <charset val="128"/>
      </rPr>
      <t>回復期リハビリテーション病棟入院料３　㉔</t>
    </r>
    <r>
      <rPr>
        <sz val="10.5"/>
        <color theme="1"/>
        <rFont val="Century"/>
        <family val="1"/>
      </rPr>
      <t xml:space="preserve"> </t>
    </r>
    <r>
      <rPr>
        <sz val="10.5"/>
        <color theme="1"/>
        <rFont val="ＭＳ 明朝"/>
        <family val="1"/>
        <charset val="128"/>
      </rPr>
      <t>回復期リハビリテーション病棟入院料４</t>
    </r>
  </si>
  <si>
    <r>
      <t>㉕</t>
    </r>
    <r>
      <rPr>
        <sz val="10.5"/>
        <color theme="1"/>
        <rFont val="Century"/>
        <family val="1"/>
      </rPr>
      <t xml:space="preserve"> </t>
    </r>
    <r>
      <rPr>
        <sz val="10.5"/>
        <color theme="1"/>
        <rFont val="ＭＳ 明朝"/>
        <family val="1"/>
        <charset val="128"/>
      </rPr>
      <t>回復期リハビリテーション病棟入院料５</t>
    </r>
  </si>
  <si>
    <r>
      <t>㉖</t>
    </r>
    <r>
      <rPr>
        <sz val="10.5"/>
        <color theme="1"/>
        <rFont val="Century"/>
        <family val="1"/>
      </rPr>
      <t xml:space="preserve"> </t>
    </r>
    <r>
      <rPr>
        <sz val="10.5"/>
        <color theme="1"/>
        <rFont val="ＭＳ 明朝"/>
        <family val="1"/>
        <charset val="128"/>
      </rPr>
      <t>地域包括ケア病棟入院料１　　　㉗</t>
    </r>
    <r>
      <rPr>
        <sz val="10.5"/>
        <color theme="1"/>
        <rFont val="Century"/>
        <family val="1"/>
      </rPr>
      <t xml:space="preserve"> </t>
    </r>
    <r>
      <rPr>
        <sz val="10.5"/>
        <color theme="1"/>
        <rFont val="ＭＳ 明朝"/>
        <family val="1"/>
        <charset val="128"/>
      </rPr>
      <t>地域包括ケア病棟入院料２</t>
    </r>
    <phoneticPr fontId="1"/>
  </si>
  <si>
    <r>
      <t>㉘</t>
    </r>
    <r>
      <rPr>
        <sz val="10.5"/>
        <color theme="1"/>
        <rFont val="Century"/>
        <family val="1"/>
      </rPr>
      <t xml:space="preserve"> </t>
    </r>
    <r>
      <rPr>
        <sz val="10.5"/>
        <color theme="1"/>
        <rFont val="ＭＳ 明朝"/>
        <family val="1"/>
        <charset val="128"/>
      </rPr>
      <t>地域包括ケア病棟入院料３　　　㉙</t>
    </r>
    <r>
      <rPr>
        <sz val="10.5"/>
        <color theme="1"/>
        <rFont val="Century"/>
        <family val="1"/>
      </rPr>
      <t xml:space="preserve"> </t>
    </r>
    <r>
      <rPr>
        <sz val="10.5"/>
        <color theme="1"/>
        <rFont val="ＭＳ 明朝"/>
        <family val="1"/>
        <charset val="128"/>
      </rPr>
      <t>地域包括ケア病棟入院料４</t>
    </r>
    <phoneticPr fontId="1"/>
  </si>
  <si>
    <r>
      <t>㉚</t>
    </r>
    <r>
      <rPr>
        <sz val="10.5"/>
        <color theme="1"/>
        <rFont val="Century"/>
        <family val="1"/>
      </rPr>
      <t xml:space="preserve"> </t>
    </r>
    <r>
      <rPr>
        <sz val="10.5"/>
        <color theme="1"/>
        <rFont val="ＭＳ 明朝"/>
        <family val="1"/>
        <charset val="128"/>
      </rPr>
      <t>特殊疾患病棟入院料１　　　　　㉛</t>
    </r>
    <r>
      <rPr>
        <sz val="10.5"/>
        <color theme="1"/>
        <rFont val="Century"/>
        <family val="1"/>
      </rPr>
      <t xml:space="preserve"> </t>
    </r>
    <r>
      <rPr>
        <sz val="10.5"/>
        <color theme="1"/>
        <rFont val="ＭＳ 明朝"/>
        <family val="1"/>
        <charset val="128"/>
      </rPr>
      <t>特殊疾患病棟入院料２</t>
    </r>
    <phoneticPr fontId="1"/>
  </si>
  <si>
    <r>
      <t>㉜</t>
    </r>
    <r>
      <rPr>
        <sz val="10.5"/>
        <color theme="1"/>
        <rFont val="Century"/>
        <family val="1"/>
      </rPr>
      <t xml:space="preserve"> </t>
    </r>
    <r>
      <rPr>
        <sz val="10.5"/>
        <color theme="1"/>
        <rFont val="ＭＳ 明朝"/>
        <family val="1"/>
        <charset val="128"/>
      </rPr>
      <t>緩和ケア病棟入院料１　　　　　㉝</t>
    </r>
    <r>
      <rPr>
        <sz val="10.5"/>
        <color theme="1"/>
        <rFont val="Century"/>
        <family val="1"/>
      </rPr>
      <t xml:space="preserve"> </t>
    </r>
    <r>
      <rPr>
        <sz val="10.5"/>
        <color theme="1"/>
        <rFont val="ＭＳ 明朝"/>
        <family val="1"/>
        <charset val="128"/>
      </rPr>
      <t>緩和ケア病棟入院料２</t>
    </r>
    <phoneticPr fontId="1"/>
  </si>
  <si>
    <r>
      <t>㉞</t>
    </r>
    <r>
      <rPr>
        <sz val="10.5"/>
        <color theme="1"/>
        <rFont val="Century"/>
        <family val="1"/>
      </rPr>
      <t xml:space="preserve"> </t>
    </r>
    <r>
      <rPr>
        <sz val="10.5"/>
        <color theme="1"/>
        <rFont val="ＭＳ 明朝"/>
        <family val="1"/>
        <charset val="128"/>
      </rPr>
      <t>精神科救急急性期医療入院料</t>
    </r>
    <phoneticPr fontId="1"/>
  </si>
  <si>
    <r>
      <t>㉟</t>
    </r>
    <r>
      <rPr>
        <sz val="10.5"/>
        <color theme="1"/>
        <rFont val="Century"/>
        <family val="1"/>
      </rPr>
      <t xml:space="preserve"> </t>
    </r>
    <r>
      <rPr>
        <sz val="10.5"/>
        <color theme="1"/>
        <rFont val="ＭＳ 明朝"/>
        <family val="1"/>
        <charset val="128"/>
      </rPr>
      <t>精神科急性期治療病棟入院料１　㊱</t>
    </r>
    <r>
      <rPr>
        <sz val="10.5"/>
        <color theme="1"/>
        <rFont val="Century"/>
        <family val="1"/>
      </rPr>
      <t xml:space="preserve"> </t>
    </r>
    <r>
      <rPr>
        <sz val="10.5"/>
        <color theme="1"/>
        <rFont val="ＭＳ 明朝"/>
        <family val="1"/>
        <charset val="128"/>
      </rPr>
      <t>精神科急性期治療病棟入院料２</t>
    </r>
    <phoneticPr fontId="1"/>
  </si>
  <si>
    <r>
      <t>㊲</t>
    </r>
    <r>
      <rPr>
        <sz val="10.5"/>
        <color theme="1"/>
        <rFont val="Century"/>
        <family val="1"/>
      </rPr>
      <t xml:space="preserve"> </t>
    </r>
    <r>
      <rPr>
        <sz val="10.5"/>
        <color theme="1"/>
        <rFont val="ＭＳ 明朝"/>
        <family val="1"/>
        <charset val="128"/>
      </rPr>
      <t>精神科救急・合併症入院料</t>
    </r>
    <phoneticPr fontId="1"/>
  </si>
  <si>
    <r>
      <t>㊳</t>
    </r>
    <r>
      <rPr>
        <sz val="10.5"/>
        <color theme="1"/>
        <rFont val="Century"/>
        <family val="1"/>
      </rPr>
      <t xml:space="preserve"> </t>
    </r>
    <r>
      <rPr>
        <sz val="10.5"/>
        <color theme="1"/>
        <rFont val="ＭＳ 明朝"/>
        <family val="1"/>
        <charset val="128"/>
      </rPr>
      <t>児童・思春期精神科入院医療管理料　㊴</t>
    </r>
    <r>
      <rPr>
        <sz val="10.5"/>
        <color theme="1"/>
        <rFont val="Century"/>
        <family val="1"/>
      </rPr>
      <t xml:space="preserve"> </t>
    </r>
    <r>
      <rPr>
        <sz val="10.5"/>
        <color theme="1"/>
        <rFont val="ＭＳ 明朝"/>
        <family val="1"/>
        <charset val="128"/>
      </rPr>
      <t>精神療養病棟入院料</t>
    </r>
    <phoneticPr fontId="1"/>
  </si>
  <si>
    <r>
      <t>㊵</t>
    </r>
    <r>
      <rPr>
        <sz val="10.5"/>
        <color theme="1"/>
        <rFont val="Century"/>
        <family val="1"/>
      </rPr>
      <t xml:space="preserve"> </t>
    </r>
    <r>
      <rPr>
        <sz val="10.5"/>
        <color theme="1"/>
        <rFont val="ＭＳ 明朝"/>
        <family val="1"/>
        <charset val="128"/>
      </rPr>
      <t>認知症治療病棟入院料１　　㊶</t>
    </r>
    <r>
      <rPr>
        <sz val="10.5"/>
        <color theme="1"/>
        <rFont val="Century"/>
        <family val="1"/>
      </rPr>
      <t xml:space="preserve"> </t>
    </r>
    <r>
      <rPr>
        <sz val="10.5"/>
        <color theme="1"/>
        <rFont val="ＭＳ 明朝"/>
        <family val="1"/>
        <charset val="128"/>
      </rPr>
      <t>認知症治療病棟入院料２</t>
    </r>
    <phoneticPr fontId="1"/>
  </si>
  <si>
    <r>
      <t>㊷</t>
    </r>
    <r>
      <rPr>
        <sz val="10.5"/>
        <color theme="1"/>
        <rFont val="Century"/>
        <family val="1"/>
      </rPr>
      <t xml:space="preserve"> </t>
    </r>
    <r>
      <rPr>
        <sz val="10.5"/>
        <color theme="1"/>
        <rFont val="ＭＳ 明朝"/>
        <family val="1"/>
        <charset val="128"/>
      </rPr>
      <t>特定一般病棟入院料１　</t>
    </r>
    <r>
      <rPr>
        <sz val="10.5"/>
        <color theme="1"/>
        <rFont val="Century"/>
        <family val="1"/>
      </rPr>
      <t xml:space="preserve">    </t>
    </r>
    <r>
      <rPr>
        <sz val="10.5"/>
        <color theme="1"/>
        <rFont val="ＭＳ 明朝"/>
        <family val="1"/>
        <charset val="128"/>
      </rPr>
      <t>㊸</t>
    </r>
    <r>
      <rPr>
        <sz val="10.5"/>
        <color theme="1"/>
        <rFont val="Century"/>
        <family val="1"/>
      </rPr>
      <t xml:space="preserve"> </t>
    </r>
    <r>
      <rPr>
        <sz val="10.5"/>
        <color theme="1"/>
        <rFont val="ＭＳ 明朝"/>
        <family val="1"/>
        <charset val="128"/>
      </rPr>
      <t>特定一般病棟入院料２　㊹</t>
    </r>
    <r>
      <rPr>
        <sz val="10.5"/>
        <color theme="1"/>
        <rFont val="Century"/>
        <family val="1"/>
      </rPr>
      <t xml:space="preserve"> </t>
    </r>
    <r>
      <rPr>
        <sz val="10.5"/>
        <color theme="1"/>
        <rFont val="ＭＳ 明朝"/>
        <family val="1"/>
        <charset val="128"/>
      </rPr>
      <t>地域移行機能強化病棟入院料</t>
    </r>
    <phoneticPr fontId="1"/>
  </si>
  <si>
    <r>
      <t>㊺</t>
    </r>
    <r>
      <rPr>
        <sz val="10.5"/>
        <color theme="1"/>
        <rFont val="Century"/>
        <family val="1"/>
      </rPr>
      <t xml:space="preserve"> </t>
    </r>
    <r>
      <rPr>
        <sz val="10.5"/>
        <color theme="1"/>
        <rFont val="ＭＳ 明朝"/>
        <family val="1"/>
        <charset val="128"/>
      </rPr>
      <t>特定機能病院リハビリテーション病棟入院料</t>
    </r>
    <phoneticPr fontId="1"/>
  </si>
  <si>
    <r>
      <t>7.</t>
    </r>
    <r>
      <rPr>
        <sz val="7"/>
        <color theme="1"/>
        <rFont val="ＭＳ 明朝"/>
        <family val="1"/>
        <charset val="128"/>
      </rPr>
      <t>  </t>
    </r>
    <r>
      <rPr>
        <sz val="7"/>
        <color theme="1"/>
        <rFont val="Times New Roman"/>
        <family val="1"/>
      </rPr>
      <t xml:space="preserve"> </t>
    </r>
    <r>
      <rPr>
        <sz val="10.5"/>
        <color theme="1"/>
        <rFont val="ＭＳ 明朝"/>
        <family val="1"/>
        <charset val="128"/>
      </rPr>
      <t>「看護師比率区分」欄は、令和５年６月の実績に基づき、該当するＡ～Ｄの記号を下記より選んで記載すること。</t>
    </r>
    <phoneticPr fontId="1"/>
  </si>
  <si>
    <t>看護師比率　</t>
    <phoneticPr fontId="1"/>
  </si>
  <si>
    <t>（看護職員の最小必要数に対する看護師の比率）</t>
    <phoneticPr fontId="1"/>
  </si>
  <si>
    <t>Ａ：70％以上　　Ｂ：40％以上70％未満　　Ｃ：20%以上40％未満　　Ｄ：20%未満</t>
    <phoneticPr fontId="1"/>
  </si>
  <si>
    <r>
      <rPr>
        <sz val="10.5"/>
        <color theme="1"/>
        <rFont val="ＭＳ 明朝"/>
        <family val="1"/>
        <charset val="128"/>
      </rPr>
      <t>※</t>
    </r>
    <r>
      <rPr>
        <u/>
        <sz val="10.5"/>
        <color theme="1"/>
        <rFont val="ＭＳ 明朝"/>
        <family val="1"/>
        <charset val="128"/>
      </rPr>
      <t>入院基本料については、６（１）の入院基本料①－１～⑧、⑩～⑫、⑭～⑯を選択した場合のみ記載すること。</t>
    </r>
    <phoneticPr fontId="1"/>
  </si>
  <si>
    <r>
      <rPr>
        <sz val="10.5"/>
        <color theme="1"/>
        <rFont val="ＭＳ 明朝"/>
        <family val="1"/>
        <charset val="128"/>
      </rPr>
      <t>※</t>
    </r>
    <r>
      <rPr>
        <u/>
        <sz val="10.5"/>
        <color theme="1"/>
        <rFont val="ＭＳ 明朝"/>
        <family val="1"/>
        <charset val="128"/>
      </rPr>
      <t>特定入院料については、６（２）の特定入院料㉑～㉛、㉟、㊱及び㊴～㊺を選択した場合のみ記載すること。</t>
    </r>
    <phoneticPr fontId="1"/>
  </si>
  <si>
    <r>
      <t>8.</t>
    </r>
    <r>
      <rPr>
        <sz val="7"/>
        <color theme="1"/>
        <rFont val="ＭＳ 明朝"/>
        <family val="1"/>
        <charset val="128"/>
      </rPr>
      <t>  </t>
    </r>
    <r>
      <rPr>
        <sz val="7"/>
        <color theme="1"/>
        <rFont val="Times New Roman"/>
        <family val="1"/>
      </rPr>
      <t xml:space="preserve"> </t>
    </r>
    <r>
      <rPr>
        <sz val="10.5"/>
        <color theme="1"/>
        <rFont val="ＭＳ 明朝"/>
        <family val="1"/>
        <charset val="128"/>
      </rPr>
      <t>「平均在院日数」欄は、</t>
    </r>
    <r>
      <rPr>
        <b/>
        <u/>
        <sz val="10.5"/>
        <color theme="1"/>
        <rFont val="ＭＳ 明朝"/>
        <family val="1"/>
        <charset val="128"/>
      </rPr>
      <t>全て</t>
    </r>
    <r>
      <rPr>
        <sz val="10.5"/>
        <color theme="1"/>
        <rFont val="ＭＳ 明朝"/>
        <family val="1"/>
        <charset val="128"/>
      </rPr>
      <t>の入院基本料と特定入院料について</t>
    </r>
    <r>
      <rPr>
        <b/>
        <u/>
        <sz val="10.5"/>
        <color theme="1"/>
        <rFont val="ＭＳ 明朝"/>
        <family val="1"/>
        <charset val="128"/>
      </rPr>
      <t>令和５年４月～６月の３か月の平均在院日数を記載</t>
    </r>
    <r>
      <rPr>
        <u/>
        <sz val="10.5"/>
        <color theme="1"/>
        <rFont val="ＭＳ 明朝"/>
        <family val="1"/>
        <charset val="128"/>
      </rPr>
      <t>すること</t>
    </r>
    <r>
      <rPr>
        <sz val="10.5"/>
        <color theme="1"/>
        <rFont val="ＭＳ 明朝"/>
        <family val="1"/>
        <charset val="128"/>
      </rPr>
      <t>。特定入院料に係る治療室又は病棟等については、当該治療室又は病棟における上記３か月間の平均在院日数を記載すること。</t>
    </r>
    <r>
      <rPr>
        <b/>
        <u/>
        <sz val="10.5"/>
        <color theme="1"/>
        <rFont val="ＭＳ 明朝"/>
        <family val="1"/>
        <charset val="128"/>
      </rPr>
      <t>なお、３か月間の入退院の数が０又は１の場合においては、分母を１として計算すること。</t>
    </r>
    <r>
      <rPr>
        <sz val="10.5"/>
        <color theme="1"/>
        <rFont val="ＭＳ 明朝"/>
        <family val="1"/>
        <charset val="128"/>
      </rPr>
      <t>また、算出方法については、各施設基準上の算出方法によること。</t>
    </r>
    <phoneticPr fontId="1"/>
  </si>
  <si>
    <r>
      <t>※特殊疾患入院医療管理料、小児入院医療管理料４、地域包括ケア入院医療管理料１～４（18、19、21～24行目）は、</t>
    </r>
    <r>
      <rPr>
        <u/>
        <sz val="10.5"/>
        <color theme="1"/>
        <rFont val="ＭＳ 明朝"/>
        <family val="1"/>
        <charset val="128"/>
      </rPr>
      <t>これらの管理料を届け出ている病室</t>
    </r>
    <r>
      <rPr>
        <sz val="10.5"/>
        <color theme="1"/>
        <rFont val="ＭＳ 明朝"/>
        <family val="1"/>
        <charset val="128"/>
      </rPr>
      <t>についての平均在院日数を記載すること。</t>
    </r>
  </si>
  <si>
    <r>
      <t>9.</t>
    </r>
    <r>
      <rPr>
        <sz val="7"/>
        <color theme="1"/>
        <rFont val="Times New Roman"/>
        <family val="1"/>
      </rPr>
      <t xml:space="preserve">   </t>
    </r>
    <r>
      <rPr>
        <sz val="10.5"/>
        <color theme="1"/>
        <rFont val="ＭＳ 明朝"/>
        <family val="1"/>
        <charset val="128"/>
      </rPr>
      <t>「在宅復帰率」欄は、入院基本料のうち、以下に該当する場合に記載すること。また、算出方法については、各施設基準上の算出方法によること。</t>
    </r>
  </si>
  <si>
    <t>※小数点第一位までの実数（小数点第二位切り捨て）を記載すること。</t>
    <rPh sb="25" eb="27">
      <t>キサイ</t>
    </rPh>
    <phoneticPr fontId="1"/>
  </si>
  <si>
    <t>㉖</t>
    <phoneticPr fontId="1"/>
  </si>
  <si>
    <t>㉗</t>
    <phoneticPr fontId="1"/>
  </si>
  <si>
    <t>㉘</t>
    <phoneticPr fontId="1"/>
  </si>
  <si>
    <t>㉙</t>
    <phoneticPr fontId="1"/>
  </si>
  <si>
    <t>㊺</t>
    <phoneticPr fontId="1"/>
  </si>
  <si>
    <r>
      <t>10.</t>
    </r>
    <r>
      <rPr>
        <sz val="7"/>
        <color theme="1"/>
        <rFont val="Times New Roman"/>
        <family val="1"/>
      </rPr>
      <t xml:space="preserve">  </t>
    </r>
    <r>
      <rPr>
        <sz val="10.5"/>
        <color theme="1"/>
        <rFont val="ＭＳ 明朝"/>
        <family val="1"/>
        <charset val="128"/>
      </rPr>
      <t>「病棟数」「許可病床数」「医療保険届出病床数」「稼働病床数」欄について</t>
    </r>
  </si>
  <si>
    <t>※新型コロナウイルス感染症に係る対応について</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</si>
  <si>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各地方厚生局へすでに「</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」を行い特定集中治療室管理料等と同等の人員配置とした病棟を運用している場合には、</t>
    </r>
    <r>
      <rPr>
        <b/>
        <u/>
        <sz val="10.5"/>
        <color theme="1"/>
        <rFont val="ＭＳ 明朝"/>
        <family val="1"/>
        <charset val="128"/>
      </rPr>
      <t>「本来の届出」</t>
    </r>
    <r>
      <rPr>
        <sz val="10.5"/>
        <color theme="1"/>
        <rFont val="ＭＳ 明朝"/>
        <family val="1"/>
        <charset val="128"/>
      </rPr>
      <t>欄に、</t>
    </r>
    <r>
      <rPr>
        <b/>
        <u/>
        <sz val="10.5"/>
        <color theme="1"/>
        <rFont val="ＭＳ 明朝"/>
        <family val="1"/>
        <charset val="128"/>
      </rPr>
      <t>本来届出を行っている病棟数、許可病床数、医療保険届出病床数</t>
    </r>
    <r>
      <rPr>
        <sz val="10.5"/>
        <color theme="1"/>
        <rFont val="ＭＳ 明朝"/>
        <family val="1"/>
        <charset val="128"/>
      </rPr>
      <t>を記載し、</t>
    </r>
    <r>
      <rPr>
        <b/>
        <u/>
        <sz val="10.5"/>
        <color theme="1"/>
        <rFont val="ＭＳ 明朝"/>
        <family val="1"/>
        <charset val="128"/>
      </rPr>
      <t>「簡易な報告（新型コロナ）」</t>
    </r>
    <r>
      <rPr>
        <sz val="10.5"/>
        <color theme="1"/>
        <rFont val="ＭＳ 明朝"/>
        <family val="1"/>
        <charset val="128"/>
      </rPr>
      <t>欄に、</t>
    </r>
    <r>
      <rPr>
        <b/>
        <u/>
        <sz val="10.5"/>
        <color theme="1"/>
        <rFont val="ＭＳ 明朝"/>
        <family val="1"/>
        <charset val="128"/>
      </rPr>
      <t>「簡易な報告」により運用している病棟数、医療保険届出病床数</t>
    </r>
    <r>
      <rPr>
        <sz val="10.5"/>
        <color theme="1"/>
        <rFont val="ＭＳ 明朝"/>
        <family val="1"/>
        <charset val="128"/>
      </rPr>
      <t>を記載すること。</t>
    </r>
    <rPh sb="52" eb="53">
      <t>シン</t>
    </rPh>
    <rPh sb="114" eb="116">
      <t>レイワ</t>
    </rPh>
    <rPh sb="117" eb="118">
      <t>ネン</t>
    </rPh>
    <rPh sb="119" eb="120">
      <t>ガツ</t>
    </rPh>
    <rPh sb="122" eb="123">
      <t>ニチ</t>
    </rPh>
    <rPh sb="123" eb="124">
      <t>ツ</t>
    </rPh>
    <rPh sb="124" eb="126">
      <t>ジム</t>
    </rPh>
    <rPh sb="126" eb="128">
      <t>レンラク</t>
    </rPh>
    <rPh sb="151" eb="152">
      <t>オコナ</t>
    </rPh>
    <phoneticPr fontId="1"/>
  </si>
  <si>
    <r>
      <t>　・上記の「簡易な報告」により運用している病棟がない場合には、</t>
    </r>
    <r>
      <rPr>
        <b/>
        <u/>
        <sz val="10.5"/>
        <color theme="1"/>
        <rFont val="ＭＳ 明朝"/>
        <family val="1"/>
        <charset val="128"/>
      </rPr>
      <t>「本来の届出」欄のみ</t>
    </r>
    <r>
      <rPr>
        <sz val="10.5"/>
        <color theme="1"/>
        <rFont val="ＭＳ 明朝"/>
        <family val="1"/>
        <charset val="128"/>
      </rPr>
      <t>に記載すること。</t>
    </r>
  </si>
  <si>
    <t>（例）急性期一般入院料１として40床届け出ているが、簡易な報告により、うち４床を特定集中治療室管理料１としている（従来から届け出ている特定集中治療管理料１の６床とあわせて、２病棟 計10床となる）場合</t>
    <rPh sb="67" eb="69">
      <t>トクテイ</t>
    </rPh>
    <rPh sb="69" eb="71">
      <t>シュウチュウ</t>
    </rPh>
    <rPh sb="71" eb="73">
      <t>チリョウ</t>
    </rPh>
    <rPh sb="73" eb="75">
      <t>カンリ</t>
    </rPh>
    <rPh sb="75" eb="76">
      <t>リョウ</t>
    </rPh>
    <phoneticPr fontId="1"/>
  </si>
  <si>
    <r>
      <t>※　なお、この場合、</t>
    </r>
    <r>
      <rPr>
        <b/>
        <u/>
        <sz val="10.5"/>
        <color theme="1"/>
        <rFont val="ＭＳ 明朝"/>
        <family val="1"/>
        <charset val="128"/>
      </rPr>
      <t>看護師比率区分、平均在院日数、在宅復帰率、稼働病床数、１日平均入院患者数、月平均１日看護職員配置数、夜勤時間帯の看護職員１人当たりの患者数、月平均１日看護補助者配置数、夜勤時間帯の看護補助者１人当たりの患者数については、「簡易な報告」により運用している病床分について記載すること</t>
    </r>
    <r>
      <rPr>
        <u/>
        <sz val="10.5"/>
        <color theme="1"/>
        <rFont val="ＭＳ 明朝"/>
        <family val="1"/>
        <charset val="128"/>
      </rPr>
      <t>。</t>
    </r>
    <r>
      <rPr>
        <sz val="10.5"/>
        <color theme="1"/>
        <rFont val="ＭＳ 明朝"/>
        <family val="1"/>
        <charset val="128"/>
      </rPr>
      <t>（上記例であれば、急性期一般入院料１は36床分、特定集中治療室管理料１は10床分についての実績を記載すればよく、「本来の届出」分と「簡易な報告」分とで分けて記載する等の必要はない。）</t>
    </r>
    <phoneticPr fontId="1"/>
  </si>
  <si>
    <r>
      <t>ž</t>
    </r>
    <r>
      <rPr>
        <sz val="7"/>
        <color theme="1"/>
        <rFont val="Times New Roman"/>
        <family val="1"/>
      </rPr>
      <t xml:space="preserve">   </t>
    </r>
    <r>
      <rPr>
        <sz val="10.5"/>
        <color theme="1"/>
        <rFont val="ＭＳ 明朝"/>
        <family val="1"/>
        <charset val="128"/>
      </rPr>
      <t>「病棟数」欄は、</t>
    </r>
    <r>
      <rPr>
        <b/>
        <u/>
        <sz val="10.5"/>
        <color theme="1"/>
        <rFont val="ＭＳ 明朝"/>
        <family val="1"/>
        <charset val="128"/>
      </rPr>
      <t>入院料ごとに看護単位としての病棟数を記載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</si>
  <si>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６（２）の特定入院料①～⑰については、</t>
    </r>
    <r>
      <rPr>
        <b/>
        <u/>
        <sz val="10.5"/>
        <color theme="1"/>
        <rFont val="ＭＳ 明朝"/>
        <family val="1"/>
        <charset val="128"/>
      </rPr>
      <t>病棟数の記載は要しない</t>
    </r>
    <r>
      <rPr>
        <sz val="10.5"/>
        <color theme="1"/>
        <rFont val="ＭＳ 明朝"/>
        <family val="1"/>
        <charset val="128"/>
      </rPr>
      <t>こと。</t>
    </r>
    <phoneticPr fontId="1"/>
  </si>
  <si>
    <r>
      <rPr>
        <sz val="10.5"/>
        <color theme="1"/>
        <rFont val="Wingdings"/>
        <charset val="2"/>
      </rPr>
      <t>ž</t>
    </r>
    <r>
      <rPr>
        <sz val="7"/>
        <color theme="1"/>
        <rFont val="Times New Roman"/>
        <family val="1"/>
      </rPr>
      <t>  </t>
    </r>
    <r>
      <rPr>
        <u/>
        <sz val="7"/>
        <color theme="1"/>
        <rFont val="Times New Roman"/>
        <family val="1"/>
      </rPr>
      <t xml:space="preserve"> </t>
    </r>
    <r>
      <rPr>
        <b/>
        <u/>
        <sz val="10.5"/>
        <color theme="1"/>
        <rFont val="ＭＳ 明朝"/>
        <family val="1"/>
        <charset val="128"/>
      </rPr>
      <t>入院基本料の病床数には、特殊疾患入院医療管理料、小児入院医療管理料４・５、及び地域包括ケア入院医療管理料１～４に係る病床数を含めて記載し、その他の特定入院料に係る病床数は含めない</t>
    </r>
    <r>
      <rPr>
        <u/>
        <sz val="10.5"/>
        <color theme="1"/>
        <rFont val="ＭＳ 明朝"/>
        <family val="1"/>
        <charset val="128"/>
      </rPr>
      <t>こと。</t>
    </r>
    <phoneticPr fontId="1"/>
  </si>
  <si>
    <r>
      <t>ž</t>
    </r>
    <r>
      <rPr>
        <sz val="7"/>
        <color theme="1"/>
        <rFont val="Times New Roman"/>
        <family val="1"/>
      </rPr>
      <t xml:space="preserve">   </t>
    </r>
    <r>
      <rPr>
        <b/>
        <u/>
        <sz val="10.5"/>
        <color theme="1"/>
        <rFont val="ＭＳ 明朝"/>
        <family val="1"/>
        <charset val="128"/>
      </rPr>
      <t>介護保険適用病床のみの病棟は、本報告から除く</t>
    </r>
    <r>
      <rPr>
        <sz val="10.5"/>
        <color theme="1"/>
        <rFont val="ＭＳ 明朝"/>
        <family val="1"/>
        <charset val="128"/>
      </rPr>
      <t>こと。（ただし、医療と介護の病床が一つの看護単位として混在している場合は、</t>
    </r>
    <r>
      <rPr>
        <u/>
        <sz val="10.5"/>
        <color theme="1"/>
        <rFont val="ＭＳ 明朝"/>
        <family val="1"/>
        <charset val="128"/>
      </rPr>
      <t>上段に介護病床を含む記載を、下段に医療病床のみを再掲として（　　）内に記載すること。）</t>
    </r>
    <phoneticPr fontId="1"/>
  </si>
  <si>
    <r>
      <t>ž</t>
    </r>
    <r>
      <rPr>
        <sz val="7"/>
        <color theme="1"/>
        <rFont val="Times New Roman"/>
        <family val="1"/>
      </rPr>
      <t xml:space="preserve">   </t>
    </r>
    <r>
      <rPr>
        <sz val="10.5"/>
        <color theme="1"/>
        <rFont val="ＭＳ 明朝"/>
        <family val="1"/>
        <charset val="128"/>
      </rPr>
      <t>感染症指定機関にあっては、感染症病床にかかる病棟数、許可病床数、医療保険届出病床数、稼働病床数について、</t>
    </r>
    <r>
      <rPr>
        <b/>
        <u/>
        <sz val="10.5"/>
        <color theme="1"/>
        <rFont val="ＭＳ 明朝"/>
        <family val="1"/>
        <charset val="128"/>
      </rPr>
      <t>再掲として（　　）内に記載すること</t>
    </r>
    <r>
      <rPr>
        <sz val="10.5"/>
        <color theme="1"/>
        <rFont val="ＭＳ 明朝"/>
        <family val="1"/>
        <charset val="128"/>
      </rPr>
      <t>。</t>
    </r>
    <phoneticPr fontId="1"/>
  </si>
  <si>
    <r>
      <t>ž</t>
    </r>
    <r>
      <rPr>
        <sz val="7"/>
        <color theme="1"/>
        <rFont val="Times New Roman"/>
        <family val="1"/>
      </rPr>
      <t xml:space="preserve">   </t>
    </r>
    <r>
      <rPr>
        <sz val="10.5"/>
        <color theme="1"/>
        <rFont val="ＭＳ 明朝"/>
        <family val="1"/>
        <charset val="128"/>
      </rPr>
      <t>「許可病床数」「医療保険届出病床数」「稼働病床数」欄は、それぞれ、医療法に基づく許可病床数、入院料等の届出を行った病床数（「療養病棟のうち介護病床を含む場合の全数」記載欄を除く）、使用を休止している病床を除いた実稼働病床数を記載すること。</t>
    </r>
    <phoneticPr fontId="1"/>
  </si>
  <si>
    <r>
      <t>ž</t>
    </r>
    <r>
      <rPr>
        <sz val="10.5"/>
        <color theme="1"/>
        <rFont val="ＭＳ Ｐゴシック"/>
        <family val="3"/>
        <charset val="128"/>
      </rPr>
      <t>　</t>
    </r>
    <r>
      <rPr>
        <sz val="10.5"/>
        <color theme="1"/>
        <rFont val="ＭＳ 明朝"/>
        <family val="1"/>
        <charset val="128"/>
      </rPr>
      <t>結核病棟などで</t>
    </r>
    <r>
      <rPr>
        <b/>
        <u/>
        <sz val="10.5"/>
        <color theme="1"/>
        <rFont val="ＭＳ 明朝"/>
        <family val="1"/>
        <charset val="128"/>
      </rPr>
      <t>休棟している病棟がある場合</t>
    </r>
    <r>
      <rPr>
        <sz val="10.5"/>
        <color theme="1"/>
        <rFont val="ＭＳ 明朝"/>
        <family val="1"/>
        <charset val="128"/>
      </rPr>
      <t>は、</t>
    </r>
    <r>
      <rPr>
        <b/>
        <u/>
        <sz val="10.5"/>
        <color theme="1"/>
        <rFont val="ＭＳ 明朝"/>
        <family val="1"/>
        <charset val="128"/>
      </rPr>
      <t>稼働病床数欄、１日平均入院患者数欄はゼロを記載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</si>
  <si>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結核病棟のうち入院患者数が30名以下で一般病棟等と一看護単位として届出を行っている場合は、病棟数、許可病床数、医療保険届出病床数及び稼働病床数の各欄は結核病床のみについて記載すること。</t>
    </r>
    <r>
      <rPr>
        <u/>
        <sz val="10.5"/>
        <color theme="1"/>
        <rFont val="ＭＳ 明朝"/>
        <family val="1"/>
        <charset val="128"/>
      </rPr>
      <t>（13行目）</t>
    </r>
    <phoneticPr fontId="1"/>
  </si>
  <si>
    <r>
      <t>･ 特殊疾患入院医療管理料、小児入院医療管理料４・５、地域包括ケア入院医療管理料１～４</t>
    </r>
    <r>
      <rPr>
        <u/>
        <sz val="10.5"/>
        <color theme="1"/>
        <rFont val="ＭＳ 明朝"/>
        <family val="1"/>
        <charset val="128"/>
      </rPr>
      <t>（18～24行目）</t>
    </r>
    <r>
      <rPr>
        <sz val="10.5"/>
        <color theme="1"/>
        <rFont val="ＭＳ 明朝"/>
        <family val="1"/>
        <charset val="128"/>
      </rPr>
      <t>は、</t>
    </r>
    <r>
      <rPr>
        <b/>
        <u/>
        <sz val="10.5"/>
        <color theme="1"/>
        <rFont val="ＭＳ 明朝"/>
        <family val="1"/>
        <charset val="128"/>
      </rPr>
      <t>これらの管理料を届け出ている病室</t>
    </r>
    <r>
      <rPr>
        <sz val="10.5"/>
        <color theme="1"/>
        <rFont val="ＭＳ 明朝"/>
        <family val="1"/>
        <charset val="128"/>
      </rPr>
      <t xml:space="preserve">についての届出病床数、稼働病床数及び１日平均入院患者数を再掲として記載すること。 </t>
    </r>
    <phoneticPr fontId="1"/>
  </si>
  <si>
    <r>
      <t>11.</t>
    </r>
    <r>
      <rPr>
        <sz val="7"/>
        <color theme="1"/>
        <rFont val="Times New Roman"/>
        <family val="1"/>
      </rPr>
      <t xml:space="preserve">  </t>
    </r>
    <r>
      <rPr>
        <sz val="10.5"/>
        <color theme="1"/>
        <rFont val="ＭＳ 明朝"/>
        <family val="1"/>
        <charset val="128"/>
      </rPr>
      <t>「１日平均入院患者数」欄は、</t>
    </r>
    <r>
      <rPr>
        <b/>
        <u/>
        <sz val="10.5"/>
        <color theme="1"/>
        <rFont val="ＭＳ 明朝"/>
        <family val="1"/>
        <charset val="128"/>
      </rPr>
      <t>直近１年間（令和４年７月から令和５年６月まで）の延べ入院患者数を延日数で除して得た数（算定開始から１年未満の場合は算定開始月から令和５年６月30日までの期間の平均入院患者数）を記載</t>
    </r>
    <r>
      <rPr>
        <sz val="10.5"/>
        <color theme="1"/>
        <rFont val="ＭＳ 明朝"/>
        <family val="1"/>
        <charset val="128"/>
      </rPr>
      <t>すること。</t>
    </r>
  </si>
  <si>
    <r>
      <t>※この場合、</t>
    </r>
    <r>
      <rPr>
        <b/>
        <u/>
        <sz val="10.5"/>
        <color theme="1"/>
        <rFont val="ＭＳ 明朝"/>
        <family val="1"/>
        <charset val="128"/>
      </rPr>
      <t>１人未満の端数は、切り上げる</t>
    </r>
    <r>
      <rPr>
        <sz val="10.5"/>
        <color theme="1"/>
        <rFont val="ＭＳ 明朝"/>
        <family val="1"/>
        <charset val="128"/>
      </rPr>
      <t>こと。</t>
    </r>
  </si>
  <si>
    <r>
      <t>※特殊疾患入院医療管理料、小児入院医療管理料４・５、地域包括ケア入院医療管理料１～４（18～24行目）は、</t>
    </r>
    <r>
      <rPr>
        <u/>
        <sz val="10.5"/>
        <color theme="1"/>
        <rFont val="ＭＳ 明朝"/>
        <family val="1"/>
        <charset val="128"/>
      </rPr>
      <t>これらの管理料を届け出ている病室</t>
    </r>
    <r>
      <rPr>
        <sz val="10.5"/>
        <color theme="1"/>
        <rFont val="ＭＳ 明朝"/>
        <family val="1"/>
        <charset val="128"/>
      </rPr>
      <t>の１日平均入院患者数を記載すること。</t>
    </r>
  </si>
  <si>
    <r>
      <t>12.</t>
    </r>
    <r>
      <rPr>
        <sz val="7"/>
        <color theme="1"/>
        <rFont val="Times New Roman"/>
        <family val="1"/>
      </rPr>
      <t xml:space="preserve">  </t>
    </r>
    <r>
      <rPr>
        <sz val="10.5"/>
        <color theme="1"/>
        <rFont val="ＭＳ 明朝"/>
        <family val="1"/>
        <charset val="128"/>
      </rPr>
      <t>「月平均１日看護職員配置数」欄について</t>
    </r>
  </si>
  <si>
    <t>令和５年６月の実績で、月平均１日当たりの看護職員数を記載すること。</t>
  </si>
  <si>
    <r>
      <t>※この場合、３交代勤務を標準として計算し、</t>
    </r>
    <r>
      <rPr>
        <b/>
        <u/>
        <sz val="10.5"/>
        <color theme="1"/>
        <rFont val="ＭＳ 明朝"/>
        <family val="1"/>
        <charset val="128"/>
      </rPr>
      <t>小数点第一位までの実数（小数点第二位切り捨て）を記載する</t>
    </r>
    <r>
      <rPr>
        <sz val="10.5"/>
        <color theme="1"/>
        <rFont val="ＭＳ 明朝"/>
        <family val="1"/>
        <charset val="128"/>
      </rPr>
      <t>こと。</t>
    </r>
  </si>
  <si>
    <r>
      <t>13.</t>
    </r>
    <r>
      <rPr>
        <sz val="7"/>
        <color theme="1"/>
        <rFont val="Times New Roman"/>
        <family val="1"/>
      </rPr>
      <t xml:space="preserve">  </t>
    </r>
    <r>
      <rPr>
        <sz val="10.5"/>
        <color theme="1"/>
        <rFont val="ＭＳ 明朝"/>
        <family val="1"/>
        <charset val="128"/>
      </rPr>
      <t>「夜勤時間帯の看護職員１人当たりの患者数」欄について</t>
    </r>
  </si>
  <si>
    <r>
      <t>令和５年６月の全ての入院基本料と特定入院料について、それぞれの実績で、夜勤時間帯の看護職員１人当たりの患者数について人数を計算し、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phoneticPr fontId="1"/>
  </si>
  <si>
    <r>
      <t>14.</t>
    </r>
    <r>
      <rPr>
        <sz val="7"/>
        <color theme="1"/>
        <rFont val="Times New Roman"/>
        <family val="1"/>
      </rPr>
      <t xml:space="preserve">  </t>
    </r>
    <r>
      <rPr>
        <sz val="10.5"/>
        <color theme="1"/>
        <rFont val="ＭＳ 明朝"/>
        <family val="1"/>
        <charset val="128"/>
      </rPr>
      <t>「月平均１日看護補助者配置数」欄について</t>
    </r>
  </si>
  <si>
    <r>
      <t>令和５年６月の実績で、月平均１日当たりの看護補助者数</t>
    </r>
    <r>
      <rPr>
        <u/>
        <sz val="10.5"/>
        <color theme="1"/>
        <rFont val="ＭＳ 明朝"/>
        <family val="1"/>
        <charset val="128"/>
      </rPr>
      <t>（</t>
    </r>
    <r>
      <rPr>
        <b/>
        <u/>
        <sz val="10.5"/>
        <color theme="1"/>
        <rFont val="ＭＳ 明朝"/>
        <family val="1"/>
        <charset val="128"/>
      </rPr>
      <t>みなしは除く</t>
    </r>
    <r>
      <rPr>
        <u/>
        <sz val="10.5"/>
        <color theme="1"/>
        <rFont val="ＭＳ 明朝"/>
        <family val="1"/>
        <charset val="128"/>
      </rPr>
      <t>）</t>
    </r>
    <r>
      <rPr>
        <sz val="10.5"/>
        <color theme="1"/>
        <rFont val="ＭＳ 明朝"/>
        <family val="1"/>
        <charset val="128"/>
      </rPr>
      <t>を記載すること。</t>
    </r>
  </si>
  <si>
    <r>
      <t>※この場合、３交代勤務を標準として計算し、</t>
    </r>
    <r>
      <rPr>
        <b/>
        <u/>
        <sz val="10.5"/>
        <color theme="1"/>
        <rFont val="ＭＳ 明朝"/>
        <family val="1"/>
        <charset val="128"/>
      </rPr>
      <t>小数点第一位までの実数（小数点第二位切り捨て）を記載</t>
    </r>
    <r>
      <rPr>
        <sz val="10.5"/>
        <color theme="1"/>
        <rFont val="ＭＳ 明朝"/>
        <family val="1"/>
        <charset val="128"/>
      </rPr>
      <t>すること。</t>
    </r>
  </si>
  <si>
    <r>
      <t>15.</t>
    </r>
    <r>
      <rPr>
        <sz val="7"/>
        <color theme="1"/>
        <rFont val="Times New Roman"/>
        <family val="1"/>
      </rPr>
      <t xml:space="preserve">  </t>
    </r>
    <r>
      <rPr>
        <sz val="10.5"/>
        <color theme="1"/>
        <rFont val="ＭＳ 明朝"/>
        <family val="1"/>
        <charset val="128"/>
      </rPr>
      <t>「夜勤時間帯の看護補助者１人当たりの患者数」欄について</t>
    </r>
  </si>
  <si>
    <r>
      <t>令和５年６月の入院基本料と特定入院料について、それぞれの実績で、夜勤時間帯の看護補助者１人当たりの患者数について人数を計算し、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</si>
  <si>
    <r>
      <t>（過去１年間の１日平均入院患者数／月平均１日当たり夜間看護補助者配置数（</t>
    </r>
    <r>
      <rPr>
        <b/>
        <sz val="10.5"/>
        <color theme="1"/>
        <rFont val="ＭＳ 明朝"/>
        <family val="1"/>
        <charset val="128"/>
      </rPr>
      <t>みなしは除く</t>
    </r>
    <r>
      <rPr>
        <sz val="10.5"/>
        <color theme="1"/>
        <rFont val="ＭＳ 明朝"/>
        <family val="1"/>
        <charset val="128"/>
      </rPr>
      <t>）＊）</t>
    </r>
  </si>
  <si>
    <t>特定入院料の病棟についても、記載すること。また、看護補助者の配置実績がない場合は、「０」と記載すること。</t>
    <phoneticPr fontId="1"/>
  </si>
  <si>
    <r>
      <t>16.</t>
    </r>
    <r>
      <rPr>
        <sz val="7"/>
        <color theme="1"/>
        <rFont val="Times New Roman"/>
        <family val="1"/>
      </rPr>
      <t xml:space="preserve">  </t>
    </r>
    <r>
      <rPr>
        <sz val="10.5"/>
        <color theme="1"/>
        <rFont val="ＭＳ 明朝"/>
        <family val="1"/>
        <charset val="128"/>
      </rPr>
      <t>「急性期看護補助体制加算/看護補助加算」欄は、それぞれ該当するものを下記の番号により記載すること。</t>
    </r>
  </si>
  <si>
    <t>③25対１急性期看護補助体制加算（看護補助者５割未満）</t>
    <phoneticPr fontId="1"/>
  </si>
  <si>
    <t>④50対１急性期看護補助体制加算　　　⑤75対１急性期看護補助体制加算</t>
    <phoneticPr fontId="1"/>
  </si>
  <si>
    <t>⑥看護補助加算１（30対１）　⑦看護補助加算２（50対１）　⑧看護補助加算３（75対１）</t>
    <phoneticPr fontId="1"/>
  </si>
  <si>
    <t>※地域一般病棟入院料及び看護職員配置が13対１、15対１、18対１、20対１の届出区分の入院料においては、①、⑥、⑦、⑧のみ選択できる。</t>
    <rPh sb="1" eb="3">
      <t>チイキ</t>
    </rPh>
    <rPh sb="3" eb="5">
      <t>イッパン</t>
    </rPh>
    <rPh sb="5" eb="7">
      <t>ビョウトウ</t>
    </rPh>
    <rPh sb="7" eb="10">
      <t>ニュウインリョウ</t>
    </rPh>
    <rPh sb="10" eb="11">
      <t>オヨ</t>
    </rPh>
    <rPh sb="12" eb="14">
      <t>カンゴ</t>
    </rPh>
    <rPh sb="14" eb="16">
      <t>ショクイン</t>
    </rPh>
    <rPh sb="16" eb="18">
      <t>ハイチ</t>
    </rPh>
    <rPh sb="21" eb="22">
      <t>タイ</t>
    </rPh>
    <rPh sb="26" eb="27">
      <t>タイ</t>
    </rPh>
    <rPh sb="31" eb="32">
      <t>タイ</t>
    </rPh>
    <rPh sb="36" eb="37">
      <t>タイ</t>
    </rPh>
    <rPh sb="39" eb="41">
      <t>トドケデ</t>
    </rPh>
    <rPh sb="41" eb="43">
      <t>クブン</t>
    </rPh>
    <rPh sb="44" eb="47">
      <t>ニュウインリョウ</t>
    </rPh>
    <rPh sb="62" eb="64">
      <t>センタク</t>
    </rPh>
    <phoneticPr fontId="1"/>
  </si>
  <si>
    <t>※障害者施設等入院基本料（７対１、10対１）においては、①又は⑨のみ選択できる。</t>
    <rPh sb="1" eb="4">
      <t>ショウガイシャ</t>
    </rPh>
    <rPh sb="4" eb="6">
      <t>シセツ</t>
    </rPh>
    <rPh sb="6" eb="7">
      <t>ナド</t>
    </rPh>
    <rPh sb="7" eb="9">
      <t>ニュウイン</t>
    </rPh>
    <rPh sb="9" eb="12">
      <t>キホンリョウ</t>
    </rPh>
    <rPh sb="14" eb="15">
      <t>タイ</t>
    </rPh>
    <rPh sb="19" eb="20">
      <t>タイ</t>
    </rPh>
    <rPh sb="29" eb="30">
      <t>マタ</t>
    </rPh>
    <rPh sb="34" eb="36">
      <t>センタク</t>
    </rPh>
    <phoneticPr fontId="1"/>
  </si>
  <si>
    <r>
      <t>17.</t>
    </r>
    <r>
      <rPr>
        <sz val="7"/>
        <color theme="1"/>
        <rFont val="Times New Roman"/>
        <family val="1"/>
      </rPr>
      <t xml:space="preserve">  </t>
    </r>
    <r>
      <rPr>
        <sz val="10.5"/>
        <color theme="1"/>
        <rFont val="ＭＳ 明朝"/>
        <family val="1"/>
        <charset val="128"/>
      </rPr>
      <t>「夜間急性期看護補助体制加算/夜間75対１看護補助加算」欄は、それぞれ該当するものを下記の番号により記載すること。</t>
    </r>
  </si>
  <si>
    <r>
      <t>18.</t>
    </r>
    <r>
      <rPr>
        <sz val="7"/>
        <color theme="1"/>
        <rFont val="Times New Roman"/>
        <family val="1"/>
      </rPr>
      <t xml:space="preserve">  </t>
    </r>
    <r>
      <rPr>
        <sz val="10.5"/>
        <color theme="1"/>
        <rFont val="ＭＳ 明朝"/>
        <family val="1"/>
        <charset val="128"/>
      </rPr>
      <t>「看護職員夜間配置加算」欄は、該当するものを下記の①～⑥の番号により記載すること。</t>
    </r>
  </si>
  <si>
    <r>
      <t>⑥看護職員夜間配置加算</t>
    </r>
    <r>
      <rPr>
        <sz val="8"/>
        <color theme="1"/>
        <rFont val="ＭＳ 明朝"/>
        <family val="1"/>
        <charset val="128"/>
      </rPr>
      <t>（地域包括ケア病棟入院料、精神科救急急性期医療入院料、精神科救急・合併症入院料）</t>
    </r>
  </si>
  <si>
    <r>
      <t>19.</t>
    </r>
    <r>
      <rPr>
        <sz val="7"/>
        <color theme="1"/>
        <rFont val="Times New Roman"/>
        <family val="1"/>
      </rPr>
      <t xml:space="preserve">  </t>
    </r>
    <r>
      <rPr>
        <sz val="10.5"/>
        <color theme="1"/>
        <rFont val="ＭＳ 明朝"/>
        <family val="1"/>
        <charset val="128"/>
      </rPr>
      <t>「夜間看護体制加算」欄は、それぞれ該当するものを下記の番号により記載すること。</t>
    </r>
  </si>
  <si>
    <t>※②急性期看護補助体制加算は、「17.夜間急性期看護補助体制加算/夜間75対１看護補助加算」において②～④の場合のみ選択できる。</t>
    <rPh sb="2" eb="5">
      <t>キュウセイキ</t>
    </rPh>
    <rPh sb="5" eb="7">
      <t>カンゴ</t>
    </rPh>
    <rPh sb="7" eb="9">
      <t>ホジョ</t>
    </rPh>
    <rPh sb="9" eb="11">
      <t>タイセイ</t>
    </rPh>
    <rPh sb="11" eb="13">
      <t>カサン</t>
    </rPh>
    <rPh sb="19" eb="21">
      <t>ヤカン</t>
    </rPh>
    <rPh sb="21" eb="24">
      <t>キュウセイキ</t>
    </rPh>
    <rPh sb="24" eb="26">
      <t>カンゴ</t>
    </rPh>
    <rPh sb="26" eb="28">
      <t>ホジョ</t>
    </rPh>
    <rPh sb="28" eb="30">
      <t>タイセイ</t>
    </rPh>
    <rPh sb="30" eb="32">
      <t>カサン</t>
    </rPh>
    <rPh sb="33" eb="35">
      <t>ヤカン</t>
    </rPh>
    <rPh sb="37" eb="38">
      <t>タイ</t>
    </rPh>
    <rPh sb="39" eb="41">
      <t>カンゴ</t>
    </rPh>
    <rPh sb="41" eb="43">
      <t>ホジョ</t>
    </rPh>
    <rPh sb="43" eb="45">
      <t>カサン</t>
    </rPh>
    <rPh sb="54" eb="56">
      <t>バアイ</t>
    </rPh>
    <rPh sb="58" eb="60">
      <t>センタク</t>
    </rPh>
    <phoneticPr fontId="1"/>
  </si>
  <si>
    <t>※③看護補助加算は、「16．急性期看護補助体制加算/看護補助加算」において⑥～⑧の場合のみ選択できる。</t>
    <rPh sb="2" eb="4">
      <t>カンゴ</t>
    </rPh>
    <rPh sb="4" eb="6">
      <t>ホジョ</t>
    </rPh>
    <rPh sb="6" eb="8">
      <t>カサン</t>
    </rPh>
    <rPh sb="14" eb="17">
      <t>キュウセイキ</t>
    </rPh>
    <rPh sb="17" eb="19">
      <t>カンゴ</t>
    </rPh>
    <rPh sb="19" eb="21">
      <t>ホジョ</t>
    </rPh>
    <rPh sb="21" eb="23">
      <t>タイセイ</t>
    </rPh>
    <rPh sb="23" eb="25">
      <t>カサン</t>
    </rPh>
    <rPh sb="26" eb="28">
      <t>カンゴ</t>
    </rPh>
    <rPh sb="28" eb="30">
      <t>ホジョ</t>
    </rPh>
    <rPh sb="30" eb="32">
      <t>カサン</t>
    </rPh>
    <rPh sb="41" eb="43">
      <t>バアイ</t>
    </rPh>
    <rPh sb="45" eb="47">
      <t>センタク</t>
    </rPh>
    <phoneticPr fontId="1"/>
  </si>
  <si>
    <t>※④障害者施設等入院基本料は、「16．急性期看護補助加算/看護補助加算」において⑨の場合のみ選択できる。</t>
    <rPh sb="2" eb="5">
      <t>ショウガイシャ</t>
    </rPh>
    <rPh sb="5" eb="7">
      <t>シセツ</t>
    </rPh>
    <rPh sb="7" eb="8">
      <t>トウ</t>
    </rPh>
    <rPh sb="8" eb="10">
      <t>ニュウイン</t>
    </rPh>
    <rPh sb="10" eb="13">
      <t>キホンリョウ</t>
    </rPh>
    <rPh sb="19" eb="22">
      <t>キュウセイキ</t>
    </rPh>
    <rPh sb="22" eb="24">
      <t>カンゴ</t>
    </rPh>
    <rPh sb="24" eb="26">
      <t>ホジョ</t>
    </rPh>
    <rPh sb="26" eb="28">
      <t>カサン</t>
    </rPh>
    <rPh sb="29" eb="31">
      <t>カンゴ</t>
    </rPh>
    <rPh sb="31" eb="33">
      <t>ホジョ</t>
    </rPh>
    <rPh sb="33" eb="35">
      <t>カサン</t>
    </rPh>
    <rPh sb="42" eb="44">
      <t>バアイ</t>
    </rPh>
    <rPh sb="46" eb="48">
      <t>センタク</t>
    </rPh>
    <phoneticPr fontId="1"/>
  </si>
  <si>
    <r>
      <t>20.</t>
    </r>
    <r>
      <rPr>
        <sz val="7"/>
        <color theme="1"/>
        <rFont val="ＭＳ 明朝"/>
        <family val="1"/>
        <charset val="128"/>
      </rPr>
      <t> </t>
    </r>
    <r>
      <rPr>
        <sz val="7"/>
        <color theme="1"/>
        <rFont val="Times New Roman"/>
        <family val="1"/>
      </rPr>
      <t xml:space="preserve"> </t>
    </r>
    <r>
      <rPr>
        <sz val="10.5"/>
        <color theme="1"/>
        <rFont val="ＭＳ 明朝"/>
        <family val="1"/>
        <charset val="128"/>
      </rPr>
      <t>「夜間における看護業務の負担軽減に資する業務管理等に関する項目」欄は、以下のいずれかの加算を届け出ている場合に、該当する取組について夜間看護体制の評価項目の番号を</t>
    </r>
    <r>
      <rPr>
        <b/>
        <u/>
        <sz val="10.5"/>
        <color theme="1"/>
        <rFont val="ＭＳ 明朝"/>
        <family val="1"/>
        <charset val="128"/>
      </rPr>
      <t>全て</t>
    </r>
    <r>
      <rPr>
        <sz val="10.5"/>
        <color theme="1"/>
        <rFont val="ＭＳ 明朝"/>
        <family val="1"/>
        <charset val="128"/>
      </rPr>
      <t>選択し、記載すること。</t>
    </r>
    <rPh sb="40" eb="42">
      <t>イカ</t>
    </rPh>
    <rPh sb="48" eb="50">
      <t>カサン</t>
    </rPh>
    <rPh sb="51" eb="52">
      <t>トド</t>
    </rPh>
    <rPh sb="53" eb="54">
      <t>デ</t>
    </rPh>
    <rPh sb="57" eb="59">
      <t>バアイ</t>
    </rPh>
    <rPh sb="61" eb="63">
      <t>ガイトウ</t>
    </rPh>
    <rPh sb="65" eb="67">
      <t>トリクミ</t>
    </rPh>
    <rPh sb="71" eb="73">
      <t>ヤカン</t>
    </rPh>
    <rPh sb="73" eb="75">
      <t>カンゴ</t>
    </rPh>
    <rPh sb="75" eb="77">
      <t>タイセイ</t>
    </rPh>
    <rPh sb="78" eb="80">
      <t>ヒョウカ</t>
    </rPh>
    <rPh sb="80" eb="82">
      <t>コウモク</t>
    </rPh>
    <rPh sb="83" eb="85">
      <t>バンゴウ</t>
    </rPh>
    <rPh sb="86" eb="87">
      <t>スベ</t>
    </rPh>
    <rPh sb="88" eb="90">
      <t>センタク</t>
    </rPh>
    <rPh sb="92" eb="94">
      <t>キサイ</t>
    </rPh>
    <phoneticPr fontId="1"/>
  </si>
  <si>
    <r>
      <t>21.</t>
    </r>
    <r>
      <rPr>
        <sz val="7"/>
        <color theme="1"/>
        <rFont val="Times New Roman"/>
        <family val="1"/>
      </rPr>
      <t xml:space="preserve">  </t>
    </r>
    <r>
      <rPr>
        <sz val="10.5"/>
        <color theme="1"/>
        <rFont val="ＭＳ 明朝"/>
        <family val="1"/>
        <charset val="128"/>
      </rPr>
      <t>「地域包括ケア入院医療管理料１、２、３及び４」については、当該病室がある病棟に☑を付すこと。</t>
    </r>
  </si>
  <si>
    <t>22.  「新型コロナ対応の影響」欄について</t>
    <phoneticPr fontId="1"/>
  </si>
  <si>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の有無の選択により、該当するものを下記表の①～④の番号により記載すること。</t>
    <rPh sb="1" eb="3">
      <t>シンガタ</t>
    </rPh>
    <rPh sb="14" eb="18">
      <t>カンセンショウホウ</t>
    </rPh>
    <rPh sb="18" eb="19">
      <t>ジョウ</t>
    </rPh>
    <rPh sb="20" eb="22">
      <t>イチ</t>
    </rPh>
    <rPh sb="24" eb="26">
      <t>ヘンコウ</t>
    </rPh>
    <rPh sb="27" eb="28">
      <t>トモナ</t>
    </rPh>
    <rPh sb="29" eb="31">
      <t>シセツ</t>
    </rPh>
    <rPh sb="31" eb="33">
      <t>キジュン</t>
    </rPh>
    <rPh sb="33" eb="34">
      <t>トウ</t>
    </rPh>
    <rPh sb="35" eb="36">
      <t>カン</t>
    </rPh>
    <rPh sb="38" eb="41">
      <t>リンジテキ</t>
    </rPh>
    <rPh sb="42" eb="44">
      <t>トリアツカ</t>
    </rPh>
    <rPh sb="51" eb="53">
      <t>レイワ</t>
    </rPh>
    <rPh sb="54" eb="55">
      <t>ネン</t>
    </rPh>
    <rPh sb="56" eb="57">
      <t>ガツ</t>
    </rPh>
    <rPh sb="58" eb="59">
      <t>ニチ</t>
    </rPh>
    <rPh sb="59" eb="60">
      <t>ツ</t>
    </rPh>
    <rPh sb="60" eb="62">
      <t>ジム</t>
    </rPh>
    <rPh sb="62" eb="64">
      <t>レンラク</t>
    </rPh>
    <rPh sb="70" eb="72">
      <t>シンガタ</t>
    </rPh>
    <rPh sb="79" eb="82">
      <t>カンセンショウ</t>
    </rPh>
    <rPh sb="82" eb="84">
      <t>カンジャ</t>
    </rPh>
    <rPh sb="84" eb="85">
      <t>トウ</t>
    </rPh>
    <rPh sb="86" eb="87">
      <t>ウ</t>
    </rPh>
    <rPh sb="88" eb="89">
      <t>イ</t>
    </rPh>
    <rPh sb="91" eb="93">
      <t>ホケン</t>
    </rPh>
    <rPh sb="93" eb="95">
      <t>イリョウ</t>
    </rPh>
    <rPh sb="95" eb="97">
      <t>キカン</t>
    </rPh>
    <rPh sb="101" eb="103">
      <t>シセツ</t>
    </rPh>
    <rPh sb="103" eb="105">
      <t>キジュン</t>
    </rPh>
    <rPh sb="105" eb="106">
      <t>トウ</t>
    </rPh>
    <rPh sb="107" eb="110">
      <t>リンジテキ</t>
    </rPh>
    <rPh sb="111" eb="113">
      <t>トリアツカ</t>
    </rPh>
    <rPh sb="115" eb="116">
      <t>シメ</t>
    </rPh>
    <rPh sb="121" eb="123">
      <t>イカ</t>
    </rPh>
    <rPh sb="130" eb="132">
      <t>ガイトウ</t>
    </rPh>
    <rPh sb="133" eb="135">
      <t>ウム</t>
    </rPh>
    <rPh sb="136" eb="138">
      <t>センタク</t>
    </rPh>
    <rPh sb="142" eb="144">
      <t>ガイトウ</t>
    </rPh>
    <rPh sb="149" eb="151">
      <t>カキ</t>
    </rPh>
    <rPh sb="151" eb="152">
      <t>ヒョウ</t>
    </rPh>
    <rPh sb="157" eb="159">
      <t>バンゴウ</t>
    </rPh>
    <rPh sb="162" eb="164">
      <t>キサイ</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</si>
  <si>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</si>
  <si>
    <t>※以下のア～ウに該当する場合は、「ア～ウに該当する」を選択すること。</t>
    <phoneticPr fontId="1"/>
  </si>
  <si>
    <t>ア　新型コロナウイルス感染症患者を受け入れた保険医療機関</t>
    <phoneticPr fontId="1"/>
  </si>
  <si>
    <t>ウ　新型コロナウイルス感染症に感染し出勤ができない職員が在籍する保険医療機関等</t>
    <phoneticPr fontId="1"/>
  </si>
  <si>
    <r>
      <t>（２）</t>
    </r>
    <r>
      <rPr>
        <b/>
        <u/>
        <sz val="10.5"/>
        <color theme="1"/>
        <rFont val="ＭＳ 明朝"/>
        <family val="1"/>
        <charset val="128"/>
      </rPr>
      <t>新型コロナ対応による施設基準等</t>
    </r>
    <r>
      <rPr>
        <b/>
        <sz val="10.5"/>
        <color theme="1"/>
        <rFont val="ＭＳ 明朝"/>
        <family val="1"/>
        <charset val="128"/>
      </rPr>
      <t>の状況</t>
    </r>
    <rPh sb="19" eb="21">
      <t>ジョウキョウ</t>
    </rPh>
    <phoneticPr fontId="1"/>
  </si>
  <si>
    <t>※以下のいずれかの臨時的な取扱いの適応となっているか否か及び施設基準を満たしているか否かを選択すること。</t>
    <rPh sb="26" eb="27">
      <t>イナ</t>
    </rPh>
    <rPh sb="28" eb="29">
      <t>オヨ</t>
    </rPh>
    <rPh sb="30" eb="32">
      <t>シセツ</t>
    </rPh>
    <rPh sb="32" eb="34">
      <t>キジュン</t>
    </rPh>
    <rPh sb="35" eb="36">
      <t>ミ</t>
    </rPh>
    <rPh sb="42" eb="43">
      <t>イナ</t>
    </rPh>
    <rPh sb="45" eb="47">
      <t>センタク</t>
    </rPh>
    <phoneticPr fontId="1"/>
  </si>
  <si>
    <r>
      <t>・</t>
    </r>
    <r>
      <rPr>
        <u/>
        <sz val="10.5"/>
        <color theme="1"/>
        <rFont val="ＭＳ 明朝"/>
        <family val="1"/>
        <charset val="128"/>
      </rPr>
      <t>許可病床数を超過する入院患者数</t>
    </r>
    <r>
      <rPr>
        <sz val="10.5"/>
        <color theme="1"/>
        <rFont val="ＭＳ 明朝"/>
        <family val="1"/>
        <charset val="128"/>
      </rPr>
      <t>について、減額措置の適用としないこと。</t>
    </r>
  </si>
  <si>
    <r>
      <t>・</t>
    </r>
    <r>
      <rPr>
        <u/>
        <sz val="10.5"/>
        <color theme="1"/>
        <rFont val="ＭＳ 明朝"/>
        <family val="1"/>
        <charset val="128"/>
      </rPr>
      <t>１日当たり勤務する看護要員の数</t>
    </r>
    <r>
      <rPr>
        <sz val="10.5"/>
        <color theme="1"/>
        <rFont val="ＭＳ 明朝"/>
        <family val="1"/>
        <charset val="128"/>
      </rPr>
      <t>、</t>
    </r>
    <r>
      <rPr>
        <u/>
        <sz val="10.5"/>
        <color theme="1"/>
        <rFont val="ＭＳ 明朝"/>
        <family val="1"/>
        <charset val="128"/>
      </rPr>
      <t>看護要員の数と入院患者の比率</t>
    </r>
    <r>
      <rPr>
        <sz val="10.5"/>
        <color theme="1"/>
        <rFont val="ＭＳ 明朝"/>
        <family val="1"/>
        <charset val="128"/>
      </rPr>
      <t>並びに</t>
    </r>
    <r>
      <rPr>
        <u/>
        <sz val="10.5"/>
        <color theme="1"/>
        <rFont val="ＭＳ 明朝"/>
        <family val="1"/>
        <charset val="128"/>
      </rPr>
      <t>看護師及び准看護師の数に対する看護師の比率</t>
    </r>
    <r>
      <rPr>
        <sz val="10.5"/>
        <color theme="1"/>
        <rFont val="ＭＳ 明朝"/>
        <family val="1"/>
        <charset val="128"/>
      </rPr>
      <t>について、１割以上の一時的な変動があった場合においても、変更の届け出を行わなくてもよいものとすること。</t>
    </r>
  </si>
  <si>
    <r>
      <t>・</t>
    </r>
    <r>
      <rPr>
        <u/>
        <sz val="10.5"/>
        <color theme="1"/>
        <rFont val="ＭＳ 明朝"/>
        <family val="1"/>
        <charset val="128"/>
      </rPr>
      <t>平均在院日数</t>
    </r>
    <r>
      <rPr>
        <sz val="10.5"/>
        <color theme="1"/>
        <rFont val="ＭＳ 明朝"/>
        <family val="1"/>
        <charset val="128"/>
      </rPr>
      <t>及び</t>
    </r>
    <r>
      <rPr>
        <u/>
        <sz val="10.5"/>
        <color theme="1"/>
        <rFont val="ＭＳ 明朝"/>
        <family val="1"/>
        <charset val="128"/>
      </rPr>
      <t>在宅復帰率</t>
    </r>
    <r>
      <rPr>
        <sz val="10.5"/>
        <color theme="1"/>
        <rFont val="ＭＳ 明朝"/>
        <family val="1"/>
        <charset val="128"/>
      </rPr>
      <t>について、施設基準の要件を満たさなくなった場合においても、直ちに施設基準の変更の届出を行わなくてよい。</t>
    </r>
  </si>
  <si>
    <t>記載
番号</t>
    <rPh sb="3" eb="5">
      <t>バンゴウ</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</si>
  <si>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phoneticPr fontId="1"/>
  </si>
  <si>
    <r>
      <t>（２）</t>
    </r>
    <r>
      <rPr>
        <b/>
        <u/>
        <sz val="10.5"/>
        <color theme="1"/>
        <rFont val="ＭＳ 明朝"/>
        <family val="1"/>
        <charset val="128"/>
      </rPr>
      <t>新型コロナ対応による施設基準等</t>
    </r>
    <r>
      <rPr>
        <sz val="10.5"/>
        <color theme="1"/>
        <rFont val="ＭＳ 明朝"/>
        <family val="1"/>
        <charset val="128"/>
      </rPr>
      <t>の状況</t>
    </r>
    <phoneticPr fontId="1"/>
  </si>
  <si>
    <r>
      <t>ア～ウに該当</t>
    </r>
    <r>
      <rPr>
        <b/>
        <sz val="10.5"/>
        <color theme="1"/>
        <rFont val="ＭＳ 明朝"/>
        <family val="1"/>
        <charset val="128"/>
      </rPr>
      <t>する</t>
    </r>
    <phoneticPr fontId="1"/>
  </si>
  <si>
    <t>満たしていない</t>
    <rPh sb="0" eb="1">
      <t>ミ</t>
    </rPh>
    <phoneticPr fontId="1"/>
  </si>
  <si>
    <t>満たしている</t>
    <rPh sb="0" eb="1">
      <t>ミ</t>
    </rPh>
    <phoneticPr fontId="1"/>
  </si>
  <si>
    <r>
      <t>ア～ウに該当</t>
    </r>
    <r>
      <rPr>
        <b/>
        <sz val="10.5"/>
        <color theme="1"/>
        <rFont val="ＭＳ 明朝"/>
        <family val="1"/>
        <charset val="128"/>
      </rPr>
      <t>しない</t>
    </r>
    <phoneticPr fontId="1"/>
  </si>
  <si>
    <r>
      <t>※「新型コロナ対応により施設基準等を満たしていない場合」に該当する</t>
    </r>
    <r>
      <rPr>
        <b/>
        <u/>
        <sz val="10.5"/>
        <color theme="1"/>
        <rFont val="ＭＳ 明朝"/>
        <family val="1"/>
        <charset val="128"/>
      </rPr>
      <t>①又は③</t>
    </r>
    <r>
      <rPr>
        <sz val="10.5"/>
        <color theme="1"/>
        <rFont val="ＭＳ 明朝"/>
        <family val="1"/>
        <charset val="128"/>
      </rPr>
      <t>を記載した場合は、以下の項目について、施設基準等を満たしていない値が記載されていても</t>
    </r>
    <r>
      <rPr>
        <b/>
        <u/>
        <sz val="10.5"/>
        <color theme="1"/>
        <rFont val="ＭＳ 明朝"/>
        <family val="1"/>
        <charset val="128"/>
      </rPr>
      <t>地方厚生（支）局各都府県事務所の確認対象とはならない</t>
    </r>
    <r>
      <rPr>
        <sz val="10.5"/>
        <color theme="1"/>
        <rFont val="ＭＳ 明朝"/>
        <family val="1"/>
        <charset val="128"/>
      </rPr>
      <t>ことを申し添える。</t>
    </r>
  </si>
  <si>
    <r>
      <t>・</t>
    </r>
    <r>
      <rPr>
        <u/>
        <sz val="10.5"/>
        <color theme="1"/>
        <rFont val="ＭＳ 明朝"/>
        <family val="1"/>
        <charset val="128"/>
      </rPr>
      <t>看護師比率区分</t>
    </r>
    <r>
      <rPr>
        <sz val="10.5"/>
        <color theme="1"/>
        <rFont val="ＭＳ 明朝"/>
        <family val="1"/>
        <charset val="128"/>
      </rPr>
      <t>　・</t>
    </r>
    <r>
      <rPr>
        <u/>
        <sz val="10.5"/>
        <color theme="1"/>
        <rFont val="ＭＳ 明朝"/>
        <family val="1"/>
        <charset val="128"/>
      </rPr>
      <t>平均在院日数</t>
    </r>
    <r>
      <rPr>
        <sz val="10.5"/>
        <color theme="1"/>
        <rFont val="ＭＳ 明朝"/>
        <family val="1"/>
        <charset val="128"/>
      </rPr>
      <t>　・</t>
    </r>
    <r>
      <rPr>
        <u/>
        <sz val="10.5"/>
        <color theme="1"/>
        <rFont val="ＭＳ 明朝"/>
        <family val="1"/>
        <charset val="128"/>
      </rPr>
      <t>在宅復帰率</t>
    </r>
    <r>
      <rPr>
        <sz val="10.5"/>
        <color theme="1"/>
        <rFont val="ＭＳ 明朝"/>
        <family val="1"/>
        <charset val="128"/>
      </rPr>
      <t>　・</t>
    </r>
    <r>
      <rPr>
        <u/>
        <sz val="10.5"/>
        <color theme="1"/>
        <rFont val="ＭＳ 明朝"/>
        <family val="1"/>
        <charset val="128"/>
      </rPr>
      <t>稼働病床数</t>
    </r>
    <r>
      <rPr>
        <sz val="10.5"/>
        <color theme="1"/>
        <rFont val="ＭＳ 明朝"/>
        <family val="1"/>
        <charset val="128"/>
      </rPr>
      <t>　・</t>
    </r>
    <r>
      <rPr>
        <u/>
        <sz val="10.5"/>
        <color theme="1"/>
        <rFont val="ＭＳ 明朝"/>
        <family val="1"/>
        <charset val="128"/>
      </rPr>
      <t>１日平均入院患者数</t>
    </r>
    <phoneticPr fontId="1"/>
  </si>
  <si>
    <r>
      <t>・</t>
    </r>
    <r>
      <rPr>
        <u/>
        <sz val="10.5"/>
        <color theme="1"/>
        <rFont val="ＭＳ 明朝"/>
        <family val="1"/>
        <charset val="128"/>
      </rPr>
      <t>月平均１日看護職員配置数</t>
    </r>
    <r>
      <rPr>
        <sz val="10.5"/>
        <color theme="1"/>
        <rFont val="ＭＳ 明朝"/>
        <family val="1"/>
        <charset val="128"/>
      </rPr>
      <t>　　　・</t>
    </r>
    <r>
      <rPr>
        <u/>
        <sz val="10.5"/>
        <color theme="1"/>
        <rFont val="ＭＳ 明朝"/>
        <family val="1"/>
        <charset val="128"/>
      </rPr>
      <t>夜勤時間帯の看護職員１人当たりの患者数</t>
    </r>
  </si>
  <si>
    <r>
      <t>・</t>
    </r>
    <r>
      <rPr>
        <u/>
        <sz val="10.5"/>
        <color theme="1"/>
        <rFont val="ＭＳ 明朝"/>
        <family val="1"/>
        <charset val="128"/>
      </rPr>
      <t>月平均１日看護補助者配置数</t>
    </r>
    <r>
      <rPr>
        <sz val="10.5"/>
        <color theme="1"/>
        <rFont val="ＭＳ 明朝"/>
        <family val="1"/>
        <charset val="128"/>
      </rPr>
      <t>　　・</t>
    </r>
    <r>
      <rPr>
        <u/>
        <sz val="10.5"/>
        <color theme="1"/>
        <rFont val="ＭＳ 明朝"/>
        <family val="1"/>
        <charset val="128"/>
      </rPr>
      <t>夜勤時間帯の看護補助者１人当たりの患者数</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</si>
  <si>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様式10」と同様に記載</t>
    </r>
    <r>
      <rPr>
        <sz val="10.5"/>
        <color theme="1"/>
        <rFont val="ＭＳ 明朝"/>
        <family val="1"/>
        <charset val="128"/>
      </rPr>
      <t>すること。</t>
    </r>
    <phoneticPr fontId="1"/>
  </si>
  <si>
    <r>
      <t>※</t>
    </r>
    <r>
      <rPr>
        <b/>
        <u/>
        <sz val="10.5"/>
        <color theme="1"/>
        <rFont val="ＭＳ 明朝"/>
        <family val="1"/>
        <charset val="128"/>
      </rPr>
      <t>特別入院基本料を算定している病棟の記載は不要である。</t>
    </r>
    <r>
      <rPr>
        <sz val="10.5"/>
        <color theme="1"/>
        <rFont val="ＭＳ 明朝"/>
        <family val="1"/>
        <charset val="128"/>
      </rPr>
      <t>また、「医療資源の少ない地域の場合」の場合、</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</si>
  <si>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r>
      <t>※一般病棟、結核病棟ともに、届出病床数や患者数には、</t>
    </r>
    <r>
      <rPr>
        <u/>
        <sz val="10.5"/>
        <color theme="1"/>
        <rFont val="ＭＳ 明朝"/>
        <family val="1"/>
        <charset val="128"/>
      </rPr>
      <t>特定入院料に係る病床数及び患者数を含めない</t>
    </r>
    <r>
      <rPr>
        <sz val="10.5"/>
        <color theme="1"/>
        <rFont val="ＭＳ 明朝"/>
        <family val="1"/>
        <charset val="128"/>
      </rPr>
      <t>こと。特殊疾患入院医療管理料、小児入院医療管理料４・５、地域包括ケア入院医療管理料１～４の病室に係る患者についても</t>
    </r>
    <r>
      <rPr>
        <u/>
        <sz val="10.5"/>
        <color theme="1"/>
        <rFont val="ＭＳ 明朝"/>
        <family val="1"/>
        <charset val="128"/>
      </rPr>
      <t>病床数及び患者数を含めない</t>
    </r>
    <r>
      <rPr>
        <sz val="10.5"/>
        <color theme="1"/>
        <rFont val="ＭＳ 明朝"/>
        <family val="1"/>
        <charset val="128"/>
      </rPr>
      <t>こと。</t>
    </r>
    <phoneticPr fontId="1"/>
  </si>
  <si>
    <r>
      <t>23.</t>
    </r>
    <r>
      <rPr>
        <sz val="7"/>
        <color theme="1"/>
        <rFont val="ＭＳ 明朝"/>
        <family val="1"/>
        <charset val="128"/>
      </rPr>
      <t> </t>
    </r>
    <r>
      <rPr>
        <sz val="7"/>
        <color theme="1"/>
        <rFont val="Times New Roman"/>
        <family val="1"/>
      </rPr>
      <t xml:space="preserve"> </t>
    </r>
    <r>
      <rPr>
        <sz val="10.5"/>
        <color theme="1"/>
        <rFont val="ＭＳ 明朝"/>
        <family val="1"/>
        <charset val="128"/>
      </rPr>
      <t>「一般病棟、結核病棟」の「令和５年７月１日現在の届出区分」について</t>
    </r>
    <phoneticPr fontId="1"/>
  </si>
  <si>
    <t>（１） 「令和５年7月１日現在の届出区分」欄には、それぞれ該当するものを下記の①～⑤の番号により記載すること。ただし、「結核病棟」において一般病棟と結核病棟を併せて１看護単位としている場合には、「一般病棟」のみに記載すること。</t>
  </si>
  <si>
    <t>入院基本料等</t>
    <phoneticPr fontId="1"/>
  </si>
  <si>
    <t>②－１ 地域一般入院料１</t>
    <phoneticPr fontId="1"/>
  </si>
  <si>
    <r>
      <t xml:space="preserve">（２） </t>
    </r>
    <r>
      <rPr>
        <b/>
        <u/>
        <sz val="10.5"/>
        <color theme="1"/>
        <rFont val="ＭＳ 明朝"/>
        <family val="1"/>
        <charset val="128"/>
      </rPr>
      <t>一般病棟のうち、「④－１特定機能病院入院基本料（一般病棟）の10対１入院基本料」、「④－２専門病院入院基本料の10対１入院基本料」又は「⑤専門病院入院基本料の13対１入院基本料」を選択した場合は、「看護必要度加算・一般病棟看護必要度評価加算」欄に、該当するものを下記の①～⑤の番号により記載すること。</t>
    </r>
  </si>
  <si>
    <t>①看護必要度加算１　　　　②看護必要度加算２　　　　③看護必要度加算３</t>
    <phoneticPr fontId="1"/>
  </si>
  <si>
    <t>④一般病棟看護必要度評価加算　　　　　　　　　　　　⑤いずれも届出なし</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</si>
  <si>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」を行い特定集中治療室管理料等と同等の人員配置とした病棟を運用している場合であっても、</t>
    </r>
    <r>
      <rPr>
        <b/>
        <u/>
        <sz val="10.5"/>
        <color theme="1"/>
        <rFont val="ＭＳ 明朝"/>
        <family val="1"/>
        <charset val="128"/>
      </rPr>
      <t>本来の届出による届出病床数を記載する</t>
    </r>
    <r>
      <rPr>
        <sz val="10.5"/>
        <color theme="1"/>
        <rFont val="ＭＳ 明朝"/>
        <family val="1"/>
        <charset val="128"/>
      </rPr>
      <t>こと。</t>
    </r>
    <phoneticPr fontId="1"/>
  </si>
  <si>
    <t>26． 「入院患者の状況」については、令和５年４月～６月の状況について記載すること。「重症度、医療・看護必要度の評価票」欄において、「Ⅱ」を選択した場合は、「入院患者の状況」の記載は不要である。</t>
  </si>
  <si>
    <r>
      <t>※</t>
    </r>
    <r>
      <rPr>
        <b/>
        <u/>
        <sz val="10.5"/>
        <color theme="1"/>
        <rFont val="ＭＳ 明朝"/>
        <family val="1"/>
        <charset val="128"/>
      </rPr>
      <t>一般病棟と結核病棟を併せて１看護単位の場合、重症度、医療・看護必要度の算出は、結核病棟の入院患者を一般病棟の入院患者とみなし合わせて計算しても、別々に計算しても差し支えない。</t>
    </r>
    <phoneticPr fontId="1"/>
  </si>
  <si>
    <t>※評価に用いた一般病棟用の重症度、医療・看護必要度の評価票について、令和５年４月～６月の間に、Ⅰ又はⅡの評価票のどちらかを連続して用いて評価していない場合は、直近で連続３月間同じ評価票で評価した際の数字を記載すること。</t>
    <phoneticPr fontId="1"/>
  </si>
  <si>
    <r>
      <t>(c) 「③ 重症度、医療・看護必要度の基準を満たす患者の割合」欄については、</t>
    </r>
    <r>
      <rPr>
        <b/>
        <u/>
        <sz val="10.5"/>
        <color theme="1"/>
        <rFont val="ＭＳ 明朝"/>
        <family val="1"/>
        <charset val="128"/>
      </rPr>
      <t>小数点第一位までの実数（小数点第二位切り捨て）を記載</t>
    </r>
    <r>
      <rPr>
        <sz val="10.5"/>
        <color theme="1"/>
        <rFont val="ＭＳ 明朝"/>
        <family val="1"/>
        <charset val="128"/>
      </rPr>
      <t>すること。</t>
    </r>
  </si>
  <si>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」を行い特定集中治療室管理料等と同等の人員配置とした病棟を運用している場合は、</t>
    </r>
    <r>
      <rPr>
        <b/>
        <u/>
        <sz val="10.5"/>
        <color theme="1"/>
        <rFont val="ＭＳ 明朝"/>
        <family val="1"/>
        <charset val="128"/>
      </rPr>
      <t>「簡易な報告」による特定集中治療室管理料等の患者として入院している患者については、「① 入院患者延べ数」「② ①のうち重症度、医療・看護必要度の基準を満たす患者の延べ数」から除外する</t>
    </r>
    <r>
      <rPr>
        <sz val="10.5"/>
        <color theme="1"/>
        <rFont val="ＭＳ 明朝"/>
        <family val="1"/>
        <charset val="128"/>
      </rPr>
      <t>こと。</t>
    </r>
    <phoneticPr fontId="1"/>
  </si>
  <si>
    <r>
      <t>27． 「</t>
    </r>
    <r>
      <rPr>
        <b/>
        <u/>
        <sz val="10.5"/>
        <color theme="1"/>
        <rFont val="ＭＳ 明朝"/>
        <family val="1"/>
        <charset val="128"/>
      </rPr>
      <t>新型コロナ対応の影響</t>
    </r>
    <r>
      <rPr>
        <sz val="10.5"/>
        <color theme="1"/>
        <rFont val="ＭＳ 明朝"/>
        <family val="1"/>
        <charset val="128"/>
      </rPr>
      <t>」欄について</t>
    </r>
  </si>
  <si>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有無、該当するものを下記表の①～④の番号により、いずれかひとつに☑を付すこと。</t>
    <rPh sb="9" eb="12">
      <t>カンセンショウ</t>
    </rPh>
    <phoneticPr fontId="1"/>
  </si>
  <si>
    <r>
      <t>（２）</t>
    </r>
    <r>
      <rPr>
        <b/>
        <u/>
        <sz val="10.5"/>
        <color theme="1"/>
        <rFont val="ＭＳ 明朝"/>
        <family val="1"/>
        <charset val="128"/>
      </rPr>
      <t>新型コロナ対応による施設基準等</t>
    </r>
    <r>
      <rPr>
        <b/>
        <sz val="10.5"/>
        <color theme="1"/>
        <rFont val="ＭＳ 明朝"/>
        <family val="1"/>
        <charset val="128"/>
      </rPr>
      <t>の状況</t>
    </r>
    <rPh sb="3" eb="5">
      <t>シンガタ</t>
    </rPh>
    <rPh sb="8" eb="10">
      <t>タイオウ</t>
    </rPh>
    <rPh sb="13" eb="15">
      <t>シセツ</t>
    </rPh>
    <rPh sb="15" eb="17">
      <t>キジュン</t>
    </rPh>
    <rPh sb="17" eb="18">
      <t>トウ</t>
    </rPh>
    <rPh sb="19" eb="21">
      <t>ジョウキョウ</t>
    </rPh>
    <phoneticPr fontId="1"/>
  </si>
  <si>
    <t>※以下の臨時的な取扱いの適応となっているか否か及び施設基準を満たしているか否かを選択すること。</t>
    <rPh sb="1" eb="3">
      <t>イカ</t>
    </rPh>
    <rPh sb="4" eb="7">
      <t>リンジテキ</t>
    </rPh>
    <rPh sb="8" eb="10">
      <t>トリアツカ</t>
    </rPh>
    <rPh sb="12" eb="14">
      <t>テキオウ</t>
    </rPh>
    <rPh sb="21" eb="22">
      <t>イナ</t>
    </rPh>
    <rPh sb="23" eb="24">
      <t>オヨ</t>
    </rPh>
    <rPh sb="25" eb="27">
      <t>シセツ</t>
    </rPh>
    <rPh sb="27" eb="29">
      <t>キジュン</t>
    </rPh>
    <rPh sb="30" eb="31">
      <t>ミ</t>
    </rPh>
    <rPh sb="37" eb="38">
      <t>イナ</t>
    </rPh>
    <rPh sb="40" eb="42">
      <t>センタク</t>
    </rPh>
    <phoneticPr fontId="1"/>
  </si>
  <si>
    <r>
      <t>・</t>
    </r>
    <r>
      <rPr>
        <u/>
        <sz val="10.5"/>
        <color theme="1"/>
        <rFont val="ＭＳ 明朝"/>
        <family val="1"/>
        <charset val="128"/>
      </rPr>
      <t>重症度、医療・看護必要度</t>
    </r>
    <r>
      <rPr>
        <sz val="10.5"/>
        <color theme="1"/>
        <rFont val="ＭＳ 明朝"/>
        <family val="1"/>
        <charset val="128"/>
      </rPr>
      <t>について、施設基準の要件を満たさなくなった場合においても、変更の届出を行わなくてよいものとすること。</t>
    </r>
  </si>
  <si>
    <r>
      <t>・</t>
    </r>
    <r>
      <rPr>
        <u/>
        <sz val="10.5"/>
        <color theme="1"/>
        <rFont val="ＭＳ 明朝"/>
        <family val="1"/>
        <charset val="128"/>
      </rPr>
      <t>重症度、医療・看護必要度の基準を満たす患者の割合</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</si>
  <si>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様式５の４」と同様に記載</t>
    </r>
    <r>
      <rPr>
        <sz val="10.5"/>
        <color theme="1"/>
        <rFont val="ＭＳ 明朝"/>
        <family val="1"/>
        <charset val="128"/>
      </rPr>
      <t>すること。なお、「医療資源の少ない地域の場合」及び療養病棟入院料１又は２と療養病棟入院基本料の注11を併せて届出している場合は、</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</si>
  <si>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t>28． 「１．一般病棟入院基本料等」及び「２．療養病棟入院基本料」の届出区分欄には、下記の①～⑤及び⑩～⑫により全て記載すること。</t>
    <phoneticPr fontId="1"/>
  </si>
  <si>
    <t>１．一般病棟</t>
    <phoneticPr fontId="1"/>
  </si>
  <si>
    <t>（一般病棟入院基本料、特定機能病院入院基本料（一般病棟に限る）、専門病院入院基本料）</t>
  </si>
  <si>
    <t>※「１．一般病棟入院基本料」及び「２．療養病棟入院基本料」以外の入院基本料の病棟（別紙様式１－１の14行目以降を含む）、特定入院料及び特別入院基本料を算定している病棟は、以下30～33及び35の患者数について、「３．１及び２以外を算定する病棟等」欄に、該当する病棟の患者数を合計した値を記載すること。なお、特殊疾患入院医療管理料、小児入院医療管理料４・５、地域包括ケア入院医療管理料１～４の病室に係る患者についても「３．１及び２以外の病棟」欄に含めること。</t>
    <rPh sb="41" eb="43">
      <t>ベッシ</t>
    </rPh>
    <rPh sb="43" eb="45">
      <t>ヨウシキ</t>
    </rPh>
    <rPh sb="51" eb="52">
      <t>ギョウ</t>
    </rPh>
    <rPh sb="52" eb="53">
      <t>メ</t>
    </rPh>
    <rPh sb="53" eb="55">
      <t>イコウ</t>
    </rPh>
    <rPh sb="56" eb="57">
      <t>フク</t>
    </rPh>
    <phoneticPr fontId="1"/>
  </si>
  <si>
    <r>
      <t>29． 「① 入院患者数（令和５年６月１日の入院患者数）」欄（以下、「①</t>
    </r>
    <r>
      <rPr>
        <sz val="10.5"/>
        <color theme="1"/>
        <rFont val="Century"/>
        <family val="1"/>
      </rPr>
      <t xml:space="preserve"> </t>
    </r>
    <r>
      <rPr>
        <sz val="10.5"/>
        <color theme="1"/>
        <rFont val="ＭＳ 明朝"/>
        <family val="1"/>
        <charset val="128"/>
      </rPr>
      <t>入院患者数」とする）については、「１．一般病棟」及び「２．療養病棟」欄は届出入院基本料ごとに、「３．１．及び２．以外の病棟」欄は「１」と「２」の数を除いた</t>
    </r>
    <r>
      <rPr>
        <b/>
        <u/>
        <sz val="10.5"/>
        <color theme="1"/>
        <rFont val="ＭＳ 明朝"/>
        <family val="1"/>
        <charset val="128"/>
      </rPr>
      <t>令和５年６月１日現在の総入院患者数</t>
    </r>
    <r>
      <rPr>
        <sz val="10.5"/>
        <color theme="1"/>
        <rFont val="ＭＳ 明朝"/>
        <family val="1"/>
        <charset val="128"/>
      </rPr>
      <t>を記載すること。なお、該当がない場合は０名と記載すること（</t>
    </r>
    <r>
      <rPr>
        <u/>
        <sz val="10.5"/>
        <color theme="1"/>
        <rFont val="ＭＳ 明朝"/>
        <family val="1"/>
        <charset val="128"/>
      </rPr>
      <t>当該日の入院または入院予定患者は含めないが、当該日の退院または退院予定患者は含める</t>
    </r>
    <r>
      <rPr>
        <sz val="10.5"/>
        <color theme="1"/>
        <rFont val="ＭＳ 明朝"/>
        <family val="1"/>
        <charset val="128"/>
      </rPr>
      <t>）。</t>
    </r>
    <phoneticPr fontId="1"/>
  </si>
  <si>
    <r>
      <t>30． 「② ①のうち、ｄ１以上の褥瘡を有していた患者数（褥瘡保有者数）」欄（以下、「②</t>
    </r>
    <r>
      <rPr>
        <sz val="10.5"/>
        <color theme="1"/>
        <rFont val="Century"/>
        <family val="1"/>
      </rPr>
      <t xml:space="preserve"> </t>
    </r>
    <r>
      <rPr>
        <sz val="10.5"/>
        <color theme="1"/>
        <rFont val="ＭＳ 明朝"/>
        <family val="1"/>
        <charset val="128"/>
      </rPr>
      <t>褥瘡保有者数」とする）については、「①</t>
    </r>
    <r>
      <rPr>
        <sz val="10.5"/>
        <color theme="1"/>
        <rFont val="Century"/>
        <family val="1"/>
      </rPr>
      <t xml:space="preserve"> </t>
    </r>
    <r>
      <rPr>
        <sz val="10.5"/>
        <color theme="1"/>
        <rFont val="ＭＳ 明朝"/>
        <family val="1"/>
        <charset val="128"/>
      </rPr>
      <t>入院患者数」のうち、</t>
    </r>
    <r>
      <rPr>
        <b/>
        <sz val="10.5"/>
        <color theme="1"/>
        <rFont val="ＭＳ 明朝"/>
        <family val="1"/>
        <charset val="128"/>
      </rPr>
      <t>令和５年６月１日</t>
    </r>
    <r>
      <rPr>
        <sz val="10.5"/>
        <color theme="1"/>
        <rFont val="ＭＳ 明朝"/>
        <family val="1"/>
        <charset val="128"/>
      </rPr>
      <t>時点において、DESIGN-R 2020分類ｄ１以上の褥瘡を有する患者数を記載すること（１名の患者が複数の褥瘡を有していても、患者１名として数える）。</t>
    </r>
    <phoneticPr fontId="1"/>
  </si>
  <si>
    <r>
      <t>31． 「③ ②のうち、入院時に既に褥瘡を有していた患者数（入院時褥瘡保有者数）」欄（以下、「③ 入院時褥瘡保有者数」とする）については、「②</t>
    </r>
    <r>
      <rPr>
        <sz val="10.5"/>
        <color theme="1"/>
        <rFont val="Century"/>
        <family val="1"/>
      </rPr>
      <t xml:space="preserve"> </t>
    </r>
    <r>
      <rPr>
        <sz val="10.5"/>
        <color theme="1"/>
        <rFont val="ＭＳ 明朝"/>
        <family val="1"/>
        <charset val="128"/>
      </rPr>
      <t>褥瘡保有者数」のうち、入院時に、既にDESIGN-R 2020分類ｄ１以上の褥瘡を有していた患者数を記載すること（１名の患者が複数の褥瘡を有していても、患者数１名として数える）。</t>
    </r>
    <phoneticPr fontId="1"/>
  </si>
  <si>
    <r>
      <t>32． 「④ ②のうち、入院中に新たに褥瘡が発生した患者数（※</t>
    </r>
    <r>
      <rPr>
        <b/>
        <u/>
        <sz val="10.5"/>
        <color theme="1"/>
        <rFont val="ＭＳ 明朝"/>
        <family val="1"/>
        <charset val="128"/>
      </rPr>
      <t>②－③の患者数</t>
    </r>
    <r>
      <rPr>
        <sz val="10.5"/>
        <color theme="1"/>
        <rFont val="ＭＳ 明朝"/>
        <family val="1"/>
        <charset val="128"/>
      </rPr>
      <t>）」欄（以下、「④ ②－③の患者数」とする）については、「②</t>
    </r>
    <r>
      <rPr>
        <sz val="10.5"/>
        <color theme="1"/>
        <rFont val="Century"/>
        <family val="1"/>
      </rPr>
      <t xml:space="preserve"> </t>
    </r>
    <r>
      <rPr>
        <sz val="10.5"/>
        <color theme="1"/>
        <rFont val="ＭＳ 明朝"/>
        <family val="1"/>
        <charset val="128"/>
      </rPr>
      <t>褥瘡保有者数」から「③ 入院時褥瘡保有者数」を減じた数を記載すること。④が</t>
    </r>
    <r>
      <rPr>
        <b/>
        <u/>
        <sz val="10.5"/>
        <color theme="1"/>
        <rFont val="ＭＳ 明朝"/>
        <family val="1"/>
        <charset val="128"/>
      </rPr>
      <t>ゼロの場合は「０」を必ず記載</t>
    </r>
    <r>
      <rPr>
        <sz val="10.5"/>
        <color theme="1"/>
        <rFont val="ＭＳ 明朝"/>
        <family val="1"/>
        <charset val="128"/>
      </rPr>
      <t>すること。</t>
    </r>
    <phoneticPr fontId="1"/>
  </si>
  <si>
    <t>33． 「⑤ 体圧分散マットレス等に関する体制の整備状況」欄については、必ず記載すること。体圧分散マットレス等をレンタルしている場合は、「保有している」の欄には記載せず、「その他」にチェックし自由記載にその旨を記載すること。自由記載については文章での簡潔な回答を記載すること。</t>
    <rPh sb="45" eb="47">
      <t>タイアツ</t>
    </rPh>
    <rPh sb="47" eb="49">
      <t>ブンサン</t>
    </rPh>
    <rPh sb="54" eb="55">
      <t>トウ</t>
    </rPh>
    <rPh sb="64" eb="66">
      <t>バアイ</t>
    </rPh>
    <rPh sb="69" eb="71">
      <t>ホユウ</t>
    </rPh>
    <rPh sb="77" eb="78">
      <t>ラン</t>
    </rPh>
    <rPh sb="80" eb="82">
      <t>キサイ</t>
    </rPh>
    <rPh sb="88" eb="89">
      <t>タ</t>
    </rPh>
    <rPh sb="96" eb="98">
      <t>ジユウ</t>
    </rPh>
    <rPh sb="98" eb="100">
      <t>キサイ</t>
    </rPh>
    <rPh sb="103" eb="104">
      <t>ムネ</t>
    </rPh>
    <rPh sb="105" eb="107">
      <t>キサイ</t>
    </rPh>
    <rPh sb="112" eb="114">
      <t>ジユウ</t>
    </rPh>
    <rPh sb="114" eb="116">
      <t>キサイ</t>
    </rPh>
    <rPh sb="121" eb="123">
      <t>ブンショウ</t>
    </rPh>
    <rPh sb="125" eb="127">
      <t>カンケツ</t>
    </rPh>
    <rPh sb="128" eb="130">
      <t>カイトウ</t>
    </rPh>
    <rPh sb="131" eb="133">
      <t>キサイ</t>
    </rPh>
    <phoneticPr fontId="1"/>
  </si>
  <si>
    <t>34． 「⑥ 褥瘡の重症度」欄については、「③ 入院時に既に褥瘡を有していた患者数」の入院時の褥瘡の重症度、「④ 入院中に新たに褥瘡が発生した患者数（②－③の患者数）」の発見時の重症度を、それぞれ記載すること。</t>
    <phoneticPr fontId="1"/>
  </si>
  <si>
    <t>35． １名の患者が複数褥瘡を有していても、患者１名として数えること。また、１名の患者が複数の褥瘡を有している場合の重症度については、重症度の高い褥瘡について記載すること。</t>
    <phoneticPr fontId="1"/>
  </si>
  <si>
    <r>
      <t xml:space="preserve">36． </t>
    </r>
    <r>
      <rPr>
        <u/>
        <sz val="10.5"/>
        <color theme="1"/>
        <rFont val="ＭＳ 明朝"/>
        <family val="1"/>
        <charset val="128"/>
      </rPr>
      <t>④が②－③と一致しているか、⑥がそれぞれ③の合計、④の合計と一致しているか、確認すること。</t>
    </r>
    <r>
      <rPr>
        <sz val="10.5"/>
        <color theme="1"/>
        <rFont val="ＭＳ 明朝"/>
        <family val="1"/>
        <charset val="128"/>
      </rPr>
      <t>（エクセル上で入力した場合は、</t>
    </r>
    <r>
      <rPr>
        <b/>
        <u/>
        <sz val="10.5"/>
        <color theme="1"/>
        <rFont val="ＭＳ 明朝"/>
        <family val="1"/>
        <charset val="128"/>
      </rPr>
      <t>「自動チェック」が「○」</t>
    </r>
    <r>
      <rPr>
        <sz val="10.5"/>
        <color theme="1"/>
        <rFont val="ＭＳ 明朝"/>
        <family val="1"/>
        <charset val="128"/>
      </rPr>
      <t>となっていることを確認。）</t>
    </r>
    <phoneticPr fontId="1"/>
  </si>
  <si>
    <t>（ 令和５年７月１日現在 ）</t>
    <rPh sb="2" eb="3">
      <t>レイ</t>
    </rPh>
    <rPh sb="3" eb="4">
      <t>ワ</t>
    </rPh>
    <rPh sb="5" eb="6">
      <t>ネン</t>
    </rPh>
    <phoneticPr fontId="16"/>
  </si>
  <si>
    <t>・診療情報提供料等を算定する割合
　　　　（ 令和５年６月の実績 ）</t>
    <rPh sb="1" eb="3">
      <t>シンリョウ</t>
    </rPh>
    <rPh sb="3" eb="5">
      <t>ジョウホウ</t>
    </rPh>
    <rPh sb="5" eb="8">
      <t>テイキョウリョウ</t>
    </rPh>
    <rPh sb="8" eb="9">
      <t>ナド</t>
    </rPh>
    <rPh sb="10" eb="12">
      <t>サンテイ</t>
    </rPh>
    <rPh sb="14" eb="16">
      <t>ワリアイ</t>
    </rPh>
    <rPh sb="28" eb="29">
      <t>ガツ</t>
    </rPh>
    <rPh sb="30" eb="32">
      <t>ジッセキ</t>
    </rPh>
    <phoneticPr fontId="16"/>
  </si>
  <si>
    <t>（令和４年４月１日から
 令和５年３月３１日の実績）</t>
    <rPh sb="1" eb="3">
      <t>レイワ</t>
    </rPh>
    <phoneticPr fontId="16"/>
  </si>
  <si>
    <t>様式５の７</t>
    <rPh sb="0" eb="2">
      <t>ヨウシキ</t>
    </rPh>
    <phoneticPr fontId="1"/>
  </si>
  <si>
    <t>医療従事者の負担の軽減及び処遇の改善に資する体制（新規・７月報告）</t>
    <rPh sb="0" eb="2">
      <t>イリョウ</t>
    </rPh>
    <rPh sb="2" eb="5">
      <t>ジュウジシャ</t>
    </rPh>
    <rPh sb="6" eb="8">
      <t>フタン</t>
    </rPh>
    <rPh sb="9" eb="11">
      <t>ケイゲン</t>
    </rPh>
    <rPh sb="11" eb="12">
      <t>オヨ</t>
    </rPh>
    <rPh sb="13" eb="15">
      <t>ショグウ</t>
    </rPh>
    <rPh sb="16" eb="18">
      <t>カイゼン</t>
    </rPh>
    <rPh sb="19" eb="20">
      <t>シ</t>
    </rPh>
    <rPh sb="22" eb="24">
      <t>タイセイ</t>
    </rPh>
    <rPh sb="25" eb="27">
      <t>シンキ</t>
    </rPh>
    <rPh sb="29" eb="30">
      <t>ガツ</t>
    </rPh>
    <rPh sb="30" eb="32">
      <t>ホウコク</t>
    </rPh>
    <phoneticPr fontId="23"/>
  </si>
  <si>
    <t>様式13の２</t>
    <rPh sb="0" eb="2">
      <t>ヨウシキ</t>
    </rPh>
    <phoneticPr fontId="23"/>
  </si>
  <si>
    <t>新規届出時又は毎年４月時点の状況について記載する事項</t>
    <rPh sb="0" eb="2">
      <t>シンキ</t>
    </rPh>
    <rPh sb="2" eb="4">
      <t>トドケデ</t>
    </rPh>
    <rPh sb="4" eb="5">
      <t>ジ</t>
    </rPh>
    <rPh sb="5" eb="6">
      <t>マタ</t>
    </rPh>
    <rPh sb="7" eb="9">
      <t>マイネン</t>
    </rPh>
    <rPh sb="10" eb="11">
      <t>ガツ</t>
    </rPh>
    <rPh sb="11" eb="12">
      <t>ジ</t>
    </rPh>
    <rPh sb="12" eb="13">
      <t>テン</t>
    </rPh>
    <rPh sb="14" eb="16">
      <t>ジョウキョウ</t>
    </rPh>
    <rPh sb="20" eb="22">
      <t>キサイ</t>
    </rPh>
    <rPh sb="24" eb="26">
      <t>ジコウ</t>
    </rPh>
    <phoneticPr fontId="23"/>
  </si>
  <si>
    <t>様式14</t>
    <rPh sb="0" eb="2">
      <t>ヨウシキ</t>
    </rPh>
    <phoneticPr fontId="1"/>
  </si>
  <si>
    <t>様式13の３</t>
    <rPh sb="0" eb="2">
      <t>ヨウシキ</t>
    </rPh>
    <phoneticPr fontId="23"/>
  </si>
  <si>
    <t>看護職員の負担の軽減及び処遇の改善に資する体制（新規・７月報告）</t>
    <rPh sb="0" eb="2">
      <t>カンゴ</t>
    </rPh>
    <rPh sb="2" eb="4">
      <t>ショクイン</t>
    </rPh>
    <rPh sb="8" eb="10">
      <t>ケイゲン</t>
    </rPh>
    <rPh sb="10" eb="11">
      <t>オヨ</t>
    </rPh>
    <rPh sb="12" eb="14">
      <t>ショグウ</t>
    </rPh>
    <rPh sb="15" eb="17">
      <t>カイゼン</t>
    </rPh>
    <rPh sb="18" eb="19">
      <t>シ</t>
    </rPh>
    <rPh sb="21" eb="23">
      <t>タイセイ</t>
    </rPh>
    <rPh sb="24" eb="26">
      <t>シンキ</t>
    </rPh>
    <rPh sb="28" eb="29">
      <t>ツキ</t>
    </rPh>
    <rPh sb="29" eb="31">
      <t>ホウコク</t>
    </rPh>
    <phoneticPr fontId="23"/>
  </si>
  <si>
    <t>１　看護職員の負担の軽減及び処遇の改善を要件とする入院料等の届出状況
　　（新規に届け出るものについては「新規届出」欄、既に届出を行っているものについては「既届出」欄の□に「✓」を記入のこと。）</t>
    <rPh sb="2" eb="4">
      <t>カンゴ</t>
    </rPh>
    <rPh sb="4" eb="6">
      <t>ショクイン</t>
    </rPh>
    <rPh sb="7" eb="9">
      <t>フタン</t>
    </rPh>
    <rPh sb="10" eb="12">
      <t>ケイゲン</t>
    </rPh>
    <rPh sb="12" eb="13">
      <t>オヨ</t>
    </rPh>
    <rPh sb="14" eb="16">
      <t>ショグウ</t>
    </rPh>
    <rPh sb="17" eb="19">
      <t>カイゼン</t>
    </rPh>
    <rPh sb="20" eb="22">
      <t>ヨウケン</t>
    </rPh>
    <rPh sb="25" eb="28">
      <t>ニュウインリョウ</t>
    </rPh>
    <rPh sb="28" eb="29">
      <t>トウ</t>
    </rPh>
    <rPh sb="38" eb="40">
      <t>シンキ</t>
    </rPh>
    <rPh sb="41" eb="42">
      <t>トド</t>
    </rPh>
    <rPh sb="43" eb="44">
      <t>デ</t>
    </rPh>
    <rPh sb="53" eb="55">
      <t>シンキ</t>
    </rPh>
    <rPh sb="55" eb="57">
      <t>トドケデ</t>
    </rPh>
    <rPh sb="58" eb="59">
      <t>ラン</t>
    </rPh>
    <rPh sb="60" eb="61">
      <t>スデ</t>
    </rPh>
    <rPh sb="62" eb="64">
      <t>トドケデ</t>
    </rPh>
    <rPh sb="65" eb="66">
      <t>オコナ</t>
    </rPh>
    <rPh sb="78" eb="79">
      <t>キ</t>
    </rPh>
    <rPh sb="79" eb="81">
      <t>トドケデ</t>
    </rPh>
    <rPh sb="82" eb="83">
      <t>ラン</t>
    </rPh>
    <rPh sb="90" eb="92">
      <t>キニュウ</t>
    </rPh>
    <phoneticPr fontId="23"/>
  </si>
  <si>
    <t>看護補助加算／看護補助体制充実加算
（障害者施設等入院基本料の注９）</t>
    <rPh sb="0" eb="6">
      <t>カンゴホジョカサン</t>
    </rPh>
    <rPh sb="7" eb="9">
      <t>カンゴ</t>
    </rPh>
    <rPh sb="9" eb="11">
      <t>ホジョ</t>
    </rPh>
    <rPh sb="11" eb="13">
      <t>タイセイ</t>
    </rPh>
    <rPh sb="13" eb="15">
      <t>ジュウジツ</t>
    </rPh>
    <rPh sb="15" eb="17">
      <t>カサン</t>
    </rPh>
    <rPh sb="19" eb="22">
      <t>ショウガイシャ</t>
    </rPh>
    <rPh sb="22" eb="24">
      <t>シセツ</t>
    </rPh>
    <rPh sb="24" eb="25">
      <t>ナド</t>
    </rPh>
    <rPh sb="25" eb="27">
      <t>ニュウイン</t>
    </rPh>
    <rPh sb="27" eb="30">
      <t>キホンリョウ</t>
    </rPh>
    <rPh sb="31" eb="32">
      <t>チュウ</t>
    </rPh>
    <phoneticPr fontId="23"/>
  </si>
  <si>
    <t>夜間看護体制加算
（障害者施設等入院基本料の注10）　　　　　　　　　　　　　　　　　　　　　　　　　　　　　　　　　　　　　　　　　　　　　　　　　　　　　　　　　　　　　　　　　　　　　　　　　　　　　　　　　　　　　　　　　　　　　　　　　　　　　　　　　　　　　　　　　　　　　　　　　　　　　　　　　　　　　　　　　　　　　　　　　　　　　　　　　　　　　　　　　　　　　　　　　　　　　　　　　　　　　　　　　　　　　　　　　　　　　　　　　　　　　　　　　　　　　　　　　　　　　　　　　　　　　　　　　　　　　　　　　　　　　　　　　　　　　　　　　　　　　　　　　　　　　　　　　　　　　　　　　　　　　　　　　　　　　　　　　　　　　　　　　　　　　　　　　　　　　　　　　　　　　　　　　　　　　　　　　　　　　　　　　　　　　　　　　　　　　　　　　　　　　　　　　　　　　　　　　　　　　　　　　　　　　　　　　　　　　　　　　　　　　　　　　　　　　　　　　　　　　　　　　　　　　　　　　　　　　　　　　　　　　　　　　　　　　　　　　　　　　　　　　　　　　　　　　　　　　　　　　　　　　　　　　　　　　　　　　　　　　　　　　　　　　　　　　　　　　　　　　　　　　　　　　　　　　　　　　　　　　　　　　　　　　　　　　　　　　　　　　　　　　　　　　　　　　　　　　　　　　　　　　　　　　　　　　　　　　　　　　　　　　　　　　　　　　　　　　　　　　　　　　　　　　　　　　　　　　　　　　　　　　　　　　　　　　　　　　　　　　　　　　　　　　　　　　　　　　　　　　　　　　　　　　　　　　　　　　　　　　　　　　　　　　　　　　　　　　　　　　　　　　　　　　　　　　　　　　　　　　　　　　　　　　　　　　　　　　　　　　　　　　　　　　　　　　　　　　　　　　　　　　　　　　　　　　　　　　　　　　　　　　　　　　　　　　　　　　　　　　　　　　　　　　　　　　　　　　　　　　　　　　　　　　　　　　　　　　　　　　　　　　　　　　　　　　　　　　　　　　　　　　　　　　　　　　　　　　　　　　　　　　　　　　　　　　　　　　　　　　　　　　　　　　　　　　　　　　　　　　　　　　　　　　　　　　　　　　　　　　　　　　　　　　　　　　　　　　　　　　　　　　　　　　　　　　　　　　　　　　　　　　　　　　　　　　　　　　　　　　　　　　　　　　　　　　　　　　　　　　　　　　　　　　　　　　　　　　　　　　　　　　　　　　　　　　　　　　　　　　　　　　　　　　　　　　　　　　　　　　　　　　　　　　　　　　　　　　　　　　　　　　　　　　　　　　　　　　　　　　　　　　　　　　　　　　　　　　　　　　　　　　　　　　　　　　　　　　　　　　　　　　　　　　　　　　　　　　　　　　　　　　　　　　　　　　　　　　　　　　　　　　</t>
    <rPh sb="0" eb="2">
      <t>ヤカン</t>
    </rPh>
    <rPh sb="2" eb="4">
      <t>カンゴ</t>
    </rPh>
    <rPh sb="4" eb="6">
      <t>タイセイ</t>
    </rPh>
    <rPh sb="6" eb="8">
      <t>カサン</t>
    </rPh>
    <rPh sb="10" eb="13">
      <t>ショウガイシャ</t>
    </rPh>
    <rPh sb="13" eb="15">
      <t>シセツ</t>
    </rPh>
    <rPh sb="15" eb="16">
      <t>ナド</t>
    </rPh>
    <rPh sb="16" eb="18">
      <t>ニュウイン</t>
    </rPh>
    <rPh sb="18" eb="21">
      <t>キホンリョウ</t>
    </rPh>
    <rPh sb="22" eb="23">
      <t>チュウ</t>
    </rPh>
    <phoneticPr fontId="23"/>
  </si>
  <si>
    <t>急性期看護補助体制加算
　　　　　　　　　　　　　（　　　　対１）</t>
    <rPh sb="0" eb="3">
      <t>キュウセイキ</t>
    </rPh>
    <rPh sb="3" eb="5">
      <t>カンゴ</t>
    </rPh>
    <rPh sb="5" eb="7">
      <t>ホジョ</t>
    </rPh>
    <rPh sb="7" eb="9">
      <t>タイセイ</t>
    </rPh>
    <rPh sb="9" eb="11">
      <t>カサン</t>
    </rPh>
    <phoneticPr fontId="23"/>
  </si>
  <si>
    <t>看護職員配置加算
（地域包括ケア病棟入院料の注３）</t>
    <rPh sb="0" eb="2">
      <t>カンゴ</t>
    </rPh>
    <rPh sb="2" eb="4">
      <t>ショクイン</t>
    </rPh>
    <rPh sb="4" eb="6">
      <t>ハイチ</t>
    </rPh>
    <rPh sb="6" eb="8">
      <t>カサン</t>
    </rPh>
    <rPh sb="10" eb="12">
      <t>チイキ</t>
    </rPh>
    <rPh sb="12" eb="14">
      <t>ホウカツ</t>
    </rPh>
    <rPh sb="16" eb="18">
      <t>ビョウトウ</t>
    </rPh>
    <rPh sb="18" eb="21">
      <t>ニュウインリョウ</t>
    </rPh>
    <rPh sb="22" eb="23">
      <t>チュウ</t>
    </rPh>
    <phoneticPr fontId="23"/>
  </si>
  <si>
    <t>看護補助者配置加算／看護補助体制充実加算
（地域包括ケア病棟入院料の注４）</t>
    <rPh sb="0" eb="2">
      <t>カンゴ</t>
    </rPh>
    <rPh sb="2" eb="5">
      <t>ホジョシャ</t>
    </rPh>
    <rPh sb="5" eb="7">
      <t>ハイチ</t>
    </rPh>
    <rPh sb="7" eb="9">
      <t>カサン</t>
    </rPh>
    <rPh sb="10" eb="12">
      <t>カンゴ</t>
    </rPh>
    <rPh sb="12" eb="14">
      <t>ホジョ</t>
    </rPh>
    <rPh sb="14" eb="16">
      <t>タイセイ</t>
    </rPh>
    <rPh sb="16" eb="18">
      <t>ジュウジツ</t>
    </rPh>
    <rPh sb="18" eb="20">
      <t>カサン</t>
    </rPh>
    <rPh sb="34" eb="35">
      <t>チュウ</t>
    </rPh>
    <phoneticPr fontId="23"/>
  </si>
  <si>
    <t>看護職員夜間配置加算
（地域包括ケア病棟入院料の注７）</t>
    <rPh sb="0" eb="2">
      <t>カンゴ</t>
    </rPh>
    <rPh sb="2" eb="4">
      <t>ショクイン</t>
    </rPh>
    <rPh sb="4" eb="6">
      <t>ヤカン</t>
    </rPh>
    <rPh sb="6" eb="8">
      <t>ハイチ</t>
    </rPh>
    <rPh sb="8" eb="10">
      <t>カサン</t>
    </rPh>
    <rPh sb="24" eb="25">
      <t>チュウ</t>
    </rPh>
    <phoneticPr fontId="23"/>
  </si>
  <si>
    <t>看護職員夜間配置加算
（精神科救急急性期医療入院料の注５）</t>
    <rPh sb="0" eb="2">
      <t>カンゴ</t>
    </rPh>
    <rPh sb="2" eb="4">
      <t>ショクイン</t>
    </rPh>
    <rPh sb="4" eb="6">
      <t>ヤカン</t>
    </rPh>
    <rPh sb="6" eb="8">
      <t>ハイチ</t>
    </rPh>
    <rPh sb="8" eb="10">
      <t>カサン</t>
    </rPh>
    <rPh sb="12" eb="15">
      <t>セイシンカ</t>
    </rPh>
    <rPh sb="15" eb="17">
      <t>キュウキュウ</t>
    </rPh>
    <rPh sb="17" eb="20">
      <t>キュウセイキ</t>
    </rPh>
    <rPh sb="20" eb="22">
      <t>イリョウ</t>
    </rPh>
    <rPh sb="22" eb="25">
      <t>ニュウインリョウ</t>
    </rPh>
    <rPh sb="26" eb="27">
      <t>チュウ</t>
    </rPh>
    <phoneticPr fontId="23"/>
  </si>
  <si>
    <t>看護職員夜間配置加算
（精神科救急・合併症入院料の注５）</t>
    <rPh sb="0" eb="2">
      <t>カンゴ</t>
    </rPh>
    <rPh sb="2" eb="4">
      <t>ショクイン</t>
    </rPh>
    <rPh sb="4" eb="6">
      <t>ヤカン</t>
    </rPh>
    <rPh sb="6" eb="8">
      <t>ハイチ</t>
    </rPh>
    <rPh sb="8" eb="10">
      <t>カサン</t>
    </rPh>
    <rPh sb="12" eb="15">
      <t>セイシンカ</t>
    </rPh>
    <rPh sb="15" eb="17">
      <t>キュウキュウ</t>
    </rPh>
    <rPh sb="18" eb="21">
      <t>ガッペイショウ</t>
    </rPh>
    <rPh sb="21" eb="24">
      <t>ニュウインリョウ</t>
    </rPh>
    <rPh sb="25" eb="26">
      <t>チュウ</t>
    </rPh>
    <phoneticPr fontId="23"/>
  </si>
  <si>
    <t>２　新規届出時又は毎年４月時点の状況について記載する事項</t>
    <rPh sb="2" eb="4">
      <t>シンキ</t>
    </rPh>
    <rPh sb="4" eb="6">
      <t>トドケデ</t>
    </rPh>
    <rPh sb="6" eb="7">
      <t>ジ</t>
    </rPh>
    <rPh sb="7" eb="8">
      <t>マタ</t>
    </rPh>
    <rPh sb="9" eb="11">
      <t>マイネン</t>
    </rPh>
    <rPh sb="12" eb="13">
      <t>ガツ</t>
    </rPh>
    <rPh sb="13" eb="14">
      <t>ジ</t>
    </rPh>
    <rPh sb="14" eb="15">
      <t>テン</t>
    </rPh>
    <rPh sb="16" eb="18">
      <t>ジョウキョウ</t>
    </rPh>
    <rPh sb="22" eb="24">
      <t>キサイ</t>
    </rPh>
    <rPh sb="26" eb="28">
      <t>ジコウ</t>
    </rPh>
    <phoneticPr fontId="23"/>
  </si>
  <si>
    <r>
      <t xml:space="preserve">１）夜間看護体制加算
</t>
    </r>
    <r>
      <rPr>
        <sz val="11"/>
        <color theme="1"/>
        <rFont val="游ゴシック"/>
        <family val="2"/>
        <charset val="128"/>
        <scheme val="minor"/>
      </rPr>
      <t>（障害者施設等入院基本料の注10）</t>
    </r>
    <phoneticPr fontId="23"/>
  </si>
  <si>
    <r>
      <t xml:space="preserve">２）急性期看護補助体制加算
</t>
    </r>
    <r>
      <rPr>
        <sz val="11"/>
        <color theme="1"/>
        <rFont val="游ゴシック"/>
        <family val="2"/>
        <charset val="128"/>
        <scheme val="minor"/>
      </rPr>
      <t>（夜間看護体制加算）</t>
    </r>
    <phoneticPr fontId="23"/>
  </si>
  <si>
    <r>
      <t xml:space="preserve">３）看護職員夜間配置加算
</t>
    </r>
    <r>
      <rPr>
        <sz val="11"/>
        <color theme="1"/>
        <rFont val="游ゴシック"/>
        <family val="2"/>
        <charset val="128"/>
        <scheme val="minor"/>
      </rPr>
      <t>（12対１配置１・16対１配置１）</t>
    </r>
    <phoneticPr fontId="23"/>
  </si>
  <si>
    <r>
      <t xml:space="preserve">４）看護補助加算
</t>
    </r>
    <r>
      <rPr>
        <sz val="11"/>
        <color theme="1"/>
        <rFont val="游ゴシック"/>
        <family val="2"/>
        <charset val="128"/>
        <scheme val="minor"/>
      </rPr>
      <t>（夜間看護体制加算）</t>
    </r>
    <phoneticPr fontId="23"/>
  </si>
  <si>
    <r>
      <t xml:space="preserve">５）看護職員夜間配置加算
</t>
    </r>
    <r>
      <rPr>
        <sz val="11"/>
        <color theme="1"/>
        <rFont val="游ゴシック"/>
        <family val="2"/>
        <charset val="128"/>
        <scheme val="minor"/>
      </rPr>
      <t>（精神科救急急性期医療入院料の注５／精神科救急・合併症入院料の注５）</t>
    </r>
    <rPh sb="14" eb="17">
      <t>セイシンカ</t>
    </rPh>
    <rPh sb="17" eb="19">
      <t>キュウキュウ</t>
    </rPh>
    <rPh sb="19" eb="22">
      <t>キュウセイキ</t>
    </rPh>
    <rPh sb="22" eb="24">
      <t>イリョウ</t>
    </rPh>
    <rPh sb="24" eb="27">
      <t>ニュウインリョウ</t>
    </rPh>
    <phoneticPr fontId="23"/>
  </si>
  <si>
    <t>様式13の４</t>
    <rPh sb="0" eb="2">
      <t>ヨウシキ</t>
    </rPh>
    <phoneticPr fontId="23"/>
  </si>
  <si>
    <t>医師の負担の軽減及び処遇の改善に資する体制　（新規・７月報告）</t>
    <rPh sb="0" eb="2">
      <t>イシ</t>
    </rPh>
    <rPh sb="6" eb="8">
      <t>ケイゲン</t>
    </rPh>
    <rPh sb="8" eb="9">
      <t>オヨ</t>
    </rPh>
    <rPh sb="10" eb="12">
      <t>ショグウ</t>
    </rPh>
    <rPh sb="13" eb="15">
      <t>カイゼン</t>
    </rPh>
    <rPh sb="16" eb="17">
      <t>シ</t>
    </rPh>
    <rPh sb="19" eb="21">
      <t>タイセイ</t>
    </rPh>
    <phoneticPr fontId="23"/>
  </si>
  <si>
    <t>１　医師の負担の軽減及び処遇の改善を要件とする入院料等の届出状況
　　（新規に届け出るものについては「新規届出」欄、既に届出を行っているものについては「既届出」欄の□に「✓」を記入のこと。）</t>
    <rPh sb="2" eb="4">
      <t>イシ</t>
    </rPh>
    <rPh sb="5" eb="7">
      <t>フタン</t>
    </rPh>
    <rPh sb="8" eb="10">
      <t>ケイゲン</t>
    </rPh>
    <rPh sb="10" eb="11">
      <t>オヨ</t>
    </rPh>
    <rPh sb="12" eb="14">
      <t>ショグウ</t>
    </rPh>
    <rPh sb="15" eb="17">
      <t>カイゼン</t>
    </rPh>
    <rPh sb="18" eb="20">
      <t>ヨウケン</t>
    </rPh>
    <rPh sb="23" eb="26">
      <t>ニュウインリョウ</t>
    </rPh>
    <rPh sb="26" eb="27">
      <t>トウ</t>
    </rPh>
    <rPh sb="36" eb="38">
      <t>シンキ</t>
    </rPh>
    <rPh sb="39" eb="40">
      <t>トド</t>
    </rPh>
    <rPh sb="41" eb="42">
      <t>デ</t>
    </rPh>
    <rPh sb="51" eb="53">
      <t>シンキ</t>
    </rPh>
    <rPh sb="53" eb="55">
      <t>トドケデ</t>
    </rPh>
    <rPh sb="56" eb="57">
      <t>ラン</t>
    </rPh>
    <rPh sb="58" eb="59">
      <t>スデ</t>
    </rPh>
    <rPh sb="60" eb="62">
      <t>トドケデ</t>
    </rPh>
    <rPh sb="63" eb="64">
      <t>オコナ</t>
    </rPh>
    <rPh sb="76" eb="77">
      <t>キ</t>
    </rPh>
    <rPh sb="77" eb="79">
      <t>トドケデ</t>
    </rPh>
    <rPh sb="80" eb="81">
      <t>ラン</t>
    </rPh>
    <rPh sb="88" eb="90">
      <t>キニュウ</t>
    </rPh>
    <phoneticPr fontId="23"/>
  </si>
  <si>
    <t>３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</si>
  <si>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４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</si>
  <si>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（様式３７の２）</t>
    <phoneticPr fontId="23"/>
  </si>
  <si>
    <t>１　褥瘡対策の実施状況については、報告月の前月の件数を記入すること。
　　ただし、１名の患者が複数の褥瘡を有していても、患者１名として数えることとする。
２　①については、報告月の前月１ヶ月間に入院していた患者の実人数を記入する。
３　②については、①のうち、褥瘡リスクアセスメントを実施した患者の実人数を記入する。（１名の患者に
  ついて複数回、褥瘡リスクアセスメントを実施した場合も、患者１名として数える）
４　③については、②のうち、褥瘡ハイリスク項目に該当する患者の実人数を記入する。（１名の患者につ
　いて複数の褥瘡ハイリスク項目を有していても、患者数１名として数える）　　
５　③のうち褥瘡ハイリスク項目の各項目については、１名の患者につき、複数の要因がある場合は、それ
　ぞれに１名として数えることとする。（複数回答）</t>
    <rPh sb="2" eb="4">
      <t>ジョクソウ</t>
    </rPh>
    <rPh sb="4" eb="6">
      <t>タイサク</t>
    </rPh>
    <rPh sb="7" eb="9">
      <t>ジッシ</t>
    </rPh>
    <rPh sb="9" eb="11">
      <t>ジョウキョウ</t>
    </rPh>
    <rPh sb="24" eb="26">
      <t>ケンスウ</t>
    </rPh>
    <rPh sb="27" eb="29">
      <t>キニュウ</t>
    </rPh>
    <rPh sb="42" eb="43">
      <t>メイ</t>
    </rPh>
    <rPh sb="44" eb="46">
      <t>カンジャ</t>
    </rPh>
    <rPh sb="47" eb="49">
      <t>フクスウ</t>
    </rPh>
    <rPh sb="50" eb="52">
      <t>ジョクソウ</t>
    </rPh>
    <rPh sb="53" eb="54">
      <t>ユウ</t>
    </rPh>
    <rPh sb="60" eb="62">
      <t>カンジャ</t>
    </rPh>
    <rPh sb="63" eb="64">
      <t>メイ</t>
    </rPh>
    <rPh sb="67" eb="68">
      <t>カゾ</t>
    </rPh>
    <rPh sb="92" eb="95">
      <t>イッカゲツ</t>
    </rPh>
    <rPh sb="95" eb="96">
      <t>カン</t>
    </rPh>
    <rPh sb="97" eb="99">
      <t>ニュウイン</t>
    </rPh>
    <rPh sb="103" eb="105">
      <t>カンジャ</t>
    </rPh>
    <rPh sb="106" eb="107">
      <t>ジツ</t>
    </rPh>
    <rPh sb="107" eb="109">
      <t>ニンズウ</t>
    </rPh>
    <rPh sb="110" eb="112">
      <t>キニュウ</t>
    </rPh>
    <rPh sb="130" eb="132">
      <t>ジョクソウ</t>
    </rPh>
    <rPh sb="142" eb="144">
      <t>ジッシ</t>
    </rPh>
    <rPh sb="149" eb="150">
      <t>ジツ</t>
    </rPh>
    <rPh sb="173" eb="174">
      <t>カイ</t>
    </rPh>
    <rPh sb="187" eb="189">
      <t>ジッシ</t>
    </rPh>
    <rPh sb="191" eb="193">
      <t>バアイ</t>
    </rPh>
    <rPh sb="221" eb="223">
      <t>ジョクソウ</t>
    </rPh>
    <rPh sb="228" eb="230">
      <t>コウモク</t>
    </rPh>
    <rPh sb="231" eb="233">
      <t>ガイトウ</t>
    </rPh>
    <rPh sb="238" eb="239">
      <t>ジツ</t>
    </rPh>
    <rPh sb="239" eb="241">
      <t>ニンズウ</t>
    </rPh>
    <rPh sb="269" eb="271">
      <t>コウモク</t>
    </rPh>
    <phoneticPr fontId="23"/>
  </si>
  <si>
    <t>（様式４９の４）</t>
    <rPh sb="1" eb="3">
      <t>ヨウシキ</t>
    </rPh>
    <phoneticPr fontId="23"/>
  </si>
  <si>
    <t>（別紙様式４５）</t>
    <phoneticPr fontId="23"/>
  </si>
  <si>
    <t>月</t>
    <rPh sb="0" eb="1">
      <t>ゲツ</t>
    </rPh>
    <phoneticPr fontId="23"/>
  </si>
  <si>
    <t>（　　　　）</t>
    <phoneticPr fontId="23"/>
  </si>
  <si>
    <t>保健医療機関名</t>
    <rPh sb="0" eb="2">
      <t>ホケン</t>
    </rPh>
    <rPh sb="2" eb="4">
      <t>イリョウ</t>
    </rPh>
    <rPh sb="4" eb="6">
      <t>キカン</t>
    </rPh>
    <rPh sb="6" eb="7">
      <t>メイ</t>
    </rPh>
    <phoneticPr fontId="23"/>
  </si>
  <si>
    <t>郵便番号</t>
    <rPh sb="0" eb="4">
      <t>ユウビンバンゴウ</t>
    </rPh>
    <phoneticPr fontId="23"/>
  </si>
  <si>
    <t>住所</t>
    <rPh sb="0" eb="2">
      <t>ジュウショ</t>
    </rPh>
    <phoneticPr fontId="23"/>
  </si>
  <si>
    <t>直近の報告年月日</t>
    <rPh sb="0" eb="2">
      <t>チョッキン</t>
    </rPh>
    <rPh sb="3" eb="5">
      <t>ホウコク</t>
    </rPh>
    <rPh sb="5" eb="8">
      <t>ネンガッピ</t>
    </rPh>
    <phoneticPr fontId="23"/>
  </si>
  <si>
    <t>（　   　）
月</t>
    <rPh sb="8" eb="9">
      <t>ツキ</t>
    </rPh>
    <phoneticPr fontId="23"/>
  </si>
  <si>
    <t>(          )月 
までの
６か月</t>
    <rPh sb="12" eb="13">
      <t>ツキ</t>
    </rPh>
    <phoneticPr fontId="23"/>
  </si>
  <si>
    <t>(</t>
    <phoneticPr fontId="23"/>
  </si>
  <si>
    <t>)</t>
    <phoneticPr fontId="23"/>
  </si>
  <si>
    <t>・</t>
    <phoneticPr fontId="23"/>
  </si>
  <si>
    <r>
      <t>報告年月日：　　　　年 ７月　 　日</t>
    </r>
    <r>
      <rPr>
        <sz val="14"/>
        <color rgb="FF000000"/>
        <rFont val="ＭＳ Ｐゴシック"/>
        <family val="3"/>
        <charset val="128"/>
      </rPr>
      <t xml:space="preserve"> </t>
    </r>
    <rPh sb="10" eb="11">
      <t>ネン</t>
    </rPh>
    <phoneticPr fontId="1"/>
  </si>
  <si>
    <t>６．４については、４年以内の受講を確認できるものを保管すること。</t>
    <rPh sb="25" eb="27">
      <t>ホカン</t>
    </rPh>
    <phoneticPr fontId="23"/>
  </si>
  <si>
    <t>に該当する場合は、施設基準等を満たしていない値が記載されていても、地方厚生（支）局各都府県事務所の確認対象とはならないこと。</t>
    <phoneticPr fontId="27"/>
  </si>
  <si>
    <t xml:space="preserve">        令和5年4月6日事務連絡「新型コロナウイルス感染症の感染症法上の位置づけの変更に伴う施設基準等に関する臨時的な取扱いについて」）</t>
    <phoneticPr fontId="27"/>
  </si>
  <si>
    <t>６　令和2年8月31日付事務連絡「新型コロナウイルス感染症に係る診療報酬上の臨時的な取扱いについて（その26）」（令和5年5月8日以降は</t>
    <rPh sb="57" eb="59">
      <t>レイワ</t>
    </rPh>
    <rPh sb="60" eb="61">
      <t>ネン</t>
    </rPh>
    <rPh sb="62" eb="63">
      <t>ガツ</t>
    </rPh>
    <rPh sb="64" eb="65">
      <t>カ</t>
    </rPh>
    <rPh sb="65" eb="67">
      <t>イコウ</t>
    </rPh>
    <phoneticPr fontId="27"/>
  </si>
  <si>
    <t>当該患者が合併症ユニットの80％以上であることが必要である。</t>
  </si>
  <si>
    <t>５　⑩の身体合併症患者とは、特定入院料の施設基準第16の2(8)に掲げる疾患を有する患者であり、</t>
    <phoneticPr fontId="27"/>
  </si>
  <si>
    <t>当該圏域における患者数を記載すること。</t>
    <phoneticPr fontId="27"/>
  </si>
  <si>
    <t>４　⑨については、原則として当該病院の所在する都道府県における患者数を記載するものとするが、県内に複数の圏域がある場合は、</t>
    <phoneticPr fontId="27"/>
  </si>
  <si>
    <t>３　当該病棟は次の要件を満たしていることが必要である。(a)≧60％　(b)≧25％又は、③＋④＋⑥≧５人</t>
    <phoneticPr fontId="27"/>
  </si>
  <si>
    <t>２　実績に係る要件の患者数は報告前１年間の患者数を記載すること。</t>
    <phoneticPr fontId="27"/>
  </si>
  <si>
    <t>１　ＣＴ撮影につき他の保険医療機関との連携により速やかに実施できる体制が整備されている場合は、有にチェックをすること。</t>
    <phoneticPr fontId="27"/>
  </si>
  <si>
    <t>%</t>
    <phoneticPr fontId="27"/>
  </si>
  <si>
    <t>⑩合併症ユニットに入院する身体合併症患者の割合</t>
    <rPh sb="1" eb="4">
      <t>ガッペイショウ</t>
    </rPh>
    <rPh sb="9" eb="11">
      <t>ニュウイン</t>
    </rPh>
    <rPh sb="13" eb="15">
      <t>シンタイ</t>
    </rPh>
    <rPh sb="15" eb="18">
      <t>ガッペイショウ</t>
    </rPh>
    <rPh sb="18" eb="20">
      <t>カンジャ</t>
    </rPh>
    <rPh sb="21" eb="23">
      <t>ワリアイ</t>
    </rPh>
    <phoneticPr fontId="27"/>
  </si>
  <si>
    <t>(b)</t>
    <phoneticPr fontId="27"/>
  </si>
  <si>
    <t>(③＋④＋⑥)÷⑨</t>
    <phoneticPr fontId="27"/>
  </si>
  <si>
    <t>(a)</t>
    <phoneticPr fontId="27"/>
  </si>
  <si>
    <t>(③＋④＋⑤＋⑥＋⑦＋⑧)÷②</t>
    <phoneticPr fontId="27"/>
  </si>
  <si>
    <t>人</t>
    <rPh sb="0" eb="1">
      <t>ニン</t>
    </rPh>
    <phoneticPr fontId="27"/>
  </si>
  <si>
    <t>⑨　当該病院の所在する都道府県等における措置入院、緊急措置入院及び応急入院
　　に係る新規入院患者数</t>
    <rPh sb="2" eb="4">
      <t>トウガイ</t>
    </rPh>
    <rPh sb="4" eb="6">
      <t>ビョウイン</t>
    </rPh>
    <rPh sb="7" eb="9">
      <t>ショザイ</t>
    </rPh>
    <rPh sb="11" eb="15">
      <t>トドウフケン</t>
    </rPh>
    <rPh sb="15" eb="16">
      <t>トウ</t>
    </rPh>
    <rPh sb="20" eb="24">
      <t>ソチニュウイン</t>
    </rPh>
    <rPh sb="25" eb="29">
      <t>キンキュウソチ</t>
    </rPh>
    <rPh sb="29" eb="31">
      <t>ニュウイン</t>
    </rPh>
    <rPh sb="31" eb="32">
      <t>オヨ</t>
    </rPh>
    <rPh sb="33" eb="35">
      <t>オウキュウ</t>
    </rPh>
    <rPh sb="35" eb="37">
      <t>ニュウイン</t>
    </rPh>
    <rPh sb="41" eb="42">
      <t>カカ</t>
    </rPh>
    <rPh sb="43" eb="45">
      <t>シンキ</t>
    </rPh>
    <rPh sb="45" eb="47">
      <t>ニュウイン</t>
    </rPh>
    <rPh sb="47" eb="49">
      <t>カンジャ</t>
    </rPh>
    <rPh sb="49" eb="50">
      <t>スウ</t>
    </rPh>
    <phoneticPr fontId="27"/>
  </si>
  <si>
    <t>⑧医療観察法入院</t>
    <rPh sb="1" eb="3">
      <t>イリョウ</t>
    </rPh>
    <rPh sb="3" eb="5">
      <t>カンサツ</t>
    </rPh>
    <rPh sb="5" eb="6">
      <t>ホウ</t>
    </rPh>
    <rPh sb="6" eb="8">
      <t>ニュウイン</t>
    </rPh>
    <phoneticPr fontId="27"/>
  </si>
  <si>
    <t>⑦鑑定入院</t>
    <rPh sb="1" eb="3">
      <t>カンテイ</t>
    </rPh>
    <rPh sb="3" eb="5">
      <t>ニュウイン</t>
    </rPh>
    <phoneticPr fontId="27"/>
  </si>
  <si>
    <t>⑥応急入院</t>
    <rPh sb="1" eb="3">
      <t>オウキュウ</t>
    </rPh>
    <rPh sb="3" eb="5">
      <t>ニュウイン</t>
    </rPh>
    <phoneticPr fontId="27"/>
  </si>
  <si>
    <t>⑤医療保護入院</t>
    <rPh sb="1" eb="3">
      <t>イリョウ</t>
    </rPh>
    <rPh sb="3" eb="5">
      <t>ホゴ</t>
    </rPh>
    <rPh sb="5" eb="7">
      <t>ニュウイン</t>
    </rPh>
    <phoneticPr fontId="27"/>
  </si>
  <si>
    <t>④緊急措置入院</t>
    <rPh sb="1" eb="3">
      <t>キンキュウ</t>
    </rPh>
    <rPh sb="3" eb="5">
      <t>ソチ</t>
    </rPh>
    <rPh sb="5" eb="7">
      <t>ニュウイン</t>
    </rPh>
    <phoneticPr fontId="27"/>
  </si>
  <si>
    <t>③措置入院</t>
    <rPh sb="1" eb="3">
      <t>ソチ</t>
    </rPh>
    <rPh sb="3" eb="5">
      <t>ニュウイン</t>
    </rPh>
    <phoneticPr fontId="27"/>
  </si>
  <si>
    <t>（②の再掲）</t>
    <rPh sb="3" eb="5">
      <t>サイケイ</t>
    </rPh>
    <phoneticPr fontId="27"/>
  </si>
  <si>
    <t>②　当該病棟の新規患者数</t>
  </si>
  <si>
    <t>①　当該病院の精神疾患にかかる時間外・休日・深夜の入院患者数</t>
  </si>
  <si>
    <t>無</t>
    <rPh sb="0" eb="1">
      <t>ム</t>
    </rPh>
    <phoneticPr fontId="27"/>
  </si>
  <si>
    <t>有</t>
    <rPh sb="0" eb="1">
      <t>アリ</t>
    </rPh>
    <phoneticPr fontId="27"/>
  </si>
  <si>
    <t>に示す取扱い等への該当の有無</t>
  </si>
  <si>
    <t>「新型コロナウイルス感染症に係る診療報酬上の臨時的な取扱いについて（その２６）」</t>
    <phoneticPr fontId="27"/>
  </si>
  <si>
    <t>２　実績に係る要件</t>
    <rPh sb="2" eb="4">
      <t>ジッセキ</t>
    </rPh>
    <rPh sb="5" eb="6">
      <t>カカ</t>
    </rPh>
    <rPh sb="7" eb="9">
      <t>ヨウケン</t>
    </rPh>
    <phoneticPr fontId="27"/>
  </si>
  <si>
    <t>無</t>
    <rPh sb="0" eb="1">
      <t>ナシ</t>
    </rPh>
    <phoneticPr fontId="27"/>
  </si>
  <si>
    <t>必要な検査、ＣＴ撮影が必要に応じて実施できる体制</t>
    <phoneticPr fontId="27"/>
  </si>
  <si>
    <t>名</t>
    <rPh sb="0" eb="1">
      <t>メイ</t>
    </rPh>
    <phoneticPr fontId="27"/>
  </si>
  <si>
    <t>当該病院に常勤する精神保健指定医の人数</t>
    <phoneticPr fontId="27"/>
  </si>
  <si>
    <t>１　病棟の体制に係る要件</t>
    <phoneticPr fontId="6"/>
  </si>
  <si>
    <t>保険医療機関名</t>
    <rPh sb="0" eb="6">
      <t>ホケンイリョウキカン</t>
    </rPh>
    <rPh sb="6" eb="7">
      <t>メイ</t>
    </rPh>
    <phoneticPr fontId="6"/>
  </si>
  <si>
    <t>医療機関コード</t>
    <phoneticPr fontId="27"/>
  </si>
  <si>
    <t>都道府県名</t>
    <rPh sb="0" eb="4">
      <t>トドウフケン</t>
    </rPh>
    <rPh sb="4" eb="5">
      <t>メイ</t>
    </rPh>
    <phoneticPr fontId="6"/>
  </si>
  <si>
    <t>精神科救急・合併症入院料に関する実施状況報告書（７月報告）</t>
    <phoneticPr fontId="6"/>
  </si>
  <si>
    <t>（別紙様式18）</t>
    <phoneticPr fontId="6"/>
  </si>
  <si>
    <r>
      <t>　　　　　　　　　　　　　　　　　　　　　　　　　　　　　　　</t>
    </r>
    <r>
      <rPr>
        <u/>
        <sz val="12"/>
        <color indexed="8"/>
        <rFont val="ＭＳ Ｐゴシック"/>
        <family val="3"/>
        <charset val="128"/>
      </rPr>
      <t>報告年月日：　　　年　　７月　　日</t>
    </r>
    <phoneticPr fontId="23"/>
  </si>
  <si>
    <t>（様式２６の３）</t>
    <phoneticPr fontId="23"/>
  </si>
  <si>
    <t>在宅療養後方支援病院に係る報告書（新規 ・ ７月報告）</t>
    <rPh sb="0" eb="2">
      <t>ザイタク</t>
    </rPh>
    <rPh sb="2" eb="4">
      <t>リョウヨウ</t>
    </rPh>
    <rPh sb="4" eb="6">
      <t>コウホウ</t>
    </rPh>
    <rPh sb="6" eb="10">
      <t>シエンビョウイン</t>
    </rPh>
    <phoneticPr fontId="23"/>
  </si>
  <si>
    <t xml:space="preserve">                                                                               ※該当するものを○で囲むこと                </t>
    <rPh sb="80" eb="82">
      <t>ガイトウ</t>
    </rPh>
    <rPh sb="89" eb="90">
      <t>カコ</t>
    </rPh>
    <phoneticPr fontId="1"/>
  </si>
  <si>
    <t>　　　年　　　月　～　　　年　　　月</t>
    <rPh sb="3" eb="4">
      <t>ネン</t>
    </rPh>
    <rPh sb="7" eb="8">
      <t>ガツ</t>
    </rPh>
    <rPh sb="13" eb="14">
      <t>ネン</t>
    </rPh>
    <rPh sb="17" eb="18">
      <t>ガツ</t>
    </rPh>
    <phoneticPr fontId="23"/>
  </si>
  <si>
    <t>［記載上の注意］</t>
    <rPh sb="1" eb="3">
      <t>キサイ</t>
    </rPh>
    <rPh sb="3" eb="4">
      <t>ジョウ</t>
    </rPh>
    <rPh sb="5" eb="7">
      <t>チュウイ</t>
    </rPh>
    <phoneticPr fontId="1"/>
  </si>
  <si>
    <t>Ⅲの②については、A206在宅患者緊急入院診療加算１、③についてはA206在宅患者緊急入院診療加算2の算定回数等、④についてはA206在宅患者緊急入院診療加算3の算定回数等を記載すること。</t>
    <rPh sb="13" eb="25">
      <t>ザイタクカンジャキンキュウニュウインシンリョウカサン</t>
    </rPh>
    <rPh sb="37" eb="49">
      <t>ザイタクカンジャキンキュウニュウインシンリョウカサン</t>
    </rPh>
    <rPh sb="51" eb="53">
      <t>サンテイ</t>
    </rPh>
    <rPh sb="53" eb="55">
      <t>カイスウ</t>
    </rPh>
    <rPh sb="55" eb="56">
      <t>トウ</t>
    </rPh>
    <rPh sb="67" eb="79">
      <t>ザイタクカンジャキンキュウニュウインシンリョウカサン</t>
    </rPh>
    <rPh sb="81" eb="83">
      <t>サンテイ</t>
    </rPh>
    <rPh sb="83" eb="85">
      <t>カイスウ</t>
    </rPh>
    <rPh sb="85" eb="86">
      <t>トウ</t>
    </rPh>
    <rPh sb="87" eb="89">
      <t>キサイ</t>
    </rPh>
    <phoneticPr fontId="23"/>
  </si>
  <si>
    <t>Ⅳの①については、C012在宅患者共同診療料の算定の有無にかかわらず、入院希望患者へ行った共同診療回数の合計を記載すること。②については、①のうちC012を算定した患者について記載すること。③～⑥については、C012在宅患者共同診療料の各区分に応じた算定回数等を記載すること。</t>
    <rPh sb="13" eb="17">
      <t>ザイタクカンジャ</t>
    </rPh>
    <rPh sb="17" eb="19">
      <t>キョウドウ</t>
    </rPh>
    <rPh sb="19" eb="22">
      <t>シンリョウリョウ</t>
    </rPh>
    <rPh sb="23" eb="25">
      <t>サンテイ</t>
    </rPh>
    <rPh sb="26" eb="28">
      <t>ウム</t>
    </rPh>
    <rPh sb="35" eb="37">
      <t>ニュウイン</t>
    </rPh>
    <rPh sb="37" eb="39">
      <t>キボウ</t>
    </rPh>
    <rPh sb="39" eb="41">
      <t>カンジャ</t>
    </rPh>
    <rPh sb="42" eb="43">
      <t>オコナ</t>
    </rPh>
    <rPh sb="45" eb="47">
      <t>キョウドウ</t>
    </rPh>
    <rPh sb="47" eb="49">
      <t>シンリョウ</t>
    </rPh>
    <rPh sb="49" eb="51">
      <t>カイスウ</t>
    </rPh>
    <rPh sb="52" eb="54">
      <t>ゴウケイ</t>
    </rPh>
    <rPh sb="55" eb="57">
      <t>キサイ</t>
    </rPh>
    <rPh sb="78" eb="80">
      <t>サンテイ</t>
    </rPh>
    <rPh sb="82" eb="84">
      <t>カンジャ</t>
    </rPh>
    <rPh sb="88" eb="90">
      <t>キサイ</t>
    </rPh>
    <rPh sb="108" eb="112">
      <t>ザイタクカンジャ</t>
    </rPh>
    <rPh sb="112" eb="114">
      <t>キョウドウ</t>
    </rPh>
    <rPh sb="114" eb="117">
      <t>シンリョウリョウ</t>
    </rPh>
    <rPh sb="118" eb="121">
      <t>カククブン</t>
    </rPh>
    <rPh sb="122" eb="123">
      <t>オウ</t>
    </rPh>
    <rPh sb="125" eb="127">
      <t>サンテイ</t>
    </rPh>
    <rPh sb="127" eb="129">
      <t>カイスウ</t>
    </rPh>
    <rPh sb="129" eb="130">
      <t>トウ</t>
    </rPh>
    <rPh sb="131" eb="133">
      <t>キサイ</t>
    </rPh>
    <phoneticPr fontId="23"/>
  </si>
  <si>
    <t>（様式２０の５）</t>
    <rPh sb="1" eb="3">
      <t>ヨウシキ</t>
    </rPh>
    <phoneticPr fontId="16"/>
  </si>
  <si>
    <t>様式17の２</t>
    <rPh sb="0" eb="2">
      <t>ヨウシキ</t>
    </rPh>
    <phoneticPr fontId="1"/>
  </si>
  <si>
    <t>診療録管理体制加算に係る報告書（７月報告）</t>
    <rPh sb="17" eb="18">
      <t>ガツ</t>
    </rPh>
    <rPh sb="18" eb="20">
      <t>ホウコク</t>
    </rPh>
    <phoneticPr fontId="1"/>
  </si>
  <si>
    <r>
      <t>「1」及び「２」について、□には適合する場合「</t>
    </r>
    <r>
      <rPr>
        <sz val="11"/>
        <color theme="1"/>
        <rFont val="Segoe UI Symbol"/>
        <family val="3"/>
      </rPr>
      <t>✔</t>
    </r>
    <r>
      <rPr>
        <sz val="11"/>
        <color theme="1"/>
        <rFont val="ＭＳ Ｐゴシック"/>
        <family val="3"/>
        <charset val="128"/>
      </rPr>
      <t>」を記入する。</t>
    </r>
    <rPh sb="3" eb="4">
      <t>オヨ</t>
    </rPh>
    <rPh sb="16" eb="18">
      <t>テキゴウ</t>
    </rPh>
    <rPh sb="20" eb="22">
      <t>バアイ</t>
    </rPh>
    <rPh sb="26" eb="28">
      <t>キニュウ</t>
    </rPh>
    <phoneticPr fontId="1"/>
  </si>
  <si>
    <r>
      <t>　１．該当する番号を記載すること。
　　　　１　急性期一般入院料１　　　　　８　地域一般入院料１　　　　　１５　１０対１入院基本料　　　
　　　　２　急性期一般入院料２　　　　　９　地域一般入院料２　　　　　１６　１３対１入院基本料
　　　　３　急性期一般入院料３　　　　１０　地域一般入院料３
　　　　４　急性期一般入院料４　　　　１１　特別入院基本料
　　　　５　急性期一般入院料５　　　　１２　月平均夜勤時間超過減算
　　　　６　急性期一般入院料６　　 　 １３　夜勤時間特別入院基本料</t>
    </r>
    <r>
      <rPr>
        <strike/>
        <sz val="10"/>
        <color theme="1"/>
        <rFont val="ＭＳ ゴシック"/>
        <family val="3"/>
        <charset val="128"/>
      </rPr>
      <t xml:space="preserve">
</t>
    </r>
    <r>
      <rPr>
        <sz val="10"/>
        <color theme="1"/>
        <rFont val="ＭＳ ゴシック"/>
        <family val="3"/>
        <charset val="128"/>
      </rPr>
      <t>　　　　７　急性期一般入院料７      　１４　７対１入院基本料</t>
    </r>
    <rPh sb="3" eb="5">
      <t>ガイトウ</t>
    </rPh>
    <rPh sb="7" eb="9">
      <t>バンゴウ</t>
    </rPh>
    <rPh sb="10" eb="12">
      <t>キサイ</t>
    </rPh>
    <rPh sb="24" eb="26">
      <t>キュウセイ</t>
    </rPh>
    <rPh sb="26" eb="27">
      <t>キ</t>
    </rPh>
    <rPh sb="27" eb="29">
      <t>イッパン</t>
    </rPh>
    <rPh sb="29" eb="32">
      <t>ニュウインリョウ</t>
    </rPh>
    <rPh sb="40" eb="42">
      <t>チイキ</t>
    </rPh>
    <rPh sb="42" eb="44">
      <t>イッパン</t>
    </rPh>
    <rPh sb="44" eb="47">
      <t>ニュウインリョウ</t>
    </rPh>
    <phoneticPr fontId="23"/>
  </si>
  <si>
    <t>日</t>
    <rPh sb="0" eb="1">
      <t>ヒ</t>
    </rPh>
    <phoneticPr fontId="1"/>
  </si>
  <si>
    <t>（令和５年７月１日現在）</t>
    <rPh sb="1" eb="2">
      <t>レイ</t>
    </rPh>
    <rPh sb="2" eb="3">
      <t>ワ</t>
    </rPh>
    <rPh sb="4" eb="5">
      <t>ネン</t>
    </rPh>
    <phoneticPr fontId="23"/>
  </si>
  <si>
    <r>
      <t>（別紙様式６　</t>
    </r>
    <r>
      <rPr>
        <b/>
        <sz val="11"/>
        <color theme="1"/>
        <rFont val="ＭＳ ゴシック"/>
        <family val="3"/>
        <charset val="128"/>
      </rPr>
      <t>１枚目</t>
    </r>
    <r>
      <rPr>
        <sz val="11"/>
        <color theme="1"/>
        <rFont val="ＭＳ ゴシック"/>
        <family val="3"/>
        <charset val="128"/>
      </rPr>
      <t>）</t>
    </r>
    <rPh sb="1" eb="3">
      <t>ベッシ</t>
    </rPh>
    <rPh sb="3" eb="5">
      <t>ヨウシキ</t>
    </rPh>
    <rPh sb="8" eb="10">
      <t>マイメ</t>
    </rPh>
    <phoneticPr fontId="23"/>
  </si>
  <si>
    <r>
      <rPr>
        <b/>
        <sz val="11"/>
        <color theme="1"/>
        <rFont val="ＭＳ ゴシック"/>
        <family val="3"/>
        <charset val="128"/>
      </rPr>
      <t>医療機関コード</t>
    </r>
    <r>
      <rPr>
        <sz val="11"/>
        <color theme="1"/>
        <rFont val="ＭＳ ゴシック"/>
        <family val="3"/>
        <charset val="128"/>
      </rPr>
      <t xml:space="preserve">
</t>
    </r>
    <r>
      <rPr>
        <sz val="8"/>
        <color theme="1"/>
        <rFont val="ＭＳ ゴシック"/>
        <family val="3"/>
        <charset val="128"/>
      </rPr>
      <t>※</t>
    </r>
    <r>
      <rPr>
        <u/>
        <sz val="8"/>
        <color theme="1"/>
        <rFont val="ＭＳ ゴシック"/>
        <family val="3"/>
        <charset val="128"/>
      </rPr>
      <t>レセプトに記載する７桁の数字を記載。</t>
    </r>
    <r>
      <rPr>
        <sz val="8"/>
        <color theme="1"/>
        <rFont val="ＭＳ ゴシック"/>
        <family val="3"/>
        <charset val="128"/>
      </rPr>
      <t xml:space="preserve">
（該当するものに☑、併設の場合は両方に☑、各コードを記入。）</t>
    </r>
    <rPh sb="0" eb="2">
      <t>イリョウ</t>
    </rPh>
    <rPh sb="2" eb="4">
      <t>キカン</t>
    </rPh>
    <rPh sb="14" eb="16">
      <t>キサイ</t>
    </rPh>
    <rPh sb="19" eb="20">
      <t>ケタ</t>
    </rPh>
    <rPh sb="21" eb="23">
      <t>スウジ</t>
    </rPh>
    <rPh sb="24" eb="26">
      <t>キサイ</t>
    </rPh>
    <rPh sb="49" eb="50">
      <t>カク</t>
    </rPh>
    <rPh sb="54" eb="56">
      <t>キニュウ</t>
    </rPh>
    <phoneticPr fontId="23"/>
  </si>
  <si>
    <r>
      <t xml:space="preserve">報 告 種 別
</t>
    </r>
    <r>
      <rPr>
        <sz val="9"/>
        <color theme="1"/>
        <rFont val="ＭＳ ゴシック"/>
        <family val="3"/>
        <charset val="128"/>
      </rPr>
      <t>（該当するものに☑）</t>
    </r>
    <rPh sb="0" eb="1">
      <t>ホウ</t>
    </rPh>
    <rPh sb="2" eb="3">
      <t>コク</t>
    </rPh>
    <rPh sb="4" eb="5">
      <t>シュ</t>
    </rPh>
    <rPh sb="6" eb="7">
      <t>ベツ</t>
    </rPh>
    <rPh sb="9" eb="11">
      <t>ガイトウ</t>
    </rPh>
    <phoneticPr fontId="23"/>
  </si>
  <si>
    <r>
      <t>床　　</t>
    </r>
    <r>
      <rPr>
        <sz val="9"/>
        <color theme="1"/>
        <rFont val="ＭＳ ゴシック"/>
        <family val="3"/>
        <charset val="128"/>
      </rPr>
      <t>うち</t>
    </r>
    <rPh sb="0" eb="1">
      <t>ショウ</t>
    </rPh>
    <phoneticPr fontId="23"/>
  </si>
  <si>
    <r>
      <t xml:space="preserve">１．初診に係る特別の料金
 </t>
    </r>
    <r>
      <rPr>
        <sz val="10"/>
        <color theme="1"/>
        <rFont val="ＭＳ ゴシック"/>
        <family val="3"/>
        <charset val="128"/>
      </rPr>
      <t xml:space="preserve"> （報告しているものに☑の上、
　　料金額を記入）</t>
    </r>
    <rPh sb="16" eb="18">
      <t>ホウコク</t>
    </rPh>
    <rPh sb="27" eb="28">
      <t>ウエ</t>
    </rPh>
    <rPh sb="32" eb="34">
      <t>リョウキン</t>
    </rPh>
    <rPh sb="34" eb="35">
      <t>ガク</t>
    </rPh>
    <rPh sb="36" eb="38">
      <t>キニュウ</t>
    </rPh>
    <phoneticPr fontId="23"/>
  </si>
  <si>
    <t>／</t>
  </si>
  <si>
    <r>
      <t xml:space="preserve">２．再診に係る特別の料金
  </t>
    </r>
    <r>
      <rPr>
        <sz val="10"/>
        <color theme="1"/>
        <rFont val="ＭＳ ゴシック"/>
        <family val="3"/>
        <charset val="128"/>
      </rPr>
      <t>（報告しているものに☑の上、
　　料金額を記入）</t>
    </r>
    <phoneticPr fontId="23"/>
  </si>
  <si>
    <t>４．初診等に係る特別の料金を徴収しなかった患者（３の④）の内訳について
　注：患者が(1)及び(2)に該当する場合は(1)に記載してください。
　　　(1）①～⑤、(2)①～⑩については、それぞれに該当した人数を記載してください（複数回答可）。
　　  （2）（3）を記載する場合、特定機能病院、地域医療支援病院及び紹介受診重点医療機関については、 （1）（2）（3）の
　　　合計が3.④の数と等しくなるよう、ご注意ください。</t>
    <rPh sb="2" eb="4">
      <t>ショシン</t>
    </rPh>
    <rPh sb="4" eb="5">
      <t>トウ</t>
    </rPh>
    <rPh sb="6" eb="7">
      <t>カカ</t>
    </rPh>
    <rPh sb="14" eb="16">
      <t>チョウシュウ</t>
    </rPh>
    <rPh sb="21" eb="23">
      <t>カンジャ</t>
    </rPh>
    <rPh sb="29" eb="31">
      <t>ウチワケ</t>
    </rPh>
    <rPh sb="37" eb="38">
      <t>チュウ</t>
    </rPh>
    <rPh sb="39" eb="41">
      <t>カンジャ</t>
    </rPh>
    <rPh sb="45" eb="46">
      <t>オヨ</t>
    </rPh>
    <rPh sb="51" eb="53">
      <t>ガイトウ</t>
    </rPh>
    <rPh sb="55" eb="57">
      <t>バアイ</t>
    </rPh>
    <rPh sb="62" eb="64">
      <t>キサイ</t>
    </rPh>
    <rPh sb="99" eb="101">
      <t>ガイトウ</t>
    </rPh>
    <rPh sb="103" eb="105">
      <t>ニンズウ</t>
    </rPh>
    <rPh sb="106" eb="108">
      <t>キサイ</t>
    </rPh>
    <rPh sb="115" eb="117">
      <t>フクスウ</t>
    </rPh>
    <rPh sb="117" eb="119">
      <t>カイトウ</t>
    </rPh>
    <rPh sb="119" eb="120">
      <t>カ</t>
    </rPh>
    <rPh sb="134" eb="136">
      <t>キサイ</t>
    </rPh>
    <rPh sb="138" eb="140">
      <t>バアイ</t>
    </rPh>
    <rPh sb="207" eb="209">
      <t>チュウイ</t>
    </rPh>
    <phoneticPr fontId="23"/>
  </si>
  <si>
    <t>←(2)(3)を記載しない場合</t>
    <rPh sb="8" eb="10">
      <t>キサイ</t>
    </rPh>
    <rPh sb="13" eb="15">
      <t>バアイ</t>
    </rPh>
    <phoneticPr fontId="23"/>
  </si>
  <si>
    <t>←(2)(3)を記載する場合</t>
    <rPh sb="8" eb="10">
      <t>キサイ</t>
    </rPh>
    <rPh sb="12" eb="14">
      <t>バアイ</t>
    </rPh>
    <phoneticPr fontId="23"/>
  </si>
  <si>
    <t>（４）（２）の⑩の具体的な理由及び患者数（主な理由及び当該事例により特別の料金を徴収しなかった患者数を記載（上位３つ））（※２）</t>
    <rPh sb="9" eb="12">
      <t>グタイテキ</t>
    </rPh>
    <rPh sb="13" eb="15">
      <t>リユウ</t>
    </rPh>
    <rPh sb="15" eb="16">
      <t>オヨ</t>
    </rPh>
    <rPh sb="17" eb="20">
      <t>カンジャスウ</t>
    </rPh>
    <rPh sb="21" eb="22">
      <t>オモ</t>
    </rPh>
    <rPh sb="23" eb="25">
      <t>リユウ</t>
    </rPh>
    <rPh sb="25" eb="26">
      <t>オヨ</t>
    </rPh>
    <rPh sb="27" eb="29">
      <t>トウガイ</t>
    </rPh>
    <rPh sb="29" eb="31">
      <t>ジレイ</t>
    </rPh>
    <rPh sb="40" eb="42">
      <t>チョウシュウ</t>
    </rPh>
    <rPh sb="47" eb="50">
      <t>カンジャスウ</t>
    </rPh>
    <rPh sb="51" eb="53">
      <t>キサイ</t>
    </rPh>
    <rPh sb="54" eb="56">
      <t>ジョウイ</t>
    </rPh>
    <phoneticPr fontId="23"/>
  </si>
  <si>
    <t>３から４については、前年度（令和４年４月１日～令和５年３月31日）の実施状況を記載すること。</t>
    <rPh sb="10" eb="11">
      <t>ゼン</t>
    </rPh>
    <rPh sb="11" eb="13">
      <t>ネンド</t>
    </rPh>
    <rPh sb="14" eb="16">
      <t>レイワ</t>
    </rPh>
    <rPh sb="17" eb="18">
      <t>ネン</t>
    </rPh>
    <rPh sb="23" eb="25">
      <t>レイワ</t>
    </rPh>
    <rPh sb="26" eb="27">
      <t>ネン</t>
    </rPh>
    <phoneticPr fontId="23"/>
  </si>
  <si>
    <t>特定機能病院、地域医療支援病院及び紹介受診重点医療機関以外の病院については、可能な範囲で（２）～（４）
を記載すること。</t>
    <rPh sb="15" eb="16">
      <t>オヨ</t>
    </rPh>
    <rPh sb="17" eb="19">
      <t>ショウカイ</t>
    </rPh>
    <rPh sb="19" eb="21">
      <t>ジュシン</t>
    </rPh>
    <rPh sb="21" eb="23">
      <t>ジュウテン</t>
    </rPh>
    <rPh sb="23" eb="25">
      <t>イリョウ</t>
    </rPh>
    <rPh sb="25" eb="27">
      <t>キカン</t>
    </rPh>
    <phoneticPr fontId="23"/>
  </si>
  <si>
    <t>３　１．（１）に記入した期間の実績について記載すること。</t>
  </si>
  <si>
    <t>期間は、同じであること（※２）。</t>
    <phoneticPr fontId="1"/>
  </si>
  <si>
    <t>お、FIMとFOISは同日に測定すること。従って（A）から（B）及び（C）から（D）までの</t>
    <phoneticPr fontId="1"/>
  </si>
  <si>
    <t>２　日数は、摂食嚥下支援計画書の作成時の測定と、直近の測定までの期間を記載すること。な</t>
    <phoneticPr fontId="1"/>
  </si>
  <si>
    <t>１　②～⑦に該当する場合のみ該当する番号を記載すること（※１）。</t>
    <phoneticPr fontId="1"/>
  </si>
  <si>
    <t xml:space="preserve">［記載上の注意］
</t>
    <phoneticPr fontId="1"/>
  </si>
  <si>
    <t>日</t>
  </si>
  <si>
    <t>紹介</t>
    <rPh sb="0" eb="2">
      <t>ショウカイ</t>
    </rPh>
    <phoneticPr fontId="1"/>
  </si>
  <si>
    <t>自院</t>
    <rPh sb="0" eb="2">
      <t>ジイン</t>
    </rPh>
    <phoneticPr fontId="1"/>
  </si>
  <si>
    <r>
      <t xml:space="preserve">日数
</t>
    </r>
    <r>
      <rPr>
        <sz val="8"/>
        <color theme="1"/>
        <rFont val="游ゴシック"/>
        <family val="3"/>
        <charset val="128"/>
        <scheme val="minor"/>
      </rPr>
      <t>※2</t>
    </r>
    <phoneticPr fontId="1"/>
  </si>
  <si>
    <t>FOIS
(直近)
(D)</t>
    <rPh sb="6" eb="8">
      <t>チョッキン</t>
    </rPh>
    <phoneticPr fontId="1"/>
  </si>
  <si>
    <t>FOIS
(開始時)
(C)</t>
    <rPh sb="6" eb="9">
      <t>カイシジ</t>
    </rPh>
    <phoneticPr fontId="1"/>
  </si>
  <si>
    <t>FIM
(直近)
(B)</t>
    <rPh sb="5" eb="7">
      <t>チョッキン</t>
    </rPh>
    <phoneticPr fontId="1"/>
  </si>
  <si>
    <t>FIM
(開始時)
(A)</t>
    <rPh sb="5" eb="8">
      <t>カイシジ</t>
    </rPh>
    <phoneticPr fontId="1"/>
  </si>
  <si>
    <r>
      <t>１の②~⑦のいずれかに該当するか</t>
    </r>
    <r>
      <rPr>
        <sz val="8"/>
        <color theme="1"/>
        <rFont val="游ゴシック"/>
        <family val="3"/>
        <charset val="128"/>
        <scheme val="minor"/>
      </rPr>
      <t>※1</t>
    </r>
    <rPh sb="11" eb="13">
      <t>ガイトウ</t>
    </rPh>
    <phoneticPr fontId="1"/>
  </si>
  <si>
    <t>患者
年齢</t>
    <rPh sb="0" eb="2">
      <t>カンジャ</t>
    </rPh>
    <rPh sb="3" eb="5">
      <t>ネンレイ</t>
    </rPh>
    <phoneticPr fontId="1"/>
  </si>
  <si>
    <t>患者
性別</t>
    <rPh sb="0" eb="2">
      <t>カンジャ</t>
    </rPh>
    <rPh sb="3" eb="5">
      <t>セイベツ</t>
    </rPh>
    <phoneticPr fontId="1"/>
  </si>
  <si>
    <r>
      <t>VF/VEの実施場所
（</t>
    </r>
    <r>
      <rPr>
        <sz val="10"/>
        <color theme="1"/>
        <rFont val="Segoe UI Symbol"/>
        <family val="2"/>
      </rPr>
      <t>☑</t>
    </r>
    <r>
      <rPr>
        <sz val="10"/>
        <color theme="1"/>
        <rFont val="游ゴシック"/>
        <family val="2"/>
        <charset val="128"/>
        <scheme val="minor"/>
      </rPr>
      <t>をつける）</t>
    </r>
    <rPh sb="6" eb="8">
      <t>ジッシ</t>
    </rPh>
    <phoneticPr fontId="1"/>
  </si>
  <si>
    <r>
      <t>自院実施患者紹
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6" eb="7">
      <t>ショウ</t>
    </rPh>
    <rPh sb="8" eb="9">
      <t>カイ</t>
    </rPh>
    <rPh sb="9" eb="11">
      <t>カンジャ</t>
    </rPh>
    <rPh sb="12" eb="13">
      <t>ベツ</t>
    </rPh>
    <phoneticPr fontId="1"/>
  </si>
  <si>
    <r>
      <t>（</t>
    </r>
    <r>
      <rPr>
        <sz val="14"/>
        <color theme="1"/>
        <rFont val="Segoe UI Symbol"/>
        <family val="2"/>
      </rPr>
      <t>☑</t>
    </r>
    <r>
      <rPr>
        <sz val="11"/>
        <color theme="1"/>
        <rFont val="游ゴシック"/>
        <family val="2"/>
        <charset val="128"/>
        <scheme val="minor"/>
      </rPr>
      <t>をつける。以下は有の場合のみ記載すること）</t>
    </r>
    <phoneticPr fontId="1"/>
  </si>
  <si>
    <t>無　）</t>
    <rPh sb="0" eb="1">
      <t>ナ</t>
    </rPh>
    <phoneticPr fontId="1"/>
  </si>
  <si>
    <t>有・</t>
    <phoneticPr fontId="1"/>
  </si>
  <si>
    <t>　届出の有無（</t>
    <phoneticPr fontId="1"/>
  </si>
  <si>
    <t>摂食嚥下機能回復体制加算３　</t>
  </si>
  <si>
    <t>摂食嚥下機能回復体制加算２　</t>
  </si>
  <si>
    <r>
      <t>自院実施患者
紹介患者の別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7" eb="8">
      <t>ショウ</t>
    </rPh>
    <rPh sb="8" eb="9">
      <t>カイ</t>
    </rPh>
    <rPh sb="9" eb="11">
      <t>カンジャ</t>
    </rPh>
    <rPh sb="12" eb="13">
      <t>ベツ</t>
    </rPh>
    <phoneticPr fontId="1"/>
  </si>
  <si>
    <t>摂食嚥下機能回復体制加算１　</t>
  </si>
  <si>
    <t>２．嚥下機能の評価</t>
  </si>
  <si>
    <t>なお、該当していない場合は、「－」を記載すること。</t>
  </si>
  <si>
    <t>　４　⑨については、摂食嚥下機能回復体制加算３に該当する場合のみ記載すること。</t>
    <phoneticPr fontId="1"/>
  </si>
  <si>
    <t>　にわたって栄養方法が経口摂取のみであるもの。</t>
    <phoneticPr fontId="1"/>
  </si>
  <si>
    <t>ウ　中心静脈栄養を実施している患者にあっては、中心静脈栄養を終了した上で、１か月以上</t>
    <phoneticPr fontId="1"/>
  </si>
  <si>
    <t>イ　胃瘻を造設している患者にあっては、胃瘻抜去術又は胃瘻閉鎖術を実施した上で、１か月以上</t>
    <phoneticPr fontId="1"/>
  </si>
  <si>
    <t>　栄養方法が経口摂取のみであるもの。</t>
    <phoneticPr fontId="1"/>
  </si>
  <si>
    <t>ア　鼻腔栄養を実施している患者にあっては、経鼻経管を抜去した上で、１か月以上にわたって</t>
    <phoneticPr fontId="1"/>
  </si>
  <si>
    <t>　３　⑧の「栄養方法が経口摂取のみである状態」とは以下の状態をいう。</t>
    <phoneticPr fontId="1"/>
  </si>
  <si>
    <t>の方法で摂取する状態を含む。</t>
    <phoneticPr fontId="1"/>
  </si>
  <si>
    <t>　２　②及び⑧の栄養方法が経口摂取のみである状態とは、内服薬又は水分を不定期に経口摂取以外</t>
    <phoneticPr fontId="1"/>
  </si>
  <si>
    <t>を記載する事とした。</t>
    <phoneticPr fontId="1"/>
  </si>
  <si>
    <r>
      <t>例）令和</t>
    </r>
    <r>
      <rPr>
        <sz val="11"/>
        <color theme="1"/>
        <rFont val="游ゴシック"/>
        <family val="3"/>
        <charset val="128"/>
        <scheme val="minor"/>
      </rPr>
      <t>４</t>
    </r>
    <r>
      <rPr>
        <sz val="11"/>
        <color theme="1"/>
        <rFont val="游ゴシック"/>
        <family val="2"/>
        <charset val="128"/>
        <scheme val="minor"/>
      </rPr>
      <t>年８月１日に当該加算に係る届出を行ったため、令和</t>
    </r>
    <r>
      <rPr>
        <sz val="11"/>
        <color theme="1"/>
        <rFont val="游ゴシック"/>
        <family val="3"/>
        <charset val="128"/>
        <scheme val="minor"/>
      </rPr>
      <t>４</t>
    </r>
    <r>
      <rPr>
        <sz val="11"/>
        <color theme="1"/>
        <rFont val="游ゴシック"/>
        <family val="2"/>
        <charset val="128"/>
        <scheme val="minor"/>
      </rPr>
      <t>年８月から</t>
    </r>
    <r>
      <rPr>
        <sz val="11"/>
        <color theme="1"/>
        <rFont val="游ゴシック"/>
        <family val="3"/>
        <charset val="128"/>
        <scheme val="minor"/>
      </rPr>
      <t>令和４年12月</t>
    </r>
    <r>
      <rPr>
        <sz val="11"/>
        <color theme="1"/>
        <rFont val="游ゴシック"/>
        <family val="2"/>
        <charset val="128"/>
        <scheme val="minor"/>
      </rPr>
      <t>の実績</t>
    </r>
    <phoneticPr fontId="1"/>
  </si>
  <si>
    <t>期間とした場合には、その理由を備考に記載すること。</t>
    <phoneticPr fontId="1"/>
  </si>
  <si>
    <r>
      <t>　１（１）は原則として報告時点の</t>
    </r>
    <r>
      <rPr>
        <sz val="11"/>
        <color theme="1"/>
        <rFont val="游ゴシック"/>
        <family val="3"/>
        <charset val="128"/>
        <scheme val="minor"/>
      </rPr>
      <t>前年１月～12月の一年間</t>
    </r>
    <r>
      <rPr>
        <sz val="11"/>
        <color theme="1"/>
        <rFont val="游ゴシック"/>
        <family val="2"/>
        <charset val="128"/>
        <scheme val="minor"/>
      </rPr>
      <t>の実績を記載することとし、それ以外の</t>
    </r>
    <rPh sb="19" eb="20">
      <t>ガツ</t>
    </rPh>
    <rPh sb="23" eb="24">
      <t>ガツ</t>
    </rPh>
    <rPh sb="25" eb="28">
      <t>イチネンカン</t>
    </rPh>
    <phoneticPr fontId="1"/>
  </si>
  <si>
    <t>[記載上の注意]</t>
    <phoneticPr fontId="1"/>
  </si>
  <si>
    <t>　　養を終了した患者（加算３に限る）</t>
    <phoneticPr fontId="1"/>
  </si>
  <si>
    <t>中心静脈栄養を実施していた患者のうち、嚥下機能が回復し、中心静脈栄</t>
    <phoneticPr fontId="1"/>
  </si>
  <si>
    <t>＝</t>
    <phoneticPr fontId="1"/>
  </si>
  <si>
    <t>／</t>
    <phoneticPr fontId="1"/>
  </si>
  <si>
    <t>　　である状態へ回復した患者（ただし、②から⑦までに該当する患者を除く）</t>
    <phoneticPr fontId="1"/>
  </si>
  <si>
    <t>摂食機能療法を開始した日から起算して１年以内に栄養方法が経口摂取のみ</t>
    <phoneticPr fontId="1"/>
  </si>
  <si>
    <t>　　造設が必要であった患者</t>
    <phoneticPr fontId="1"/>
  </si>
  <si>
    <t>食道、胃噴門部の狭窄、食道穿孔等の食道や胃噴門部の疾患によって胃瘻</t>
    <phoneticPr fontId="1"/>
  </si>
  <si>
    <t>　　あった患者</t>
    <phoneticPr fontId="1"/>
  </si>
  <si>
    <t>炎症性腸疾患の患者であって、成分栄養剤の経路として胃瘻造設が必要で</t>
    <phoneticPr fontId="1"/>
  </si>
  <si>
    <t>消化器疾患等の患者であって、減圧ドレナージ目的で胃瘻造設を行った患者</t>
  </si>
  <si>
    <t>　　栄養等を導入した日から起算して１年以上が経過している患者</t>
    <phoneticPr fontId="1"/>
  </si>
  <si>
    <t>①のaに該当する患者であって、当該医療機関に紹介された時点で、鼻腔</t>
    <phoneticPr fontId="1"/>
  </si>
  <si>
    <t>　　の状態に回復した患者</t>
    <phoneticPr fontId="1"/>
  </si>
  <si>
    <t>鼻腔栄養等を導入した日から起算して１ヶ月以内に栄養方法が経口摂取のみ</t>
    <phoneticPr fontId="1"/>
  </si>
  <si>
    <t>　　経口摂取のみの状態に回復した患者を除く）</t>
    <phoneticPr fontId="1"/>
  </si>
  <si>
    <t>鼻腔栄養等を導入した日から起算して１年以内に死亡した患者（栄養方法が</t>
    <phoneticPr fontId="1"/>
  </si>
  <si>
    <t xml:space="preserve"> 　ただし、a、bのいずれにおいても②から⑦までに該当する患者を除く。</t>
    <phoneticPr fontId="1"/>
  </si>
  <si>
    <t>者を含む）</t>
    <phoneticPr fontId="1"/>
  </si>
  <si>
    <t>者、胃瘻を造設した患者、又は中心静脈を開始した患者（転院、退院した</t>
    <phoneticPr fontId="1"/>
  </si>
  <si>
    <t>１年間（１．の実績期間）に当該医療機関において鼻腔栄養を導入した患</t>
    <phoneticPr fontId="1"/>
  </si>
  <si>
    <t>した者を含む）</t>
    <phoneticPr fontId="1"/>
  </si>
  <si>
    <t>者であって、当該医療機関において摂食機能療法を実施した者（転院、退院</t>
    <rPh sb="0" eb="1">
      <t>シャ</t>
    </rPh>
    <phoneticPr fontId="1"/>
  </si>
  <si>
    <t>施している患者、胃瘻を造設している患者、又は中心静脈を実施している患</t>
    <rPh sb="0" eb="1">
      <t>ホドコ</t>
    </rPh>
    <phoneticPr fontId="1"/>
  </si>
  <si>
    <t>１年間（１．の実績期間）に他の医療機関等から紹介された鼻腔栄養を実</t>
    <phoneticPr fontId="1"/>
  </si>
  <si>
    <t>（２）摂食嚥下機能回復体制加算に係る経口摂取回復率</t>
    <phoneticPr fontId="1"/>
  </si>
  <si>
    <t>　備考：</t>
    <phoneticPr fontId="1"/>
  </si>
  <si>
    <t>実績期間</t>
    <phoneticPr fontId="1"/>
  </si>
  <si>
    <t xml:space="preserve">（１）実績期間
</t>
    <phoneticPr fontId="1"/>
  </si>
  <si>
    <r>
      <t>１．嚥下機能の実績（加算１（⑨以外</t>
    </r>
    <r>
      <rPr>
        <sz val="12"/>
        <color theme="1"/>
        <rFont val="游ゴシック"/>
        <family val="3"/>
        <charset val="128"/>
        <scheme val="minor"/>
      </rPr>
      <t>に記載</t>
    </r>
    <r>
      <rPr>
        <sz val="12"/>
        <color theme="1"/>
        <rFont val="游ゴシック"/>
        <family val="2"/>
        <charset val="128"/>
        <scheme val="minor"/>
      </rPr>
      <t>）又は加算３（⑨</t>
    </r>
    <r>
      <rPr>
        <sz val="12"/>
        <color theme="1"/>
        <rFont val="游ゴシック"/>
        <family val="3"/>
        <charset val="128"/>
        <scheme val="minor"/>
      </rPr>
      <t>に記載</t>
    </r>
    <r>
      <rPr>
        <sz val="12"/>
        <color theme="1"/>
        <rFont val="游ゴシック"/>
        <family val="2"/>
        <charset val="128"/>
        <scheme val="minor"/>
      </rPr>
      <t>）に限る。</t>
    </r>
    <r>
      <rPr>
        <sz val="12"/>
        <color theme="1"/>
        <rFont val="游ゴシック"/>
        <family val="3"/>
        <charset val="128"/>
        <scheme val="minor"/>
      </rPr>
      <t>加算２は記載不要。</t>
    </r>
    <r>
      <rPr>
        <sz val="12"/>
        <color theme="1"/>
        <rFont val="游ゴシック"/>
        <family val="2"/>
        <charset val="128"/>
        <scheme val="minor"/>
      </rPr>
      <t>）</t>
    </r>
    <rPh sb="18" eb="20">
      <t>キサイ</t>
    </rPh>
    <rPh sb="29" eb="31">
      <t>キサイ</t>
    </rPh>
    <rPh sb="36" eb="38">
      <t>カサン</t>
    </rPh>
    <rPh sb="40" eb="42">
      <t>キサイ</t>
    </rPh>
    <rPh sb="42" eb="44">
      <t>フヨウ</t>
    </rPh>
    <phoneticPr fontId="1"/>
  </si>
  <si>
    <r>
      <t>（該当するものに</t>
    </r>
    <r>
      <rPr>
        <sz val="14"/>
        <color theme="1"/>
        <rFont val="Segoe UI Symbol"/>
        <family val="2"/>
      </rPr>
      <t>☑</t>
    </r>
    <r>
      <rPr>
        <sz val="12"/>
        <color theme="1"/>
        <rFont val="游ゴシック"/>
        <family val="2"/>
        <charset val="128"/>
        <scheme val="minor"/>
      </rPr>
      <t>を付すること）</t>
    </r>
    <phoneticPr fontId="1"/>
  </si>
  <si>
    <t>２・</t>
    <phoneticPr fontId="1"/>
  </si>
  <si>
    <t>１・</t>
    <phoneticPr fontId="1"/>
  </si>
  <si>
    <t>摂食嚥下機能回復体制加算　　</t>
    <phoneticPr fontId="1"/>
  </si>
  <si>
    <t>摂食嚥下機能回復体制加算に係る報告書</t>
    <phoneticPr fontId="1"/>
  </si>
  <si>
    <t>（別紙様式１６）</t>
    <rPh sb="1" eb="3">
      <t>ベッシ</t>
    </rPh>
    <rPh sb="3" eb="5">
      <t>ヨウシキ</t>
    </rPh>
    <phoneticPr fontId="1"/>
  </si>
  <si>
    <t>（別紙様式19）</t>
    <phoneticPr fontId="6"/>
  </si>
  <si>
    <t>【都道府県名】　</t>
    <phoneticPr fontId="27"/>
  </si>
  <si>
    <t>【医療機関コード】</t>
    <phoneticPr fontId="27"/>
  </si>
  <si>
    <t>※レセプトに記載する７桁の数字を記載</t>
  </si>
  <si>
    <t>【保険医療機関名】</t>
    <phoneticPr fontId="27"/>
  </si>
  <si>
    <t>精神科救急急性期医療入院料に関する実施状況報告書（令和５年７月１日現在）</t>
    <phoneticPr fontId="6"/>
  </si>
  <si>
    <t>有</t>
    <phoneticPr fontId="27"/>
  </si>
  <si>
    <t>（１）　届出病棟数</t>
    <phoneticPr fontId="27"/>
  </si>
  <si>
    <t>　以下の①～③の数値を記載し、括弧内の要件を満たす場合は、□に✓を記入すること。</t>
    <phoneticPr fontId="27"/>
  </si>
  <si>
    <t>①　当該病院における精神科救急急性期医療入院料の届出病棟数</t>
    <phoneticPr fontId="27"/>
  </si>
  <si>
    <t>病棟</t>
    <rPh sb="0" eb="2">
      <t>ビョウトウ</t>
    </rPh>
    <phoneticPr fontId="27"/>
  </si>
  <si>
    <t>②　当該病院における精神科救急急性期医療入院料の届出病床数</t>
    <phoneticPr fontId="27"/>
  </si>
  <si>
    <t>床</t>
    <rPh sb="0" eb="1">
      <t>ユカ</t>
    </rPh>
    <phoneticPr fontId="27"/>
  </si>
  <si>
    <t>③　当該病院における精神科救急急性期医療入院料及び精神科急性期治療病棟入院料届出病床数</t>
    <phoneticPr fontId="27"/>
  </si>
  <si>
    <t>(≦300）</t>
    <phoneticPr fontId="27"/>
  </si>
  <si>
    <t>（２）　精神科救急医療体制の整備等に係る実績</t>
    <phoneticPr fontId="27"/>
  </si>
  <si>
    <t>　以下の④～⑫の数値を記載し、括弧内の要件を満たす場合は、□に✓を記入すること。</t>
    <phoneticPr fontId="27"/>
  </si>
  <si>
    <t>当該病院における実績</t>
    <phoneticPr fontId="27"/>
  </si>
  <si>
    <t>要件</t>
    <rPh sb="0" eb="2">
      <t>ヨウケン</t>
    </rPh>
    <phoneticPr fontId="27"/>
  </si>
  <si>
    <t>④　当該病院の精神疾患に係る時間外・休日・深夜の入院件数又は、当該圏域における人口1万人当たりの時間外・休日・深夜の入院件数</t>
    <phoneticPr fontId="27"/>
  </si>
  <si>
    <t>④</t>
    <phoneticPr fontId="27"/>
  </si>
  <si>
    <t>件</t>
    <rPh sb="0" eb="1">
      <t>ケン</t>
    </rPh>
    <phoneticPr fontId="27"/>
  </si>
  <si>
    <t>(≧30)</t>
    <phoneticPr fontId="27"/>
  </si>
  <si>
    <t>又は</t>
    <rPh sb="0" eb="1">
      <t>マタ</t>
    </rPh>
    <phoneticPr fontId="27"/>
  </si>
  <si>
    <t>件／万人</t>
    <rPh sb="0" eb="1">
      <t>ケン</t>
    </rPh>
    <rPh sb="2" eb="4">
      <t>マンニン</t>
    </rPh>
    <phoneticPr fontId="27"/>
  </si>
  <si>
    <t>(≧0.37)</t>
    <phoneticPr fontId="27"/>
  </si>
  <si>
    <t>⑤　④のうち、精神科救急情報センター・精神医療相談窓口、救急医療情報センター、他の医療機関、都道府県（政令市の地域を含むものとする）、市町村、保健所、警察、消防（救急車）からの依頼件数及び④に対する割合</t>
    <phoneticPr fontId="27"/>
  </si>
  <si>
    <t>⑤</t>
    <phoneticPr fontId="27"/>
  </si>
  <si>
    <t>(≧6)</t>
    <phoneticPr fontId="27"/>
  </si>
  <si>
    <t>割</t>
    <rPh sb="0" eb="1">
      <t>ワリ</t>
    </rPh>
    <phoneticPr fontId="27"/>
  </si>
  <si>
    <t>(≧2割)</t>
    <rPh sb="3" eb="4">
      <t>ワリ</t>
    </rPh>
    <phoneticPr fontId="27"/>
  </si>
  <si>
    <t>⑤の再掲</t>
    <rPh sb="2" eb="4">
      <t>サイケイ</t>
    </rPh>
    <phoneticPr fontId="27"/>
  </si>
  <si>
    <t>⑥精神科救急情報センター・精神医療相談窓口</t>
    <phoneticPr fontId="27"/>
  </si>
  <si>
    <t>⑦救急医療情報センター</t>
    <phoneticPr fontId="27"/>
  </si>
  <si>
    <t>⑧他の医療機関</t>
    <phoneticPr fontId="27"/>
  </si>
  <si>
    <t>⑨都道府県・市町村</t>
    <phoneticPr fontId="27"/>
  </si>
  <si>
    <t>⑩保健所</t>
    <phoneticPr fontId="27"/>
  </si>
  <si>
    <t>⑪警察</t>
    <phoneticPr fontId="27"/>
  </si>
  <si>
    <t>⑫消防（救急車）</t>
    <phoneticPr fontId="27"/>
  </si>
  <si>
    <t>（３）　当該病棟における新規入院患者に係る実績</t>
    <phoneticPr fontId="27"/>
  </si>
  <si>
    <t>　以下の⑬～⑳について、報告前１年間の患者数を記載すること。</t>
    <phoneticPr fontId="27"/>
  </si>
  <si>
    <t>⑬　当該入院料を算定する全病棟の新規患者数</t>
    <phoneticPr fontId="27"/>
  </si>
  <si>
    <t>⑭　措置入院</t>
    <phoneticPr fontId="27"/>
  </si>
  <si>
    <t>⑮　緊急措置入院</t>
    <phoneticPr fontId="27"/>
  </si>
  <si>
    <t>⑯　医療保護入院</t>
    <phoneticPr fontId="27"/>
  </si>
  <si>
    <t>⑰　応急入院</t>
    <phoneticPr fontId="27"/>
  </si>
  <si>
    <t>（うち、特定医師によるもの）</t>
    <phoneticPr fontId="27"/>
  </si>
  <si>
    <t>⑱　鑑定入院</t>
    <phoneticPr fontId="27"/>
  </si>
  <si>
    <t>⑲　医療観察法入院</t>
    <phoneticPr fontId="27"/>
  </si>
  <si>
    <t>⑳　当該病院の所在する都道府県等における措置入院、緊急措置入院及び応急入院に係る新規入院患者数</t>
    <rPh sb="2" eb="4">
      <t>トウガイ</t>
    </rPh>
    <rPh sb="4" eb="6">
      <t>ビョウイン</t>
    </rPh>
    <rPh sb="7" eb="9">
      <t>ショザイ</t>
    </rPh>
    <rPh sb="11" eb="15">
      <t>トドウフケン</t>
    </rPh>
    <rPh sb="15" eb="16">
      <t>トウ</t>
    </rPh>
    <rPh sb="20" eb="22">
      <t>ソチ</t>
    </rPh>
    <rPh sb="22" eb="24">
      <t>ニュウイン</t>
    </rPh>
    <rPh sb="25" eb="27">
      <t>キンキュウ</t>
    </rPh>
    <rPh sb="27" eb="29">
      <t>ソチ</t>
    </rPh>
    <rPh sb="29" eb="31">
      <t>ニュウイン</t>
    </rPh>
    <rPh sb="31" eb="32">
      <t>オヨ</t>
    </rPh>
    <rPh sb="33" eb="35">
      <t>オウキュウ</t>
    </rPh>
    <rPh sb="35" eb="37">
      <t>ニュウイン</t>
    </rPh>
    <rPh sb="38" eb="39">
      <t>カカ</t>
    </rPh>
    <rPh sb="40" eb="42">
      <t>シンキ</t>
    </rPh>
    <rPh sb="42" eb="44">
      <t>ニュウイン</t>
    </rPh>
    <rPh sb="44" eb="46">
      <t>カンジャ</t>
    </rPh>
    <rPh sb="46" eb="47">
      <t>スウ</t>
    </rPh>
    <phoneticPr fontId="27"/>
  </si>
  <si>
    <t>以下の「（a）」及び「（b）又は（c）」の数値を記載し、括弧内の要件を満たす場合は、□に✓を記入すること。</t>
    <phoneticPr fontId="27"/>
  </si>
  <si>
    <t>（⑭＋⑮＋⑰）÷⑳</t>
    <phoneticPr fontId="27"/>
  </si>
  <si>
    <t>（⑭＋⑮＋⑯＋⑰＋⑱＋⑲）÷⑬</t>
    <phoneticPr fontId="27"/>
  </si>
  <si>
    <t>（≧25％）</t>
    <phoneticPr fontId="27"/>
  </si>
  <si>
    <t>及び</t>
    <rPh sb="0" eb="1">
      <t>オヨ</t>
    </rPh>
    <phoneticPr fontId="27"/>
  </si>
  <si>
    <t>（≧60％）</t>
    <phoneticPr fontId="27"/>
  </si>
  <si>
    <t>（⑭＋⑮＋⑰）</t>
    <phoneticPr fontId="27"/>
  </si>
  <si>
    <t>(c)</t>
    <phoneticPr fontId="27"/>
  </si>
  <si>
    <t>３　「２の③」の病床数は300床以下であること。</t>
    <phoneticPr fontId="27"/>
  </si>
  <si>
    <t>４　当該入院料を算定する病院は、以下のいずれも満たすこと。</t>
    <phoneticPr fontId="27"/>
  </si>
  <si>
    <t>・　「２の④」の件数が30件以上又は0.37件／万人以上</t>
    <phoneticPr fontId="27"/>
  </si>
  <si>
    <t>・　「２の⑤」の件数が６件以上又は「２の⑤」の割合が２割以上</t>
    <phoneticPr fontId="27"/>
  </si>
  <si>
    <t>５　当該入院料を算定する病棟は、以下のいずれも満たすこと。</t>
    <phoneticPr fontId="27"/>
  </si>
  <si>
    <t>・　「２の(a)」の数値が６割以上</t>
    <phoneticPr fontId="27"/>
  </si>
  <si>
    <t>・　「２の(b)」の数値が２割５分以上又は「２の（c）」の人数が20人以上</t>
    <phoneticPr fontId="27"/>
  </si>
  <si>
    <t>６　⑳については、原則として当該病院の所在する都道府県における患者数を記載するものとするが、</t>
    <phoneticPr fontId="27"/>
  </si>
  <si>
    <t>県内に複数の圏域がある場合は、当該圏域における患者数を記載すること。</t>
    <phoneticPr fontId="27"/>
  </si>
  <si>
    <t>７　令和２年８月31日付事務連絡「新型コロナウイルス感染症に係る診療報酬上の臨時的な取扱いについて（その26）」に該当する場合は、</t>
    <phoneticPr fontId="27"/>
  </si>
  <si>
    <t>施設基準等を満たしていない値が記載されていても、地方厚生（支）局各都府県事務所の確認対象とはならないこと。</t>
    <phoneticPr fontId="27"/>
  </si>
  <si>
    <t>（別紙様式20）</t>
    <phoneticPr fontId="6"/>
  </si>
  <si>
    <t>精神科急性期治療病棟入院料</t>
  </si>
  <si>
    <t>の施設基準に係る報告書</t>
  </si>
  <si>
    <t>精神科救急・合併症入院料</t>
  </si>
  <si>
    <t>新規患者（措置入院患者、鑑定入院患者及び医療観察法入院患者を含む）以外の当該病棟患者の延べ入院日数　 ③</t>
  </si>
  <si>
    <t>①令和５年６月</t>
    <rPh sb="1" eb="3">
      <t>レイワ</t>
    </rPh>
    <rPh sb="4" eb="5">
      <t>ネン</t>
    </rPh>
    <rPh sb="6" eb="7">
      <t>ガツ</t>
    </rPh>
    <phoneticPr fontId="27"/>
  </si>
  <si>
    <t>日</t>
    <rPh sb="0" eb="1">
      <t>ニチ</t>
    </rPh>
    <phoneticPr fontId="27"/>
  </si>
  <si>
    <t>②／（②＋③）＝（ア）</t>
    <phoneticPr fontId="27"/>
  </si>
  <si>
    <t>令和５年３月の延べ新規入院患者数（措置入院患者、鑑定入院患者、医療観察法入院患者及びクロザピンの新規導入を目的とした患者を除く）⑤</t>
    <rPh sb="0" eb="2">
      <t>レイワ</t>
    </rPh>
    <rPh sb="3" eb="4">
      <t>ネン</t>
    </rPh>
    <rPh sb="5" eb="6">
      <t>ガツ</t>
    </rPh>
    <rPh sb="7" eb="8">
      <t>ノ</t>
    </rPh>
    <rPh sb="9" eb="11">
      <t>シンキ</t>
    </rPh>
    <rPh sb="11" eb="13">
      <t>ニュウイン</t>
    </rPh>
    <rPh sb="13" eb="15">
      <t>カンジャ</t>
    </rPh>
    <rPh sb="15" eb="16">
      <t>スウ</t>
    </rPh>
    <rPh sb="17" eb="19">
      <t>ソチ</t>
    </rPh>
    <rPh sb="19" eb="21">
      <t>ニュウイン</t>
    </rPh>
    <rPh sb="21" eb="23">
      <t>カンジャ</t>
    </rPh>
    <rPh sb="24" eb="26">
      <t>カンテイ</t>
    </rPh>
    <rPh sb="26" eb="28">
      <t>ニュウイン</t>
    </rPh>
    <rPh sb="28" eb="30">
      <t>カンジャ</t>
    </rPh>
    <rPh sb="31" eb="33">
      <t>イリョウ</t>
    </rPh>
    <rPh sb="33" eb="35">
      <t>カンサツ</t>
    </rPh>
    <rPh sb="35" eb="36">
      <t>ホウ</t>
    </rPh>
    <rPh sb="36" eb="38">
      <t>ニュウイン</t>
    </rPh>
    <rPh sb="38" eb="40">
      <t>カンジャ</t>
    </rPh>
    <rPh sb="40" eb="41">
      <t>オヨ</t>
    </rPh>
    <rPh sb="48" eb="50">
      <t>シンキ</t>
    </rPh>
    <rPh sb="50" eb="52">
      <t>ドウニュウ</t>
    </rPh>
    <rPh sb="53" eb="55">
      <t>モクテキ</t>
    </rPh>
    <rPh sb="58" eb="60">
      <t>カンジャ</t>
    </rPh>
    <rPh sb="61" eb="62">
      <t>ノゾ</t>
    </rPh>
    <phoneticPr fontId="27"/>
  </si>
  <si>
    <t>④令和５年３月</t>
    <rPh sb="1" eb="3">
      <t>レイワ</t>
    </rPh>
    <rPh sb="4" eb="5">
      <t>ネン</t>
    </rPh>
    <rPh sb="6" eb="7">
      <t>ガツ</t>
    </rPh>
    <phoneticPr fontId="27"/>
  </si>
  <si>
    <t>上記の患者のうち、３月以内に退院し自宅等へ移行※した患者数　⑥</t>
    <rPh sb="0" eb="2">
      <t>ジョウキ</t>
    </rPh>
    <rPh sb="3" eb="5">
      <t>カンジャ</t>
    </rPh>
    <rPh sb="10" eb="11">
      <t>ガツ</t>
    </rPh>
    <rPh sb="11" eb="13">
      <t>イナイ</t>
    </rPh>
    <rPh sb="14" eb="16">
      <t>タイイン</t>
    </rPh>
    <rPh sb="17" eb="19">
      <t>ジタク</t>
    </rPh>
    <rPh sb="19" eb="20">
      <t>トウ</t>
    </rPh>
    <rPh sb="21" eb="23">
      <t>イコウ</t>
    </rPh>
    <rPh sb="26" eb="29">
      <t>カンジャスウ</t>
    </rPh>
    <phoneticPr fontId="27"/>
  </si>
  <si>
    <t>⑥／⑤＝（イ）</t>
    <phoneticPr fontId="27"/>
  </si>
  <si>
    <t>※</t>
    <phoneticPr fontId="27"/>
  </si>
  <si>
    <t>自宅等へ移行とは、患家、介護老人保健施設、介護医療院又は精神障害者施設へ移行することをいう。（ただし、死亡退院及び精神科急性期治療病棟入院料及び精神科救急・合併症入院料については退院後に医科点数表第１章第２部通則５の規定により入院期間が通算される再入院をした場合は除く。）。また、ここでいう「患家」とは、退院先のうち、同一の保険医療機関の当該入院料に係る病棟以外の病棟へ転棟した場合、他の保険医療機関へ転院した場合及び介護老人保健施設、介護医療院又は精神障害者施設に入所した場合を除いたものをいう。</t>
    <phoneticPr fontId="27"/>
  </si>
  <si>
    <t>１　③には、当該病棟患者の延べ入院日数から②の延べ入院日数を引いた日数を記入する。</t>
    <phoneticPr fontId="27"/>
  </si>
  <si>
    <t>２　⑤には、令和５年３月の延べ新規入院患者数（措置入院患者、鑑定入院患者、医療観察法入院患者及びクロザピンの新規導入を</t>
    <phoneticPr fontId="27"/>
  </si>
  <si>
    <t>目的とした患者を除く。）を記入し、そのうち３月以内に退院し在宅へ移行した患者数を⑥に記入する。</t>
    <phoneticPr fontId="27"/>
  </si>
  <si>
    <t>３　当該病棟は以下の条件を満たしていることが必要である。</t>
    <phoneticPr fontId="27"/>
  </si>
  <si>
    <t>（ア）≧ 0.4　</t>
  </si>
  <si>
    <t>４　当該病棟は以下の条件を満たしていることが必要である。</t>
    <phoneticPr fontId="27"/>
  </si>
  <si>
    <t>(1)</t>
    <phoneticPr fontId="27"/>
  </si>
  <si>
    <t>精神科救急・合併症入院料並びに精神科救急急性期医療入院料（精神科急性期医師配置加算１を算定する場合を除く）及び精神科急性期治療病棟入院料（精神科急性期医師配置加算１又は２のロを算定する場合を除く）</t>
    <phoneticPr fontId="27"/>
  </si>
  <si>
    <t>（イ）≧ 0.4</t>
    <phoneticPr fontId="27"/>
  </si>
  <si>
    <t>(2)</t>
    <phoneticPr fontId="27"/>
  </si>
  <si>
    <t>精神科救急急性期医療入院料（精神科急性期医師配置加算１を算定する場合）及び精神科急性期治療病棟入院料（精神科急性期医師配置加算１又は２のロを算定する場合）を算定する場合</t>
    <phoneticPr fontId="27"/>
  </si>
  <si>
    <t>（イ）≧ 0.6</t>
  </si>
  <si>
    <t>５　当該保険医療機関内に当該入院料を算定する病棟が複数ある場合は、病棟ごとに記載すること。</t>
    <phoneticPr fontId="27"/>
  </si>
  <si>
    <t>都道府県名</t>
    <rPh sb="0" eb="4">
      <t>トドウフケン</t>
    </rPh>
    <rPh sb="4" eb="5">
      <t>メイ</t>
    </rPh>
    <phoneticPr fontId="27"/>
  </si>
  <si>
    <t>保険医療機関名</t>
    <rPh sb="0" eb="6">
      <t>ホケンイリョウキカン</t>
    </rPh>
    <rPh sb="6" eb="7">
      <t>メイ</t>
    </rPh>
    <phoneticPr fontId="27"/>
  </si>
  <si>
    <t>※　現時点（令和５年７月１日）の情報を記載すること。</t>
    <phoneticPr fontId="6"/>
  </si>
  <si>
    <t>－</t>
  </si>
  <si>
    <t>期間：令和４年１月～12月</t>
    <phoneticPr fontId="6"/>
  </si>
  <si>
    <t>「Ａ２３７」ハイリスク分娩等管理加算
（ハイリスク分娩管理加算に限る。）</t>
    <phoneticPr fontId="6"/>
  </si>
  <si>
    <t xml:space="preserve"> 「Ａ３０１－４」小児特定集中治療室管理料</t>
    <phoneticPr fontId="6"/>
  </si>
  <si>
    <t xml:space="preserve"> 「Ａ３０２」新生児特定集中治療室管理料</t>
    <phoneticPr fontId="6"/>
  </si>
  <si>
    <t xml:space="preserve"> 総合周産期母子医療センター</t>
    <phoneticPr fontId="6"/>
  </si>
  <si>
    <t>　２　「２」については、令和４年１月～12月の１年間の救急用の自動車等による搬送件数を記載すること。</t>
    <phoneticPr fontId="6"/>
  </si>
  <si>
    <t>急性期一般入院基本料（入院料１）</t>
    <rPh sb="0" eb="10">
      <t>キュウセイキイッパンニュウインキホンリョウ</t>
    </rPh>
    <rPh sb="11" eb="14">
      <t>ニュウインリョウ</t>
    </rPh>
    <phoneticPr fontId="157"/>
  </si>
  <si>
    <t>急性期一般入院基本料（入院料２）</t>
    <rPh sb="0" eb="10">
      <t>キュウセイキイッパンニュウインキホンリョウ</t>
    </rPh>
    <rPh sb="11" eb="14">
      <t>ニュウインリョウ</t>
    </rPh>
    <phoneticPr fontId="157"/>
  </si>
  <si>
    <t>急性期一般入院基本料（入院料３）</t>
    <rPh sb="0" eb="10">
      <t>キュウセイキイッパンニュウインキホンリョウ</t>
    </rPh>
    <rPh sb="11" eb="14">
      <t>ニュウインリョウ</t>
    </rPh>
    <phoneticPr fontId="157"/>
  </si>
  <si>
    <t>急性期一般入院基本料（入院料４）</t>
    <rPh sb="0" eb="10">
      <t>キュウセイキイッパンニュウインキホンリョウ</t>
    </rPh>
    <rPh sb="11" eb="14">
      <t>ニュウインリョウ</t>
    </rPh>
    <phoneticPr fontId="157"/>
  </si>
  <si>
    <t>急性期一般入院基本料（入院料５）</t>
    <rPh sb="0" eb="10">
      <t>キュウセイキイッパンニュウインキホンリョウ</t>
    </rPh>
    <rPh sb="11" eb="14">
      <t>ニュウインリョウ</t>
    </rPh>
    <phoneticPr fontId="157"/>
  </si>
  <si>
    <t>急性期一般入院基本料（入院料６）</t>
    <rPh sb="0" eb="10">
      <t>キュウセイキイッパンニュウインキホンリョウ</t>
    </rPh>
    <rPh sb="11" eb="14">
      <t>ニュウインリョウ</t>
    </rPh>
    <phoneticPr fontId="157"/>
  </si>
  <si>
    <t>結核病棟入院基本料（７対１）</t>
    <rPh sb="0" eb="2">
      <t>ケッカク</t>
    </rPh>
    <rPh sb="2" eb="4">
      <t>ビョウトウ</t>
    </rPh>
    <rPh sb="4" eb="6">
      <t>ニュウイン</t>
    </rPh>
    <rPh sb="6" eb="9">
      <t>キホンリョウ</t>
    </rPh>
    <rPh sb="11" eb="12">
      <t>タイ</t>
    </rPh>
    <phoneticPr fontId="157"/>
  </si>
  <si>
    <t>結核病棟入院基本料（10対１）</t>
    <rPh sb="0" eb="2">
      <t>ケッカク</t>
    </rPh>
    <rPh sb="2" eb="4">
      <t>ビョウトウ</t>
    </rPh>
    <rPh sb="4" eb="6">
      <t>ニュウイン</t>
    </rPh>
    <rPh sb="6" eb="9">
      <t>キホンリョウ</t>
    </rPh>
    <rPh sb="12" eb="13">
      <t>タイ</t>
    </rPh>
    <phoneticPr fontId="157"/>
  </si>
  <si>
    <t>精神病棟入院基本料（10対１）</t>
    <rPh sb="0" eb="2">
      <t>セイシン</t>
    </rPh>
    <rPh sb="2" eb="4">
      <t>ビョウトウ</t>
    </rPh>
    <rPh sb="4" eb="6">
      <t>ニュウイン</t>
    </rPh>
    <rPh sb="6" eb="9">
      <t>キホンリョウ</t>
    </rPh>
    <rPh sb="12" eb="13">
      <t>タイ</t>
    </rPh>
    <phoneticPr fontId="157"/>
  </si>
  <si>
    <t>特定機能病院入院基本料（一般病棟・７対１）</t>
    <rPh sb="12" eb="14">
      <t>イッパン</t>
    </rPh>
    <rPh sb="14" eb="16">
      <t>ビョウトウ</t>
    </rPh>
    <rPh sb="18" eb="19">
      <t>タイ</t>
    </rPh>
    <phoneticPr fontId="157"/>
  </si>
  <si>
    <t>特定機能病院入院基本料（一般病棟・10対１）</t>
    <rPh sb="12" eb="14">
      <t>イッパン</t>
    </rPh>
    <rPh sb="14" eb="16">
      <t>ビョウトウ</t>
    </rPh>
    <rPh sb="19" eb="20">
      <t>タイ</t>
    </rPh>
    <phoneticPr fontId="157"/>
  </si>
  <si>
    <t>特定機能病院入院基本料（結核病棟・７対１）</t>
    <rPh sb="12" eb="14">
      <t>ケッカク</t>
    </rPh>
    <rPh sb="14" eb="16">
      <t>ビョウトウ</t>
    </rPh>
    <rPh sb="18" eb="19">
      <t>タイ</t>
    </rPh>
    <phoneticPr fontId="157"/>
  </si>
  <si>
    <t>特定機能病院入院基本料（結核病棟・10対１）</t>
    <rPh sb="19" eb="20">
      <t>タイ</t>
    </rPh>
    <phoneticPr fontId="157"/>
  </si>
  <si>
    <t>特定機能病院入院基本料（精神病棟・７対１）</t>
    <rPh sb="12" eb="14">
      <t>セイシン</t>
    </rPh>
    <rPh sb="18" eb="19">
      <t>タイ</t>
    </rPh>
    <phoneticPr fontId="157"/>
  </si>
  <si>
    <t>特定機能病院入院基本料（精神病棟・10対１）</t>
    <rPh sb="19" eb="20">
      <t>タイ</t>
    </rPh>
    <phoneticPr fontId="157"/>
  </si>
  <si>
    <t>専門病棟入院基本料（７対１）</t>
    <rPh sb="0" eb="2">
      <t>センモン</t>
    </rPh>
    <rPh sb="2" eb="4">
      <t>ビョウトウ</t>
    </rPh>
    <rPh sb="4" eb="6">
      <t>ニュウイン</t>
    </rPh>
    <rPh sb="6" eb="9">
      <t>キホンリョウ</t>
    </rPh>
    <rPh sb="11" eb="12">
      <t>タイ</t>
    </rPh>
    <phoneticPr fontId="157"/>
  </si>
  <si>
    <t>専門病棟入院基本料（10対１）</t>
    <rPh sb="0" eb="2">
      <t>センモン</t>
    </rPh>
    <rPh sb="2" eb="4">
      <t>ビョウトウ</t>
    </rPh>
    <rPh sb="4" eb="6">
      <t>ニュウイン</t>
    </rPh>
    <rPh sb="6" eb="9">
      <t>キホンリョウ</t>
    </rPh>
    <rPh sb="12" eb="13">
      <t>タイ</t>
    </rPh>
    <phoneticPr fontId="157"/>
  </si>
  <si>
    <t>救命救急入院料１</t>
    <rPh sb="0" eb="2">
      <t>キュウメイ</t>
    </rPh>
    <rPh sb="2" eb="4">
      <t>キュウキュウ</t>
    </rPh>
    <rPh sb="4" eb="7">
      <t>ニュウインリョウ</t>
    </rPh>
    <phoneticPr fontId="157"/>
  </si>
  <si>
    <t>救命救急入院料２</t>
    <rPh sb="0" eb="7">
      <t>キュウメイキュウキュウニュウインリョウ</t>
    </rPh>
    <phoneticPr fontId="157"/>
  </si>
  <si>
    <t>救命救急入院料３</t>
    <rPh sb="0" eb="7">
      <t>キュウメイキュウキュウニュウインリョウ</t>
    </rPh>
    <phoneticPr fontId="157"/>
  </si>
  <si>
    <t>救命救急入院料４</t>
    <rPh sb="0" eb="7">
      <t>キュウメイキュウキュウニュウインリョウ</t>
    </rPh>
    <phoneticPr fontId="157"/>
  </si>
  <si>
    <t>特定集中治療室管理料１</t>
    <rPh sb="0" eb="2">
      <t>トクテイ</t>
    </rPh>
    <rPh sb="2" eb="4">
      <t>シュウチュウ</t>
    </rPh>
    <rPh sb="4" eb="7">
      <t>チリョウシツ</t>
    </rPh>
    <rPh sb="7" eb="10">
      <t>カンリリョウ</t>
    </rPh>
    <phoneticPr fontId="157"/>
  </si>
  <si>
    <t>特定集中治療室管理料２</t>
    <rPh sb="0" eb="2">
      <t>トクテイ</t>
    </rPh>
    <rPh sb="2" eb="4">
      <t>シュウチュウ</t>
    </rPh>
    <rPh sb="4" eb="7">
      <t>チリョウシツ</t>
    </rPh>
    <rPh sb="7" eb="10">
      <t>カンリリョウ</t>
    </rPh>
    <phoneticPr fontId="157"/>
  </si>
  <si>
    <t>特定集中治療室管理料３</t>
    <rPh sb="0" eb="10">
      <t>トクテイシュウチュウチリョウシツカンリリョウ</t>
    </rPh>
    <phoneticPr fontId="157"/>
  </si>
  <si>
    <t>特定集中治療室管理料４</t>
    <rPh sb="0" eb="10">
      <t>トクテイシュウチュウチリョウシツカンリリョウ</t>
    </rPh>
    <phoneticPr fontId="157"/>
  </si>
  <si>
    <t>ハイケアユニット入院医療管理料１</t>
    <rPh sb="8" eb="10">
      <t>ニュウイン</t>
    </rPh>
    <rPh sb="10" eb="12">
      <t>イリョウ</t>
    </rPh>
    <rPh sb="12" eb="15">
      <t>カンリリョウ</t>
    </rPh>
    <phoneticPr fontId="157"/>
  </si>
  <si>
    <t>ハイケアユニット入院医療管理料２</t>
    <rPh sb="8" eb="10">
      <t>ニュウイン</t>
    </rPh>
    <rPh sb="10" eb="12">
      <t>イリョウ</t>
    </rPh>
    <rPh sb="12" eb="15">
      <t>カンリリョウ</t>
    </rPh>
    <phoneticPr fontId="157"/>
  </si>
  <si>
    <t>脳卒中ケアユニット入院医療管理料</t>
    <rPh sb="0" eb="3">
      <t>ノウソッチュウ</t>
    </rPh>
    <rPh sb="9" eb="11">
      <t>ニュウイン</t>
    </rPh>
    <rPh sb="11" eb="13">
      <t>イリョウ</t>
    </rPh>
    <rPh sb="13" eb="16">
      <t>カンリリョウ</t>
    </rPh>
    <phoneticPr fontId="157"/>
  </si>
  <si>
    <t>小児特定集中治療室管理料</t>
    <rPh sb="0" eb="12">
      <t>ショウニトクテイシュウチュウチリョウシツカンリリョウ</t>
    </rPh>
    <phoneticPr fontId="157"/>
  </si>
  <si>
    <t>新生児特定集中治療室管理料１</t>
    <rPh sb="0" eb="3">
      <t>シンセイジ</t>
    </rPh>
    <rPh sb="3" eb="13">
      <t>トクテイシュウチュウチリョウシツカンリリョウ</t>
    </rPh>
    <phoneticPr fontId="157"/>
  </si>
  <si>
    <t>新生児特定集中治療室管理料２</t>
    <rPh sb="0" eb="3">
      <t>シンセイジ</t>
    </rPh>
    <rPh sb="3" eb="13">
      <t>トクテイシュウチュウチリョウシツカンリリョウ</t>
    </rPh>
    <phoneticPr fontId="157"/>
  </si>
  <si>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157"/>
  </si>
  <si>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157"/>
  </si>
  <si>
    <t>新生児治療回復室入院医療管理料</t>
    <rPh sb="0" eb="3">
      <t>シンセイジ</t>
    </rPh>
    <rPh sb="3" eb="15">
      <t>チリョウカイフクシツニュウインイリョウカンリリョウ</t>
    </rPh>
    <phoneticPr fontId="157"/>
  </si>
  <si>
    <t>一類感染症患者入院医療管理料</t>
    <rPh sb="0" eb="2">
      <t>イチルイ</t>
    </rPh>
    <rPh sb="2" eb="5">
      <t>カンセンショウ</t>
    </rPh>
    <rPh sb="5" eb="7">
      <t>カンジャ</t>
    </rPh>
    <rPh sb="7" eb="9">
      <t>ニュウイン</t>
    </rPh>
    <rPh sb="9" eb="11">
      <t>イリョウ</t>
    </rPh>
    <rPh sb="11" eb="14">
      <t>カンリリョウ</t>
    </rPh>
    <phoneticPr fontId="157"/>
  </si>
  <si>
    <t>小児入院医療管理料１</t>
    <rPh sb="0" eb="2">
      <t>ショウニ</t>
    </rPh>
    <rPh sb="2" eb="4">
      <t>ニュウイン</t>
    </rPh>
    <rPh sb="4" eb="6">
      <t>イリョウ</t>
    </rPh>
    <rPh sb="6" eb="9">
      <t>カンリリョウ</t>
    </rPh>
    <phoneticPr fontId="157"/>
  </si>
  <si>
    <t>小児入院医療管理料２</t>
    <rPh sb="0" eb="2">
      <t>ショウニ</t>
    </rPh>
    <rPh sb="2" eb="4">
      <t>ニュウイン</t>
    </rPh>
    <rPh sb="4" eb="6">
      <t>イリョウ</t>
    </rPh>
    <rPh sb="6" eb="9">
      <t>カンリリョウ</t>
    </rPh>
    <phoneticPr fontId="157"/>
  </si>
  <si>
    <t>小児入院医療管理料３</t>
    <rPh sb="0" eb="2">
      <t>ショウニ</t>
    </rPh>
    <rPh sb="2" eb="4">
      <t>ニュウイン</t>
    </rPh>
    <rPh sb="4" eb="6">
      <t>イリョウ</t>
    </rPh>
    <rPh sb="6" eb="9">
      <t>カンリリョウ</t>
    </rPh>
    <phoneticPr fontId="157"/>
  </si>
  <si>
    <t>小児入院医療管理料４</t>
    <rPh sb="0" eb="2">
      <t>ショウニ</t>
    </rPh>
    <rPh sb="2" eb="4">
      <t>ニュウイン</t>
    </rPh>
    <rPh sb="4" eb="6">
      <t>イリョウ</t>
    </rPh>
    <rPh sb="6" eb="9">
      <t>カンリリョウ</t>
    </rPh>
    <phoneticPr fontId="157"/>
  </si>
  <si>
    <t>精神科救急急性期医療入院料</t>
    <rPh sb="0" eb="3">
      <t>セイシンカ</t>
    </rPh>
    <rPh sb="3" eb="5">
      <t>キュウキュウ</t>
    </rPh>
    <rPh sb="5" eb="8">
      <t>キュウセイキ</t>
    </rPh>
    <rPh sb="8" eb="10">
      <t>イリョウ</t>
    </rPh>
    <rPh sb="10" eb="13">
      <t>ニュウインリョウ</t>
    </rPh>
    <phoneticPr fontId="157"/>
  </si>
  <si>
    <t>精神科救急・合併症入院料</t>
    <rPh sb="0" eb="3">
      <t>セイシンカ</t>
    </rPh>
    <rPh sb="3" eb="5">
      <t>キュウキュウ</t>
    </rPh>
    <rPh sb="6" eb="9">
      <t>ガッペイショウ</t>
    </rPh>
    <rPh sb="9" eb="12">
      <t>ニュウインリョウ</t>
    </rPh>
    <phoneticPr fontId="157"/>
  </si>
  <si>
    <r>
      <rPr>
        <b/>
        <u/>
        <sz val="12"/>
        <rFont val="ＭＳ Ｐゴシック"/>
        <family val="3"/>
        <charset val="128"/>
      </rPr>
      <t>届出時点の状況</t>
    </r>
    <r>
      <rPr>
        <sz val="12"/>
        <rFont val="ＭＳ Ｐゴシック"/>
        <family val="3"/>
        <charset val="128"/>
      </rPr>
      <t>について記載する事項</t>
    </r>
    <rPh sb="0" eb="2">
      <t>トドケデ</t>
    </rPh>
    <rPh sb="2" eb="4">
      <t>ジテン</t>
    </rPh>
    <rPh sb="5" eb="7">
      <t>ジョウキョウ</t>
    </rPh>
    <rPh sb="11" eb="13">
      <t>キサイ</t>
    </rPh>
    <rPh sb="15" eb="17">
      <t>ジコウ</t>
    </rPh>
    <phoneticPr fontId="23"/>
  </si>
  <si>
    <t>（令和５年７月１日時点）</t>
    <phoneticPr fontId="23"/>
  </si>
  <si>
    <t>イ　病院勤務医の勤務状況の把握等（令和５年６月分）</t>
    <rPh sb="2" eb="4">
      <t>ビョウイン</t>
    </rPh>
    <rPh sb="4" eb="7">
      <t>キンムイ</t>
    </rPh>
    <phoneticPr fontId="23"/>
  </si>
  <si>
    <r>
      <t>出席簿又は管理簿等の用紙による記録</t>
    </r>
    <r>
      <rPr>
        <sz val="10"/>
        <rFont val="ＭＳ Ｐゴシック"/>
        <family val="3"/>
        <charset val="128"/>
      </rPr>
      <t>（上司等による客観的な確認あり）</t>
    </r>
    <rPh sb="0" eb="3">
      <t>シュッセキボ</t>
    </rPh>
    <rPh sb="3" eb="4">
      <t>マタ</t>
    </rPh>
    <rPh sb="5" eb="7">
      <t>カンリ</t>
    </rPh>
    <rPh sb="7" eb="8">
      <t>ボ</t>
    </rPh>
    <rPh sb="8" eb="9">
      <t>トウ</t>
    </rPh>
    <rPh sb="10" eb="12">
      <t>ヨウシ</t>
    </rPh>
    <rPh sb="15" eb="17">
      <t>キロク</t>
    </rPh>
    <rPh sb="18" eb="21">
      <t>ジョウシナド</t>
    </rPh>
    <rPh sb="24" eb="27">
      <t>キャクカンテキ</t>
    </rPh>
    <rPh sb="28" eb="30">
      <t>カクニン</t>
    </rPh>
    <phoneticPr fontId="23"/>
  </si>
  <si>
    <t>(イ)　勤務時間以外についての勤務状況（＊２）の把握の有無</t>
    <rPh sb="4" eb="6">
      <t>キンム</t>
    </rPh>
    <rPh sb="6" eb="8">
      <t>ジカン</t>
    </rPh>
    <rPh sb="8" eb="10">
      <t>イガイ</t>
    </rPh>
    <rPh sb="15" eb="17">
      <t>キンム</t>
    </rPh>
    <rPh sb="17" eb="19">
      <t>ジョウキョウ</t>
    </rPh>
    <rPh sb="24" eb="26">
      <t>ハアク</t>
    </rPh>
    <rPh sb="27" eb="29">
      <t>ウム</t>
    </rPh>
    <phoneticPr fontId="23"/>
  </si>
  <si>
    <t>（エ） 宿日直（回／月）（＊５）</t>
    <rPh sb="4" eb="7">
      <t>シュクニッチョク</t>
    </rPh>
    <rPh sb="8" eb="9">
      <t>カイ</t>
    </rPh>
    <rPh sb="10" eb="11">
      <t>ツキ</t>
    </rPh>
    <phoneticPr fontId="23"/>
  </si>
  <si>
    <t>＊５　労働基準法上の宿日直許可の取得に関わらず、休日及び時間外の当直、日直について回答してください。</t>
    <rPh sb="3" eb="5">
      <t>ロウドウ</t>
    </rPh>
    <rPh sb="5" eb="8">
      <t>キジュンホウ</t>
    </rPh>
    <rPh sb="8" eb="9">
      <t>ジョウ</t>
    </rPh>
    <rPh sb="10" eb="11">
      <t>シュク</t>
    </rPh>
    <rPh sb="11" eb="13">
      <t>ニッチョク</t>
    </rPh>
    <rPh sb="13" eb="15">
      <t>キョカ</t>
    </rPh>
    <rPh sb="16" eb="18">
      <t>シュトク</t>
    </rPh>
    <rPh sb="19" eb="20">
      <t>カカ</t>
    </rPh>
    <rPh sb="24" eb="26">
      <t>キュウジツ</t>
    </rPh>
    <rPh sb="26" eb="27">
      <t>オヨ</t>
    </rPh>
    <rPh sb="28" eb="31">
      <t>ジカンガイ</t>
    </rPh>
    <rPh sb="32" eb="34">
      <t>トウチョク</t>
    </rPh>
    <rPh sb="35" eb="37">
      <t>ニッチョク</t>
    </rPh>
    <rPh sb="41" eb="43">
      <t>カイトウ</t>
    </rPh>
    <phoneticPr fontId="23"/>
  </si>
  <si>
    <t>（別紙様式21）</t>
    <rPh sb="1" eb="3">
      <t>ベッシ</t>
    </rPh>
    <rPh sb="3" eb="5">
      <t>ヨウシキ</t>
    </rPh>
    <phoneticPr fontId="1"/>
  </si>
  <si>
    <t>［</t>
    <phoneticPr fontId="1"/>
  </si>
  <si>
    <t>］</t>
    <phoneticPr fontId="1"/>
  </si>
  <si>
    <t>の</t>
    <phoneticPr fontId="1"/>
  </si>
  <si>
    <t>「注</t>
    <phoneticPr fontId="1"/>
  </si>
  <si>
    <t>」に掲げる</t>
    <phoneticPr fontId="1"/>
  </si>
  <si>
    <t>早期栄養介入管理加算に係る報告書</t>
    <rPh sb="0" eb="2">
      <t>ソウキ</t>
    </rPh>
    <rPh sb="2" eb="4">
      <t>エイヨウ</t>
    </rPh>
    <rPh sb="4" eb="6">
      <t>カイニュウ</t>
    </rPh>
    <rPh sb="6" eb="8">
      <t>カンリ</t>
    </rPh>
    <rPh sb="8" eb="10">
      <t>カサン</t>
    </rPh>
    <rPh sb="11" eb="12">
      <t>カカ</t>
    </rPh>
    <rPh sb="13" eb="16">
      <t>ホウコクショ</t>
    </rPh>
    <phoneticPr fontId="1"/>
  </si>
  <si>
    <t>医療機関コード※</t>
    <rPh sb="0" eb="2">
      <t>イリョウ</t>
    </rPh>
    <rPh sb="2" eb="4">
      <t>キカン</t>
    </rPh>
    <phoneticPr fontId="1"/>
  </si>
  <si>
    <t>　※レセプトに記載する７桁の数字を記載すること</t>
    <phoneticPr fontId="1"/>
  </si>
  <si>
    <t>（期間：</t>
    <rPh sb="1" eb="3">
      <t>キカン</t>
    </rPh>
    <phoneticPr fontId="1"/>
  </si>
  <si>
    <t>月</t>
    <rPh sb="0" eb="1">
      <t>ゲツ</t>
    </rPh>
    <phoneticPr fontId="1"/>
  </si>
  <si>
    <t>治療室の入室総患者数</t>
    <phoneticPr fontId="1"/>
  </si>
  <si>
    <t>当該加算のために介入した患者数</t>
    <phoneticPr fontId="1"/>
  </si>
  <si>
    <t>48時間以内に経腸栄養を開始した患者数</t>
    <phoneticPr fontId="1"/>
  </si>
  <si>
    <t>48時間以内に経腸栄養を開始できなかった理由</t>
    <phoneticPr fontId="1"/>
  </si>
  <si>
    <t>［記載上の注意点］</t>
    <phoneticPr fontId="1"/>
  </si>
  <si>
    <t>１　［　 ］には、救命救急入院料の「注９」、特定集中治療室管理料の「注５」、ハイケアユニット</t>
    <phoneticPr fontId="1"/>
  </si>
  <si>
    <t>　　入院医療管理料の「注４」、脳卒中ケアユニット入院医療管理料の「注４」又は小児特定集中</t>
    <phoneticPr fontId="1"/>
  </si>
  <si>
    <t>　　治療室管理料の「注４」のいずれかを記入すること。</t>
    <phoneticPr fontId="1"/>
  </si>
  <si>
    <t>２　治療室に入室し、早期栄養介入管理加算の対象となる患者の総数とする。</t>
    <phoneticPr fontId="1"/>
  </si>
  <si>
    <t>３　当該加算のために介入した患者とは、算定の有無にかかわらず、栄養スクリーニング、栄養アセス</t>
    <phoneticPr fontId="1"/>
  </si>
  <si>
    <t>　　メント等を実施した患者数とする。</t>
    <phoneticPr fontId="1"/>
  </si>
  <si>
    <t>４　48時間以内に経腸栄養を開始した患者数とする。なお、全ての栄養摂取を経腸栄養で実施する</t>
    <phoneticPr fontId="1"/>
  </si>
  <si>
    <t>　　必要はなく、必要栄養量の一部を経腸栄養により摂取した患者数とする。</t>
    <phoneticPr fontId="1"/>
  </si>
  <si>
    <t>５　患者数は、令和４年４月１日から令和５年３月31日までとする。ただし、新規に当該加算の届出</t>
    <phoneticPr fontId="1"/>
  </si>
  <si>
    <t>　　行うなど、1年に満たない場合は、その届出日以降から令和５年３月31日までの期間とする。</t>
    <phoneticPr fontId="1"/>
  </si>
  <si>
    <t>　　なお、令和５年度に新規届出を行った場合は、令和５年４月から令和５年６月の実績を記載する</t>
    <phoneticPr fontId="1"/>
  </si>
  <si>
    <t>　　こと。</t>
    <phoneticPr fontId="1"/>
  </si>
  <si>
    <t>６　栄養スクリーニング、栄養アセスメントを実施したが、48時間以内に経腸栄養を開始できなかった</t>
    <phoneticPr fontId="1"/>
  </si>
  <si>
    <t>　　場合は、その主な理由を最大５つまで記載する。</t>
    <phoneticPr fontId="1"/>
  </si>
  <si>
    <t>７　複数の治療室において算定している場合は、入院料等毎に報告すること。</t>
    <phoneticPr fontId="1"/>
  </si>
  <si>
    <t>（別紙様式24）</t>
    <phoneticPr fontId="6"/>
  </si>
  <si>
    <t>精神科救急医療体制加算に関する実施状況報告書（令和５年７月１日現在）</t>
    <phoneticPr fontId="6"/>
  </si>
  <si>
    <t>病棟数</t>
    <rPh sb="0" eb="2">
      <t>ビョウトウ</t>
    </rPh>
    <rPh sb="2" eb="3">
      <t>スウ</t>
    </rPh>
    <phoneticPr fontId="27"/>
  </si>
  <si>
    <t>病床数（合計）</t>
    <rPh sb="0" eb="3">
      <t>ビョウショウスウ</t>
    </rPh>
    <rPh sb="4" eb="6">
      <t>ゴウケイ</t>
    </rPh>
    <phoneticPr fontId="27"/>
  </si>
  <si>
    <t>３　精神科救急医療体制の整備等に係る実績</t>
    <phoneticPr fontId="27"/>
  </si>
  <si>
    <t>　以下の①～⑨の数値を記載し、要件を満たす場合は、□に✓を記入すること。</t>
    <phoneticPr fontId="27"/>
  </si>
  <si>
    <t>複数の病棟を
届け出る場合</t>
    <rPh sb="0" eb="2">
      <t>フクスウ</t>
    </rPh>
    <rPh sb="3" eb="5">
      <t>ビョウトウ</t>
    </rPh>
    <rPh sb="7" eb="8">
      <t>トド</t>
    </rPh>
    <rPh sb="9" eb="10">
      <t>デ</t>
    </rPh>
    <rPh sb="11" eb="13">
      <t>バアイ</t>
    </rPh>
    <phoneticPr fontId="27"/>
  </si>
  <si>
    <t>要件を満たす場合、□に✓を記載</t>
    <rPh sb="0" eb="2">
      <t>ヨウケン</t>
    </rPh>
    <rPh sb="3" eb="4">
      <t>ミ</t>
    </rPh>
    <rPh sb="6" eb="8">
      <t>バアイ</t>
    </rPh>
    <rPh sb="13" eb="15">
      <t>キサイ</t>
    </rPh>
    <phoneticPr fontId="27"/>
  </si>
  <si>
    <t>①</t>
    <phoneticPr fontId="27"/>
  </si>
  <si>
    <t>当該病院の精神疾患に係る時間外・休日・深夜の入院件数又は当該圏域における人口1万人当たりの時間外・休日・深夜の入院件数</t>
  </si>
  <si>
    <t>①÷届出病棟数</t>
    <rPh sb="2" eb="4">
      <t>トドケデ</t>
    </rPh>
    <rPh sb="4" eb="6">
      <t>ビョウトウ</t>
    </rPh>
    <rPh sb="6" eb="7">
      <t>スウ</t>
    </rPh>
    <phoneticPr fontId="27"/>
  </si>
  <si>
    <t>(≧40)</t>
    <phoneticPr fontId="27"/>
  </si>
  <si>
    <t>(≧0.5)</t>
    <phoneticPr fontId="27"/>
  </si>
  <si>
    <t>②</t>
    <phoneticPr fontId="27"/>
  </si>
  <si>
    <t>①のうち、精神科救急情報センター・精神医療相談窓口、救急医療情報センター、他の医療機関、都道府県（政令市の地域を含むものとする）、市町村、保健所、警察、消防（救急車）からの依頼件数及び①に対する割合</t>
    <phoneticPr fontId="27"/>
  </si>
  <si>
    <t>②÷届出病棟数</t>
    <rPh sb="2" eb="4">
      <t>トドケデ</t>
    </rPh>
    <rPh sb="4" eb="6">
      <t>ビョウトウ</t>
    </rPh>
    <rPh sb="6" eb="7">
      <t>スウ</t>
    </rPh>
    <phoneticPr fontId="27"/>
  </si>
  <si>
    <t>(≧8)</t>
    <phoneticPr fontId="27"/>
  </si>
  <si>
    <t>②の再掲</t>
    <phoneticPr fontId="27"/>
  </si>
  <si>
    <t>➂精神科救急情報センター・精神医療相談窓口</t>
    <phoneticPr fontId="27"/>
  </si>
  <si>
    <t>④救急医療情報センター</t>
    <phoneticPr fontId="27"/>
  </si>
  <si>
    <t>⑤他の医療機関</t>
    <phoneticPr fontId="27"/>
  </si>
  <si>
    <t>⑥都道府県・市町村</t>
    <phoneticPr fontId="27"/>
  </si>
  <si>
    <t>⑦保健所</t>
    <phoneticPr fontId="27"/>
  </si>
  <si>
    <t>⑧警察</t>
    <phoneticPr fontId="27"/>
  </si>
  <si>
    <t>⑨消防（救急車）</t>
    <phoneticPr fontId="27"/>
  </si>
  <si>
    <t>４　当該病棟における新規入院患者の自宅等への移行について</t>
    <phoneticPr fontId="27"/>
  </si>
  <si>
    <t>当該病棟において新規入院患者（措置入院患者、鑑定入院患者、医療観察法入院患者及びクロザピンの新規導入を目的とした入院患者を除く。）のうち、６割以上が入院日から起算して３月以内に、退院し、自宅等へ移行していること。</t>
    <phoneticPr fontId="27"/>
  </si>
  <si>
    <t>　※満たしている場合に、□に✓を記入すること</t>
    <phoneticPr fontId="27"/>
  </si>
  <si>
    <t>５　施設類型に係る事項</t>
    <phoneticPr fontId="27"/>
  </si>
  <si>
    <t>　次の該当する項目のいずれかにチェックをつけること</t>
    <phoneticPr fontId="27"/>
  </si>
  <si>
    <t>「精神科救急医療体制整備事業実施要綱」（平成20年５月26日障発0526001号厚生労働省社会・援護局障害保健福祉部長）（以下「精神科救急医療体制整備事業実施要綱」という。）における身体合併症救急医療確保事業に規定された精神科救急医療施設として指定を受けている。</t>
    <phoneticPr fontId="27"/>
  </si>
  <si>
    <t>「精神科救急医療体制整備事業実施要綱」における精神科救急医療確保事業に規定された常時対応型の精神科救急医療施設として指定を受けている。</t>
    <phoneticPr fontId="27"/>
  </si>
  <si>
    <t>「精神科救急医療体制整備事業実施要綱」における精神科救急医療確保事業に規定された病院群輪番型の精神科救急医療施設として指定を受けている。</t>
    <phoneticPr fontId="27"/>
  </si>
  <si>
    <t>１　当該病院に常勤する精神保健指定医は５名以上であること。</t>
    <phoneticPr fontId="27"/>
  </si>
  <si>
    <t>３　「４」の「自宅等へ移行」とは、患家、介護老人保健施設、介護医療院又は精神障害者施設へ移行することである。</t>
    <phoneticPr fontId="27"/>
  </si>
  <si>
    <t>　　※必要な提出様式を印刷の上、東北厚生局福島事務所までご提出ください。</t>
    <rPh sb="3" eb="5">
      <t>ヒツヨウ</t>
    </rPh>
    <rPh sb="6" eb="8">
      <t>テイシュツ</t>
    </rPh>
    <rPh sb="8" eb="10">
      <t>ヨウシキ</t>
    </rPh>
    <rPh sb="21" eb="23">
      <t>フクシマ</t>
    </rPh>
    <rPh sb="23" eb="25">
      <t>ジム</t>
    </rPh>
    <phoneticPr fontId="1"/>
  </si>
  <si>
    <t>印刷した提出物を東北厚生局福島事務所へ提出する。</t>
    <rPh sb="0" eb="2">
      <t>インサツ</t>
    </rPh>
    <rPh sb="4" eb="6">
      <t>テイシュツ</t>
    </rPh>
    <rPh sb="6" eb="7">
      <t>ブツ</t>
    </rPh>
    <rPh sb="8" eb="10">
      <t>トウホク</t>
    </rPh>
    <rPh sb="10" eb="12">
      <t>コウセイ</t>
    </rPh>
    <rPh sb="12" eb="13">
      <t>キョク</t>
    </rPh>
    <rPh sb="13" eb="15">
      <t>フクシマ</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</si>
  <si>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東北厚生局福島事務所</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フクシマ</t>
    </rPh>
    <rPh sb="40" eb="43">
      <t>ジムショ</t>
    </rPh>
    <rPh sb="46" eb="48">
      <t>テイシュツ</t>
    </rPh>
    <phoneticPr fontId="1"/>
  </si>
  <si>
    <t>提出先：東北厚生局福島事務所</t>
    <rPh sb="0" eb="2">
      <t>テイシュツ</t>
    </rPh>
    <rPh sb="2" eb="3">
      <t>サキ</t>
    </rPh>
    <rPh sb="4" eb="6">
      <t>トウホク</t>
    </rPh>
    <rPh sb="6" eb="9">
      <t>コウセイキョク</t>
    </rPh>
    <rPh sb="9" eb="11">
      <t>フクシマ</t>
    </rPh>
    <phoneticPr fontId="1"/>
  </si>
  <si>
    <t>〒960-8021
福島市霞町1-46　福島合同庁舎４階</t>
    <rPh sb="10" eb="13">
      <t>フクシマシ</t>
    </rPh>
    <rPh sb="13" eb="14">
      <t>カスミ</t>
    </rPh>
    <rPh sb="14" eb="15">
      <t>マチ</t>
    </rPh>
    <rPh sb="20" eb="22">
      <t>フクシマ</t>
    </rPh>
    <rPh sb="22" eb="24">
      <t>ゴウドウ</t>
    </rPh>
    <rPh sb="24" eb="26">
      <t>チョウシャ</t>
    </rPh>
    <rPh sb="27" eb="28">
      <t>カイ</t>
    </rPh>
    <phoneticPr fontId="1"/>
  </si>
  <si>
    <t>℡  024-503-5030</t>
    <phoneticPr fontId="1"/>
  </si>
  <si>
    <t>07</t>
  </si>
  <si>
    <t>福島県</t>
  </si>
  <si>
    <t>〇</t>
  </si>
  <si>
    <t>医療法人　桜樹会　岡部クリニック</t>
  </si>
  <si>
    <t>960－8204</t>
  </si>
  <si>
    <t>福島市岡部字前田１５９－１</t>
  </si>
  <si>
    <t>024-534-4856</t>
  </si>
  <si>
    <t>024-531-9319</t>
  </si>
  <si>
    <t>きらり健康生活協同組合　須川診療所</t>
  </si>
  <si>
    <t>960－8055</t>
  </si>
  <si>
    <t>福島市野田町１－１２－７２</t>
  </si>
  <si>
    <t>024-531-6311</t>
  </si>
  <si>
    <t>024-531-6386</t>
  </si>
  <si>
    <t>きらり健康生活協同組合　上松川診療所</t>
  </si>
  <si>
    <t>0133329</t>
  </si>
  <si>
    <t>960－8251</t>
  </si>
  <si>
    <t>福島市北沢又字番匠田５</t>
  </si>
  <si>
    <t>024-558-1111</t>
  </si>
  <si>
    <t>024-558-1221</t>
  </si>
  <si>
    <t>しぎはらクリニック</t>
  </si>
  <si>
    <t>960－8056</t>
  </si>
  <si>
    <t>福島市八島田字勝口３７</t>
  </si>
  <si>
    <t>024-555-3331</t>
  </si>
  <si>
    <t>024-555-3332</t>
  </si>
  <si>
    <t>医療法人　ＡＢＣクリニック新妻産婦人科</t>
  </si>
  <si>
    <t>960－8032</t>
  </si>
  <si>
    <t>福島市陣場町９－１８</t>
  </si>
  <si>
    <t>024-533-1103</t>
  </si>
  <si>
    <t>024-533-1546</t>
  </si>
  <si>
    <t>おひさま子供クリニック</t>
  </si>
  <si>
    <t>960－1101</t>
  </si>
  <si>
    <t>福島市大森字城ノ内２４－１０</t>
  </si>
  <si>
    <t>024-544-1581</t>
  </si>
  <si>
    <t>024-544-1588</t>
  </si>
  <si>
    <t>医療法人桜樹会　八子医院</t>
  </si>
  <si>
    <t>960－8133</t>
  </si>
  <si>
    <t>福島市桜木町１－２７</t>
  </si>
  <si>
    <t>024-534-4850</t>
  </si>
  <si>
    <t>024-534-4851</t>
  </si>
  <si>
    <t>一般　　       11</t>
  </si>
  <si>
    <t>池田皮膚科クリニック福島院</t>
  </si>
  <si>
    <t>960－0241</t>
  </si>
  <si>
    <t>福島市笹谷字稲場３４番地９</t>
  </si>
  <si>
    <t>024-573-1800</t>
  </si>
  <si>
    <t>024-573-1812</t>
  </si>
  <si>
    <t>令和 5年 4月 1日</t>
  </si>
  <si>
    <t>くどう内科・糖尿病クリニック</t>
  </si>
  <si>
    <t>福島市大森字舘ノ内７４－１</t>
  </si>
  <si>
    <t>024-563-1061</t>
  </si>
  <si>
    <t>024-563-1062</t>
  </si>
  <si>
    <t>ふくしま木もれ日クリニック</t>
  </si>
  <si>
    <t>960－0101</t>
  </si>
  <si>
    <t>福島市瀬上町字行人堂１３－１</t>
  </si>
  <si>
    <t>024-563-1860</t>
  </si>
  <si>
    <t>024-563-1861</t>
  </si>
  <si>
    <t>公益財団法人　穴澤病院</t>
  </si>
  <si>
    <t>965－0801</t>
  </si>
  <si>
    <t>会津若松市宮町１－１</t>
  </si>
  <si>
    <t>0242-22-4024</t>
  </si>
  <si>
    <t>0242-22-4026</t>
  </si>
  <si>
    <t>療養　　       73</t>
  </si>
  <si>
    <t>竹田綜合病院</t>
  </si>
  <si>
    <t>0230240</t>
  </si>
  <si>
    <t>965－8585</t>
  </si>
  <si>
    <t>会津若松市山鹿町３－２７</t>
  </si>
  <si>
    <t>0242-27-5511</t>
  </si>
  <si>
    <t>0242-27-5670</t>
  </si>
  <si>
    <t>一般　　      693
精神　　      144</t>
  </si>
  <si>
    <t>医療生協会津若松診療所</t>
  </si>
  <si>
    <t>965－0818</t>
  </si>
  <si>
    <t>会津若松市東千石１－２－１３</t>
  </si>
  <si>
    <t>0242-28-0892</t>
  </si>
  <si>
    <t>0242-27-6954</t>
  </si>
  <si>
    <t>公立大学法人　福島県立医科大学会津医療センター附属病院</t>
  </si>
  <si>
    <t>0231826</t>
  </si>
  <si>
    <t>969－3492</t>
  </si>
  <si>
    <t>会津若松市河東町谷沢字前田２１番地２</t>
  </si>
  <si>
    <t>0242-75-2100</t>
  </si>
  <si>
    <t>0242-75-3407</t>
  </si>
  <si>
    <t>一般　　      204
一般（感染）
　　　　        8
結核　　       14</t>
  </si>
  <si>
    <t>一般財団法人　脳神経疾患研究所附属総合南東北病院</t>
  </si>
  <si>
    <t>0332699</t>
  </si>
  <si>
    <t>963－8563</t>
  </si>
  <si>
    <t>郡山市八山田７丁目１１５</t>
  </si>
  <si>
    <t>024-934-5322</t>
  </si>
  <si>
    <t>024-934-3165</t>
  </si>
  <si>
    <t>一般　　      461</t>
  </si>
  <si>
    <t>石橋医院</t>
  </si>
  <si>
    <t>963－8002</t>
  </si>
  <si>
    <t>郡山市駅前１－１４－１６</t>
  </si>
  <si>
    <t>024-922-2882</t>
  </si>
  <si>
    <t>024-922-2892</t>
  </si>
  <si>
    <t>希望ヶ丘耳鼻咽喉科クリニック</t>
  </si>
  <si>
    <t>963－0201</t>
  </si>
  <si>
    <t>郡山市大槻町字広町４６番地の１</t>
  </si>
  <si>
    <t>024-962-0333</t>
  </si>
  <si>
    <t>024-962-0336</t>
  </si>
  <si>
    <t>メンタルクリニック　小野内科・心療科</t>
  </si>
  <si>
    <t>963－8001</t>
  </si>
  <si>
    <t>郡山市大町２－１５－２</t>
  </si>
  <si>
    <t>024-934-5019</t>
  </si>
  <si>
    <t>024-991-5173</t>
  </si>
  <si>
    <t>令和 5年 3月 1日</t>
  </si>
  <si>
    <t>おおつき耳鼻咽喉科クリニック</t>
  </si>
  <si>
    <t>963－8053</t>
  </si>
  <si>
    <t>福島県郡山市八山田西一丁目９３番地</t>
  </si>
  <si>
    <t>024-990-2033</t>
  </si>
  <si>
    <t>024-990-2055</t>
  </si>
  <si>
    <t>さかえ内科クリニック</t>
  </si>
  <si>
    <t>963－8803</t>
  </si>
  <si>
    <t>郡山市横塚２－１５－６</t>
  </si>
  <si>
    <t>024-941-2202</t>
  </si>
  <si>
    <t>024-941-2201</t>
  </si>
  <si>
    <t>令和 4年 8月 1日</t>
  </si>
  <si>
    <t>ひろさか内科クリニック</t>
  </si>
  <si>
    <t>963－8041</t>
  </si>
  <si>
    <t>郡山市富田町字中ノ目４１</t>
  </si>
  <si>
    <t>024-962-0230</t>
  </si>
  <si>
    <t>024-962-0231</t>
  </si>
  <si>
    <t>令和 4年10月 1日</t>
  </si>
  <si>
    <t>鈴木医院</t>
  </si>
  <si>
    <t>963－8061</t>
  </si>
  <si>
    <t>郡山市富久山町福原字鎌田２４－８</t>
  </si>
  <si>
    <t>024-923-0828</t>
  </si>
  <si>
    <t>024-921-1588</t>
  </si>
  <si>
    <t>いしだ内科</t>
  </si>
  <si>
    <t>963－8023</t>
  </si>
  <si>
    <t>郡山市緑町１－６</t>
  </si>
  <si>
    <t>024-922-3648</t>
  </si>
  <si>
    <t>024-924-5025</t>
  </si>
  <si>
    <t>公益財団法人　星総合病院</t>
  </si>
  <si>
    <t>0334356</t>
  </si>
  <si>
    <t>963－8501</t>
  </si>
  <si>
    <t>郡山市向河原町１５９－１</t>
  </si>
  <si>
    <t>024-983-5511</t>
  </si>
  <si>
    <t>024-983-5588</t>
  </si>
  <si>
    <t>一般　　      415
精神　　       15</t>
  </si>
  <si>
    <t>おおがクリニック</t>
  </si>
  <si>
    <t>963－0211</t>
  </si>
  <si>
    <t>郡山市片平町字出磬東５番地の５</t>
  </si>
  <si>
    <t>024-962-0600</t>
  </si>
  <si>
    <t>024-962-0599</t>
  </si>
  <si>
    <t>くわのすずき内科クリニック</t>
  </si>
  <si>
    <t>963－8025</t>
  </si>
  <si>
    <t>郡山市桑野四丁目１０番地の６</t>
  </si>
  <si>
    <t>024-991-5700</t>
  </si>
  <si>
    <t>024-991-5800</t>
  </si>
  <si>
    <t>モミの木クリニック</t>
  </si>
  <si>
    <t>0334711</t>
  </si>
  <si>
    <t>963－0207</t>
  </si>
  <si>
    <t>郡山市鳴神一丁目１－１</t>
  </si>
  <si>
    <t>024-926-0131</t>
  </si>
  <si>
    <t>024-926-0132</t>
  </si>
  <si>
    <t>いがりクリニック</t>
  </si>
  <si>
    <t>963－0547</t>
  </si>
  <si>
    <t>郡山市喜久田町卸一丁目１１７番地１</t>
  </si>
  <si>
    <t>024-953-5710</t>
  </si>
  <si>
    <t>024-953-5711</t>
  </si>
  <si>
    <t>令和 5年 5月 1日</t>
  </si>
  <si>
    <t>社団医療法人養生会かしま病院</t>
  </si>
  <si>
    <t>971－8143</t>
  </si>
  <si>
    <t>いわき市鹿島町下蔵持字中沢目２２－１</t>
  </si>
  <si>
    <t>0246-58-8010</t>
  </si>
  <si>
    <t>0246-58-8088</t>
  </si>
  <si>
    <t>一般　　      134
療養　　       59</t>
  </si>
  <si>
    <t>医療法人医和生会山内クリニック</t>
  </si>
  <si>
    <t>970－8036</t>
  </si>
  <si>
    <t>いわき市平谷川瀬一丁目１６－５</t>
  </si>
  <si>
    <t>0246-25-8181</t>
  </si>
  <si>
    <t>0246-35-0915</t>
  </si>
  <si>
    <t>月川レディースクリニック</t>
  </si>
  <si>
    <t>970－8026</t>
  </si>
  <si>
    <t>いわき市平字童子町２－６</t>
  </si>
  <si>
    <t>0246-35-3511</t>
  </si>
  <si>
    <t>0246-35-3512</t>
  </si>
  <si>
    <t>吉成内科</t>
  </si>
  <si>
    <t>972－8322</t>
  </si>
  <si>
    <t>いわき市常磐上湯長谷町堀ノ内７２－５</t>
  </si>
  <si>
    <t>0246-42-2220</t>
  </si>
  <si>
    <t>0246-42-2250</t>
  </si>
  <si>
    <t>令和 5年 6月 1日</t>
  </si>
  <si>
    <t>医療法人秀誠会　下遠野内科胃腸科クリニック</t>
  </si>
  <si>
    <t>973－8404</t>
  </si>
  <si>
    <t>いわき市内郷内町立町７０－２</t>
  </si>
  <si>
    <t>0246-27-1111</t>
  </si>
  <si>
    <t>0246-27-1112</t>
  </si>
  <si>
    <t>医療法人　道済会　みちや内科・胃腸科</t>
  </si>
  <si>
    <t>971－8124</t>
  </si>
  <si>
    <t>いわき市小名浜住吉字道下３３－１</t>
  </si>
  <si>
    <t>0246-58-4180</t>
  </si>
  <si>
    <t>0246-76-1620</t>
  </si>
  <si>
    <t>医療法人　山桜会　光皮フ科クリニック</t>
  </si>
  <si>
    <t>970－8043</t>
  </si>
  <si>
    <t>いわき市中央台鹿島２－２９－１</t>
  </si>
  <si>
    <t>0246-95-0033</t>
  </si>
  <si>
    <t>0246-95-0032</t>
  </si>
  <si>
    <t>ゆうクリニック</t>
  </si>
  <si>
    <t>974－8261</t>
  </si>
  <si>
    <t>いわき市植田町本町２－５－７</t>
  </si>
  <si>
    <t>0246-63-1611</t>
  </si>
  <si>
    <t>0246-63-1615</t>
  </si>
  <si>
    <t>愛宕町いろは内科クリニック</t>
  </si>
  <si>
    <t>971－8165</t>
  </si>
  <si>
    <t>いわき市小名浜愛宕町１５番地３</t>
  </si>
  <si>
    <t>0246-73-0168</t>
  </si>
  <si>
    <t>0246-73-1680</t>
  </si>
  <si>
    <t>医療法人松尾会　松尾病院</t>
  </si>
  <si>
    <t>0434321</t>
  </si>
  <si>
    <t>いわき市平字新田前２番地の５</t>
  </si>
  <si>
    <t>0246-22-4421</t>
  </si>
  <si>
    <t>0246-21-3282</t>
  </si>
  <si>
    <t>一般　　       51
療養　　      113</t>
  </si>
  <si>
    <t>令和 4年 6月20日</t>
  </si>
  <si>
    <t>高坂脳外科クリニック</t>
  </si>
  <si>
    <t>973－8407</t>
  </si>
  <si>
    <t>いわき市内郷宮町金坂１７２番地２１</t>
  </si>
  <si>
    <t>0246-85-0333</t>
  </si>
  <si>
    <t>令和 4年 9月 1日</t>
  </si>
  <si>
    <t>白岩医院</t>
  </si>
  <si>
    <t>963－4602</t>
  </si>
  <si>
    <t>田村市常葉町常葉字内町４８</t>
  </si>
  <si>
    <t>0247-77-2036</t>
  </si>
  <si>
    <t>0247-77-4422</t>
  </si>
  <si>
    <t>今村医院</t>
  </si>
  <si>
    <t>979－2111</t>
  </si>
  <si>
    <t>南相馬市小高区仲町１－７１</t>
  </si>
  <si>
    <t>0244-26-5777</t>
  </si>
  <si>
    <t>0244-26-5779</t>
  </si>
  <si>
    <t>南相馬市立総合病院附属小高診療所</t>
  </si>
  <si>
    <t>979－2121</t>
  </si>
  <si>
    <t>南相馬市小高区東町三丁目３番地の１</t>
  </si>
  <si>
    <t>0244-44-2025</t>
  </si>
  <si>
    <t>0244-44-6588</t>
  </si>
  <si>
    <t>医療法人桑名医院</t>
  </si>
  <si>
    <t>960－0461</t>
  </si>
  <si>
    <t>伊達市片町４１</t>
  </si>
  <si>
    <t>024-583-3024</t>
  </si>
  <si>
    <t>024-584-2371</t>
  </si>
  <si>
    <t>池田皮膚科クリニック</t>
  </si>
  <si>
    <t>960－0684</t>
  </si>
  <si>
    <t>伊達市保原町上保原字中ノ台４－２０</t>
  </si>
  <si>
    <t>024-574-2525</t>
  </si>
  <si>
    <t>024-575-1022</t>
  </si>
  <si>
    <t>960－1422</t>
  </si>
  <si>
    <t>伊達郡川俣町字新中町２１－３</t>
  </si>
  <si>
    <t>024-565-2688</t>
  </si>
  <si>
    <t>024-565-2695</t>
  </si>
  <si>
    <t>済生会川俣病院</t>
  </si>
  <si>
    <t>960－1406</t>
  </si>
  <si>
    <t>伊達郡川俣町大字鶴沢字川端２－４</t>
  </si>
  <si>
    <t>024-566-2323</t>
  </si>
  <si>
    <t>024-566-2325</t>
  </si>
  <si>
    <t>一般　　       90</t>
  </si>
  <si>
    <t>耳鼻咽喉科あべクリニック</t>
  </si>
  <si>
    <t>967－0006</t>
  </si>
  <si>
    <t>南会津郡南会津町永田字風下２－１</t>
  </si>
  <si>
    <t>0241-62-8733</t>
  </si>
  <si>
    <t>0241-62-8734</t>
  </si>
  <si>
    <t>星医院</t>
  </si>
  <si>
    <t>969－6534</t>
  </si>
  <si>
    <t>河沼郡会津坂下町字小川原１０５１</t>
  </si>
  <si>
    <t>0242-83-2136</t>
  </si>
  <si>
    <t>0242-83-1314</t>
  </si>
  <si>
    <t>石塚醫院</t>
  </si>
  <si>
    <t>963－3401</t>
  </si>
  <si>
    <t>田村郡小野町大字小野新町字品ノ木１２３</t>
  </si>
  <si>
    <t>0247-72-2161</t>
  </si>
  <si>
    <t>0247-72-6178</t>
  </si>
  <si>
    <t>一般　　       18</t>
  </si>
  <si>
    <t>高野病院</t>
  </si>
  <si>
    <t>979－0402</t>
  </si>
  <si>
    <t>双葉郡広野町大字下北迫字東町２１４</t>
  </si>
  <si>
    <t>0240-27-2901</t>
  </si>
  <si>
    <t>0240-27-2286</t>
  </si>
  <si>
    <t>精神　　       49
療養　　       60</t>
  </si>
  <si>
    <t>ＪＦＡメディカルセンター　整形外科クリニック</t>
  </si>
  <si>
    <t>979－0513</t>
  </si>
  <si>
    <t>双葉郡楢葉町大字山田岡字美シ森８番１</t>
  </si>
  <si>
    <t>0240-25-1557</t>
  </si>
  <si>
    <t>一般財団法人　大原記念財団　大原綜合病院</t>
  </si>
  <si>
    <t>0133626</t>
  </si>
  <si>
    <t>960－8611</t>
  </si>
  <si>
    <t>福島市上町６番１号</t>
  </si>
  <si>
    <t>024-526-0300</t>
  </si>
  <si>
    <t>024-526-0342</t>
  </si>
  <si>
    <t>一般　　      353</t>
  </si>
  <si>
    <t>福島赤十字病院</t>
  </si>
  <si>
    <t>960－8530</t>
  </si>
  <si>
    <t>福島市八島町７番７号</t>
  </si>
  <si>
    <t>024-534-6101</t>
  </si>
  <si>
    <t>024-531-1721</t>
  </si>
  <si>
    <t>一般　　
　　一般      280
精神　　
　　精神       10
一般（感染）
　　感染        6</t>
  </si>
  <si>
    <t>医療法人常磐会いわき湯本病院</t>
  </si>
  <si>
    <t>972－8321</t>
  </si>
  <si>
    <t>いわき市常磐湯本町台山６</t>
  </si>
  <si>
    <t>0246-42-3188</t>
  </si>
  <si>
    <t>0246-43-7354</t>
  </si>
  <si>
    <t>一般　　       48
療養　　      106</t>
  </si>
  <si>
    <t>平成24年10月 1日</t>
  </si>
  <si>
    <t>医療法人佐原病院</t>
  </si>
  <si>
    <t>966－0838</t>
  </si>
  <si>
    <t>喜多方市字永久７６８９番地の１</t>
  </si>
  <si>
    <t>0241-22-5321</t>
  </si>
  <si>
    <t>0241-23-3154</t>
  </si>
  <si>
    <t>一般　　       35
療養　　       93</t>
  </si>
  <si>
    <t>ひらた中央病院</t>
  </si>
  <si>
    <t>3030605</t>
  </si>
  <si>
    <t>963－8202</t>
  </si>
  <si>
    <t>石川郡平田村大字上蓬田字清水内４</t>
  </si>
  <si>
    <t>0247-55-3333</t>
  </si>
  <si>
    <t>0247-55-2645</t>
  </si>
  <si>
    <t>一般　　       34
療養　　      108</t>
  </si>
  <si>
    <t>福島第一病院</t>
  </si>
  <si>
    <t>0132511</t>
  </si>
  <si>
    <t>福島市北沢又字成出１６－２</t>
  </si>
  <si>
    <t>024-557-5111</t>
  </si>
  <si>
    <t>024-557-5064</t>
  </si>
  <si>
    <t>一般　　      196</t>
  </si>
  <si>
    <t>医療生協　わたり病院</t>
  </si>
  <si>
    <t>960－8141</t>
  </si>
  <si>
    <t>福島市渡利字中江町３４</t>
  </si>
  <si>
    <t>024-521-2056</t>
  </si>
  <si>
    <t>024-521-2926</t>
  </si>
  <si>
    <t>一般　　      135
療養　　       61</t>
  </si>
  <si>
    <t>一般財団法人大原記念財団大原医療センター</t>
  </si>
  <si>
    <t>960－0102</t>
  </si>
  <si>
    <t>福島市鎌田字中江３３</t>
  </si>
  <si>
    <t>024-554-2001</t>
  </si>
  <si>
    <t>024-554-2014</t>
  </si>
  <si>
    <t>一般　　      186</t>
  </si>
  <si>
    <t>あづま脳神経外科病院</t>
  </si>
  <si>
    <t>福島市大森字柳下１６－１</t>
  </si>
  <si>
    <t>024-546-3911</t>
  </si>
  <si>
    <t>024-546-9555</t>
  </si>
  <si>
    <t>一般　　      108
療養　　       60</t>
  </si>
  <si>
    <t>済生会福島総合病院</t>
  </si>
  <si>
    <t>福島市大森字下原田２５</t>
  </si>
  <si>
    <t>024-544-5171</t>
  </si>
  <si>
    <t>024-539-7726</t>
  </si>
  <si>
    <t>一般　　      216</t>
  </si>
  <si>
    <t>令和 5年 2月 1日</t>
  </si>
  <si>
    <t>会津中央病院</t>
  </si>
  <si>
    <t>0231123</t>
  </si>
  <si>
    <t>965－8611</t>
  </si>
  <si>
    <t>会津若松市鶴賀町１－１</t>
  </si>
  <si>
    <t>0242-25-1515</t>
  </si>
  <si>
    <t>0242-24-1529</t>
  </si>
  <si>
    <t>一般　　      713</t>
  </si>
  <si>
    <t>第189号</t>
  </si>
  <si>
    <t>公益財団法人　湯浅報恩会　寿泉堂香久山病院</t>
  </si>
  <si>
    <t>0334653</t>
  </si>
  <si>
    <t>963－8833</t>
  </si>
  <si>
    <t>郡山市香久池一丁目１８－１１</t>
  </si>
  <si>
    <t>024-932-6368</t>
  </si>
  <si>
    <t>024-922-7178</t>
  </si>
  <si>
    <t xml:space="preserve">一般　　       51
療養　　      148
介護　　         </t>
  </si>
  <si>
    <t>一般財団法人太田綜合病院附属太田熱海病院</t>
  </si>
  <si>
    <t>0330719</t>
  </si>
  <si>
    <t>963－1383</t>
  </si>
  <si>
    <t>郡山市熱海町熱海５－２４０</t>
  </si>
  <si>
    <t>024-984-0088</t>
  </si>
  <si>
    <t>024-984-3174</t>
  </si>
  <si>
    <t>一般　　      351
療養　　       48</t>
  </si>
  <si>
    <t>一般財団法人太田綜合病院附属太田西ノ内病院</t>
  </si>
  <si>
    <t>0331501</t>
  </si>
  <si>
    <t>963－8558</t>
  </si>
  <si>
    <t>郡山市西ノ内２－５－２０</t>
  </si>
  <si>
    <t>024-925-1188</t>
  </si>
  <si>
    <t>024-925-7791</t>
  </si>
  <si>
    <t>一般　　    1,036
精神　　       50</t>
  </si>
  <si>
    <t>第175号</t>
  </si>
  <si>
    <t>桑野協立病院</t>
  </si>
  <si>
    <t>963－8034</t>
  </si>
  <si>
    <t>郡山市島２－９－１８</t>
  </si>
  <si>
    <t>024-933-5422</t>
  </si>
  <si>
    <t>024-923-6224</t>
  </si>
  <si>
    <t>一般　　       83
療養　　       37</t>
  </si>
  <si>
    <t>第73号</t>
  </si>
  <si>
    <t>医療法人　明信会　今泉西病院</t>
  </si>
  <si>
    <t>963－8024</t>
  </si>
  <si>
    <t>郡山市朝日２－１８－８</t>
  </si>
  <si>
    <t>024-934-1515</t>
  </si>
  <si>
    <t>024-922-5407</t>
  </si>
  <si>
    <t>一般　　      116
療養　　       42</t>
  </si>
  <si>
    <t>医療法人慈繁会付属　土屋病院</t>
  </si>
  <si>
    <t>963－8841</t>
  </si>
  <si>
    <t>郡山市山崎７６－１</t>
  </si>
  <si>
    <t>024-932-5425</t>
  </si>
  <si>
    <t>024-932-5450</t>
  </si>
  <si>
    <t>療養　　       80</t>
  </si>
  <si>
    <t>松村総合病院</t>
  </si>
  <si>
    <t>いわき市平字小太郎町１－１</t>
  </si>
  <si>
    <t>0246-23-2161</t>
  </si>
  <si>
    <t>0246-22-9965</t>
  </si>
  <si>
    <t>一般　　      199</t>
  </si>
  <si>
    <t>独立行政法人労働者健康安全機構福島労災病院</t>
  </si>
  <si>
    <t>0430550</t>
  </si>
  <si>
    <t>973－8403</t>
  </si>
  <si>
    <t>いわき市内郷綴町沼尻３</t>
  </si>
  <si>
    <t>0246-26-1111</t>
  </si>
  <si>
    <t>0246-26-1322</t>
  </si>
  <si>
    <t>一般　　      399</t>
  </si>
  <si>
    <t>医療法人櫛田病院</t>
  </si>
  <si>
    <t>いわき市植田町本町１－１１－１</t>
  </si>
  <si>
    <t>0246-63-3202</t>
  </si>
  <si>
    <t>0246-62-2034</t>
  </si>
  <si>
    <t>一般　　       49</t>
  </si>
  <si>
    <t>第160号</t>
  </si>
  <si>
    <t>社団医療法人呉羽会呉羽総合病院</t>
  </si>
  <si>
    <t>974－8232</t>
  </si>
  <si>
    <t>いわき市錦町落合１－１</t>
  </si>
  <si>
    <t>0246-63-2181</t>
  </si>
  <si>
    <t>0246-63-0552</t>
  </si>
  <si>
    <t>一般　　      163
療養　　       36</t>
  </si>
  <si>
    <t>小名浜生協病院</t>
  </si>
  <si>
    <t>971－8151</t>
  </si>
  <si>
    <t>いわき市小名浜岡小名字山ノ神３２</t>
  </si>
  <si>
    <t>0246-53-4374</t>
  </si>
  <si>
    <t>0246-54-2642</t>
  </si>
  <si>
    <t>一般　　       49
療養　　       60</t>
  </si>
  <si>
    <t>公益財団法人ときわ会　磐城中央病院</t>
  </si>
  <si>
    <t>971－8112</t>
  </si>
  <si>
    <t>いわき市小名浜南富岡字富士前４１番地</t>
  </si>
  <si>
    <t>0246-53-2267</t>
  </si>
  <si>
    <t>0246-54-5756</t>
  </si>
  <si>
    <t>一般　　
　　一般       44
療養　　
　　療養       50</t>
  </si>
  <si>
    <t>医療法人社団恵周会白河病院</t>
  </si>
  <si>
    <t>961－0092</t>
  </si>
  <si>
    <t>白河市六反山１０－１</t>
  </si>
  <si>
    <t>0248-23-2700</t>
  </si>
  <si>
    <t>0248-23-4609</t>
  </si>
  <si>
    <t>一般　　      150</t>
  </si>
  <si>
    <t>公立岩瀬病院</t>
  </si>
  <si>
    <t>962－8503</t>
  </si>
  <si>
    <t>須賀川市北町２０</t>
  </si>
  <si>
    <t>0248-75-3111</t>
  </si>
  <si>
    <t>0248-73-2417</t>
  </si>
  <si>
    <t>一般　　      273
一般（感染）
　　　　        6</t>
  </si>
  <si>
    <t>第185号</t>
  </si>
  <si>
    <t>医療法人　三愛会　池田記念病院</t>
  </si>
  <si>
    <t>0730868</t>
  </si>
  <si>
    <t>962－0001</t>
  </si>
  <si>
    <t>須賀川市森宿字狐石１２９－７</t>
  </si>
  <si>
    <t>0248-75-2165</t>
  </si>
  <si>
    <t>0248-76-4324</t>
  </si>
  <si>
    <t>一般　　      116
療養　　       26</t>
  </si>
  <si>
    <t>医療法人昨雲会飯塚病院附属有隣病院</t>
  </si>
  <si>
    <t>0830296</t>
  </si>
  <si>
    <t>966－0902</t>
  </si>
  <si>
    <t>喜多方市松山町村松字北原３６４３－１</t>
  </si>
  <si>
    <t>0241-24-5021</t>
  </si>
  <si>
    <t>0241-24-5024</t>
  </si>
  <si>
    <t>一般　　      160</t>
  </si>
  <si>
    <t>公立相馬総合病院</t>
  </si>
  <si>
    <t>976－0011</t>
  </si>
  <si>
    <t>相馬市新沼字坪ヶ迫１４２</t>
  </si>
  <si>
    <t>0244-36-5101</t>
  </si>
  <si>
    <t>0244-35-5819</t>
  </si>
  <si>
    <t>一般　　      198</t>
  </si>
  <si>
    <t>第191号</t>
  </si>
  <si>
    <t>医療法人　辰星会　枡病院</t>
  </si>
  <si>
    <t>1030243</t>
  </si>
  <si>
    <t>964－8567</t>
  </si>
  <si>
    <t>二本松市本町１－１０３</t>
  </si>
  <si>
    <t>0243-22-2828</t>
  </si>
  <si>
    <t>0243-23-5267</t>
  </si>
  <si>
    <t>一般　　       55
療養　　       54</t>
  </si>
  <si>
    <t>独立行政法人地域医療機能推進機構二本松病院</t>
  </si>
  <si>
    <t>964－8501</t>
  </si>
  <si>
    <t>二本松市成田町１－５５３</t>
  </si>
  <si>
    <t>0243-23-1231</t>
  </si>
  <si>
    <t>0243-23-5086</t>
  </si>
  <si>
    <t>第166号</t>
  </si>
  <si>
    <t>福島県厚生農業協同組合連合会鹿島厚生病院</t>
  </si>
  <si>
    <t>979－2442</t>
  </si>
  <si>
    <t>南相馬市鹿島区横手字川原２</t>
  </si>
  <si>
    <t>0244-46-5125</t>
  </si>
  <si>
    <t>0244-46-4870</t>
  </si>
  <si>
    <t>一般　　       40
療養　　       40</t>
  </si>
  <si>
    <t>南相馬市立総合病院</t>
  </si>
  <si>
    <t>975－0033</t>
  </si>
  <si>
    <t>南相馬市原町区高見町２－５４－６</t>
  </si>
  <si>
    <t>0244-22-3181</t>
  </si>
  <si>
    <t>0244-22-8853</t>
  </si>
  <si>
    <t>一般　　      250
療養　　       50</t>
  </si>
  <si>
    <t>第195号</t>
  </si>
  <si>
    <t>医療法人慈久会谷病院</t>
  </si>
  <si>
    <t>969－1131</t>
  </si>
  <si>
    <t>本宮市本宮字南町裡１４９</t>
  </si>
  <si>
    <t>0243-33-2721</t>
  </si>
  <si>
    <t>0243-34-2972</t>
  </si>
  <si>
    <t>一般　　      124
療養　　       40</t>
  </si>
  <si>
    <t>公立藤田総合病院</t>
  </si>
  <si>
    <t>2030515</t>
  </si>
  <si>
    <t>969－1793</t>
  </si>
  <si>
    <t>伊達郡国見町大字塚野目字三本木１４</t>
  </si>
  <si>
    <t>024-585-2121</t>
  </si>
  <si>
    <t>024-585-5892</t>
  </si>
  <si>
    <t>一般　　      299
結核　　       12</t>
  </si>
  <si>
    <t>第192号</t>
  </si>
  <si>
    <t>福島県厚生農業協同組合連合会　坂下厚生総合病院</t>
  </si>
  <si>
    <t>969－6593</t>
  </si>
  <si>
    <t>河沼郡会津坂下町字上柳田２２１０番地１</t>
  </si>
  <si>
    <t>0242-83-3511</t>
  </si>
  <si>
    <t>0242-83-2850</t>
  </si>
  <si>
    <t>一般　　
　　一般      159</t>
  </si>
  <si>
    <t>福島県厚生農業協同組合連合会高田厚生病院</t>
  </si>
  <si>
    <t>969－6264</t>
  </si>
  <si>
    <t>大沼郡会津美里町字高田甲２９８１</t>
  </si>
  <si>
    <t>0242-54-2211</t>
  </si>
  <si>
    <t>0242-54-6709</t>
  </si>
  <si>
    <t>療養　　       53</t>
  </si>
  <si>
    <t>第188号</t>
  </si>
  <si>
    <t>福島県厚生農業協同組合連合会塙厚生病院</t>
  </si>
  <si>
    <t>963－5493</t>
  </si>
  <si>
    <t>東白川郡塙町大字塙字大町１－５</t>
  </si>
  <si>
    <t>0247-43-1145</t>
  </si>
  <si>
    <t>0247-43-3394</t>
  </si>
  <si>
    <t>一般　　      167
精神　　       63</t>
  </si>
  <si>
    <t>第197号</t>
  </si>
  <si>
    <t>三春町立三春病院</t>
  </si>
  <si>
    <t>963－7752</t>
  </si>
  <si>
    <t>田村郡三春町六升蒔５０</t>
  </si>
  <si>
    <t>0247-62-3131</t>
  </si>
  <si>
    <t>0247-62-1128</t>
  </si>
  <si>
    <t>一般　　       86</t>
  </si>
  <si>
    <t>公立小野町地方綜合病院</t>
  </si>
  <si>
    <t>田村郡小野町大字小野新町字槻木内６番地２</t>
  </si>
  <si>
    <t>0247-72-3181</t>
  </si>
  <si>
    <t>0247-72-3837</t>
  </si>
  <si>
    <t>一般　　       60
療養　　       59</t>
  </si>
  <si>
    <t>渡辺病院</t>
  </si>
  <si>
    <t>3330450</t>
  </si>
  <si>
    <t>979－2611</t>
  </si>
  <si>
    <t>相馬郡新地町駒ケ嶺字原９２</t>
  </si>
  <si>
    <t>0244-63-2100</t>
  </si>
  <si>
    <t>0244-63-2122</t>
  </si>
  <si>
    <t>一般　　
　　一般      140</t>
  </si>
  <si>
    <t>第194号</t>
  </si>
  <si>
    <t>医療法人明治病院</t>
  </si>
  <si>
    <t>960－8102</t>
  </si>
  <si>
    <t>福島市北町２－４０</t>
  </si>
  <si>
    <t>024-521-0805</t>
  </si>
  <si>
    <t>024-521-2600</t>
  </si>
  <si>
    <t>一般　　       36</t>
  </si>
  <si>
    <t>第123号</t>
  </si>
  <si>
    <t>福島西部病院</t>
  </si>
  <si>
    <t>0131778</t>
  </si>
  <si>
    <t>960－8071</t>
  </si>
  <si>
    <t>福島市東中央３－１５</t>
  </si>
  <si>
    <t>024-533-2121</t>
  </si>
  <si>
    <t>024-533-2123</t>
  </si>
  <si>
    <t>一般　　       99</t>
  </si>
  <si>
    <t>平成16年10月 1日</t>
  </si>
  <si>
    <t>一般財団法人脳神経疾患研究所附属　南東北福島病院</t>
  </si>
  <si>
    <t>0133501</t>
  </si>
  <si>
    <t>960－2102</t>
  </si>
  <si>
    <t>福島市荒井北３－１－１３</t>
  </si>
  <si>
    <t>024-593-5100</t>
  </si>
  <si>
    <t>024-593-1115</t>
  </si>
  <si>
    <t>一般　　
　　一般      189
療養　　
　　療養       44</t>
  </si>
  <si>
    <t>平成27年 3月 1日</t>
  </si>
  <si>
    <t>公立大学法人福島県立医科大学附属病院</t>
  </si>
  <si>
    <t>0133063</t>
  </si>
  <si>
    <t>960－1295</t>
  </si>
  <si>
    <t>福島市光が丘１</t>
  </si>
  <si>
    <t>024-547-1111</t>
  </si>
  <si>
    <t>024-547-1995</t>
  </si>
  <si>
    <t>一般　　      713
精神　　       49
結核　　       14
一般（感染）
　　　　        2</t>
  </si>
  <si>
    <t>しのぶ病院</t>
  </si>
  <si>
    <t>福島市大森字高畑３１－１</t>
  </si>
  <si>
    <t>024-546-3311</t>
  </si>
  <si>
    <t>024-546-9467</t>
  </si>
  <si>
    <t>一般　　       50
療養　　       50</t>
  </si>
  <si>
    <t>医療法人明精会　会津西病院</t>
  </si>
  <si>
    <t>0231594</t>
  </si>
  <si>
    <t>969－6192</t>
  </si>
  <si>
    <t>会津若松市北会津町東小松２３３５</t>
  </si>
  <si>
    <t>0242-56-2525</t>
  </si>
  <si>
    <t>0242-56-2528</t>
  </si>
  <si>
    <t>精神　　      310
一般　　       60</t>
  </si>
  <si>
    <t>平成25年 5月12日</t>
  </si>
  <si>
    <t>平成18年 1月 1日</t>
  </si>
  <si>
    <t>平成15年 7月 1日</t>
  </si>
  <si>
    <t>社会医療法人あさかホスピタル</t>
  </si>
  <si>
    <t>0331006</t>
  </si>
  <si>
    <t>963－0198</t>
  </si>
  <si>
    <t>郡山市安積町笹川字経坦４５</t>
  </si>
  <si>
    <t>024-945-1701</t>
  </si>
  <si>
    <t>024-945-1703</t>
  </si>
  <si>
    <t>精神　　      470</t>
  </si>
  <si>
    <t>令和 3年 6月 1日</t>
  </si>
  <si>
    <t>医療法人明信会今泉眼科病院</t>
  </si>
  <si>
    <t>963－8877</t>
  </si>
  <si>
    <t>郡山市堂前町２０－９</t>
  </si>
  <si>
    <t>024-922-0665</t>
  </si>
  <si>
    <t>0249-35-5550</t>
  </si>
  <si>
    <t>一般財団法人慈山会医学研究所付属坪井病院</t>
  </si>
  <si>
    <t>963－0105</t>
  </si>
  <si>
    <t>郡山市安積町長久保１－１０－１３</t>
  </si>
  <si>
    <t>024-946-0808</t>
  </si>
  <si>
    <t>024-947-0035</t>
  </si>
  <si>
    <t>一般　　      230</t>
  </si>
  <si>
    <t>平成29年 8月 1日</t>
  </si>
  <si>
    <t>第99号</t>
  </si>
  <si>
    <t>平成15年10月 1日</t>
  </si>
  <si>
    <t>公益財団法人　星総合病院　星ケ丘病院</t>
  </si>
  <si>
    <t>0331840</t>
  </si>
  <si>
    <t>郡山市片平町字北三天７</t>
  </si>
  <si>
    <t>024-952-6411</t>
  </si>
  <si>
    <t>024-952-6643</t>
  </si>
  <si>
    <t>精神　　      555</t>
  </si>
  <si>
    <t>第136号</t>
  </si>
  <si>
    <t>奥羽大学歯学部附属病院</t>
  </si>
  <si>
    <t>0331857</t>
  </si>
  <si>
    <t>963－8611</t>
  </si>
  <si>
    <t>郡山市富田町字三角堂３１－１</t>
  </si>
  <si>
    <t>024-932-8931</t>
  </si>
  <si>
    <t>024-938-9192</t>
  </si>
  <si>
    <t>一般　　       22</t>
  </si>
  <si>
    <t>郡山市医療介護病院</t>
  </si>
  <si>
    <t>963－8031</t>
  </si>
  <si>
    <t>郡山市上亀田１－１</t>
  </si>
  <si>
    <t>024-934-1240</t>
  </si>
  <si>
    <t>024-934-1070</t>
  </si>
  <si>
    <t>公益財団法人　湯浅報恩会　寿泉堂綜合病院</t>
  </si>
  <si>
    <t>0334232</t>
  </si>
  <si>
    <t>963－8585</t>
  </si>
  <si>
    <t>郡山市駅前１－１－１７</t>
  </si>
  <si>
    <t>024-932-6363</t>
  </si>
  <si>
    <t>024-939-3303</t>
  </si>
  <si>
    <t>一般　　      305</t>
  </si>
  <si>
    <t>医療法人社団新生会　南東北第二病院</t>
  </si>
  <si>
    <t>963－8052</t>
  </si>
  <si>
    <t>郡山市八山田六丁目９５</t>
  </si>
  <si>
    <t>024-932-0503</t>
  </si>
  <si>
    <t>024-932-0892</t>
  </si>
  <si>
    <t>一般　　      105
療養　　       51</t>
  </si>
  <si>
    <t>平成28年 7月 1日</t>
  </si>
  <si>
    <t>平成12年 4月 1日</t>
  </si>
  <si>
    <t>いわき市医療センター</t>
  </si>
  <si>
    <t>0430576</t>
  </si>
  <si>
    <t>973－8555</t>
  </si>
  <si>
    <t>いわき市内郷御厩町久世原１６</t>
  </si>
  <si>
    <t>0246-26-3151</t>
  </si>
  <si>
    <t>0246-26-2224</t>
  </si>
  <si>
    <t>一般　　      679
一般（感染）
　　　　        6
結核　　       15</t>
  </si>
  <si>
    <t>医療法人福島アフターケア協会大河内記念病院</t>
  </si>
  <si>
    <t>973－8402</t>
  </si>
  <si>
    <t>いわき市内郷御厩町３－９６</t>
  </si>
  <si>
    <t>0246-26-2588</t>
  </si>
  <si>
    <t>0246-26-4895</t>
  </si>
  <si>
    <t>療養　　       95</t>
  </si>
  <si>
    <t>平成19年 7月 1日</t>
  </si>
  <si>
    <t>平成29年 6月 1日</t>
  </si>
  <si>
    <t>医療法人社団正風会石井脳神経外科眼科病院</t>
  </si>
  <si>
    <t>971－8122</t>
  </si>
  <si>
    <t>いわき市小名浜林城字塚前３－１</t>
  </si>
  <si>
    <t>0246-58-3121</t>
  </si>
  <si>
    <t>0246-58-3020</t>
  </si>
  <si>
    <t>一般　　       48</t>
  </si>
  <si>
    <t>第137号</t>
  </si>
  <si>
    <t>社団医療法人容雅会中村病院</t>
  </si>
  <si>
    <t>971－8111</t>
  </si>
  <si>
    <t>いわき市小名浜大原字下小滝１４６－２</t>
  </si>
  <si>
    <t>0246-53-3141</t>
  </si>
  <si>
    <t>0246-54-1503</t>
  </si>
  <si>
    <t xml:space="preserve">一般　　       57
療養　　       41
介護　　         </t>
  </si>
  <si>
    <t>第128号</t>
  </si>
  <si>
    <t>長春館病院</t>
  </si>
  <si>
    <t>970－0103</t>
  </si>
  <si>
    <t>いわき市平藤間字川前６３－２</t>
  </si>
  <si>
    <t>0246-39-3090</t>
  </si>
  <si>
    <t>0246-39-3774</t>
  </si>
  <si>
    <t>療養　　      168</t>
  </si>
  <si>
    <t>第127号</t>
  </si>
  <si>
    <t>公益財団法人ときわ会常磐病院</t>
  </si>
  <si>
    <t>いわき市常磐上湯長谷町上ノ台５７</t>
  </si>
  <si>
    <t>0246-81-5522</t>
  </si>
  <si>
    <t>0246-81-5577</t>
  </si>
  <si>
    <t>一般　　      180
療養　　       60</t>
  </si>
  <si>
    <t>令和 2年12月 1日</t>
  </si>
  <si>
    <t>第139号</t>
  </si>
  <si>
    <t>福島県厚生農業協同組合連合会白河厚生総合病院</t>
  </si>
  <si>
    <t>961－0005</t>
  </si>
  <si>
    <t>白河市豊地上弥次郎２－１</t>
  </si>
  <si>
    <t>0248-22-2211</t>
  </si>
  <si>
    <t>0248-22-2218</t>
  </si>
  <si>
    <t>一般　　      455
一般（感染）
　　　　        4
結核　　       12</t>
  </si>
  <si>
    <t>第142号</t>
  </si>
  <si>
    <t>寿泉堂松南病院</t>
  </si>
  <si>
    <t>962－0403</t>
  </si>
  <si>
    <t>須賀川市大字滑川字池田１００</t>
  </si>
  <si>
    <t>0248-73-4181</t>
  </si>
  <si>
    <t>0248-72-8133</t>
  </si>
  <si>
    <t>精神　　      215</t>
  </si>
  <si>
    <t>医療法人　平心会　須賀川病院</t>
  </si>
  <si>
    <t>962－0022</t>
  </si>
  <si>
    <t>須賀川市丸田町１７</t>
  </si>
  <si>
    <t>0248-75-2211</t>
  </si>
  <si>
    <t>0248-75-1896</t>
  </si>
  <si>
    <t>一般　　      114</t>
  </si>
  <si>
    <t>南東北春日リハビリテーション病院</t>
  </si>
  <si>
    <t>962－0817</t>
  </si>
  <si>
    <t>須賀川市南上町１２３－１</t>
  </si>
  <si>
    <t>0248-63-7299</t>
  </si>
  <si>
    <t>0248-63-7265</t>
  </si>
  <si>
    <t>療養　　       60</t>
  </si>
  <si>
    <t>第119号</t>
  </si>
  <si>
    <t>令和元年 6月 1日</t>
  </si>
  <si>
    <t>第94号</t>
  </si>
  <si>
    <t>平成20年 3月 1日</t>
  </si>
  <si>
    <t>平成16年 8月 1日</t>
  </si>
  <si>
    <t>医療法人社団茶畑会相馬中央病院</t>
  </si>
  <si>
    <t>0930427</t>
  </si>
  <si>
    <t>976－0016</t>
  </si>
  <si>
    <t>相馬市沖ノ内３－５－１８</t>
  </si>
  <si>
    <t>0244-36-6611</t>
  </si>
  <si>
    <t>0244-35-4234</t>
  </si>
  <si>
    <t>一般　　       47
療養　　       48
一般（感染）
　　　　        2</t>
  </si>
  <si>
    <t>医療法人辰星会枡記念病院</t>
  </si>
  <si>
    <t>964－0867</t>
  </si>
  <si>
    <t>二本松市住吉１００</t>
  </si>
  <si>
    <t>0243-22-3100</t>
  </si>
  <si>
    <t>0243-22-3680</t>
  </si>
  <si>
    <t>平成22年 6月 1日</t>
  </si>
  <si>
    <t>清水医院</t>
  </si>
  <si>
    <t>963－4312</t>
  </si>
  <si>
    <t>田村市船引町船引字馬場６０</t>
  </si>
  <si>
    <t>0247-82-3535</t>
  </si>
  <si>
    <t>0247-82-3536</t>
  </si>
  <si>
    <t>一般　　       12
療養　　        3</t>
  </si>
  <si>
    <t>第124号</t>
  </si>
  <si>
    <t>たむら市民病院</t>
  </si>
  <si>
    <t>田村市船引町船引字南町通１１１番地</t>
  </si>
  <si>
    <t>0247-82-1117</t>
  </si>
  <si>
    <t>0247-82-1746</t>
  </si>
  <si>
    <t>一般　　       32</t>
  </si>
  <si>
    <t>第143号</t>
  </si>
  <si>
    <t>医療法人相雲会小野田病院</t>
  </si>
  <si>
    <t>975－0004</t>
  </si>
  <si>
    <t>南相馬市原町区旭町３－２１</t>
  </si>
  <si>
    <t>0244-24-1111</t>
  </si>
  <si>
    <t>0244-22-2125</t>
  </si>
  <si>
    <t>一般　　       89</t>
  </si>
  <si>
    <t>医療法人社団青空会大町病院</t>
  </si>
  <si>
    <t>1230322</t>
  </si>
  <si>
    <t>975－0001</t>
  </si>
  <si>
    <t>南相馬市原町区大町３－９７</t>
  </si>
  <si>
    <t>0244-24-2333</t>
  </si>
  <si>
    <t>0244-24-4940</t>
  </si>
  <si>
    <t>一般　　      104
療養　　       74
介護　　       10</t>
  </si>
  <si>
    <t>北福島医療センター</t>
  </si>
  <si>
    <t>960－0502</t>
  </si>
  <si>
    <t>伊達市箱崎字東２３－１</t>
  </si>
  <si>
    <t>024-551-0551</t>
  </si>
  <si>
    <t>024-551-0808</t>
  </si>
  <si>
    <t>一般　　      226</t>
  </si>
  <si>
    <t>梁川病院</t>
  </si>
  <si>
    <t>960－0776</t>
  </si>
  <si>
    <t>伊達市梁川町字東土橋８</t>
  </si>
  <si>
    <t>024-577-2155</t>
  </si>
  <si>
    <t>024-577-1891</t>
  </si>
  <si>
    <t>第134号</t>
  </si>
  <si>
    <t>第120号</t>
  </si>
  <si>
    <t>令和元年12月 1日</t>
  </si>
  <si>
    <t>福島県立南会津病院</t>
  </si>
  <si>
    <t>南会津郡南会津町永田字風下１４－１</t>
  </si>
  <si>
    <t>0241-62-7111</t>
  </si>
  <si>
    <t>0241-62-7307</t>
  </si>
  <si>
    <t>一般　　       98</t>
  </si>
  <si>
    <t>第102号</t>
  </si>
  <si>
    <t>平成17年12月 1日</t>
  </si>
  <si>
    <t>第131号</t>
  </si>
  <si>
    <t>福島県立宮下病院</t>
  </si>
  <si>
    <t>969－7511</t>
  </si>
  <si>
    <t>大沼郡三島町大字宮下字水尻１１５０</t>
  </si>
  <si>
    <t>0241-52-2321</t>
  </si>
  <si>
    <t>0241-52-3133</t>
  </si>
  <si>
    <t>公益財団法人会田病院</t>
  </si>
  <si>
    <t>969－0213</t>
  </si>
  <si>
    <t>西白河郡矢吹町本町２１６</t>
  </si>
  <si>
    <t>0248-42-2121</t>
  </si>
  <si>
    <t>0248-42-2348</t>
  </si>
  <si>
    <t>一般　　      102
療養　　       91</t>
  </si>
  <si>
    <t>医療法人社団　青秀会　車田病院</t>
  </si>
  <si>
    <t>963－5405</t>
  </si>
  <si>
    <t>東白川郡塙町大字塙字大町３丁目３５番地</t>
  </si>
  <si>
    <t>0247-43-1019</t>
  </si>
  <si>
    <t>0247-43-3380</t>
  </si>
  <si>
    <t>療養　　
　　療養       34</t>
  </si>
  <si>
    <t>第133号</t>
  </si>
  <si>
    <t>第118号</t>
  </si>
  <si>
    <t>福島県立大野病院</t>
  </si>
  <si>
    <t>979－1308</t>
  </si>
  <si>
    <t>双葉郡大熊町大字下野上字大野９８－１</t>
  </si>
  <si>
    <t>0240-32-7033</t>
  </si>
  <si>
    <t>0240-32-2890</t>
  </si>
  <si>
    <t>一般　　      146
一般（感染）
　　　　        4</t>
  </si>
  <si>
    <t>福島県ふたば医療センター附属病院</t>
  </si>
  <si>
    <t>979－1151</t>
  </si>
  <si>
    <t>双葉郡富岡町大字本岡字王塚８１７－１</t>
  </si>
  <si>
    <t>0240-23-5090</t>
  </si>
  <si>
    <t>0240-23-5091</t>
  </si>
  <si>
    <t>一般　　       30</t>
  </si>
  <si>
    <t>独立行政法人国立病院機構　福島病院</t>
  </si>
  <si>
    <t>962－8507</t>
  </si>
  <si>
    <t>須賀川市芦田塚１３</t>
  </si>
  <si>
    <t>0248-75-2131</t>
  </si>
  <si>
    <t>0248-76-2382</t>
  </si>
  <si>
    <t>一般　　      303</t>
  </si>
  <si>
    <t>第637号</t>
  </si>
  <si>
    <t>芦ノ牧温泉病院</t>
  </si>
  <si>
    <t>969－5147</t>
  </si>
  <si>
    <t>会津若松市大戸町大字芦牧字壇ノ下８１１－１</t>
  </si>
  <si>
    <t>0242-92-3241</t>
  </si>
  <si>
    <t>0242-92-3244</t>
  </si>
  <si>
    <t>療養　　      120</t>
  </si>
  <si>
    <t>第597号</t>
  </si>
  <si>
    <t>医療法人郡山病院</t>
  </si>
  <si>
    <t>963－8005</t>
  </si>
  <si>
    <t>郡山市清水台２－７－４</t>
  </si>
  <si>
    <t>024-932-0107</t>
  </si>
  <si>
    <t>024-925-0445</t>
  </si>
  <si>
    <t>療養　　       41</t>
  </si>
  <si>
    <t>第623号</t>
  </si>
  <si>
    <t>第642号</t>
  </si>
  <si>
    <t>第620号</t>
  </si>
  <si>
    <t>第591号</t>
  </si>
  <si>
    <t>第622号</t>
  </si>
  <si>
    <t>第618号</t>
  </si>
  <si>
    <t>第640号</t>
  </si>
  <si>
    <t>第604号</t>
  </si>
  <si>
    <t>第596号</t>
  </si>
  <si>
    <t>第624号</t>
  </si>
  <si>
    <t>社団医療法人　至誠会　こうじま慈愛病院</t>
  </si>
  <si>
    <t>いわき市錦町鈴鹿１０３－１</t>
  </si>
  <si>
    <t>0246-63-5141</t>
  </si>
  <si>
    <t>0246-62-7080</t>
  </si>
  <si>
    <t>一般　　       30
療養　　       90</t>
  </si>
  <si>
    <t>第610号</t>
  </si>
  <si>
    <t>第593号</t>
  </si>
  <si>
    <t>社団医療法人尚佑会矢吹病院</t>
  </si>
  <si>
    <t>974－8223</t>
  </si>
  <si>
    <t>いわき市佐糠町東１－１８－３</t>
  </si>
  <si>
    <t>0246-63-1818</t>
  </si>
  <si>
    <t>0246-62-5043</t>
  </si>
  <si>
    <t>療養　　       36
介護　　       30</t>
  </si>
  <si>
    <t>第608号</t>
  </si>
  <si>
    <t>第615号</t>
  </si>
  <si>
    <t>第638号</t>
  </si>
  <si>
    <t>令和 4年 7月 1日</t>
  </si>
  <si>
    <t>第630号</t>
  </si>
  <si>
    <t>第628号</t>
  </si>
  <si>
    <t>第639号</t>
  </si>
  <si>
    <t>医療法人社団日新会　入澤病院</t>
  </si>
  <si>
    <t>0830510</t>
  </si>
  <si>
    <t>966－0041</t>
  </si>
  <si>
    <t>喜多方市蒔田３１０６－２</t>
  </si>
  <si>
    <t>0241-22-0267</t>
  </si>
  <si>
    <t>0241-22-2089</t>
  </si>
  <si>
    <t>療養　　       20</t>
  </si>
  <si>
    <t>第611号</t>
  </si>
  <si>
    <t>第612号</t>
  </si>
  <si>
    <t>医療法人社団小野病院</t>
  </si>
  <si>
    <t>966－0804</t>
  </si>
  <si>
    <t>喜多方市字沼田６９９４</t>
  </si>
  <si>
    <t>0241-22-0414</t>
  </si>
  <si>
    <t>0241-23-5011</t>
  </si>
  <si>
    <t>療養　　       46</t>
  </si>
  <si>
    <t>第606号</t>
  </si>
  <si>
    <t>鳴瀬病院</t>
  </si>
  <si>
    <t>966－0087</t>
  </si>
  <si>
    <t>喜多方市字稲荷宮７３０７－１</t>
  </si>
  <si>
    <t>0241-24-3333</t>
  </si>
  <si>
    <t>0241-24-3770</t>
  </si>
  <si>
    <t>療養　　       64
介護　　       26</t>
  </si>
  <si>
    <t>第626号</t>
  </si>
  <si>
    <t>第598号</t>
  </si>
  <si>
    <t>第643号</t>
  </si>
  <si>
    <t>第633号</t>
  </si>
  <si>
    <t>第641号</t>
  </si>
  <si>
    <t>第600号</t>
  </si>
  <si>
    <t>第636号</t>
  </si>
  <si>
    <t>第603号</t>
  </si>
  <si>
    <t>第605号</t>
  </si>
  <si>
    <t>第629号</t>
  </si>
  <si>
    <t>第607号</t>
  </si>
  <si>
    <t>医療法人西会西病院</t>
  </si>
  <si>
    <t>979－1521</t>
  </si>
  <si>
    <t>双葉郡浪江町大字権現堂字下柳町６</t>
  </si>
  <si>
    <t>0240-34-2525</t>
  </si>
  <si>
    <t>0240-35-4190</t>
  </si>
  <si>
    <t>一般　　       42
療養　　       37</t>
  </si>
  <si>
    <t>第273号</t>
  </si>
  <si>
    <t>平成18年 9月 1日</t>
  </si>
  <si>
    <t>第595号</t>
  </si>
  <si>
    <t>急性期充実体制加算</t>
  </si>
  <si>
    <t>急充実</t>
  </si>
  <si>
    <t>平成19年 6月 1日</t>
  </si>
  <si>
    <t>平成25年 1月 1日</t>
  </si>
  <si>
    <t>平成22年 2月 1日</t>
  </si>
  <si>
    <t>回復期リハビリテーション病棟入院料５</t>
  </si>
  <si>
    <t>回５</t>
  </si>
  <si>
    <t>該当なし</t>
    <rPh sb="0" eb="2">
      <t>ガイトウ</t>
    </rPh>
    <phoneticPr fontId="1"/>
  </si>
  <si>
    <t>一陽会病院</t>
  </si>
  <si>
    <t>960－8136</t>
  </si>
  <si>
    <t>福島市八島町１５－２７</t>
  </si>
  <si>
    <t>024-534-6715</t>
  </si>
  <si>
    <t>024-531-0427</t>
  </si>
  <si>
    <t>精神　　      157</t>
  </si>
  <si>
    <t>針生ヶ丘病院</t>
  </si>
  <si>
    <t>0331493</t>
  </si>
  <si>
    <t>郡山市大槻町字天正坦１１</t>
  </si>
  <si>
    <t>024-932-0201</t>
  </si>
  <si>
    <t>024-925-0166</t>
  </si>
  <si>
    <t>精神　　      407</t>
  </si>
  <si>
    <t>一般財団法人　新田目病院</t>
  </si>
  <si>
    <t>970－8034</t>
  </si>
  <si>
    <t>いわき市平上荒川字安草３</t>
  </si>
  <si>
    <t>0246-28-1222</t>
  </si>
  <si>
    <t>0246-28-1224</t>
  </si>
  <si>
    <t>精神　　      210</t>
  </si>
  <si>
    <t>平成29年 9月 1日</t>
  </si>
  <si>
    <t>舞子浜病院</t>
  </si>
  <si>
    <t>いわき市平藤間字川前６３－１</t>
  </si>
  <si>
    <t>0246-39-2059</t>
  </si>
  <si>
    <t>0246-39-4044</t>
  </si>
  <si>
    <t>精神　　      203</t>
  </si>
  <si>
    <t>東北病院</t>
  </si>
  <si>
    <t>969－1107</t>
  </si>
  <si>
    <t>本宮市青田字花掛２０</t>
  </si>
  <si>
    <t>0243-33-2588</t>
  </si>
  <si>
    <t>0243-33-4658</t>
  </si>
  <si>
    <t>精神　　      212</t>
  </si>
  <si>
    <t>平成25年 8月 1日</t>
  </si>
  <si>
    <t>福島県立ふくしま医療センターこころの杜</t>
  </si>
  <si>
    <t>2830179</t>
  </si>
  <si>
    <t>969－0284</t>
  </si>
  <si>
    <t>西白河郡矢吹町滝八幡１００</t>
  </si>
  <si>
    <t>0248-42-3111</t>
  </si>
  <si>
    <t>0248-44-2551</t>
  </si>
  <si>
    <t>精神　　      148</t>
  </si>
  <si>
    <t>救命救急入院料４</t>
  </si>
  <si>
    <t>救４</t>
  </si>
  <si>
    <t>特定集中治療室管理料１</t>
  </si>
  <si>
    <t>集１</t>
  </si>
  <si>
    <t>特定集中治療室管理料３</t>
  </si>
  <si>
    <t>集３</t>
  </si>
  <si>
    <t>ハイケアユニット入院医療管理料１</t>
  </si>
  <si>
    <t>ハイケア１</t>
  </si>
  <si>
    <t>平成27年 8月 1日</t>
  </si>
  <si>
    <t>山鹿クリニック</t>
  </si>
  <si>
    <t>0231537</t>
  </si>
  <si>
    <t>965－0862</t>
  </si>
  <si>
    <t>会津若松市本町１－１</t>
  </si>
  <si>
    <t>0242-29-6611</t>
  </si>
  <si>
    <t>0242-36-5510</t>
  </si>
  <si>
    <t>第549号</t>
  </si>
  <si>
    <t>第694号</t>
  </si>
  <si>
    <t>菅野産婦人科医院</t>
  </si>
  <si>
    <t>960－8157</t>
  </si>
  <si>
    <t>福島市蓬莱町２－１－１１</t>
  </si>
  <si>
    <t>024-548-2525</t>
  </si>
  <si>
    <t>024-549-0220</t>
  </si>
  <si>
    <t>第794号</t>
  </si>
  <si>
    <t>平成30年 7月 1日</t>
  </si>
  <si>
    <t>医療法人　待井内科糖尿病内科クリニック</t>
  </si>
  <si>
    <t>960－8073</t>
  </si>
  <si>
    <t>福島市南中央１－７０</t>
  </si>
  <si>
    <t>024-533-5578</t>
  </si>
  <si>
    <t>024-533-5660</t>
  </si>
  <si>
    <t>第499号</t>
  </si>
  <si>
    <t>第466号</t>
  </si>
  <si>
    <t>医療法人杏泉堂本間内科</t>
  </si>
  <si>
    <t>960－8057</t>
  </si>
  <si>
    <t>福島市笹木野字小針尻２０－５</t>
  </si>
  <si>
    <t>024-536-0063</t>
  </si>
  <si>
    <t>024-536-2717</t>
  </si>
  <si>
    <t>第773号</t>
  </si>
  <si>
    <t>医療法人社団杏仁会なかむら外科内科クリニック</t>
  </si>
  <si>
    <t>960－8011</t>
  </si>
  <si>
    <t>福島市宮下町１５－１８</t>
  </si>
  <si>
    <t>024-535-7518</t>
  </si>
  <si>
    <t>024-533-8262</t>
  </si>
  <si>
    <t>第819号</t>
  </si>
  <si>
    <t>医療法人創仁会あらいクリニック</t>
  </si>
  <si>
    <t>960－2156</t>
  </si>
  <si>
    <t>福島市荒井字弁天前１７－１</t>
  </si>
  <si>
    <t>024-593-1020</t>
  </si>
  <si>
    <t>024-593-1019</t>
  </si>
  <si>
    <t xml:space="preserve">一般　　         
介護　　         </t>
  </si>
  <si>
    <t>第502号</t>
  </si>
  <si>
    <t>医療法人安斎外科胃腸科医院</t>
  </si>
  <si>
    <t>960－8131</t>
  </si>
  <si>
    <t>福島市北五老内町３－２２</t>
  </si>
  <si>
    <t>024-535-3353</t>
  </si>
  <si>
    <t>024-535-3359</t>
  </si>
  <si>
    <t>第567号</t>
  </si>
  <si>
    <t>第894号</t>
  </si>
  <si>
    <t>八子胃腸科内科クリニック</t>
  </si>
  <si>
    <t>福島市八島町２－３</t>
  </si>
  <si>
    <t>024-533-1215</t>
  </si>
  <si>
    <t>第509号</t>
  </si>
  <si>
    <t>医療法人社団　敬愛会　福島南循環器科病院</t>
  </si>
  <si>
    <t>960－8163</t>
  </si>
  <si>
    <t>福島市方木田字辻の内３－５</t>
  </si>
  <si>
    <t>024-546-1221</t>
  </si>
  <si>
    <t>024-546-5100</t>
  </si>
  <si>
    <t>一般　　      128</t>
  </si>
  <si>
    <t>第788号</t>
  </si>
  <si>
    <t>医療法人三河台内科</t>
  </si>
  <si>
    <t>福島市野田町２－４－１９</t>
  </si>
  <si>
    <t>024-534-7832</t>
  </si>
  <si>
    <t>024-534-7839</t>
  </si>
  <si>
    <t>第920号</t>
  </si>
  <si>
    <t>医療法人菊池クリニック</t>
  </si>
  <si>
    <t>960－8112</t>
  </si>
  <si>
    <t>福島市花園町７－３１</t>
  </si>
  <si>
    <t>024-535-4091</t>
  </si>
  <si>
    <t>024-534-8766</t>
  </si>
  <si>
    <t>第909号</t>
  </si>
  <si>
    <t>医療法人すずきクリニック</t>
  </si>
  <si>
    <t>960－1241</t>
  </si>
  <si>
    <t>福島市松川町字桜内７－２</t>
  </si>
  <si>
    <t>024-567-2661</t>
  </si>
  <si>
    <t>024-567-2701</t>
  </si>
  <si>
    <t>第841号</t>
  </si>
  <si>
    <t>清明クリニック</t>
  </si>
  <si>
    <t>960－8062</t>
  </si>
  <si>
    <t>福島市清明町３－８</t>
  </si>
  <si>
    <t>024-521-0855</t>
  </si>
  <si>
    <t>024-521-0858</t>
  </si>
  <si>
    <t>第541号</t>
  </si>
  <si>
    <t>第681号</t>
  </si>
  <si>
    <t>野田循環器・消化器内科外科クリニック</t>
  </si>
  <si>
    <t>960－0113</t>
  </si>
  <si>
    <t>福島市北矢野目字原田５９－５</t>
  </si>
  <si>
    <t>024-559-1133</t>
  </si>
  <si>
    <t>024-559-1132</t>
  </si>
  <si>
    <t>第693号</t>
  </si>
  <si>
    <t>笹木野みやけ内科外科</t>
  </si>
  <si>
    <t>福島市笹木野字中小屋１６ー２</t>
  </si>
  <si>
    <t>024-559-1511</t>
  </si>
  <si>
    <t>024-559-1500</t>
  </si>
  <si>
    <t>一般　　       12</t>
  </si>
  <si>
    <t>第793号</t>
  </si>
  <si>
    <t>第923号</t>
  </si>
  <si>
    <t>第621号</t>
  </si>
  <si>
    <t>天神橋クリニック</t>
  </si>
  <si>
    <t>福島市渡利字天神２７－１</t>
  </si>
  <si>
    <t>024-528-1155</t>
  </si>
  <si>
    <t>024-528-1156</t>
  </si>
  <si>
    <t>第583号</t>
  </si>
  <si>
    <t>クリニック２１</t>
  </si>
  <si>
    <t>960－8031</t>
  </si>
  <si>
    <t>福島市栄町６－６ＮＢＦユニックスビル２Ｆ</t>
  </si>
  <si>
    <t>024-521-5581</t>
  </si>
  <si>
    <t>024-528-0855</t>
  </si>
  <si>
    <t>第688号</t>
  </si>
  <si>
    <t>きらり健康生活協同組合　とやのクリニック</t>
  </si>
  <si>
    <t>960－8152</t>
  </si>
  <si>
    <t>福島市鳥谷野字宮畑６４－１</t>
  </si>
  <si>
    <t>024-544-1122</t>
  </si>
  <si>
    <t>024-544-1919</t>
  </si>
  <si>
    <t>第488号</t>
  </si>
  <si>
    <t>福島県厚生農業協同組合連合会福島県農協会館診療所</t>
  </si>
  <si>
    <t>960－0298</t>
  </si>
  <si>
    <t>福島市飯坂町平野字三枚長１－１　ＪＡ福島ビル１階</t>
  </si>
  <si>
    <t>024-554-3488</t>
  </si>
  <si>
    <t>第914号</t>
  </si>
  <si>
    <t>みやざき内科循環器科クリニック</t>
  </si>
  <si>
    <t>960－8164</t>
  </si>
  <si>
    <t>福島市八木田字中島５４－２</t>
  </si>
  <si>
    <t>024-544-2622</t>
  </si>
  <si>
    <t>024-544-2623</t>
  </si>
  <si>
    <t>第753号</t>
  </si>
  <si>
    <t>岩谷医院</t>
  </si>
  <si>
    <t>960－8068</t>
  </si>
  <si>
    <t>福島市太田町１７－２７　ラ・シェール追分１階</t>
  </si>
  <si>
    <t>024-528-7770</t>
  </si>
  <si>
    <t>024-528-7780</t>
  </si>
  <si>
    <t>第599号</t>
  </si>
  <si>
    <t>西口クリニック婦人科</t>
  </si>
  <si>
    <t>960－8053</t>
  </si>
  <si>
    <t>福島市三河南町１０－５</t>
  </si>
  <si>
    <t>024-525-6388</t>
  </si>
  <si>
    <t>024-525-6390</t>
  </si>
  <si>
    <t>第585号</t>
  </si>
  <si>
    <t>文化通やぎうちクリニック</t>
  </si>
  <si>
    <t>960－8036</t>
  </si>
  <si>
    <t>福島市新町３－３０</t>
  </si>
  <si>
    <t>024-522-7733</t>
  </si>
  <si>
    <t>024-522-8821</t>
  </si>
  <si>
    <t>第786号</t>
  </si>
  <si>
    <t>みずの内科クリニック</t>
  </si>
  <si>
    <t>福島市新町８－４ブレスビル１Ｆ</t>
  </si>
  <si>
    <t>024-526-4855</t>
  </si>
  <si>
    <t>024-526-4870</t>
  </si>
  <si>
    <t>第495号</t>
  </si>
  <si>
    <t>酒井内科クリニック</t>
  </si>
  <si>
    <t>福島市岡部字中条８２－１</t>
  </si>
  <si>
    <t>024-531-1781</t>
  </si>
  <si>
    <t>024-531-1782</t>
  </si>
  <si>
    <t>第868号</t>
  </si>
  <si>
    <t>第731号</t>
  </si>
  <si>
    <t>奥野胃腸科内科医院</t>
  </si>
  <si>
    <t>福島市瀬上町字寺前７</t>
  </si>
  <si>
    <t>024-553-2658</t>
  </si>
  <si>
    <t>024-553-2254</t>
  </si>
  <si>
    <t>第776号</t>
  </si>
  <si>
    <t>厚生会クリニック</t>
  </si>
  <si>
    <t>0133105</t>
  </si>
  <si>
    <t>福島市鎌田字門丈壇４－１</t>
  </si>
  <si>
    <t>024-552-5111</t>
  </si>
  <si>
    <t>024-552-5676</t>
  </si>
  <si>
    <t>第833号</t>
  </si>
  <si>
    <t>きらり健康生活協同組合　せのうえ健康クリニック</t>
  </si>
  <si>
    <t>福島市瀬上町字四斗蒔１－６</t>
  </si>
  <si>
    <t>024-554-5757</t>
  </si>
  <si>
    <t>024-597-6626</t>
  </si>
  <si>
    <t>第465号</t>
  </si>
  <si>
    <t>おおもり内科・循環器科クリニック</t>
  </si>
  <si>
    <t>福島市大森字坿７９－１</t>
  </si>
  <si>
    <t>024-544-0577</t>
  </si>
  <si>
    <t>024-544-0585</t>
  </si>
  <si>
    <t>第716号</t>
  </si>
  <si>
    <t>のだまち胃と腸のクリニック</t>
  </si>
  <si>
    <t>福島市野田町６－２－３９</t>
  </si>
  <si>
    <t>024-563-7872</t>
  </si>
  <si>
    <t>024-535-2560</t>
  </si>
  <si>
    <t>第910号</t>
  </si>
  <si>
    <t>宍戸医院</t>
  </si>
  <si>
    <t>福島市瀬上町字幸町８番地</t>
  </si>
  <si>
    <t>024-553-5010</t>
  </si>
  <si>
    <t>024-554-4659</t>
  </si>
  <si>
    <t>第616号</t>
  </si>
  <si>
    <t>大槻スリープクリニック</t>
  </si>
  <si>
    <t>960－8044</t>
  </si>
  <si>
    <t>福島市早稲町４番１号Ｓｌｅｅｐ　ｏｎｅビル２階</t>
  </si>
  <si>
    <t>024-526-0084</t>
  </si>
  <si>
    <t>024-526-0087</t>
  </si>
  <si>
    <t>一般　　        4</t>
  </si>
  <si>
    <t>第492号</t>
  </si>
  <si>
    <t>手塚クリニック</t>
  </si>
  <si>
    <t>960－8252</t>
  </si>
  <si>
    <t>福島市御山字清水尻５１</t>
  </si>
  <si>
    <t>024-535-0550</t>
  </si>
  <si>
    <t>024-535-5550</t>
  </si>
  <si>
    <t>第631号</t>
  </si>
  <si>
    <t>うめつＬＳ内科クリニック</t>
  </si>
  <si>
    <t>960－8114</t>
  </si>
  <si>
    <t>福島市松浪町２番３１号</t>
  </si>
  <si>
    <t>024-536-5225</t>
  </si>
  <si>
    <t>024-536-5228</t>
  </si>
  <si>
    <t>第632号</t>
  </si>
  <si>
    <t>さとうクリニック内科・消化器内科</t>
  </si>
  <si>
    <t>福島市方木田字中屋敷１番地の１</t>
  </si>
  <si>
    <t>024-545-6111</t>
  </si>
  <si>
    <t>024-545-0792</t>
  </si>
  <si>
    <t>第810号</t>
  </si>
  <si>
    <t>むらおか内科・糖尿病内科・耳鼻咽喉科クリニック</t>
  </si>
  <si>
    <t>福島市松川町字天王原８９</t>
  </si>
  <si>
    <t>024-567-2244</t>
  </si>
  <si>
    <t>024-567-3577</t>
  </si>
  <si>
    <t>第696号</t>
  </si>
  <si>
    <t>960－0201</t>
  </si>
  <si>
    <t>福島市飯坂町字若葉町５番地１</t>
  </si>
  <si>
    <t>024-542-4084</t>
  </si>
  <si>
    <t>第613号</t>
  </si>
  <si>
    <t>0133592</t>
  </si>
  <si>
    <t>960－8151</t>
  </si>
  <si>
    <t>福島市太平寺字児子塚３６番地</t>
  </si>
  <si>
    <t>024-546-2222</t>
  </si>
  <si>
    <t>024-546-2215</t>
  </si>
  <si>
    <t>第850号</t>
  </si>
  <si>
    <t>第918号</t>
  </si>
  <si>
    <t>第804号</t>
  </si>
  <si>
    <t>スリープ呼吸器内科クリニック</t>
  </si>
  <si>
    <t>福島市鎌田字町東２番９</t>
  </si>
  <si>
    <t>024-572-7040</t>
  </si>
  <si>
    <t>024-572-7044</t>
  </si>
  <si>
    <t>第856号</t>
  </si>
  <si>
    <t>上野寺内科・呼吸器内科クリニック</t>
  </si>
  <si>
    <t>960－8076</t>
  </si>
  <si>
    <t>福島市上野寺字西原９番地の１</t>
  </si>
  <si>
    <t>024-592-2111</t>
  </si>
  <si>
    <t>024-592-2115</t>
  </si>
  <si>
    <t>第907号</t>
  </si>
  <si>
    <t>この花内科クリニック</t>
  </si>
  <si>
    <t>960－8161</t>
  </si>
  <si>
    <t>福島市郷野目字仲１１</t>
  </si>
  <si>
    <t>024-563-1287</t>
  </si>
  <si>
    <t>024-563-1267</t>
  </si>
  <si>
    <t>第895号</t>
  </si>
  <si>
    <t>ひがしはまクリニック</t>
  </si>
  <si>
    <t>960－8132</t>
  </si>
  <si>
    <t>福島市東浜町１０－１６</t>
  </si>
  <si>
    <t>024-563-1366</t>
  </si>
  <si>
    <t>024-563-1377</t>
  </si>
  <si>
    <t>第903号</t>
  </si>
  <si>
    <t>おおたけ内科・循環器クリニック</t>
  </si>
  <si>
    <t>960－0103</t>
  </si>
  <si>
    <t>福島市本内字東町５－１</t>
  </si>
  <si>
    <t>024-573-1127</t>
  </si>
  <si>
    <t>024-573-1128</t>
  </si>
  <si>
    <t>第911号</t>
  </si>
  <si>
    <t>おぎはら泌尿器と腎のクリニック</t>
  </si>
  <si>
    <t>960－8153</t>
  </si>
  <si>
    <t>福島市黒岩字浜井場１６－１</t>
  </si>
  <si>
    <t>024-572-7587</t>
  </si>
  <si>
    <t>024-572-7588</t>
  </si>
  <si>
    <t>一般　　
　　一般        7</t>
  </si>
  <si>
    <t>第906号</t>
  </si>
  <si>
    <t>令和 3年10月 4日</t>
  </si>
  <si>
    <t>第924号</t>
  </si>
  <si>
    <t>第668号</t>
  </si>
  <si>
    <t>第916号</t>
  </si>
  <si>
    <t>医療法人林谷内科医院</t>
  </si>
  <si>
    <t>965－0871</t>
  </si>
  <si>
    <t>会津若松市栄町７－２６</t>
  </si>
  <si>
    <t>0242-22-0408</t>
  </si>
  <si>
    <t>第697号</t>
  </si>
  <si>
    <t>医療法人遠山会遠山胃腸科内科医院</t>
  </si>
  <si>
    <t>965－0043</t>
  </si>
  <si>
    <t>会津若松市城北町６－１</t>
  </si>
  <si>
    <t>0242-24-8911</t>
  </si>
  <si>
    <t>0242-24-8989</t>
  </si>
  <si>
    <t>一般　　        3</t>
  </si>
  <si>
    <t>第581号</t>
  </si>
  <si>
    <t>医療法人　長谷川内科消化器科医院</t>
  </si>
  <si>
    <t>965－0033</t>
  </si>
  <si>
    <t>会津若松市行仁町３－３１</t>
  </si>
  <si>
    <t>0242-22-7180</t>
  </si>
  <si>
    <t>0242-22-7186</t>
  </si>
  <si>
    <t>第569号</t>
  </si>
  <si>
    <t>荒川胃腸科内科クリニック</t>
  </si>
  <si>
    <t>965－0037</t>
  </si>
  <si>
    <t>会津若松市中央２－１－２９</t>
  </si>
  <si>
    <t>0242-32-2201</t>
  </si>
  <si>
    <t>0242-32-2206</t>
  </si>
  <si>
    <t>第538号</t>
  </si>
  <si>
    <t>クリニック荒木</t>
  </si>
  <si>
    <t>965－0064</t>
  </si>
  <si>
    <t>会津若松市神指町黒川字湯川東２２７</t>
  </si>
  <si>
    <t>0242-32-9229</t>
  </si>
  <si>
    <t>0242-32-9228</t>
  </si>
  <si>
    <t>第535号</t>
  </si>
  <si>
    <t>さいとう内科・胃腸科クリニック</t>
  </si>
  <si>
    <t>会津若松市宮町８－５０</t>
  </si>
  <si>
    <t>0242-38-3717</t>
  </si>
  <si>
    <t>医療法人くらしげ内科小児科医院</t>
  </si>
  <si>
    <t>965－0016</t>
  </si>
  <si>
    <t>会津若松市中島町６－５</t>
  </si>
  <si>
    <t>0242-39-3550</t>
  </si>
  <si>
    <t>0242-39-3560</t>
  </si>
  <si>
    <t>第651号</t>
  </si>
  <si>
    <t>第902号</t>
  </si>
  <si>
    <t>医療法人二瓶クリニック</t>
  </si>
  <si>
    <t>965－0102</t>
  </si>
  <si>
    <t>会津若松市真宮新町北１－１１－１</t>
  </si>
  <si>
    <t>0242-58-3885</t>
  </si>
  <si>
    <t>0242-58-3902</t>
  </si>
  <si>
    <t>第527号</t>
  </si>
  <si>
    <t>あなざわクリニック</t>
  </si>
  <si>
    <t>965－0824</t>
  </si>
  <si>
    <t>会津若松市北青木１－２４</t>
  </si>
  <si>
    <t>0242-29-2155</t>
  </si>
  <si>
    <t>0242-29-3651</t>
  </si>
  <si>
    <t>第897号</t>
  </si>
  <si>
    <t>会津クリニック</t>
  </si>
  <si>
    <t>965－0853</t>
  </si>
  <si>
    <t>会津若松市材木町１－４－４</t>
  </si>
  <si>
    <t>0242-38-1150</t>
  </si>
  <si>
    <t>0242-38-2345</t>
  </si>
  <si>
    <t>第648号</t>
  </si>
  <si>
    <t>第757号</t>
  </si>
  <si>
    <t>清田内科循環器クリニック</t>
  </si>
  <si>
    <t>965－0024</t>
  </si>
  <si>
    <t>会津若松市白虎町１５４－９</t>
  </si>
  <si>
    <t>0242-85-6881</t>
  </si>
  <si>
    <t>0242-85-6882</t>
  </si>
  <si>
    <t>第827号</t>
  </si>
  <si>
    <t>第548号</t>
  </si>
  <si>
    <t>第698号</t>
  </si>
  <si>
    <t>第860号</t>
  </si>
  <si>
    <t>第646号</t>
  </si>
  <si>
    <t>第828号</t>
  </si>
  <si>
    <t>医療法人宮田泌尿器科</t>
  </si>
  <si>
    <t>郡山市安積町長久保１－４－２</t>
  </si>
  <si>
    <t>024-945-8101</t>
  </si>
  <si>
    <t>024-945-8102</t>
  </si>
  <si>
    <t>第486号</t>
  </si>
  <si>
    <t>医療法人佐々木医院</t>
  </si>
  <si>
    <t>963－8046</t>
  </si>
  <si>
    <t>郡山市町東１－１９６</t>
  </si>
  <si>
    <t>024-952-3661</t>
  </si>
  <si>
    <t>024-952-8203</t>
  </si>
  <si>
    <t>第665号</t>
  </si>
  <si>
    <t>第732号</t>
  </si>
  <si>
    <t>医療法人桜井産婦人科医院</t>
  </si>
  <si>
    <t>963－8014</t>
  </si>
  <si>
    <t>郡山市虎丸町２３－１８</t>
  </si>
  <si>
    <t>024-932-1637</t>
  </si>
  <si>
    <t>024-935-7266</t>
  </si>
  <si>
    <t>第832号</t>
  </si>
  <si>
    <t>第886号</t>
  </si>
  <si>
    <t>963－8871</t>
  </si>
  <si>
    <t>郡山市本町２－７－１５</t>
  </si>
  <si>
    <t>024-933-1133</t>
  </si>
  <si>
    <t>024-933-1134</t>
  </si>
  <si>
    <t>第877号</t>
  </si>
  <si>
    <t>医療法人杏和会今村ホームクリニック</t>
  </si>
  <si>
    <t>郡山市緑町４－１２</t>
  </si>
  <si>
    <t>024-922-8999</t>
  </si>
  <si>
    <t>024-925-5678</t>
  </si>
  <si>
    <t>第871号</t>
  </si>
  <si>
    <t>医療法人永岡医院</t>
  </si>
  <si>
    <t>963－8071</t>
  </si>
  <si>
    <t>郡山市富久山町久保田字上野１７－１</t>
  </si>
  <si>
    <t>024-922-2818</t>
  </si>
  <si>
    <t>024-991-1905</t>
  </si>
  <si>
    <t>第879号</t>
  </si>
  <si>
    <t>医療法人桜クリニック</t>
  </si>
  <si>
    <t>963－8845</t>
  </si>
  <si>
    <t>郡山市名倉２４－１</t>
  </si>
  <si>
    <t>024-946-9933</t>
  </si>
  <si>
    <t>024-946-9937</t>
  </si>
  <si>
    <t>うじいえ内科クリニック</t>
  </si>
  <si>
    <t>郡山市大槻町字広町２６－７</t>
  </si>
  <si>
    <t>024-961-7888</t>
  </si>
  <si>
    <t>024-961-7877</t>
  </si>
  <si>
    <t>大平クリニック</t>
  </si>
  <si>
    <t>963－8835</t>
  </si>
  <si>
    <t>郡山市小原田２－１７－１４</t>
  </si>
  <si>
    <t>024-942-7755</t>
  </si>
  <si>
    <t>024-942-7861</t>
  </si>
  <si>
    <t>第912号</t>
  </si>
  <si>
    <t>医療法人　壬辰会　渋谷クリニック</t>
  </si>
  <si>
    <t>963－0112</t>
  </si>
  <si>
    <t>郡山市安積町成田字西畑１３ー１</t>
  </si>
  <si>
    <t>024-947-2122</t>
  </si>
  <si>
    <t>024-947-2133</t>
  </si>
  <si>
    <t>第594号</t>
  </si>
  <si>
    <t>やまさわ内科</t>
  </si>
  <si>
    <t>963－8042</t>
  </si>
  <si>
    <t>郡山市不動前１－３９</t>
  </si>
  <si>
    <t>024-938-4171</t>
  </si>
  <si>
    <t>024-932-5566</t>
  </si>
  <si>
    <t>第884号</t>
  </si>
  <si>
    <t>天田内科クリニック</t>
  </si>
  <si>
    <t>963－8832</t>
  </si>
  <si>
    <t>郡山市山根町１２－２７</t>
  </si>
  <si>
    <t>024-932-3555</t>
  </si>
  <si>
    <t>024-923-1367</t>
  </si>
  <si>
    <t>第477号</t>
  </si>
  <si>
    <t>公益財団法人　湯浅報恩会　寿泉堂クリニック</t>
  </si>
  <si>
    <t>郡山市駅前１－５－７</t>
  </si>
  <si>
    <t>024-939-4616</t>
  </si>
  <si>
    <t>024-939-2351</t>
  </si>
  <si>
    <t>第855号</t>
  </si>
  <si>
    <t>医療法人むつき会　おおつきまちクリニック</t>
  </si>
  <si>
    <t>郡山市大槻町字蝦夷坦６９－１</t>
  </si>
  <si>
    <t>024-961-5467</t>
  </si>
  <si>
    <t>024-953-4840</t>
  </si>
  <si>
    <t>第517号</t>
  </si>
  <si>
    <t>さがわ内科・消化器科クリニック</t>
  </si>
  <si>
    <t>963－8047</t>
  </si>
  <si>
    <t>郡山市富田東五丁目２０番地</t>
  </si>
  <si>
    <t>024-991-1733</t>
  </si>
  <si>
    <t>024-991-1775</t>
  </si>
  <si>
    <t>第866号</t>
  </si>
  <si>
    <t>うさみ内科</t>
  </si>
  <si>
    <t>郡山市大槻町三角田８８ー２</t>
  </si>
  <si>
    <t>024-961-1114</t>
  </si>
  <si>
    <t>024-961-1147</t>
  </si>
  <si>
    <t>第798号</t>
  </si>
  <si>
    <t>よしじまクリニック</t>
  </si>
  <si>
    <t>963－8851</t>
  </si>
  <si>
    <t>郡山市開成４－９－１７</t>
  </si>
  <si>
    <t>024-925-7177</t>
  </si>
  <si>
    <t>第699号</t>
  </si>
  <si>
    <t>一般財団法人　脳神経疾患研究所　附属　南東北医療クリニック</t>
  </si>
  <si>
    <t>0333598</t>
  </si>
  <si>
    <t>郡山市八山田７－１６１</t>
  </si>
  <si>
    <t>024-934-5432</t>
  </si>
  <si>
    <t>024-934-5441</t>
  </si>
  <si>
    <t>第525号</t>
  </si>
  <si>
    <t>第506号</t>
  </si>
  <si>
    <t>医療法人　かずま医院</t>
  </si>
  <si>
    <t>963－8862</t>
  </si>
  <si>
    <t>郡山市菜根１－１５－２</t>
  </si>
  <si>
    <t>024-934-7750</t>
  </si>
  <si>
    <t>024-934-7850</t>
  </si>
  <si>
    <t>第582号</t>
  </si>
  <si>
    <t>医療法人　めらクリニック</t>
  </si>
  <si>
    <t>963－0209</t>
  </si>
  <si>
    <t>郡山市御前南三丁目２０１</t>
  </si>
  <si>
    <t>024-962-0038</t>
  </si>
  <si>
    <t>024-962-0093</t>
  </si>
  <si>
    <t>第690号</t>
  </si>
  <si>
    <t>小池消化器科・内科クリニック</t>
  </si>
  <si>
    <t>郡山市八山田西三丁目４２０番地</t>
  </si>
  <si>
    <t>024-991-4855</t>
  </si>
  <si>
    <t>024-991-4866</t>
  </si>
  <si>
    <t>第700号</t>
  </si>
  <si>
    <t>さくまファミリークリニック</t>
  </si>
  <si>
    <t>963－8033</t>
  </si>
  <si>
    <t>郡山市亀田１－５１－１２</t>
  </si>
  <si>
    <t>024-927-5530</t>
  </si>
  <si>
    <t>024-927-5531</t>
  </si>
  <si>
    <t>第657号</t>
  </si>
  <si>
    <t>せいの内科クリニック</t>
  </si>
  <si>
    <t>郡山市開成６－１９２－２</t>
  </si>
  <si>
    <t>024-983-1024</t>
  </si>
  <si>
    <t>024-983-1010</t>
  </si>
  <si>
    <t>第898号</t>
  </si>
  <si>
    <t>第864号</t>
  </si>
  <si>
    <t>たかはし内科・眼科クリニック</t>
  </si>
  <si>
    <t>963－8861</t>
  </si>
  <si>
    <t>郡山市鶴見坦１－９－１３</t>
  </si>
  <si>
    <t>024-923-0161</t>
  </si>
  <si>
    <t>024-923-0174</t>
  </si>
  <si>
    <t>第676号</t>
  </si>
  <si>
    <t>増戸医院</t>
  </si>
  <si>
    <t>963－0213</t>
  </si>
  <si>
    <t>郡山市逢瀬町多田野字久保田１０－１</t>
  </si>
  <si>
    <t>024-957-3308</t>
  </si>
  <si>
    <t>024-957-3008</t>
  </si>
  <si>
    <t>第780号</t>
  </si>
  <si>
    <t>平成30年 3月 1日</t>
  </si>
  <si>
    <t>第575号</t>
  </si>
  <si>
    <t>郡山市富久山町久保田字伊賀河原１２</t>
  </si>
  <si>
    <t>024-925-0860</t>
  </si>
  <si>
    <t>024-925-0861</t>
  </si>
  <si>
    <t>ファミリークリニック　さとう</t>
  </si>
  <si>
    <t>郡山市開成五丁目１２－２</t>
  </si>
  <si>
    <t>024-932-1390</t>
  </si>
  <si>
    <t>024-933-9483</t>
  </si>
  <si>
    <t>第851号</t>
  </si>
  <si>
    <t>青山医院</t>
  </si>
  <si>
    <t>963－0534</t>
  </si>
  <si>
    <t>郡山市日和田町字南原２－１３３</t>
  </si>
  <si>
    <t>024-958-2925</t>
  </si>
  <si>
    <t>024-958-2023</t>
  </si>
  <si>
    <t>第712号</t>
  </si>
  <si>
    <t>第861号</t>
  </si>
  <si>
    <t>下地脳神経内科</t>
  </si>
  <si>
    <t>963－0205</t>
  </si>
  <si>
    <t>郡山市堤１－８４</t>
  </si>
  <si>
    <t>024-962-7751</t>
  </si>
  <si>
    <t>024-962-7750</t>
  </si>
  <si>
    <t>第774号</t>
  </si>
  <si>
    <t>第825号</t>
  </si>
  <si>
    <t>公益財団法人　星総合病院　ほし横塚クリニック</t>
  </si>
  <si>
    <t>郡山市横塚２丁目２０番３６号</t>
  </si>
  <si>
    <t>024-956-7778</t>
  </si>
  <si>
    <t>024-956-7771</t>
  </si>
  <si>
    <t>第471号</t>
  </si>
  <si>
    <t>おおた呼吸器クリニック</t>
  </si>
  <si>
    <t>郡山市富田東３丁目１０５番地</t>
  </si>
  <si>
    <t>024-991-0515</t>
  </si>
  <si>
    <t>024-991-0520</t>
  </si>
  <si>
    <t>第543号</t>
  </si>
  <si>
    <t>コスモス皮膚科・内科クリニック</t>
  </si>
  <si>
    <t>郡山市御前南五丁目１５０番地</t>
  </si>
  <si>
    <t>024-962-0201</t>
  </si>
  <si>
    <t>024-962-0207</t>
  </si>
  <si>
    <t>第691号</t>
  </si>
  <si>
    <t>第862号</t>
  </si>
  <si>
    <t>長者２丁目かおりやま内科</t>
  </si>
  <si>
    <t>963－8017</t>
  </si>
  <si>
    <t>郡山市長者２丁目１２番５号</t>
  </si>
  <si>
    <t>024-954-6773</t>
  </si>
  <si>
    <t>024-954-6663</t>
  </si>
  <si>
    <t>まつもと内科クリニック</t>
  </si>
  <si>
    <t>963－0725</t>
  </si>
  <si>
    <t>郡山市田村町金屋字マセ口４番地１</t>
  </si>
  <si>
    <t>024-953-7412</t>
  </si>
  <si>
    <t>024-953-7413</t>
  </si>
  <si>
    <t>第845号</t>
  </si>
  <si>
    <t>第730号</t>
  </si>
  <si>
    <t>医療法人　健脳会　さとう脳神経クリニック</t>
  </si>
  <si>
    <t>郡山市富久山町久保田字伊賀河原１６番地</t>
  </si>
  <si>
    <t>024-990-1770</t>
  </si>
  <si>
    <t>024-990-1771</t>
  </si>
  <si>
    <t>第921号</t>
  </si>
  <si>
    <t>第807号</t>
  </si>
  <si>
    <t>第554号</t>
  </si>
  <si>
    <t>第846号</t>
  </si>
  <si>
    <t>根本内科胃腸科医院</t>
  </si>
  <si>
    <t>いわき市常磐湯本町天王崎１－８０</t>
  </si>
  <si>
    <t>0246-43-4100</t>
  </si>
  <si>
    <t>0246-44-6161</t>
  </si>
  <si>
    <t>第751号</t>
  </si>
  <si>
    <t>医療法人　昭栄会　佐藤クリニック</t>
  </si>
  <si>
    <t>いわき市平字小太郎町３－７</t>
  </si>
  <si>
    <t>0246-25-2725</t>
  </si>
  <si>
    <t>0246-25-2700</t>
  </si>
  <si>
    <t>第865号</t>
  </si>
  <si>
    <t>医療法人酒井医院</t>
  </si>
  <si>
    <t>いわき市平字南町１２</t>
  </si>
  <si>
    <t>0246-23-1055</t>
  </si>
  <si>
    <t>0246-23-1058</t>
  </si>
  <si>
    <t>医療法人清水医院</t>
  </si>
  <si>
    <t>いわき市平字田町７５－１</t>
  </si>
  <si>
    <t>0246-25-2238</t>
  </si>
  <si>
    <t>0246-25-2236</t>
  </si>
  <si>
    <t>医療法人石井内科クリニック</t>
  </si>
  <si>
    <t>いわき市中央台鹿島３－３５－３</t>
  </si>
  <si>
    <t>0246-31-0111</t>
  </si>
  <si>
    <t>0246-31-0112</t>
  </si>
  <si>
    <t>第524号</t>
  </si>
  <si>
    <t>織内医院</t>
  </si>
  <si>
    <t>972－8318</t>
  </si>
  <si>
    <t>いわき市常磐関船町迎１６</t>
  </si>
  <si>
    <t>0246-44-1133</t>
  </si>
  <si>
    <t>0246-43-6601</t>
  </si>
  <si>
    <t>第893号</t>
  </si>
  <si>
    <t>医療法人こまつ内科</t>
  </si>
  <si>
    <t>970－0101</t>
  </si>
  <si>
    <t>いわき市平下神谷字仲田１３５</t>
  </si>
  <si>
    <t>0246-34-6611</t>
  </si>
  <si>
    <t>0246-34-8550</t>
  </si>
  <si>
    <t>971－8185</t>
  </si>
  <si>
    <t>いわき市泉町３－１－２</t>
  </si>
  <si>
    <t>0246-75-0081</t>
  </si>
  <si>
    <t>0246-75-0082</t>
  </si>
  <si>
    <t>一般　　        2</t>
  </si>
  <si>
    <t>第619号</t>
  </si>
  <si>
    <t>花田内科クリニック</t>
  </si>
  <si>
    <t>いわき市錦町綾ノ内１１９</t>
  </si>
  <si>
    <t>0246-62-5000</t>
  </si>
  <si>
    <t>0246-62-5010</t>
  </si>
  <si>
    <t>第754号</t>
  </si>
  <si>
    <t>医療法人　泰成会　木村医院</t>
  </si>
  <si>
    <t>979－0201</t>
  </si>
  <si>
    <t>いわき市四倉町字西三丁目１４ー９</t>
  </si>
  <si>
    <t>0246-32-2995</t>
  </si>
  <si>
    <t>0246-32-3005</t>
  </si>
  <si>
    <t>第795号</t>
  </si>
  <si>
    <t>医療法人明生会高原整形外科</t>
  </si>
  <si>
    <t>いわき市内郷綴町川原田１２６</t>
  </si>
  <si>
    <t>0246-45-0123</t>
  </si>
  <si>
    <t>0246-45-0124</t>
  </si>
  <si>
    <t>第792号</t>
  </si>
  <si>
    <t>あべクリニック</t>
  </si>
  <si>
    <t>979－0333</t>
  </si>
  <si>
    <t>いわき市久之浜町久之浜字九反坪１１</t>
  </si>
  <si>
    <t>0246-79-0030</t>
  </si>
  <si>
    <t>0246-79-0035</t>
  </si>
  <si>
    <t>第649号</t>
  </si>
  <si>
    <t>第869号</t>
  </si>
  <si>
    <t>令和元年10月 1日</t>
  </si>
  <si>
    <t>第719号</t>
  </si>
  <si>
    <t>長瀬内科胃腸科</t>
  </si>
  <si>
    <t>979－0202</t>
  </si>
  <si>
    <t>いわき市四倉町上仁井田北姥田６－１</t>
  </si>
  <si>
    <t>0246-32-3125</t>
  </si>
  <si>
    <t>0246-32-6293</t>
  </si>
  <si>
    <t>小名浜生協病院付属せいきょうクリニック</t>
  </si>
  <si>
    <t>いわき市小名浜岡小名山ノ神４０</t>
  </si>
  <si>
    <t>0246-53-4372</t>
  </si>
  <si>
    <t>0246-53-4389</t>
  </si>
  <si>
    <t>第480号</t>
  </si>
  <si>
    <t>くにい内科クリニック</t>
  </si>
  <si>
    <t>973－8408</t>
  </si>
  <si>
    <t>いわき市内郷高坂町大町２６－８</t>
  </si>
  <si>
    <t>0246-27-9211</t>
  </si>
  <si>
    <t>0246-26-9210</t>
  </si>
  <si>
    <t>第913号</t>
  </si>
  <si>
    <t>いわき草木台総合クリニック</t>
  </si>
  <si>
    <t>0433455</t>
  </si>
  <si>
    <t>972－8301</t>
  </si>
  <si>
    <t>いわき市草木台５－１－５</t>
  </si>
  <si>
    <t>0246-28-1145</t>
  </si>
  <si>
    <t>0246-28-1156</t>
  </si>
  <si>
    <t>第718号</t>
  </si>
  <si>
    <t>第791号</t>
  </si>
  <si>
    <t>よしおか内科胃腸科</t>
  </si>
  <si>
    <t>970－8006</t>
  </si>
  <si>
    <t>いわき市平下平窪山土内町７－５</t>
  </si>
  <si>
    <t>0246-22-8500</t>
  </si>
  <si>
    <t>0246-22-8501</t>
  </si>
  <si>
    <t>第747号</t>
  </si>
  <si>
    <t>中山医院</t>
  </si>
  <si>
    <t>970－0313</t>
  </si>
  <si>
    <t>いわき市中之作字川岸３７</t>
  </si>
  <si>
    <t>0246-55-8141</t>
  </si>
  <si>
    <t>0246-55-8142</t>
  </si>
  <si>
    <t>第684号</t>
  </si>
  <si>
    <t>くさのファミリー内科クリニック</t>
  </si>
  <si>
    <t>いわき市平上荒川字長尾４１－１２</t>
  </si>
  <si>
    <t>0246-28-1600</t>
  </si>
  <si>
    <t>0246-28-1605</t>
  </si>
  <si>
    <t>第663号</t>
  </si>
  <si>
    <t>第917号</t>
  </si>
  <si>
    <t>本町通りクリニック</t>
  </si>
  <si>
    <t>いわき市平字四町目７</t>
  </si>
  <si>
    <t>0246-24-7830</t>
  </si>
  <si>
    <t>0246-24-7831</t>
  </si>
  <si>
    <t>第625号</t>
  </si>
  <si>
    <t>医療法人　洋向台クリニック</t>
  </si>
  <si>
    <t>970－0314</t>
  </si>
  <si>
    <t>いわき市洋向台４－１－２</t>
  </si>
  <si>
    <t>0246-55-5150</t>
  </si>
  <si>
    <t>0246-55-5125</t>
  </si>
  <si>
    <t>第883号</t>
  </si>
  <si>
    <t>そえだ医院</t>
  </si>
  <si>
    <t>いわき市常磐湯本町吹谷５５番地１</t>
  </si>
  <si>
    <t>0246-68-6155</t>
  </si>
  <si>
    <t>0246-68-6156</t>
  </si>
  <si>
    <t>第654号</t>
  </si>
  <si>
    <t>いわき市平字長橋町５１番地</t>
  </si>
  <si>
    <t>0246-35-3533</t>
  </si>
  <si>
    <t>0246-22-6670</t>
  </si>
  <si>
    <t>第574号</t>
  </si>
  <si>
    <t>こやまクリニック</t>
  </si>
  <si>
    <t>いわき市平字愛谷町四丁目５番地の３</t>
  </si>
  <si>
    <t>0246-35-0890</t>
  </si>
  <si>
    <t>0246-35-0891</t>
  </si>
  <si>
    <t>第586号</t>
  </si>
  <si>
    <t>なおハートクリニック</t>
  </si>
  <si>
    <t>971－8101</t>
  </si>
  <si>
    <t>いわき市小名浜字定西７７番地の１</t>
  </si>
  <si>
    <t>0246-54-1262</t>
  </si>
  <si>
    <t>0246-54-1263</t>
  </si>
  <si>
    <t>第758号</t>
  </si>
  <si>
    <t>第899号</t>
  </si>
  <si>
    <t>すずき内科クリニック</t>
  </si>
  <si>
    <t>961－0051</t>
  </si>
  <si>
    <t>白河市大森ノ内８４ー４</t>
  </si>
  <si>
    <t>0248-24-4114</t>
  </si>
  <si>
    <t>0248-24-4115</t>
  </si>
  <si>
    <t>医療法人昭寿会　つかはら内科クリニック</t>
  </si>
  <si>
    <t>961－0074</t>
  </si>
  <si>
    <t>白河市字郭内１２－１４</t>
  </si>
  <si>
    <t>0248-24-1011</t>
  </si>
  <si>
    <t>0248-22-2627</t>
  </si>
  <si>
    <t>第577号</t>
  </si>
  <si>
    <t>南湖こころのクリニック</t>
  </si>
  <si>
    <t>961－0021</t>
  </si>
  <si>
    <t>白河市関辺引目橋３３番地</t>
  </si>
  <si>
    <t>0248-23-4401</t>
  </si>
  <si>
    <t>0248-22-9632</t>
  </si>
  <si>
    <t>第672号</t>
  </si>
  <si>
    <t>白河市表郷クリニック</t>
  </si>
  <si>
    <t>961－0416</t>
  </si>
  <si>
    <t>白河市表郷金山字長者久保２－５</t>
  </si>
  <si>
    <t>0248-32-2316</t>
  </si>
  <si>
    <t>0248-32-1721</t>
  </si>
  <si>
    <t>第533号</t>
  </si>
  <si>
    <t>いがらし内科クリニック</t>
  </si>
  <si>
    <t>961－0831</t>
  </si>
  <si>
    <t>白河市老久保１３－１</t>
  </si>
  <si>
    <t>0248-21-9111</t>
  </si>
  <si>
    <t>0248-21-9100</t>
  </si>
  <si>
    <t>第576号</t>
  </si>
  <si>
    <t>あづまクリニック</t>
  </si>
  <si>
    <t>962－0853</t>
  </si>
  <si>
    <t>須賀川市前川５２－１</t>
  </si>
  <si>
    <t>0248-72-3755</t>
  </si>
  <si>
    <t>0248-72-3758</t>
  </si>
  <si>
    <t>第797号</t>
  </si>
  <si>
    <t>折笠クリニック</t>
  </si>
  <si>
    <t>962－0822</t>
  </si>
  <si>
    <t>須賀川市東作１４６－７</t>
  </si>
  <si>
    <t>0248-72-7065</t>
  </si>
  <si>
    <t>0248-72-7067</t>
  </si>
  <si>
    <t>第512号</t>
  </si>
  <si>
    <t>渡辺内科・胃腸科クリニック</t>
  </si>
  <si>
    <t>962－0062</t>
  </si>
  <si>
    <t>須賀川市山寺町１６２番地</t>
  </si>
  <si>
    <t>0248-76-5511</t>
  </si>
  <si>
    <t>0248-72-5678</t>
  </si>
  <si>
    <t>第573号</t>
  </si>
  <si>
    <t>矢部医院</t>
  </si>
  <si>
    <t>962－0839</t>
  </si>
  <si>
    <t>須賀川市大町２８０</t>
  </si>
  <si>
    <t>0248-75-2069</t>
  </si>
  <si>
    <t>0248-75-2083</t>
  </si>
  <si>
    <t>第614号</t>
  </si>
  <si>
    <t>橋本医院</t>
  </si>
  <si>
    <t>962－0051</t>
  </si>
  <si>
    <t>須賀川市越久三斗内７６</t>
  </si>
  <si>
    <t>0248-75-5161</t>
  </si>
  <si>
    <t>0248-75-5214</t>
  </si>
  <si>
    <t>第491号</t>
  </si>
  <si>
    <t>第483号</t>
  </si>
  <si>
    <t>医療法人長沼クリニック</t>
  </si>
  <si>
    <t>962－0203</t>
  </si>
  <si>
    <t>須賀川市長沼字殿町１１－３</t>
  </si>
  <si>
    <t>0248-67-2930</t>
  </si>
  <si>
    <t>0248-67-2931</t>
  </si>
  <si>
    <t>第680号</t>
  </si>
  <si>
    <t>春日クリニック</t>
  </si>
  <si>
    <t>962－0844</t>
  </si>
  <si>
    <t>須賀川市東町１１９－２</t>
  </si>
  <si>
    <t>0248-75-3551</t>
  </si>
  <si>
    <t>0248-75-3590</t>
  </si>
  <si>
    <t>第905号</t>
  </si>
  <si>
    <t>医療法人　関根医院</t>
  </si>
  <si>
    <t>962－0031</t>
  </si>
  <si>
    <t>須賀川市影沼町２２６－３</t>
  </si>
  <si>
    <t>0248-73-1035</t>
  </si>
  <si>
    <t>0248-73-1036</t>
  </si>
  <si>
    <t>第749号</t>
  </si>
  <si>
    <t>第559号</t>
  </si>
  <si>
    <t>太田メディカルクリニック</t>
  </si>
  <si>
    <t>962－0847</t>
  </si>
  <si>
    <t>須賀川市諏訪町５番地</t>
  </si>
  <si>
    <t>0248-75-2343</t>
  </si>
  <si>
    <t>第592号</t>
  </si>
  <si>
    <t>あべ内科医院</t>
  </si>
  <si>
    <t>962－0122</t>
  </si>
  <si>
    <t>須賀川市木之崎字寺前７７番地６</t>
  </si>
  <si>
    <t>0248-69-1122</t>
  </si>
  <si>
    <t>0248-69-1100</t>
  </si>
  <si>
    <t>第890号</t>
  </si>
  <si>
    <t>国分内科クリニック</t>
  </si>
  <si>
    <t>962－0851</t>
  </si>
  <si>
    <t>須賀川市中宿４４５番地</t>
  </si>
  <si>
    <t>0248-73-1155</t>
  </si>
  <si>
    <t>0248-73-1166</t>
  </si>
  <si>
    <t>第888号</t>
  </si>
  <si>
    <t>第737号</t>
  </si>
  <si>
    <t>内科・消化器科　みつはし医院</t>
  </si>
  <si>
    <t>966－0015</t>
  </si>
  <si>
    <t>喜多方市関柴町上高額字広面６８１－１</t>
  </si>
  <si>
    <t>0241-21-1311</t>
  </si>
  <si>
    <t>0241-23-1771</t>
  </si>
  <si>
    <t>第790号</t>
  </si>
  <si>
    <t>あきもと整形外科クリニック</t>
  </si>
  <si>
    <t>966－0850</t>
  </si>
  <si>
    <t>喜多方市字下川原８２９０－１２</t>
  </si>
  <si>
    <t>0241-21-1515</t>
  </si>
  <si>
    <t>0241-21-1599</t>
  </si>
  <si>
    <t>第489号</t>
  </si>
  <si>
    <t>第818号</t>
  </si>
  <si>
    <t>医療法人社団福寿会武田医院</t>
  </si>
  <si>
    <t>969－3512</t>
  </si>
  <si>
    <t>喜多方市塩川町字東栄町１－３－６</t>
  </si>
  <si>
    <t>0241-27-4031</t>
  </si>
  <si>
    <t>0241-27-8311</t>
  </si>
  <si>
    <t>第519号</t>
  </si>
  <si>
    <t>医療法人　くまたクリニック</t>
  </si>
  <si>
    <t>喜多方市塩川町字東栄町５－５－１１</t>
  </si>
  <si>
    <t>0241-28-1233</t>
  </si>
  <si>
    <t>0241-28-1244</t>
  </si>
  <si>
    <t>第497号</t>
  </si>
  <si>
    <t>喜多方市地域・家庭医療センター</t>
  </si>
  <si>
    <t>966－0083</t>
  </si>
  <si>
    <t>喜多方市字六枚長４２１２</t>
  </si>
  <si>
    <t>0241-24-5320</t>
  </si>
  <si>
    <t>0241-24-5328</t>
  </si>
  <si>
    <t>第546号</t>
  </si>
  <si>
    <t>医療法人羽根田医院</t>
  </si>
  <si>
    <t>相馬市沖ノ内２－１１－１</t>
  </si>
  <si>
    <t>0244-35-2970</t>
  </si>
  <si>
    <t>0244-35-2995</t>
  </si>
  <si>
    <t>医療法人寛和会　浜通りふれあい診療所</t>
  </si>
  <si>
    <t>相馬市沖ノ内１－２－１０</t>
  </si>
  <si>
    <t>0244-26-7100</t>
  </si>
  <si>
    <t>0244-26-7101</t>
  </si>
  <si>
    <t>第550号</t>
  </si>
  <si>
    <t>土川内科小児科</t>
  </si>
  <si>
    <t>964－0875</t>
  </si>
  <si>
    <t>二本松市槻木２５０－３</t>
  </si>
  <si>
    <t>0243-22-6688</t>
  </si>
  <si>
    <t>0243-23-7508</t>
  </si>
  <si>
    <t>第534号</t>
  </si>
  <si>
    <t>医療法人三浦内科医院</t>
  </si>
  <si>
    <t>964－0911</t>
  </si>
  <si>
    <t>二本松市亀谷２－２０８－１</t>
  </si>
  <si>
    <t>0243-23-3883</t>
  </si>
  <si>
    <t>0243-23-3869</t>
  </si>
  <si>
    <t>第872号</t>
  </si>
  <si>
    <t>令和元年11月 1日</t>
  </si>
  <si>
    <t>第659号</t>
  </si>
  <si>
    <t>和田医院</t>
  </si>
  <si>
    <t>964－0313</t>
  </si>
  <si>
    <t>二本松市小浜字新町２０</t>
  </si>
  <si>
    <t>0243-55-2303</t>
  </si>
  <si>
    <t>0243-55-2501</t>
  </si>
  <si>
    <t>第635号</t>
  </si>
  <si>
    <t>東和クリニック</t>
  </si>
  <si>
    <t>964－0202</t>
  </si>
  <si>
    <t>二本松市針道字蔵下１２０－１</t>
  </si>
  <si>
    <t>0243-66-2122</t>
  </si>
  <si>
    <t>0243-66-2123</t>
  </si>
  <si>
    <t>第602号</t>
  </si>
  <si>
    <t>二本松市岩代国民健康保険診療所</t>
  </si>
  <si>
    <t>964－0433</t>
  </si>
  <si>
    <t>二本松市百目木字町５８</t>
  </si>
  <si>
    <t>0243-56-2461</t>
  </si>
  <si>
    <t>第707号</t>
  </si>
  <si>
    <t>渡辺医院</t>
  </si>
  <si>
    <t>964－0876</t>
  </si>
  <si>
    <t>二本松市正法寺町１８６－１</t>
  </si>
  <si>
    <t>0243-62-3000</t>
  </si>
  <si>
    <t>0243-23-8281</t>
  </si>
  <si>
    <t>第887号</t>
  </si>
  <si>
    <t>さくらクリニック</t>
  </si>
  <si>
    <t>964－0881</t>
  </si>
  <si>
    <t>二本松市藤之前５３番地</t>
  </si>
  <si>
    <t>0243-62-3931</t>
  </si>
  <si>
    <t>0243-62-3932</t>
  </si>
  <si>
    <t>浪江町国民健康保険仮設津島診療所</t>
  </si>
  <si>
    <t>969－1404</t>
  </si>
  <si>
    <t>二本松市油井字大窪１１８番地</t>
  </si>
  <si>
    <t>0243-24-1431</t>
  </si>
  <si>
    <t>0243-24-1438</t>
  </si>
  <si>
    <t>第777号</t>
  </si>
  <si>
    <t>佐久間内科小児科医院</t>
  </si>
  <si>
    <t>964－0917</t>
  </si>
  <si>
    <t>二本松市本町１－２３７</t>
  </si>
  <si>
    <t>0243-22-0570</t>
  </si>
  <si>
    <t>0243-23-4830</t>
  </si>
  <si>
    <t>第759号</t>
  </si>
  <si>
    <t>二本松ウイメンズクリニック</t>
  </si>
  <si>
    <t>二本松市亀谷一丁目２７５番地４</t>
  </si>
  <si>
    <t>0243-24-1322</t>
  </si>
  <si>
    <t>0243-24-1320</t>
  </si>
  <si>
    <t>第853号</t>
  </si>
  <si>
    <t>さいとう医院大越診療所</t>
  </si>
  <si>
    <t>963－4112</t>
  </si>
  <si>
    <t>田村市大越町下大越字町１４９－１</t>
  </si>
  <si>
    <t>0247-79-2266</t>
  </si>
  <si>
    <t>第566号</t>
  </si>
  <si>
    <t>第876号</t>
  </si>
  <si>
    <t>医療法人　健山会　船引クリニック</t>
  </si>
  <si>
    <t>1130217</t>
  </si>
  <si>
    <t>田村市船引町船引字砂子田４２</t>
  </si>
  <si>
    <t>0247-82-0137</t>
  </si>
  <si>
    <t>0247-82-5125</t>
  </si>
  <si>
    <t>一般　　       14</t>
  </si>
  <si>
    <t>第815号</t>
  </si>
  <si>
    <t>石原クリニック</t>
  </si>
  <si>
    <t>975－0007</t>
  </si>
  <si>
    <t>南相馬市原町区南町４－２５－５</t>
  </si>
  <si>
    <t>0244-22-2212</t>
  </si>
  <si>
    <t>0244-22-5775</t>
  </si>
  <si>
    <t>第674号</t>
  </si>
  <si>
    <t>第778号</t>
  </si>
  <si>
    <t>たなべクリニック</t>
  </si>
  <si>
    <t>南相馬市原町区南町３－９０</t>
  </si>
  <si>
    <t>0244-25-4353</t>
  </si>
  <si>
    <t>0244-25-4357</t>
  </si>
  <si>
    <t>しいな脳神経外科クリニック</t>
  </si>
  <si>
    <t>975－0002</t>
  </si>
  <si>
    <t>南相馬市原町区東町１－７２－２</t>
  </si>
  <si>
    <t>0244-23-1747</t>
  </si>
  <si>
    <t>0244-22-4717</t>
  </si>
  <si>
    <t>第724号</t>
  </si>
  <si>
    <t>南相馬中央医院</t>
  </si>
  <si>
    <t>975－0006</t>
  </si>
  <si>
    <t>南相馬市原町区橋本町１－３－２</t>
  </si>
  <si>
    <t>0244-24-3355</t>
  </si>
  <si>
    <t>0244-22-5564</t>
  </si>
  <si>
    <t>第545号</t>
  </si>
  <si>
    <t>三澤内科ハートクリニック</t>
  </si>
  <si>
    <t>975－0038</t>
  </si>
  <si>
    <t>南相馬市原町区日の出町５４１－４</t>
  </si>
  <si>
    <t>0244-25-3511</t>
  </si>
  <si>
    <t>0244-24-5012</t>
  </si>
  <si>
    <t>第686号</t>
  </si>
  <si>
    <t>医療法人尚仁会上保原内科</t>
  </si>
  <si>
    <t>伊達市保原町上保原字大木田８－１</t>
  </si>
  <si>
    <t>0245-75-3800</t>
  </si>
  <si>
    <t>024-575-3801</t>
  </si>
  <si>
    <t>第823号</t>
  </si>
  <si>
    <t>第476号</t>
  </si>
  <si>
    <t>医療法人　掛田中央内科</t>
  </si>
  <si>
    <t>960－0801</t>
  </si>
  <si>
    <t>伊達市霊山町掛田字西裏４９－１</t>
  </si>
  <si>
    <t>024-586-1315</t>
  </si>
  <si>
    <t>024-586-3666</t>
  </si>
  <si>
    <t>第826号</t>
  </si>
  <si>
    <t>もり医院</t>
  </si>
  <si>
    <t>960－0729</t>
  </si>
  <si>
    <t>伊達市梁川町希望ケ丘２４</t>
  </si>
  <si>
    <t>024-577-7780</t>
  </si>
  <si>
    <t>第513号</t>
  </si>
  <si>
    <t>大木内科医院</t>
  </si>
  <si>
    <t>960－0605</t>
  </si>
  <si>
    <t>伊達市保原町字元町４</t>
  </si>
  <si>
    <t>024-575-3343</t>
  </si>
  <si>
    <t>024-575-3348</t>
  </si>
  <si>
    <t>第847号</t>
  </si>
  <si>
    <t>保原中央クリニック</t>
  </si>
  <si>
    <t>960－0611</t>
  </si>
  <si>
    <t>伊達市保原町字城ノ内７３－１</t>
  </si>
  <si>
    <t>024-575-3231</t>
  </si>
  <si>
    <t>024-575-3233</t>
  </si>
  <si>
    <t>第645号</t>
  </si>
  <si>
    <t>かしの木内科クリニック</t>
  </si>
  <si>
    <t>960－0418</t>
  </si>
  <si>
    <t>伊達市岡前２０－６</t>
  </si>
  <si>
    <t>024-551-1411</t>
  </si>
  <si>
    <t>024-551-1412</t>
  </si>
  <si>
    <t>第523号</t>
  </si>
  <si>
    <t>あづま脳神経外科病院附属　ほばらクリニック</t>
  </si>
  <si>
    <t>960－0634</t>
  </si>
  <si>
    <t>伊達市保原町大泉字小作逢１５－１</t>
  </si>
  <si>
    <t>024-574-2522</t>
  </si>
  <si>
    <t>024-576-7580</t>
  </si>
  <si>
    <t>第682号</t>
  </si>
  <si>
    <t>医療法人　敬仁会　なかのクリニック</t>
  </si>
  <si>
    <t>伊達市保原町字城ノ内２０番地１</t>
  </si>
  <si>
    <t>024-575-2246</t>
  </si>
  <si>
    <t>024-575-2051</t>
  </si>
  <si>
    <t>第572号</t>
  </si>
  <si>
    <t>さとう整形外科内科クリニック</t>
  </si>
  <si>
    <t>960－0671</t>
  </si>
  <si>
    <t>伊達市保原町字東野崎７０番地１</t>
  </si>
  <si>
    <t>024-572-7606</t>
  </si>
  <si>
    <t>024-572-7616</t>
  </si>
  <si>
    <t>第656号</t>
  </si>
  <si>
    <t>大山クリニック</t>
  </si>
  <si>
    <t>960－0468</t>
  </si>
  <si>
    <t>伊達市北後１３番地１</t>
  </si>
  <si>
    <t>024-583-2136</t>
  </si>
  <si>
    <t>024-584-2045</t>
  </si>
  <si>
    <t>第460号</t>
  </si>
  <si>
    <t>第609号</t>
  </si>
  <si>
    <t>医療法人上遠野内科医院</t>
  </si>
  <si>
    <t>969－1125</t>
  </si>
  <si>
    <t>本宮市本宮字荒町５４</t>
  </si>
  <si>
    <t>0243-33-5866</t>
  </si>
  <si>
    <t>第922号</t>
  </si>
  <si>
    <t>医療法人渡辺クリニック</t>
  </si>
  <si>
    <t>969－1101</t>
  </si>
  <si>
    <t>本宮市高木字高木１９－６</t>
  </si>
  <si>
    <t>0243-34-3311</t>
  </si>
  <si>
    <t>0243-34-3318</t>
  </si>
  <si>
    <t>第714号</t>
  </si>
  <si>
    <t>第669号</t>
  </si>
  <si>
    <t>村上医院</t>
  </si>
  <si>
    <t>969－1761</t>
  </si>
  <si>
    <t>伊達郡国見町大字藤田字北１１番地１</t>
  </si>
  <si>
    <t>024-585-2152</t>
  </si>
  <si>
    <t>024-585-5786</t>
  </si>
  <si>
    <t>第765号</t>
  </si>
  <si>
    <t>十二社内科外科</t>
  </si>
  <si>
    <t>960－1408</t>
  </si>
  <si>
    <t>伊達郡川俣町大字羽田字十二社５番地の１</t>
  </si>
  <si>
    <t>024-597-8907</t>
  </si>
  <si>
    <t>024-597-8908</t>
  </si>
  <si>
    <t>第896号</t>
  </si>
  <si>
    <t>鏡石クリニック</t>
  </si>
  <si>
    <t>969－0401</t>
  </si>
  <si>
    <t>岩瀬郡鏡石町本町２０１番地３</t>
  </si>
  <si>
    <t>0248-92-2113</t>
  </si>
  <si>
    <t>0248-92-2114</t>
  </si>
  <si>
    <t>第783号</t>
  </si>
  <si>
    <t>医療法人正生会佐藤医院</t>
  </si>
  <si>
    <t>2330584</t>
  </si>
  <si>
    <t>969－5345</t>
  </si>
  <si>
    <t>南会津郡下郷町大字塩生字下タ原１３１７</t>
  </si>
  <si>
    <t>0241-67-2134</t>
  </si>
  <si>
    <t>0241-67-2653</t>
  </si>
  <si>
    <t>第840号</t>
  </si>
  <si>
    <t>なかやクリニック</t>
  </si>
  <si>
    <t>967－0632</t>
  </si>
  <si>
    <t>南会津郡南会津町片貝字根木屋向１６</t>
  </si>
  <si>
    <t>0241-73-2036</t>
  </si>
  <si>
    <t>0241-73-2123</t>
  </si>
  <si>
    <t>第670号</t>
  </si>
  <si>
    <t>只見町国民健康保険朝日診療所</t>
  </si>
  <si>
    <t>2330626</t>
  </si>
  <si>
    <t>968－0442</t>
  </si>
  <si>
    <t>南会津郡只見町大字長浜字久保田３１</t>
  </si>
  <si>
    <t>0241-84-2221</t>
  </si>
  <si>
    <t>0241-84-2223</t>
  </si>
  <si>
    <t>一般　　       10
療養　　        9</t>
  </si>
  <si>
    <t>第478号</t>
  </si>
  <si>
    <t>西会津町国民健康保険　群岡診療所</t>
  </si>
  <si>
    <t>969－4512</t>
  </si>
  <si>
    <t>耶麻郡西会津町上野尻字西林崎３１３７－２０</t>
  </si>
  <si>
    <t>0241-47-2025</t>
  </si>
  <si>
    <t>0241-47-2315</t>
  </si>
  <si>
    <t>第705号</t>
  </si>
  <si>
    <t>西会津町国民健康保険西会津診療所</t>
  </si>
  <si>
    <t>969－4401</t>
  </si>
  <si>
    <t>耶麻郡西会津町登世島字田畑乙２０４２－６５</t>
  </si>
  <si>
    <t>0241-45-4228</t>
  </si>
  <si>
    <t>0241-45-4229</t>
  </si>
  <si>
    <t>第830号</t>
  </si>
  <si>
    <t>医療法人社団大志会矢吹医院</t>
  </si>
  <si>
    <t>969－3123</t>
  </si>
  <si>
    <t>耶麻郡猪苗代町字古城町９９－１</t>
  </si>
  <si>
    <t>0242-62-2169</t>
  </si>
  <si>
    <t>0242-65-2570</t>
  </si>
  <si>
    <t>第634号</t>
  </si>
  <si>
    <t>医療法人社団敬天会小川医院</t>
  </si>
  <si>
    <t>969－3122</t>
  </si>
  <si>
    <t>耶麻郡猪苗代町字カキ田３９３</t>
  </si>
  <si>
    <t>0242-62-2132</t>
  </si>
  <si>
    <t>0242-62-3021</t>
  </si>
  <si>
    <t>第834号</t>
  </si>
  <si>
    <t>磐梯町医療センター</t>
  </si>
  <si>
    <t>2530415</t>
  </si>
  <si>
    <t>969－3301</t>
  </si>
  <si>
    <t>耶麻郡磐梯町大字磐梯字諏訪山２９２６</t>
  </si>
  <si>
    <t>0242-73-2110</t>
  </si>
  <si>
    <t>0242-73-3563</t>
  </si>
  <si>
    <t>第919号</t>
  </si>
  <si>
    <t>猪苗代町立猪苗代病院</t>
  </si>
  <si>
    <t>969－3121</t>
  </si>
  <si>
    <t>耶麻郡猪苗代町字梨木西６５</t>
  </si>
  <si>
    <t>0242-62-2350</t>
  </si>
  <si>
    <t>0242-62-2353</t>
  </si>
  <si>
    <t>一般　　       65</t>
  </si>
  <si>
    <t>第768号</t>
  </si>
  <si>
    <t>かねこ内科・外科クリニック</t>
  </si>
  <si>
    <t>969－3133</t>
  </si>
  <si>
    <t>耶麻郡猪苗代町大字千代田字油地６２番地３</t>
  </si>
  <si>
    <t>0242-72-0660</t>
  </si>
  <si>
    <t>0242-72-0250</t>
  </si>
  <si>
    <t>第529号</t>
  </si>
  <si>
    <t>医療法人荒井医院</t>
  </si>
  <si>
    <t>969－6539</t>
  </si>
  <si>
    <t>河沼郡会津坂下町字古市乙１５０</t>
  </si>
  <si>
    <t>0242-83-2224</t>
  </si>
  <si>
    <t>0242-84-1025</t>
  </si>
  <si>
    <t>医療法人吉川医院</t>
  </si>
  <si>
    <t>969－6042</t>
  </si>
  <si>
    <t>大沼郡会津美里町字瀬戸町甲３２６２</t>
  </si>
  <si>
    <t>0242-56-3358</t>
  </si>
  <si>
    <t>第522号</t>
  </si>
  <si>
    <t>こばやしファミリークリニック</t>
  </si>
  <si>
    <t>969－6261</t>
  </si>
  <si>
    <t>大沼郡会津美里町字高田道上２８４１－１</t>
  </si>
  <si>
    <t>0242-55-0388</t>
  </si>
  <si>
    <t>0242-55-0399</t>
  </si>
  <si>
    <t>第518号</t>
  </si>
  <si>
    <t>第710号</t>
  </si>
  <si>
    <t>医療法人育慈会　いわしなクリニック</t>
  </si>
  <si>
    <t>2830666</t>
  </si>
  <si>
    <t>961－8031</t>
  </si>
  <si>
    <t>西白河郡西郷村大字米字西原３－５</t>
  </si>
  <si>
    <t>0248-48-1234</t>
  </si>
  <si>
    <t>0248-48-1847</t>
  </si>
  <si>
    <t>第858号</t>
  </si>
  <si>
    <t>泉崎南東北診療所</t>
  </si>
  <si>
    <t>969－0101</t>
  </si>
  <si>
    <t>西白河郡泉崎村大字泉崎字山ヶ入５６</t>
  </si>
  <si>
    <t>0248-53-2415</t>
  </si>
  <si>
    <t>0248-53-2533</t>
  </si>
  <si>
    <t>かねこクリニック</t>
  </si>
  <si>
    <t>961－8052</t>
  </si>
  <si>
    <t>西白河郡西郷村字道南東１１番地</t>
  </si>
  <si>
    <t>0248-24-3111</t>
  </si>
  <si>
    <t>0248-24-3113</t>
  </si>
  <si>
    <t>第627号</t>
  </si>
  <si>
    <t>医療法人社団愛恵会大野診療所</t>
  </si>
  <si>
    <t>963－7858</t>
  </si>
  <si>
    <t>石川郡石川町字下泉１７１</t>
  </si>
  <si>
    <t>0247-26-2615</t>
  </si>
  <si>
    <t>0247-26-1184</t>
  </si>
  <si>
    <t>第821号</t>
  </si>
  <si>
    <t>医療法人萩医会　やまもと内科クリニック</t>
  </si>
  <si>
    <t>963－7808</t>
  </si>
  <si>
    <t>石川郡石川町大字双里字白坂下７５－３</t>
  </si>
  <si>
    <t>0247-26-8311</t>
  </si>
  <si>
    <t>0247-26-8321</t>
  </si>
  <si>
    <t>第863号</t>
  </si>
  <si>
    <t>ふるどのクリニック</t>
  </si>
  <si>
    <t>963－8304</t>
  </si>
  <si>
    <t>石川郡古殿町大字松川字林１４－１</t>
  </si>
  <si>
    <t>0247-32-1114</t>
  </si>
  <si>
    <t>0247-32-1113</t>
  </si>
  <si>
    <t>第799号</t>
  </si>
  <si>
    <t>田村郡小野町大字小野新町字中通５９－１</t>
  </si>
  <si>
    <t>0247-72-2500</t>
  </si>
  <si>
    <t>0247-72-2540</t>
  </si>
  <si>
    <t>第508号</t>
  </si>
  <si>
    <t>のざわ内科クリニック</t>
  </si>
  <si>
    <t>963－7719</t>
  </si>
  <si>
    <t>田村郡三春町大字貝山字岩田８６ー２</t>
  </si>
  <si>
    <t>0247-61-1500</t>
  </si>
  <si>
    <t>0247-61-1501</t>
  </si>
  <si>
    <t>第849号</t>
  </si>
  <si>
    <t>医療法人　峰園会　せんざき医院</t>
  </si>
  <si>
    <t>963－7759</t>
  </si>
  <si>
    <t>田村郡三春町字大町３２みはる壱番館１Ｆ</t>
  </si>
  <si>
    <t>0247-61-2777</t>
  </si>
  <si>
    <t>0247-61-2788</t>
  </si>
  <si>
    <t>第908号</t>
  </si>
  <si>
    <t>雷クリニック</t>
  </si>
  <si>
    <t>963－7769</t>
  </si>
  <si>
    <t>田村郡三春町担橋２－１－２</t>
  </si>
  <si>
    <t>0247-62-6333</t>
  </si>
  <si>
    <t>0247-62-6363</t>
  </si>
  <si>
    <t>第528号</t>
  </si>
  <si>
    <t>かみや内科クリニック</t>
  </si>
  <si>
    <t>田村郡小野町大字小野新町字門番９３番地１</t>
  </si>
  <si>
    <t>0247-72-3212</t>
  </si>
  <si>
    <t>0247-72-3176</t>
  </si>
  <si>
    <t>第817号</t>
  </si>
  <si>
    <t>医療法人　富岡中央医院</t>
  </si>
  <si>
    <t>979－1112</t>
  </si>
  <si>
    <t>双葉郡富岡町中央１ー１１０</t>
  </si>
  <si>
    <t>0240-22-6560</t>
  </si>
  <si>
    <t>0240-21-0128</t>
  </si>
  <si>
    <t>第515号</t>
  </si>
  <si>
    <t>川内村国民健康保険診療所</t>
  </si>
  <si>
    <t>3230775</t>
  </si>
  <si>
    <t>979－1202</t>
  </si>
  <si>
    <t>双葉郡川内村大字下川内字坂シ内１３３－５</t>
  </si>
  <si>
    <t>0240-38-2119</t>
  </si>
  <si>
    <t>0240-39-0557</t>
  </si>
  <si>
    <t>第848号</t>
  </si>
  <si>
    <t>979－1472</t>
  </si>
  <si>
    <t>双葉郡双葉町新山本町１７</t>
  </si>
  <si>
    <t>0240-33-2013</t>
  </si>
  <si>
    <t>0240-33-5229</t>
  </si>
  <si>
    <t>双葉郡富岡町大字本岡字新夜ノ森６３４－１</t>
  </si>
  <si>
    <t>0240-21-0873</t>
  </si>
  <si>
    <t>0240-23-5333</t>
  </si>
  <si>
    <t>菅野医院</t>
  </si>
  <si>
    <t>979－2702</t>
  </si>
  <si>
    <t>相馬郡新地町谷地小屋字萩崎６１ー１</t>
  </si>
  <si>
    <t>0244-63-2388</t>
  </si>
  <si>
    <t>0244-62-5110</t>
  </si>
  <si>
    <t>医療法人　創究会　新地クリニック</t>
  </si>
  <si>
    <t>979－2709</t>
  </si>
  <si>
    <t>相馬郡新地町駅前２丁目１０番地</t>
  </si>
  <si>
    <t>0244-63-2700</t>
  </si>
  <si>
    <t>0244-63-2701</t>
  </si>
  <si>
    <t>第822号</t>
  </si>
  <si>
    <t>平成27年 1月 1日</t>
  </si>
  <si>
    <t>医療法人五光会福島寿光会病院</t>
  </si>
  <si>
    <t>福島市北町１－４０</t>
  </si>
  <si>
    <t>024-521-1370</t>
  </si>
  <si>
    <t>024-521-1368</t>
  </si>
  <si>
    <t>一般　　       62</t>
  </si>
  <si>
    <t>別添１の「第９」の１の(３)に規定する在宅療養支援診療所</t>
  </si>
  <si>
    <t>本田内科医院</t>
  </si>
  <si>
    <t>960－0231</t>
  </si>
  <si>
    <t>福島市飯坂町平野字東原４２－１２</t>
  </si>
  <si>
    <t>024-542-0666</t>
  </si>
  <si>
    <t>024-563-1260</t>
  </si>
  <si>
    <t>支援診３</t>
  </si>
  <si>
    <t>かんの消化器科外科医院</t>
  </si>
  <si>
    <t>960－8202</t>
  </si>
  <si>
    <t>福島市山口字雷２０</t>
  </si>
  <si>
    <t>024-533-3801</t>
  </si>
  <si>
    <t>024-533-3802</t>
  </si>
  <si>
    <t>第501号</t>
  </si>
  <si>
    <t>別添１の「第９」の１の(２)に規定する在宅療養支援診療所</t>
  </si>
  <si>
    <t>支援診２</t>
  </si>
  <si>
    <t>第578号</t>
  </si>
  <si>
    <t>第564号</t>
  </si>
  <si>
    <t>医療法人社団　鈴木医院</t>
  </si>
  <si>
    <t>福島市八木田字神明１４９－１</t>
  </si>
  <si>
    <t>024-545-0216</t>
  </si>
  <si>
    <t>024-545-0352</t>
  </si>
  <si>
    <t>第470号</t>
  </si>
  <si>
    <t>第537号</t>
  </si>
  <si>
    <t>第464号</t>
  </si>
  <si>
    <t>第532号</t>
  </si>
  <si>
    <t>医療法人さいとう医院</t>
  </si>
  <si>
    <t>960－0211</t>
  </si>
  <si>
    <t>福島市飯坂町湯野字浦湊２－８</t>
  </si>
  <si>
    <t>024-542-3030</t>
  </si>
  <si>
    <t>024-542-3010</t>
  </si>
  <si>
    <t>さとう胃腸科クリニック</t>
  </si>
  <si>
    <t>960－8002</t>
  </si>
  <si>
    <t>福島市森合町２ー２１</t>
  </si>
  <si>
    <t>024-536-0133</t>
  </si>
  <si>
    <t>第547号</t>
  </si>
  <si>
    <t>第526号</t>
  </si>
  <si>
    <t>第117号</t>
  </si>
  <si>
    <t>医療法人　武田中央医院</t>
  </si>
  <si>
    <t>960－8253</t>
  </si>
  <si>
    <t>福島市泉字仲ノ町１４－１３</t>
  </si>
  <si>
    <t>024-559-1664</t>
  </si>
  <si>
    <t>024-557-7085</t>
  </si>
  <si>
    <t>第503号</t>
  </si>
  <si>
    <t>医療生協わたり病院附属ふれあいクリニックさくらみず</t>
  </si>
  <si>
    <t>福島市笹谷字塗谷地２０－１</t>
  </si>
  <si>
    <t>024-559-2664</t>
  </si>
  <si>
    <t>024-559-2674</t>
  </si>
  <si>
    <t>第132号</t>
  </si>
  <si>
    <t>わたなべクリニック</t>
  </si>
  <si>
    <t>960－1108</t>
  </si>
  <si>
    <t>福島市成川字神崎４０－１</t>
  </si>
  <si>
    <t>024-593-3172</t>
  </si>
  <si>
    <t>024-593-5321</t>
  </si>
  <si>
    <t>第473号</t>
  </si>
  <si>
    <t>わたなべ内科</t>
  </si>
  <si>
    <t>福島市北沢又字川寒西９－６</t>
  </si>
  <si>
    <t>024-555-1171</t>
  </si>
  <si>
    <t>024-555-1172</t>
  </si>
  <si>
    <t>第504号</t>
  </si>
  <si>
    <t>医療法人　むつみ脳神経・耳鼻科クリニック</t>
  </si>
  <si>
    <t>福島市渡利字鳥谷下町３８－１</t>
  </si>
  <si>
    <t>024-526-0873</t>
  </si>
  <si>
    <t>024-526-0875</t>
  </si>
  <si>
    <t>生協いいの診療所</t>
  </si>
  <si>
    <t>960－1301</t>
  </si>
  <si>
    <t>福島市飯野町字後川２７－２</t>
  </si>
  <si>
    <t>024-562-4120</t>
  </si>
  <si>
    <t>024-562-4128</t>
  </si>
  <si>
    <t>久津医院</t>
  </si>
  <si>
    <t>960－8117</t>
  </si>
  <si>
    <t>福島市入江町１３－３</t>
  </si>
  <si>
    <t>024-525-4561</t>
  </si>
  <si>
    <t>024-525-4514</t>
  </si>
  <si>
    <t>第463号</t>
  </si>
  <si>
    <t>第565号</t>
  </si>
  <si>
    <t>ふくしま在宅緩和ケアクリニック</t>
  </si>
  <si>
    <t>福島市郷野目字宝来町２１－３</t>
  </si>
  <si>
    <t>024-544-6987</t>
  </si>
  <si>
    <t>024-544-6988</t>
  </si>
  <si>
    <t>こんの内科クリニック</t>
  </si>
  <si>
    <t>960－8051</t>
  </si>
  <si>
    <t>福島市曽根田町３－１９</t>
  </si>
  <si>
    <t>024-573-1860</t>
  </si>
  <si>
    <t>024-573-1861</t>
  </si>
  <si>
    <t>いがらし内科・消化器内科クリニック</t>
  </si>
  <si>
    <t>福島市飯坂町平野字道下９－７</t>
  </si>
  <si>
    <t>024-597-8690</t>
  </si>
  <si>
    <t>024-597-8691</t>
  </si>
  <si>
    <t>医療法人　健腎会　大森中央泌尿器科・内科・外科クリニック</t>
  </si>
  <si>
    <t>福島市大森字街道下７０番地２</t>
  </si>
  <si>
    <t>024-546-3725</t>
  </si>
  <si>
    <t>024-546-3726</t>
  </si>
  <si>
    <t>石井外科皮フ科</t>
  </si>
  <si>
    <t>960－8101</t>
  </si>
  <si>
    <t>福島市上町４－３４</t>
  </si>
  <si>
    <t>024-522-4987</t>
  </si>
  <si>
    <t>医療法人温故堂やんべ整形外科</t>
  </si>
  <si>
    <t>福島市黒岩字榎平６５番地の１</t>
  </si>
  <si>
    <t>024-572-7725</t>
  </si>
  <si>
    <t>024-572-7726</t>
  </si>
  <si>
    <t>第455号</t>
  </si>
  <si>
    <t>しいの木おうちクリニック</t>
  </si>
  <si>
    <t>960－8001</t>
  </si>
  <si>
    <t>福島市天神町１６－７</t>
  </si>
  <si>
    <t>024-573-0010</t>
  </si>
  <si>
    <t>024-573-0020</t>
  </si>
  <si>
    <t>ライフナビ脳と痛みと美容のクリニック</t>
  </si>
  <si>
    <t>福島市御山字稲荷田５２番地１</t>
  </si>
  <si>
    <t>024-533-7771</t>
  </si>
  <si>
    <t>024-533-7775</t>
  </si>
  <si>
    <t>第505号</t>
  </si>
  <si>
    <t>光が丘クリニック</t>
  </si>
  <si>
    <t>960－8156</t>
  </si>
  <si>
    <t>福島市田沢字木曽内入２４番地３</t>
  </si>
  <si>
    <t>024-572-4505</t>
  </si>
  <si>
    <t>024-572-4535</t>
  </si>
  <si>
    <t>第472号</t>
  </si>
  <si>
    <t>医療法人吉田内科</t>
  </si>
  <si>
    <t>965－0878</t>
  </si>
  <si>
    <t>会津若松市中町１－２６</t>
  </si>
  <si>
    <t>0242-27-0537</t>
  </si>
  <si>
    <t>0242-38-2263</t>
  </si>
  <si>
    <t>第507号</t>
  </si>
  <si>
    <t>第459号</t>
  </si>
  <si>
    <t>第457号</t>
  </si>
  <si>
    <t>医療法人慈繁会付属田村診療所</t>
  </si>
  <si>
    <t>963－1154</t>
  </si>
  <si>
    <t>郡山市田村町岩作字穂多礼２１８</t>
  </si>
  <si>
    <t>024-955-3128</t>
  </si>
  <si>
    <t>024-955-3602</t>
  </si>
  <si>
    <t>医療法人慈慧会　安積整形外科</t>
  </si>
  <si>
    <t>963－0107</t>
  </si>
  <si>
    <t>郡山市安積３－３４７</t>
  </si>
  <si>
    <t>024-945-1191</t>
  </si>
  <si>
    <t>第514号</t>
  </si>
  <si>
    <t>池田内科医院</t>
  </si>
  <si>
    <t>963－0111</t>
  </si>
  <si>
    <t>郡山市安積町荒井字下北井前４３－５</t>
  </si>
  <si>
    <t>024-946-3251</t>
  </si>
  <si>
    <t>024-946-3252</t>
  </si>
  <si>
    <t>一般　　        6
介護　　       10</t>
  </si>
  <si>
    <t>第516号</t>
  </si>
  <si>
    <t>石井在宅クリニック</t>
  </si>
  <si>
    <t>郡山市菜根３－２５－８</t>
  </si>
  <si>
    <t>024-936-7200</t>
  </si>
  <si>
    <t>024-936-7201</t>
  </si>
  <si>
    <t>第474号</t>
  </si>
  <si>
    <t>第475号</t>
  </si>
  <si>
    <t>別添１の「第９」の１の(１)に規定する在宅療養支援診療所</t>
  </si>
  <si>
    <t>いがらし内科外科クリニック</t>
  </si>
  <si>
    <t>0334786</t>
  </si>
  <si>
    <t>963－8026</t>
  </si>
  <si>
    <t>郡山市並木二丁目１２－７</t>
  </si>
  <si>
    <t>024-931-3200</t>
  </si>
  <si>
    <t>024-931-3350</t>
  </si>
  <si>
    <t>支援診１</t>
  </si>
  <si>
    <t>たるかわクリニック</t>
  </si>
  <si>
    <t>郡山市御前南一丁目１３</t>
  </si>
  <si>
    <t>024-966-3311</t>
  </si>
  <si>
    <t>024-966-3312</t>
  </si>
  <si>
    <t>医療法人　根本クリニック</t>
  </si>
  <si>
    <t>963－8012</t>
  </si>
  <si>
    <t>郡山市咲田１－５－１１</t>
  </si>
  <si>
    <t>024-922-9405</t>
  </si>
  <si>
    <t>024-924-1250</t>
  </si>
  <si>
    <t>あさかの杜クリニック</t>
  </si>
  <si>
    <t>郡山市安積町成田字漆山５０</t>
  </si>
  <si>
    <t>024-937-3151</t>
  </si>
  <si>
    <t>024-946-8522</t>
  </si>
  <si>
    <t>第481号</t>
  </si>
  <si>
    <t>963－1412</t>
  </si>
  <si>
    <t>郡山市湖南町舘字伊勢ノ前１２３７－５</t>
  </si>
  <si>
    <t>024-982-2113</t>
  </si>
  <si>
    <t>024-982-3261</t>
  </si>
  <si>
    <t>第496号</t>
  </si>
  <si>
    <t>医療法人　古川内科眼科医院</t>
  </si>
  <si>
    <t>郡山市小原田４－１２－２６</t>
  </si>
  <si>
    <t>024-956-6500</t>
  </si>
  <si>
    <t>024-956-6503</t>
  </si>
  <si>
    <t>第551号</t>
  </si>
  <si>
    <t>第510号</t>
  </si>
  <si>
    <t>本町鈴木クリニック</t>
  </si>
  <si>
    <t>郡山市本町２－２－７</t>
  </si>
  <si>
    <t>024-922-0556</t>
  </si>
  <si>
    <t>024-933-9451</t>
  </si>
  <si>
    <t>第531号</t>
  </si>
  <si>
    <t>第539号</t>
  </si>
  <si>
    <t>岡沼内科・往診クリニック</t>
  </si>
  <si>
    <t>郡山市安積３－３４９－１</t>
  </si>
  <si>
    <t>024-937-6030</t>
  </si>
  <si>
    <t>024-937-6031</t>
  </si>
  <si>
    <t>第568号</t>
  </si>
  <si>
    <t>東原クリニック</t>
  </si>
  <si>
    <t>963－0552</t>
  </si>
  <si>
    <t>郡山市東原１丁目２２２番地</t>
  </si>
  <si>
    <t>024-925-1616</t>
  </si>
  <si>
    <t>024-925-1615</t>
  </si>
  <si>
    <t>第552号</t>
  </si>
  <si>
    <t>第500号</t>
  </si>
  <si>
    <t>第461号</t>
  </si>
  <si>
    <t>972－0161</t>
  </si>
  <si>
    <t>いわき市遠野町上遠野字本町８４</t>
  </si>
  <si>
    <t>0246-89-2041</t>
  </si>
  <si>
    <t>0246-89-2939</t>
  </si>
  <si>
    <t>第557号</t>
  </si>
  <si>
    <t>第126号</t>
  </si>
  <si>
    <t>医療法人あさうら会　須田医院</t>
  </si>
  <si>
    <t>973－8411</t>
  </si>
  <si>
    <t>いわき市小島町１－５－２</t>
  </si>
  <si>
    <t>0246-27-6060</t>
  </si>
  <si>
    <t>0246-27-1617</t>
  </si>
  <si>
    <t>第490号</t>
  </si>
  <si>
    <t>医療法人あさうら会　久之浜医院</t>
  </si>
  <si>
    <t>いわき市久之浜町久之浜字中町２０</t>
  </si>
  <si>
    <t>0246-82-3223</t>
  </si>
  <si>
    <t>第570号</t>
  </si>
  <si>
    <t>渡辺内科・胃腸科</t>
  </si>
  <si>
    <t>いわき市平字倉前１１３－１</t>
  </si>
  <si>
    <t>0246-25-7272</t>
  </si>
  <si>
    <t>0246-25-2523</t>
  </si>
  <si>
    <t>第571号</t>
  </si>
  <si>
    <t>第587号</t>
  </si>
  <si>
    <t>安島内科クリニック</t>
  </si>
  <si>
    <t>970－8045</t>
  </si>
  <si>
    <t>いわき市郷ケ丘２－３３－１</t>
  </si>
  <si>
    <t>0246-46-1000</t>
  </si>
  <si>
    <t>0246-46-1001</t>
  </si>
  <si>
    <t>医療法人社団　正風会　石井正記念　石井医院</t>
  </si>
  <si>
    <t>いわき市小名浜字本町６０</t>
  </si>
  <si>
    <t>0246-54-5330</t>
  </si>
  <si>
    <t>0246-52-1160</t>
  </si>
  <si>
    <t>こじま内科</t>
  </si>
  <si>
    <t>いわき市遠野町上遠野字太田２０－３</t>
  </si>
  <si>
    <t>0246-74-1500</t>
  </si>
  <si>
    <t>0246-74-1501</t>
  </si>
  <si>
    <t>第544号</t>
  </si>
  <si>
    <t>あんざいクリニック</t>
  </si>
  <si>
    <t>970－8032</t>
  </si>
  <si>
    <t>いわき市平下荒川字大作１３３－５</t>
  </si>
  <si>
    <t>0246-88-6305</t>
  </si>
  <si>
    <t>0246-88-6307</t>
  </si>
  <si>
    <t>第553号</t>
  </si>
  <si>
    <t>第467号</t>
  </si>
  <si>
    <t>医療法人　石井内科クリニック　飯野</t>
  </si>
  <si>
    <t>970－8044</t>
  </si>
  <si>
    <t>いわき市中央台飯野三丁目３３番地の１</t>
  </si>
  <si>
    <t>0246-29-2500</t>
  </si>
  <si>
    <t>0246-29-2511</t>
  </si>
  <si>
    <t>クリニック　阿部</t>
  </si>
  <si>
    <t>いわき市泉町七丁目１番地の９</t>
  </si>
  <si>
    <t>0246-85-5801</t>
  </si>
  <si>
    <t>0246-85-5803</t>
  </si>
  <si>
    <t>第468号</t>
  </si>
  <si>
    <t>公益財団法人ときわ会　竹林貞吉記念クリニック</t>
  </si>
  <si>
    <t>いわき市平字堂根町２番地の１デュオヒルズいわきザレジデンス２階</t>
  </si>
  <si>
    <t>0246-80-8222</t>
  </si>
  <si>
    <t>0246-80-8223</t>
  </si>
  <si>
    <t>鈴木ホームクリニック</t>
  </si>
  <si>
    <t>961－0982</t>
  </si>
  <si>
    <t>白河市南真舟６－２</t>
  </si>
  <si>
    <t>0248-31-8181</t>
  </si>
  <si>
    <t>0248-31-8200</t>
  </si>
  <si>
    <t>第479号</t>
  </si>
  <si>
    <t>くにい増見クリニック</t>
  </si>
  <si>
    <t>969－0308</t>
  </si>
  <si>
    <t>白河市大信増見字下ノ田４５</t>
  </si>
  <si>
    <t>0248-46-2258</t>
  </si>
  <si>
    <t>0248-46-2488</t>
  </si>
  <si>
    <t>医療法人　緑桜会　緑が丘さくら診療所</t>
  </si>
  <si>
    <t>961－0309</t>
  </si>
  <si>
    <t>白河市東深仁井田字道山６－１０</t>
  </si>
  <si>
    <t>0248-35-1555</t>
  </si>
  <si>
    <t>0248-35-1556</t>
  </si>
  <si>
    <t>白河在宅支援診療所</t>
  </si>
  <si>
    <t>961－0003</t>
  </si>
  <si>
    <t>白河市泉田池ノ上８３－１</t>
  </si>
  <si>
    <t>0248-22-5101</t>
  </si>
  <si>
    <t>0248-24-4526</t>
  </si>
  <si>
    <t>福島県厚生農業協同組合連合会　農村健診センター</t>
  </si>
  <si>
    <t>白河市豊地上弥次郎２番地１</t>
  </si>
  <si>
    <t>0248-27-3432</t>
  </si>
  <si>
    <t>0248-27-2493</t>
  </si>
  <si>
    <t>第453号</t>
  </si>
  <si>
    <t>医療法人　吉田医院</t>
  </si>
  <si>
    <t>962－0841</t>
  </si>
  <si>
    <t>須賀川市上北町９６－１</t>
  </si>
  <si>
    <t>0248-76-2117</t>
  </si>
  <si>
    <t>0248-76-2118</t>
  </si>
  <si>
    <t>第542号</t>
  </si>
  <si>
    <t>第462号</t>
  </si>
  <si>
    <t>第493号</t>
  </si>
  <si>
    <t>ブナの木内科診療所</t>
  </si>
  <si>
    <t>962－0311</t>
  </si>
  <si>
    <t>須賀川市矢沢字天神２１０</t>
  </si>
  <si>
    <t>0248-66-1550</t>
  </si>
  <si>
    <t>0248-66-1551</t>
  </si>
  <si>
    <t>第588号</t>
  </si>
  <si>
    <t>石川内科</t>
  </si>
  <si>
    <t>962－0007</t>
  </si>
  <si>
    <t>須賀川市下宿町５７番地</t>
  </si>
  <si>
    <t>0248-63-9020</t>
  </si>
  <si>
    <t>0248-63-9021</t>
  </si>
  <si>
    <t>第485号</t>
  </si>
  <si>
    <t>第555号</t>
  </si>
  <si>
    <t>医療生協きたかた診療所</t>
  </si>
  <si>
    <t>966－0095</t>
  </si>
  <si>
    <t>喜多方市字押切東１－３３</t>
  </si>
  <si>
    <t>0241-23-3611</t>
  </si>
  <si>
    <t>0241-23-2866</t>
  </si>
  <si>
    <t>第556号</t>
  </si>
  <si>
    <t>第558号</t>
  </si>
  <si>
    <t>第487号</t>
  </si>
  <si>
    <t>大石医院</t>
  </si>
  <si>
    <t>976－0042</t>
  </si>
  <si>
    <t>相馬市中村字大町４７</t>
  </si>
  <si>
    <t>0244-35-3451</t>
  </si>
  <si>
    <t>0244-35-6127</t>
  </si>
  <si>
    <t>みずのクリニック</t>
  </si>
  <si>
    <t>964－0903</t>
  </si>
  <si>
    <t>二本松市根崎１－５５</t>
  </si>
  <si>
    <t>0243-23-5158</t>
  </si>
  <si>
    <t>0243-23-5191</t>
  </si>
  <si>
    <t>第511号</t>
  </si>
  <si>
    <t>佐藤内科胃腸科医院</t>
  </si>
  <si>
    <t>二本松市油井字八軒町５４</t>
  </si>
  <si>
    <t>0243-22-0174</t>
  </si>
  <si>
    <t>0243-22-0192</t>
  </si>
  <si>
    <t>第494号</t>
  </si>
  <si>
    <t>みうら内科クリニック</t>
  </si>
  <si>
    <t>964－0806</t>
  </si>
  <si>
    <t>二本松市羽石１１０－６</t>
  </si>
  <si>
    <t>0243-22-5512</t>
  </si>
  <si>
    <t>0243-22-5706</t>
  </si>
  <si>
    <t>第520号</t>
  </si>
  <si>
    <t>整形外科・内科・リウマチ科　小林医院</t>
  </si>
  <si>
    <t>二本松市根崎二丁目１９７番地</t>
  </si>
  <si>
    <t>0243-22-0682</t>
  </si>
  <si>
    <t>第521号</t>
  </si>
  <si>
    <t>医療法人明孝会　青山医院</t>
  </si>
  <si>
    <t>田村市常葉町常葉字荒町４８</t>
  </si>
  <si>
    <t>0247-77-2015</t>
  </si>
  <si>
    <t>0247-77-2182</t>
  </si>
  <si>
    <t>第560号</t>
  </si>
  <si>
    <t>第584号</t>
  </si>
  <si>
    <t>しんどうクリニック</t>
  </si>
  <si>
    <t>975－0061</t>
  </si>
  <si>
    <t>南相馬市原町区大木戸字松島３１８－１４</t>
  </si>
  <si>
    <t>0244-22-0600</t>
  </si>
  <si>
    <t>0244-25-2833</t>
  </si>
  <si>
    <t>第540号</t>
  </si>
  <si>
    <t>医療法人すずき医院</t>
  </si>
  <si>
    <t>960－0652</t>
  </si>
  <si>
    <t>伊達市保原町字西町１７５</t>
  </si>
  <si>
    <t>0245-75-2563</t>
  </si>
  <si>
    <t>024-575-3999</t>
  </si>
  <si>
    <t>第458号</t>
  </si>
  <si>
    <t>神岡クリニック</t>
  </si>
  <si>
    <t>伊達市霊山町掛田字中町１１－１</t>
  </si>
  <si>
    <t>024-586-1318</t>
  </si>
  <si>
    <t>024-586-3119</t>
  </si>
  <si>
    <t>おの整形外科クリニック</t>
  </si>
  <si>
    <t>960－0777</t>
  </si>
  <si>
    <t>伊達市梁川町字西土橋１２０</t>
  </si>
  <si>
    <t>024-527-1055</t>
  </si>
  <si>
    <t>024-527-1050</t>
  </si>
  <si>
    <t>第561号</t>
  </si>
  <si>
    <t>医療法人武田胃腸科内科医院</t>
  </si>
  <si>
    <t>伊達郡国見町大字藤田字北１２</t>
  </si>
  <si>
    <t>024-585-2630</t>
  </si>
  <si>
    <t>024-585-2014</t>
  </si>
  <si>
    <t>第484号</t>
  </si>
  <si>
    <t>第536号</t>
  </si>
  <si>
    <t>遠藤内科医院</t>
  </si>
  <si>
    <t>969－1617</t>
  </si>
  <si>
    <t>伊達郡桑折町字陣屋１－６</t>
  </si>
  <si>
    <t>024-582-6788</t>
  </si>
  <si>
    <t>024-582-6799</t>
  </si>
  <si>
    <t>よしだ総合診療・在宅ケアクリニック</t>
  </si>
  <si>
    <t>岩瀬郡鏡石町不時沼２１７番地１</t>
  </si>
  <si>
    <t>0248-62-2508</t>
  </si>
  <si>
    <t>0248-94-2902</t>
  </si>
  <si>
    <t>第530号</t>
  </si>
  <si>
    <t>第562号</t>
  </si>
  <si>
    <t>ニューロクリニック</t>
  </si>
  <si>
    <t>961－8051</t>
  </si>
  <si>
    <t>西白河郡西郷村字下前田東５番地１</t>
  </si>
  <si>
    <t>0248-24-4111</t>
  </si>
  <si>
    <t>0248-24-4112</t>
  </si>
  <si>
    <t>第482号</t>
  </si>
  <si>
    <t>医療法人　つちやクリニック</t>
  </si>
  <si>
    <t>東白川郡塙町大字塙字材木町１０番地１</t>
  </si>
  <si>
    <t>0247-43-2250</t>
  </si>
  <si>
    <t>0247-43-2251</t>
  </si>
  <si>
    <t>第579号</t>
  </si>
  <si>
    <t>第498号</t>
  </si>
  <si>
    <t>ひらた中央病院附属中島医院</t>
  </si>
  <si>
    <t>963－7851</t>
  </si>
  <si>
    <t>石川郡石川町字新町４６－１</t>
  </si>
  <si>
    <t>0247-26-3415</t>
  </si>
  <si>
    <t>0247-26-3416</t>
  </si>
  <si>
    <t>第580号</t>
  </si>
  <si>
    <t>第563号</t>
  </si>
  <si>
    <t>なごみファミリークリニック</t>
  </si>
  <si>
    <t>963－7704</t>
  </si>
  <si>
    <t>田村郡三春町大字熊耳字上荒井１９９番地の１</t>
  </si>
  <si>
    <t>0247-62-2473</t>
  </si>
  <si>
    <t>0247-62-3761</t>
  </si>
  <si>
    <t>馬場医院</t>
  </si>
  <si>
    <t>979－0403</t>
  </si>
  <si>
    <t>双葉郡広野町下浅見川字広長１００－６</t>
  </si>
  <si>
    <t>0240-27-2231</t>
  </si>
  <si>
    <t>0240-27-4007</t>
  </si>
  <si>
    <t>平成28年12月 1日</t>
  </si>
  <si>
    <t>摂食機能療法の注３に規定する摂食嚥下機能回復体制加算３</t>
  </si>
  <si>
    <t>摂嚥回３</t>
  </si>
  <si>
    <t>第291号</t>
  </si>
  <si>
    <t>第329号</t>
  </si>
  <si>
    <t>第156号</t>
  </si>
  <si>
    <t>平成21年12月 1日</t>
  </si>
  <si>
    <t>第369号</t>
  </si>
  <si>
    <t>第198号</t>
  </si>
  <si>
    <t>第356号</t>
  </si>
  <si>
    <t>第295号</t>
  </si>
  <si>
    <t>平成26年 7月 1日</t>
  </si>
  <si>
    <t>第280号</t>
  </si>
  <si>
    <t>第302号</t>
  </si>
  <si>
    <t>福島セントラルクリニック</t>
  </si>
  <si>
    <t>福島市早稲町８番２２号</t>
  </si>
  <si>
    <t>024-522-7701</t>
  </si>
  <si>
    <t>024-522-7717</t>
  </si>
  <si>
    <t>一般　　
　　一般       17</t>
  </si>
  <si>
    <t>第361号</t>
  </si>
  <si>
    <t>第364号</t>
  </si>
  <si>
    <t>福島市こども発達支援センター</t>
  </si>
  <si>
    <t>福島市森合町１０番１号</t>
  </si>
  <si>
    <t>024-534-6074</t>
  </si>
  <si>
    <t>024-597-7608</t>
  </si>
  <si>
    <t>第353号</t>
  </si>
  <si>
    <t>第340号</t>
  </si>
  <si>
    <t>第374号</t>
  </si>
  <si>
    <t>第320号</t>
  </si>
  <si>
    <t>第391号</t>
  </si>
  <si>
    <t>小野木クリニック</t>
  </si>
  <si>
    <t>会津若松市材木町二丁目５番２０号</t>
  </si>
  <si>
    <t>0242-26-5533</t>
  </si>
  <si>
    <t>0242-29-2088</t>
  </si>
  <si>
    <t>第287号</t>
  </si>
  <si>
    <t>福島県総合療育センター</t>
  </si>
  <si>
    <t>0331923</t>
  </si>
  <si>
    <t>郡山市富田町字上ノ台４－１</t>
  </si>
  <si>
    <t>024-951-0250</t>
  </si>
  <si>
    <t>024-951-0143</t>
  </si>
  <si>
    <t>第305号</t>
  </si>
  <si>
    <t>平成24年 7月 1日</t>
  </si>
  <si>
    <t>第350号</t>
  </si>
  <si>
    <t>第281号</t>
  </si>
  <si>
    <t>第261号</t>
  </si>
  <si>
    <t>第384号</t>
  </si>
  <si>
    <t>第292号</t>
  </si>
  <si>
    <t>第330号</t>
  </si>
  <si>
    <t>医療法人慈繁会付属トータルヘルスクリニック</t>
  </si>
  <si>
    <t>郡山市山崎１７１</t>
  </si>
  <si>
    <t>024-927-0305</t>
  </si>
  <si>
    <t>024-927-0326</t>
  </si>
  <si>
    <t>一般　　
　　一般       15</t>
  </si>
  <si>
    <t>第167号</t>
  </si>
  <si>
    <t>第318号</t>
  </si>
  <si>
    <t>第322号</t>
  </si>
  <si>
    <t>第352号</t>
  </si>
  <si>
    <t>平成25年 7月 1日</t>
  </si>
  <si>
    <t>第286号</t>
  </si>
  <si>
    <t>福島整肢療護園</t>
  </si>
  <si>
    <t>970－8001</t>
  </si>
  <si>
    <t>いわき市平上平窪字古館１－２</t>
  </si>
  <si>
    <t>0246-25-8131</t>
  </si>
  <si>
    <t>0246-22-1259</t>
  </si>
  <si>
    <t>第321号</t>
  </si>
  <si>
    <t>第375号</t>
  </si>
  <si>
    <t>第390号</t>
  </si>
  <si>
    <t>第362号</t>
  </si>
  <si>
    <t>第327号</t>
  </si>
  <si>
    <t>平成24年 8月 1日</t>
  </si>
  <si>
    <t>医療法人恒英会永井整形外科</t>
  </si>
  <si>
    <t>971－8167</t>
  </si>
  <si>
    <t>いわき市小名浜西君ケ塚町１９－９</t>
  </si>
  <si>
    <t>0246-54-7722</t>
  </si>
  <si>
    <t>0246-54-7744</t>
  </si>
  <si>
    <t>第296号</t>
  </si>
  <si>
    <t>第344号</t>
  </si>
  <si>
    <t>第387号</t>
  </si>
  <si>
    <t>第388号</t>
  </si>
  <si>
    <t>第278号</t>
  </si>
  <si>
    <t>平成25年11月 1日</t>
  </si>
  <si>
    <t>第348号</t>
  </si>
  <si>
    <t>第306号</t>
  </si>
  <si>
    <t>第389号</t>
  </si>
  <si>
    <t>第370号</t>
  </si>
  <si>
    <t>医療法人昨雲会飯塚病院</t>
  </si>
  <si>
    <t>0830213</t>
  </si>
  <si>
    <t>喜多方市松山町村松字北原３６３４－１</t>
  </si>
  <si>
    <t>0241-24-3421</t>
  </si>
  <si>
    <t>0241-24-3426</t>
  </si>
  <si>
    <t>精神　　      410</t>
  </si>
  <si>
    <t>第285号</t>
  </si>
  <si>
    <t>第319号</t>
  </si>
  <si>
    <t>第168号</t>
  </si>
  <si>
    <t>第315号</t>
  </si>
  <si>
    <t>第381号</t>
  </si>
  <si>
    <t>第264号</t>
  </si>
  <si>
    <t>第307号</t>
  </si>
  <si>
    <t>平成29年 3月23日</t>
  </si>
  <si>
    <t>第249号</t>
  </si>
  <si>
    <t>第343号</t>
  </si>
  <si>
    <t>平成29年 1月 1日</t>
  </si>
  <si>
    <t>第316号</t>
  </si>
  <si>
    <t>第367号</t>
  </si>
  <si>
    <t>第289号</t>
  </si>
  <si>
    <t>第314号</t>
  </si>
  <si>
    <t>第355号</t>
  </si>
  <si>
    <t>医療法人あさひ会　南東北わたなべクリニック</t>
  </si>
  <si>
    <t>969－0223</t>
  </si>
  <si>
    <t>西白河郡矢吹町文京町２２６</t>
  </si>
  <si>
    <t>0248-44-4111</t>
  </si>
  <si>
    <t>0248-44-4116</t>
  </si>
  <si>
    <t>第300号</t>
  </si>
  <si>
    <t>平成28年11月 1日</t>
  </si>
  <si>
    <t>第269号</t>
  </si>
  <si>
    <t>医療法人　久慈会　深谷クリニック</t>
  </si>
  <si>
    <t>963－6123</t>
  </si>
  <si>
    <t>東白川郡棚倉町大字関口字上志宝７３番地</t>
  </si>
  <si>
    <t>0247-33-3223</t>
  </si>
  <si>
    <t>0247-33-3263</t>
  </si>
  <si>
    <t>第271号</t>
  </si>
  <si>
    <t>平成22年 7月 1日</t>
  </si>
  <si>
    <t>第338号</t>
  </si>
  <si>
    <t>第303号</t>
  </si>
  <si>
    <t>福島県厚生農業協同組合連合会双葉厚生病院</t>
  </si>
  <si>
    <t>双葉郡双葉町大字新山字久保前１００</t>
  </si>
  <si>
    <t>0240-33-2151</t>
  </si>
  <si>
    <t>0240-33-2129</t>
  </si>
  <si>
    <t>一般　　      120
精神　　       70</t>
  </si>
  <si>
    <t>第313号</t>
  </si>
  <si>
    <t>第385号</t>
  </si>
  <si>
    <t>第346号</t>
  </si>
  <si>
    <t>独立行政法人国立病院機構いわき病院</t>
  </si>
  <si>
    <t>971－8126</t>
  </si>
  <si>
    <t>福島県いわき市小名浜野田字八合８８番地１</t>
  </si>
  <si>
    <t>0246-88-7101</t>
  </si>
  <si>
    <t>0246-88-7075</t>
  </si>
  <si>
    <t>一般　　
　　一般      154</t>
  </si>
  <si>
    <t>第382号</t>
  </si>
  <si>
    <t>第403号</t>
  </si>
  <si>
    <t>平成18年11月 1日</t>
  </si>
  <si>
    <t>第454号</t>
  </si>
  <si>
    <t>田島整形外科</t>
  </si>
  <si>
    <t>960－8074</t>
  </si>
  <si>
    <t>福島市西中央１－１２－２</t>
  </si>
  <si>
    <t>024-533-6651</t>
  </si>
  <si>
    <t>024-536-1978</t>
  </si>
  <si>
    <t>第258号</t>
  </si>
  <si>
    <t>平成27年12月 1日</t>
  </si>
  <si>
    <t>第247号</t>
  </si>
  <si>
    <t>医療法人後藤整形外科</t>
  </si>
  <si>
    <t>福島市鎌田字門丈壇１０－１０</t>
  </si>
  <si>
    <t>024-554-2626</t>
  </si>
  <si>
    <t>024-554-2811</t>
  </si>
  <si>
    <t>さとう日出夫整形外科</t>
  </si>
  <si>
    <t>福島市岡部字中条６５</t>
  </si>
  <si>
    <t>024-533-1433</t>
  </si>
  <si>
    <t>024-535-5666</t>
  </si>
  <si>
    <t>第445号</t>
  </si>
  <si>
    <t>第377号</t>
  </si>
  <si>
    <t>ながおさ整形外科</t>
  </si>
  <si>
    <t>960－8165</t>
  </si>
  <si>
    <t>福島市吉倉字八幡８－１</t>
  </si>
  <si>
    <t>024-544-1852</t>
  </si>
  <si>
    <t>024-573-4670</t>
  </si>
  <si>
    <t>平成19年 1月 1日</t>
  </si>
  <si>
    <t>渡辺政行整形外科クリニック</t>
  </si>
  <si>
    <t>福島市北五老内町６－１６</t>
  </si>
  <si>
    <t>024-529-7655</t>
  </si>
  <si>
    <t>024-529-7656</t>
  </si>
  <si>
    <t>ＡＲＣクリニックよしだ整形外科</t>
  </si>
  <si>
    <t>福島市早稲町４－１６ラヴィバレ一番丁１階</t>
  </si>
  <si>
    <t>024-522-0321</t>
  </si>
  <si>
    <t>024-522-0323</t>
  </si>
  <si>
    <t>第304号</t>
  </si>
  <si>
    <t>医療法人　ピーチパイ　ながさわ整形外科</t>
  </si>
  <si>
    <t>福島市飯坂町平野字原東５０番地１</t>
  </si>
  <si>
    <t>024-543-1102</t>
  </si>
  <si>
    <t>024-543-1114</t>
  </si>
  <si>
    <t>第272号</t>
  </si>
  <si>
    <t>平成27年 7月 2日</t>
  </si>
  <si>
    <t>太平寺整形外科クリニック</t>
  </si>
  <si>
    <t>福島市太平寺字堰ノ上９１－３</t>
  </si>
  <si>
    <t>024-563-3544</t>
  </si>
  <si>
    <t>024-563-6547</t>
  </si>
  <si>
    <t>第447号</t>
  </si>
  <si>
    <t>医療法人　祥義会　井上整形外科医院</t>
  </si>
  <si>
    <t>福島市鳥谷野字梅ノ木内２９番地の３</t>
  </si>
  <si>
    <t>024-545-0770</t>
  </si>
  <si>
    <t>第262号</t>
  </si>
  <si>
    <t>第450号</t>
  </si>
  <si>
    <t>令和 2年 2月 3日</t>
  </si>
  <si>
    <t>かわかみ整形外科クリニック</t>
  </si>
  <si>
    <t>福島市東中央三丁目７番地１</t>
  </si>
  <si>
    <t>024-563-3555</t>
  </si>
  <si>
    <t>024-563-3580</t>
  </si>
  <si>
    <t>第294号</t>
  </si>
  <si>
    <t>第442号</t>
  </si>
  <si>
    <t>第428号</t>
  </si>
  <si>
    <t>医療法人蛯谷整形外科医院</t>
  </si>
  <si>
    <t>会津若松市白虎町６６－８</t>
  </si>
  <si>
    <t>0242-24-6511</t>
  </si>
  <si>
    <t>0242-22-6363</t>
  </si>
  <si>
    <t>医療法人光仁会　あいづ整形外科リハビリテーションクリニック</t>
  </si>
  <si>
    <t>965－0847</t>
  </si>
  <si>
    <t>会津若松市対馬館町５番１号</t>
  </si>
  <si>
    <t>0242-28-1205</t>
  </si>
  <si>
    <t>0242-27-7756</t>
  </si>
  <si>
    <t>第438号</t>
  </si>
  <si>
    <t>第357号</t>
  </si>
  <si>
    <t>第421号</t>
  </si>
  <si>
    <t>第435号</t>
  </si>
  <si>
    <t>第416号</t>
  </si>
  <si>
    <t>医療法人社団　添田整形外科</t>
  </si>
  <si>
    <t>郡山市富田町字町畑２４番地３</t>
  </si>
  <si>
    <t>024-951-0870</t>
  </si>
  <si>
    <t>024-951-0878</t>
  </si>
  <si>
    <t>郡山整形外科・リハビリテーション科</t>
  </si>
  <si>
    <t>郡山市鳴神３－１１０</t>
  </si>
  <si>
    <t>024-961-3338</t>
  </si>
  <si>
    <t>024-961-3751</t>
  </si>
  <si>
    <t>第161号</t>
  </si>
  <si>
    <t>医療法人　半田整形外科</t>
  </si>
  <si>
    <t>郡山市富久山町福原字鳴伊賀６２－１</t>
  </si>
  <si>
    <t>024-921-6660</t>
  </si>
  <si>
    <t>024-921-6662</t>
  </si>
  <si>
    <t>医療法人社団秀誠会　村上整形外科</t>
  </si>
  <si>
    <t>963－0117</t>
  </si>
  <si>
    <t>郡山市安積荒井一丁目１８２番地</t>
  </si>
  <si>
    <t>024-945-8577</t>
  </si>
  <si>
    <t>024-945-8028</t>
  </si>
  <si>
    <t>柴宮整形外科クリニック</t>
  </si>
  <si>
    <t>963－8846</t>
  </si>
  <si>
    <t>郡山市久留米６－１６４－１</t>
  </si>
  <si>
    <t>024-946-4838</t>
  </si>
  <si>
    <t>024-946-4839</t>
  </si>
  <si>
    <t>医療法人福澤整形外科クリニック</t>
  </si>
  <si>
    <t>963－0101</t>
  </si>
  <si>
    <t>郡山市安積町日出山４－６２</t>
  </si>
  <si>
    <t>024-943-0555</t>
  </si>
  <si>
    <t>024-943-0550</t>
  </si>
  <si>
    <t>第402号</t>
  </si>
  <si>
    <t>おざわ整形外科クリニック</t>
  </si>
  <si>
    <t>郡山市御前南６丁目１４１</t>
  </si>
  <si>
    <t>024-966-2811</t>
  </si>
  <si>
    <t>024-966-2812</t>
  </si>
  <si>
    <t>第407号</t>
  </si>
  <si>
    <t>第440号</t>
  </si>
  <si>
    <t>武田整形外科クリニック</t>
  </si>
  <si>
    <t>郡山市大槻町字広町２６－１</t>
  </si>
  <si>
    <t>024-961-0818</t>
  </si>
  <si>
    <t>024-961-6663</t>
  </si>
  <si>
    <t>やまぐち整形外科クリニック</t>
  </si>
  <si>
    <t>郡山市田村町金屋字マセ口５番地１</t>
  </si>
  <si>
    <t>024-926-0075</t>
  </si>
  <si>
    <t>024-926-0076</t>
  </si>
  <si>
    <t>ししど整形外科クリニック</t>
  </si>
  <si>
    <t>郡山市小原田三丁目７番１４号</t>
  </si>
  <si>
    <t>024-983-6800</t>
  </si>
  <si>
    <t>024-983-6802</t>
  </si>
  <si>
    <t>第277号</t>
  </si>
  <si>
    <t>あまら整形外科</t>
  </si>
  <si>
    <t>郡山市富久山町久保田字伊賀河原９番地の１</t>
  </si>
  <si>
    <t>024-953-7257</t>
  </si>
  <si>
    <t>024-953-7267</t>
  </si>
  <si>
    <t>日東病院</t>
  </si>
  <si>
    <t>963－8015</t>
  </si>
  <si>
    <t>郡山市細沼町３番１１号</t>
  </si>
  <si>
    <t>024-932-0164</t>
  </si>
  <si>
    <t>024-935-6613</t>
  </si>
  <si>
    <t>一般　　
　　一般       36</t>
  </si>
  <si>
    <t>第383号</t>
  </si>
  <si>
    <t>第448号</t>
  </si>
  <si>
    <t>第267号</t>
  </si>
  <si>
    <t>第405号</t>
  </si>
  <si>
    <t>第413号</t>
  </si>
  <si>
    <t>医療法人緑風会小野整形外科医院</t>
  </si>
  <si>
    <t>いわき市平谷川瀬二丁目１３－１</t>
  </si>
  <si>
    <t>0246-22-2414</t>
  </si>
  <si>
    <t>0246-22-8916</t>
  </si>
  <si>
    <t>第90号</t>
  </si>
  <si>
    <t>平成18年 5月 1日</t>
  </si>
  <si>
    <t>医療法人　パテラ　やまぐち整形外科</t>
  </si>
  <si>
    <t>971－8141</t>
  </si>
  <si>
    <t>いわき市鹿島町走熊字小神山４０－６</t>
  </si>
  <si>
    <t>0246-29-7000</t>
  </si>
  <si>
    <t>0246-29-7002</t>
  </si>
  <si>
    <t>第283号</t>
  </si>
  <si>
    <t>志賀リウマチ整形クリニック</t>
  </si>
  <si>
    <t>いわき市平上荒川字堀ノ内１６－１</t>
  </si>
  <si>
    <t>0246-37-2020</t>
  </si>
  <si>
    <t>0246-37-2021</t>
  </si>
  <si>
    <t>すみのやリウマチ整形外科</t>
  </si>
  <si>
    <t>いわき市小名浜住吉字冠木１</t>
  </si>
  <si>
    <t>0246-58-1154</t>
  </si>
  <si>
    <t>0246-58-1159</t>
  </si>
  <si>
    <t>見城整形外科クリニック</t>
  </si>
  <si>
    <t>いわき市中央台飯野３－３３－４</t>
  </si>
  <si>
    <t>0246-28-3985</t>
  </si>
  <si>
    <t>0246-28-3986</t>
  </si>
  <si>
    <t>第301号</t>
  </si>
  <si>
    <t>平成18年 4月 6日</t>
  </si>
  <si>
    <t>吉田まさふみ整形外科</t>
  </si>
  <si>
    <t>いわき市平字仲間町７６</t>
  </si>
  <si>
    <t>0246-24-7600</t>
  </si>
  <si>
    <t>0246-24-7601</t>
  </si>
  <si>
    <t>医療法人なこそ整形外科クリニック</t>
  </si>
  <si>
    <t>979－0141</t>
  </si>
  <si>
    <t>いわき市勿来町窪田町通２－５７－１</t>
  </si>
  <si>
    <t>0246-65-7890</t>
  </si>
  <si>
    <t>0246-65-7891</t>
  </si>
  <si>
    <t>令和元年 9月30日</t>
  </si>
  <si>
    <t>大髙整形外科</t>
  </si>
  <si>
    <t>961－0971</t>
  </si>
  <si>
    <t>白河市昭和町５</t>
  </si>
  <si>
    <t>0248-23-9988</t>
  </si>
  <si>
    <t>0248-27-8030</t>
  </si>
  <si>
    <t>第199号</t>
  </si>
  <si>
    <t>第354号</t>
  </si>
  <si>
    <t>第328号</t>
  </si>
  <si>
    <t>第366号</t>
  </si>
  <si>
    <t>平成21年 6月 1日</t>
  </si>
  <si>
    <t>第414号</t>
  </si>
  <si>
    <t>医療法人　手代木医院</t>
  </si>
  <si>
    <t>966－0892</t>
  </si>
  <si>
    <t>喜多方市字経壇４５－１</t>
  </si>
  <si>
    <t>0241-22-0034</t>
  </si>
  <si>
    <t>0241-24-4566</t>
  </si>
  <si>
    <t>第309号</t>
  </si>
  <si>
    <t>医療法人青木整形外科医院</t>
  </si>
  <si>
    <t>964－0937</t>
  </si>
  <si>
    <t>二本松市榎戸１－３１６－１</t>
  </si>
  <si>
    <t>0243-22-3103</t>
  </si>
  <si>
    <t>0243-23-2511</t>
  </si>
  <si>
    <t>第153号</t>
  </si>
  <si>
    <t>平成24年 2月 1日</t>
  </si>
  <si>
    <t>第333号</t>
  </si>
  <si>
    <t>第282号</t>
  </si>
  <si>
    <t>第299号</t>
  </si>
  <si>
    <t>三澤整形外科スポーツクリニック</t>
  </si>
  <si>
    <t>南相馬市原町区日の出町５４１－１</t>
  </si>
  <si>
    <t>0244-25-0022</t>
  </si>
  <si>
    <t>0244-23-4175</t>
  </si>
  <si>
    <t>第469号</t>
  </si>
  <si>
    <t>医療法人小野寺整形外科医院</t>
  </si>
  <si>
    <t>伊達市保原町上保原字寺前２－７</t>
  </si>
  <si>
    <t>024-575-2001</t>
  </si>
  <si>
    <t>024-576-2722</t>
  </si>
  <si>
    <t>第432号</t>
  </si>
  <si>
    <t>もとみや整形外科クリニック</t>
  </si>
  <si>
    <t>本宮市高木字熊ノ木５番地</t>
  </si>
  <si>
    <t>0243-24-7035</t>
  </si>
  <si>
    <t>0243-24-7036</t>
  </si>
  <si>
    <t>第452号</t>
  </si>
  <si>
    <t>第297号</t>
  </si>
  <si>
    <t>あんざい整形外科クリニック</t>
  </si>
  <si>
    <t>伊達郡川俣町鶴沢字川端２８</t>
  </si>
  <si>
    <t>024-565-3511</t>
  </si>
  <si>
    <t>024-565-3555</t>
  </si>
  <si>
    <t>つむらやクリニック</t>
  </si>
  <si>
    <t>969－0400</t>
  </si>
  <si>
    <t>岩瀬郡鏡石町鏡沼１８９－２</t>
  </si>
  <si>
    <t>0248-62-1616</t>
  </si>
  <si>
    <t>0248-62-1618</t>
  </si>
  <si>
    <t>第443号</t>
  </si>
  <si>
    <t>きたむら整形外科</t>
  </si>
  <si>
    <t>969－0222</t>
  </si>
  <si>
    <t>西白河郡矢吹町八幡町２６１－１</t>
  </si>
  <si>
    <t>0248-42-5533</t>
  </si>
  <si>
    <t>第284号</t>
  </si>
  <si>
    <t>第341号</t>
  </si>
  <si>
    <t>第425号</t>
  </si>
  <si>
    <t>第404号</t>
  </si>
  <si>
    <t>医療法人いちかわクリニック</t>
  </si>
  <si>
    <t>960－0112</t>
  </si>
  <si>
    <t>福島市南矢野目字鼓田６－１</t>
  </si>
  <si>
    <t>024-554-0303</t>
  </si>
  <si>
    <t>024-554-2521</t>
  </si>
  <si>
    <t>生補管２</t>
  </si>
  <si>
    <t>生補管１</t>
  </si>
  <si>
    <t>アートクリニック産婦人科</t>
  </si>
  <si>
    <t>福島市栄町６－１エスタビル１２階</t>
  </si>
  <si>
    <t>024-523-1132</t>
  </si>
  <si>
    <t>024-523-1134</t>
  </si>
  <si>
    <t>あみウイメンズクリニック</t>
  </si>
  <si>
    <t>965－0009</t>
  </si>
  <si>
    <t>会津若松市八角町４－２１</t>
  </si>
  <si>
    <t>0242-37-1456</t>
  </si>
  <si>
    <t>0242-37-1457</t>
  </si>
  <si>
    <t>あべウイメンズクリニック</t>
  </si>
  <si>
    <t>郡山市富久山町久保田字伊賀河原６－１</t>
  </si>
  <si>
    <t>024-923-4188</t>
  </si>
  <si>
    <t>024-924-4188</t>
  </si>
  <si>
    <t>ひさこファミリークリニック</t>
  </si>
  <si>
    <t>963－0216</t>
  </si>
  <si>
    <t>郡山市中ノ目一丁目２６－２</t>
  </si>
  <si>
    <t>024-952-4415</t>
  </si>
  <si>
    <t>024-962-4018</t>
  </si>
  <si>
    <t>いわき婦人科</t>
  </si>
  <si>
    <t>いわき市内郷綴町大木下３－２</t>
  </si>
  <si>
    <t>0246-27-2885</t>
  </si>
  <si>
    <t>0246-27-0705</t>
  </si>
  <si>
    <t>福島中央病院</t>
  </si>
  <si>
    <t>本田クリニック産科婦人科</t>
  </si>
  <si>
    <t>医療法人ささや産婦人科</t>
  </si>
  <si>
    <t>横田泌尿器科</t>
  </si>
  <si>
    <t>一般社団法人順天道医院　米山眼科</t>
  </si>
  <si>
    <t>医療法人前田眼科医院</t>
  </si>
  <si>
    <t>えんどうクリニック</t>
  </si>
  <si>
    <t>わかまつインターベンションクリニック</t>
  </si>
  <si>
    <t>佐藤胃腸科外科病院</t>
  </si>
  <si>
    <t>医療法人創流会朝日病院</t>
  </si>
  <si>
    <t>古川産婦人科</t>
  </si>
  <si>
    <t>岡崎バースクリニック</t>
  </si>
  <si>
    <t>すがのクリニック</t>
  </si>
  <si>
    <t>医療法人仁正会塚原産婦人科内科・外科医院</t>
  </si>
  <si>
    <t>一般財団法人　脳神経疾患研究所　附属　南東北眼科クリニック</t>
  </si>
  <si>
    <t>一般財団法人　脳神経疾患研究所　附属　南東北がん陽子線治療センター</t>
  </si>
  <si>
    <t>たなかレディースクリニック</t>
  </si>
  <si>
    <t>医療法人泉心会　泉保養院</t>
  </si>
  <si>
    <t>春山医院</t>
  </si>
  <si>
    <t>クリニック田畑</t>
  </si>
  <si>
    <t>かもめクリニック</t>
  </si>
  <si>
    <t>医療法人　栄真会　村岡産婦人科医院</t>
  </si>
  <si>
    <t>小林胃腸科肛門科医院</t>
  </si>
  <si>
    <t>渡辺産科婦人科</t>
  </si>
  <si>
    <t>医療法人ノブマタニティークリニック</t>
  </si>
  <si>
    <t>ニュータウン腎・内科クリニック</t>
  </si>
  <si>
    <t>医療法人　かたよせウイメンズクリニック</t>
  </si>
  <si>
    <t>医療法人　美波会　菅波医院</t>
  </si>
  <si>
    <t>片倉医院産科婦人科</t>
  </si>
  <si>
    <t>医療法人　河田眼科医院</t>
  </si>
  <si>
    <t>近藤眼科</t>
  </si>
  <si>
    <t>医療法人山田産婦人科医院</t>
  </si>
  <si>
    <t>野地眼科医院</t>
  </si>
  <si>
    <t>西潤マタニティクリニック</t>
  </si>
  <si>
    <t>小高赤坂病院</t>
  </si>
  <si>
    <t>医療法人　明徳会　杉山胃腸科外科皮膚科</t>
  </si>
  <si>
    <t>医療法人島貫整形外科</t>
  </si>
  <si>
    <t>富岡クリニック</t>
  </si>
  <si>
    <t>特定機能病院、地域医療支援病院及び外来機能報告対象病院の初診</t>
  </si>
  <si>
    <t>曽根田駅前クリニック</t>
  </si>
  <si>
    <t>土屋眼科医院</t>
  </si>
  <si>
    <t>おじま眼科</t>
  </si>
  <si>
    <t>医療法人社団トータルアイケア　アイケアクリニック福島院</t>
  </si>
  <si>
    <t>伊藤眼科</t>
  </si>
  <si>
    <t>八木眼科医院</t>
  </si>
  <si>
    <t>医療法人　博玲会　はたの眼科</t>
  </si>
  <si>
    <t>こじま眼科</t>
  </si>
  <si>
    <t>医療法人　社団明誠会　小林眼科医院</t>
  </si>
  <si>
    <t>おおこうち眼科</t>
  </si>
  <si>
    <t>一般財団法人桜ヶ丘病院</t>
  </si>
  <si>
    <t>〒960－0111</t>
  </si>
  <si>
    <t>福島市丸子字上川原２８－７３</t>
  </si>
  <si>
    <t>一般財団法人　大原記念財団　清水病院</t>
  </si>
  <si>
    <t>〒960－8254</t>
  </si>
  <si>
    <t>福島市南沢又字前田１６－３</t>
  </si>
  <si>
    <t>〒960－8136</t>
  </si>
  <si>
    <t>〒960－8251</t>
  </si>
  <si>
    <t>〒960－8102</t>
  </si>
  <si>
    <t>〒960－8141</t>
  </si>
  <si>
    <t>医療法人板倉病院</t>
  </si>
  <si>
    <t>〒960－1108</t>
  </si>
  <si>
    <t>福島市成川字下畑２６－１</t>
  </si>
  <si>
    <t>医療法人篤仁会富士病院</t>
  </si>
  <si>
    <t>〒960－0811</t>
  </si>
  <si>
    <t>福島市大波字熊野山１</t>
  </si>
  <si>
    <t>〒960－8071</t>
  </si>
  <si>
    <t>〒960－8165</t>
  </si>
  <si>
    <t>福島市吉倉字谷地５２</t>
  </si>
  <si>
    <t>医療法人慈心会村上病院</t>
  </si>
  <si>
    <t>〒960－1321</t>
  </si>
  <si>
    <t>福島市立子山字北浦３</t>
  </si>
  <si>
    <t>〒960－0102</t>
  </si>
  <si>
    <t>〒960－8163</t>
  </si>
  <si>
    <t>〒960－1101</t>
  </si>
  <si>
    <t>〒960－2102</t>
  </si>
  <si>
    <t>〒960－1295</t>
  </si>
  <si>
    <t>〒960－8611</t>
  </si>
  <si>
    <t>〒960－8530</t>
  </si>
  <si>
    <t>〒965－0801</t>
  </si>
  <si>
    <t>〒965－8585</t>
  </si>
  <si>
    <t>〒969－5147</t>
  </si>
  <si>
    <t>〒965－8611</t>
  </si>
  <si>
    <t>〒969－6192</t>
  </si>
  <si>
    <t>〒969－3492</t>
  </si>
  <si>
    <t>つるが松窪病院</t>
  </si>
  <si>
    <t>〒965－0006</t>
  </si>
  <si>
    <t>会津若松市一箕町大字鶴賀字苅林３９番地１</t>
  </si>
  <si>
    <t>〒963－8005</t>
  </si>
  <si>
    <t>〒963－0201</t>
  </si>
  <si>
    <t>〒963－8833</t>
  </si>
  <si>
    <t>〒963－8041</t>
  </si>
  <si>
    <t>〒963－1383</t>
  </si>
  <si>
    <t>〒963－0198</t>
  </si>
  <si>
    <t>〒963－8558</t>
  </si>
  <si>
    <t>〒963－8877</t>
  </si>
  <si>
    <t>〒963－8834</t>
  </si>
  <si>
    <t>郡山市図景一丁目４－６</t>
  </si>
  <si>
    <t>〒963－0105</t>
  </si>
  <si>
    <t>〒963－8034</t>
  </si>
  <si>
    <t>〒963－8024</t>
  </si>
  <si>
    <t>〒963－0211</t>
  </si>
  <si>
    <t>〒963－8611</t>
  </si>
  <si>
    <t>郡山市朝日３－８－２</t>
  </si>
  <si>
    <t>〒963－8563</t>
  </si>
  <si>
    <t>〒963－8031</t>
  </si>
  <si>
    <t>〒963－8585</t>
  </si>
  <si>
    <t>〒963－8501</t>
  </si>
  <si>
    <t>〒963－8052</t>
  </si>
  <si>
    <t>〒963－8841</t>
  </si>
  <si>
    <t>〒963－8015</t>
  </si>
  <si>
    <t>〒970－8034</t>
  </si>
  <si>
    <t>〒970－8001</t>
  </si>
  <si>
    <t>〒970－0103</t>
  </si>
  <si>
    <t>〒970－8026</t>
  </si>
  <si>
    <t>〒973－8403</t>
  </si>
  <si>
    <t>〒973－8555</t>
  </si>
  <si>
    <t>〒973－8402</t>
  </si>
  <si>
    <t>長橋病院</t>
  </si>
  <si>
    <t>いわき市内郷御厩町４－１００</t>
  </si>
  <si>
    <t>〒972－8321</t>
  </si>
  <si>
    <t>〒971－8172</t>
  </si>
  <si>
    <t>いわき市泉玉露１－１８－１０</t>
  </si>
  <si>
    <t>〒974－8261</t>
  </si>
  <si>
    <t>〒974－8232</t>
  </si>
  <si>
    <t>医療法人博文会いわき開成病院</t>
  </si>
  <si>
    <t>〒971－8134</t>
  </si>
  <si>
    <t>いわき市鹿島町飯田字八合５</t>
  </si>
  <si>
    <t>〒971－8143</t>
  </si>
  <si>
    <t>医療法人社団石福会四倉病院</t>
  </si>
  <si>
    <t>〒979－0203</t>
  </si>
  <si>
    <t>いわき市四倉町下仁井田字南追切２－２</t>
  </si>
  <si>
    <t>〒971－8122</t>
  </si>
  <si>
    <t>〒971－8111</t>
  </si>
  <si>
    <t>〒974－8223</t>
  </si>
  <si>
    <t>〒971－8151</t>
  </si>
  <si>
    <t>〒972－8322</t>
  </si>
  <si>
    <t>〒971－8112</t>
  </si>
  <si>
    <t>〒961－0092</t>
  </si>
  <si>
    <t>〒961－0005</t>
  </si>
  <si>
    <t>〒962－8503</t>
  </si>
  <si>
    <t>〒962－0403</t>
  </si>
  <si>
    <t>〒962－0022</t>
  </si>
  <si>
    <t>〒962－0817</t>
  </si>
  <si>
    <t>〒962－0001</t>
  </si>
  <si>
    <t>〒966－0902</t>
  </si>
  <si>
    <t>〒966－0041</t>
  </si>
  <si>
    <t>〒966－0838</t>
  </si>
  <si>
    <t>〒966－0804</t>
  </si>
  <si>
    <t>〒966－0087</t>
  </si>
  <si>
    <t>〒976－0011</t>
  </si>
  <si>
    <t>〒976－0016</t>
  </si>
  <si>
    <t>〒964－8567</t>
  </si>
  <si>
    <t>〒964－0867</t>
  </si>
  <si>
    <t>〒964－8501</t>
  </si>
  <si>
    <t>〒963－4312</t>
  </si>
  <si>
    <t>公益財団法人金森和心会雲雀ヶ丘病院</t>
  </si>
  <si>
    <t>〒975－0013</t>
  </si>
  <si>
    <t>南相馬市原町区上町１－３０</t>
  </si>
  <si>
    <t>〒975－0004</t>
  </si>
  <si>
    <t>〒975－0001</t>
  </si>
  <si>
    <t>〒979－2442</t>
  </si>
  <si>
    <t>〒975－0033</t>
  </si>
  <si>
    <t>医療法人湖山荘福島松ヶ丘病院</t>
  </si>
  <si>
    <t>〒960－0684</t>
  </si>
  <si>
    <t>伊達市保原町上保原字羽山１</t>
  </si>
  <si>
    <t>〒960－0502</t>
  </si>
  <si>
    <t>〒960－0776</t>
  </si>
  <si>
    <t>〒969－1131</t>
  </si>
  <si>
    <t>〒969－1107</t>
  </si>
  <si>
    <t>〒969－1793</t>
  </si>
  <si>
    <t>〒960－1406</t>
  </si>
  <si>
    <t>〒967－0006</t>
  </si>
  <si>
    <t>〒969－3121</t>
  </si>
  <si>
    <t>〒969－6593</t>
  </si>
  <si>
    <t>〒969－6264</t>
  </si>
  <si>
    <t>〒969－7511</t>
  </si>
  <si>
    <t>〒969－0284</t>
  </si>
  <si>
    <t>〒969－0213</t>
  </si>
  <si>
    <t>西白河病院</t>
  </si>
  <si>
    <t>〒969－0287</t>
  </si>
  <si>
    <t>西白河郡矢吹町井戸尻４４５</t>
  </si>
  <si>
    <t>〒963－5493</t>
  </si>
  <si>
    <t>〒963－5405</t>
  </si>
  <si>
    <t>〒963－8202</t>
  </si>
  <si>
    <t>〒963－7752</t>
  </si>
  <si>
    <t>〒963－3401</t>
  </si>
  <si>
    <t>〒979－1472</t>
  </si>
  <si>
    <t>〒979－0402</t>
  </si>
  <si>
    <t>〒979－1151</t>
  </si>
  <si>
    <t>〒979－2611</t>
  </si>
  <si>
    <t>〒962－8507</t>
  </si>
  <si>
    <t>〒971－8126</t>
  </si>
  <si>
    <t>看護職員処遇改善評価料</t>
    <rPh sb="0" eb="2">
      <t>カンゴ</t>
    </rPh>
    <rPh sb="2" eb="4">
      <t>ショクイン</t>
    </rPh>
    <rPh sb="4" eb="6">
      <t>ショグウ</t>
    </rPh>
    <rPh sb="6" eb="8">
      <t>カイゼン</t>
    </rPh>
    <rPh sb="8" eb="10">
      <t>ヒョウカ</t>
    </rPh>
    <rPh sb="10" eb="11">
      <t>リョウ</t>
    </rPh>
    <phoneticPr fontId="1"/>
  </si>
  <si>
    <t>賃金改善計画書</t>
    <rPh sb="0" eb="2">
      <t>チンギン</t>
    </rPh>
    <rPh sb="2" eb="4">
      <t>カイゼン</t>
    </rPh>
    <rPh sb="4" eb="7">
      <t>ケイカクショ</t>
    </rPh>
    <phoneticPr fontId="1"/>
  </si>
  <si>
    <t>賃金改善実施報告書</t>
    <rPh sb="0" eb="2">
      <t>チンギン</t>
    </rPh>
    <rPh sb="2" eb="4">
      <t>カイゼン</t>
    </rPh>
    <rPh sb="4" eb="6">
      <t>ジッシ</t>
    </rPh>
    <rPh sb="6" eb="9">
      <t>ホウコクショ</t>
    </rPh>
    <phoneticPr fontId="1"/>
  </si>
  <si>
    <t>様式２</t>
    <rPh sb="0" eb="2">
      <t>ヨウシキ</t>
    </rPh>
    <phoneticPr fontId="1"/>
  </si>
  <si>
    <t>看護職員処遇改善評価料　賃金改善計画書（令和　　年度分）</t>
    <rPh sb="0" eb="2">
      <t>カンゴ</t>
    </rPh>
    <rPh sb="2" eb="4">
      <t>ショクイン</t>
    </rPh>
    <rPh sb="4" eb="6">
      <t>ショグウ</t>
    </rPh>
    <rPh sb="6" eb="8">
      <t>カイゼン</t>
    </rPh>
    <rPh sb="8" eb="10">
      <t>ヒョウカ</t>
    </rPh>
    <rPh sb="10" eb="11">
      <t>リョウ</t>
    </rPh>
    <rPh sb="12" eb="14">
      <t>チンギン</t>
    </rPh>
    <rPh sb="14" eb="16">
      <t>カイゼン</t>
    </rPh>
    <rPh sb="16" eb="19">
      <t>ケイカクショ</t>
    </rPh>
    <phoneticPr fontId="1"/>
  </si>
  <si>
    <t>保険医療機関コード</t>
    <rPh sb="0" eb="2">
      <t>ホケン</t>
    </rPh>
    <rPh sb="2" eb="4">
      <t>イリョウ</t>
    </rPh>
    <rPh sb="4" eb="6">
      <t>キカン</t>
    </rPh>
    <phoneticPr fontId="1"/>
  </si>
  <si>
    <t>Ⅰ．賃金改善実施期間</t>
    <rPh sb="2" eb="4">
      <t>チンギン</t>
    </rPh>
    <rPh sb="4" eb="6">
      <t>カイゼン</t>
    </rPh>
    <rPh sb="6" eb="8">
      <t>ジッシ</t>
    </rPh>
    <rPh sb="8" eb="10">
      <t>キカン</t>
    </rPh>
    <phoneticPr fontId="1"/>
  </si>
  <si>
    <t>令和</t>
    <rPh sb="0" eb="2">
      <t>レイワ</t>
    </rPh>
    <phoneticPr fontId="1"/>
  </si>
  <si>
    <t>～　</t>
    <phoneticPr fontId="1"/>
  </si>
  <si>
    <t>Ⅱ．看護職員処遇改善評価料の見込額</t>
    <rPh sb="2" eb="4">
      <t>カンゴ</t>
    </rPh>
    <rPh sb="4" eb="6">
      <t>ショクイン</t>
    </rPh>
    <rPh sb="6" eb="8">
      <t>ショグウ</t>
    </rPh>
    <rPh sb="8" eb="10">
      <t>カイゼン</t>
    </rPh>
    <rPh sb="10" eb="12">
      <t>ヒョウカ</t>
    </rPh>
    <rPh sb="12" eb="13">
      <t>リョウ</t>
    </rPh>
    <rPh sb="14" eb="16">
      <t>ミコ</t>
    </rPh>
    <rPh sb="16" eb="17">
      <t>ガク</t>
    </rPh>
    <phoneticPr fontId="1"/>
  </si>
  <si>
    <t>②新規届出時又は４月１日時点における区分</t>
    <rPh sb="1" eb="3">
      <t>シンキ</t>
    </rPh>
    <rPh sb="3" eb="5">
      <t>トドケデ</t>
    </rPh>
    <rPh sb="5" eb="6">
      <t>ジ</t>
    </rPh>
    <rPh sb="6" eb="7">
      <t>マタ</t>
    </rPh>
    <rPh sb="9" eb="10">
      <t>ガツ</t>
    </rPh>
    <rPh sb="11" eb="12">
      <t>ニチ</t>
    </rPh>
    <rPh sb="12" eb="14">
      <t>ジテン</t>
    </rPh>
    <rPh sb="18" eb="20">
      <t>クブン</t>
    </rPh>
    <phoneticPr fontId="1"/>
  </si>
  <si>
    <t>区分</t>
    <rPh sb="0" eb="2">
      <t>クブン</t>
    </rPh>
    <phoneticPr fontId="1"/>
  </si>
  <si>
    <t>　</t>
    <phoneticPr fontId="1"/>
  </si>
  <si>
    <t>点数</t>
    <rPh sb="0" eb="2">
      <t>テンスウ</t>
    </rPh>
    <phoneticPr fontId="1"/>
  </si>
  <si>
    <t>点</t>
    <rPh sb="0" eb="1">
      <t>テン</t>
    </rPh>
    <phoneticPr fontId="1"/>
  </si>
  <si>
    <t>③賃金改善実施期間における、延べ入院患者数の見込み</t>
    <rPh sb="1" eb="3">
      <t>チンギン</t>
    </rPh>
    <rPh sb="3" eb="5">
      <t>カイゼン</t>
    </rPh>
    <rPh sb="5" eb="7">
      <t>ジッシ</t>
    </rPh>
    <rPh sb="7" eb="9">
      <t>キカン</t>
    </rPh>
    <rPh sb="14" eb="15">
      <t>ノ</t>
    </rPh>
    <rPh sb="16" eb="18">
      <t>ニュウイン</t>
    </rPh>
    <rPh sb="18" eb="21">
      <t>カンジャスウ</t>
    </rPh>
    <phoneticPr fontId="1"/>
  </si>
  <si>
    <t>④本評価料による収入の見込額（②×③×10円）</t>
    <rPh sb="1" eb="2">
      <t>ホン</t>
    </rPh>
    <rPh sb="2" eb="4">
      <t>ヒョウカ</t>
    </rPh>
    <rPh sb="4" eb="5">
      <t>リョウ</t>
    </rPh>
    <rPh sb="8" eb="10">
      <t>シュウニュウ</t>
    </rPh>
    <rPh sb="11" eb="13">
      <t>ミコ</t>
    </rPh>
    <rPh sb="13" eb="14">
      <t>ガク</t>
    </rPh>
    <rPh sb="21" eb="22">
      <t>エン</t>
    </rPh>
    <phoneticPr fontId="1"/>
  </si>
  <si>
    <t>Ⅲ．賃金改善の見込額</t>
    <rPh sb="2" eb="4">
      <t>チンギン</t>
    </rPh>
    <rPh sb="4" eb="6">
      <t>カイゼン</t>
    </rPh>
    <rPh sb="7" eb="9">
      <t>ミコ</t>
    </rPh>
    <rPh sb="9" eb="10">
      <t>ガク</t>
    </rPh>
    <phoneticPr fontId="1"/>
  </si>
  <si>
    <t>⑤賃金改善実施期間において賃金の改善措置が実施される場合の当該措置の対象職員の賃金総額</t>
    <rPh sb="1" eb="3">
      <t>チンギン</t>
    </rPh>
    <rPh sb="3" eb="5">
      <t>カイゼン</t>
    </rPh>
    <rPh sb="5" eb="7">
      <t>ジッシ</t>
    </rPh>
    <rPh sb="7" eb="9">
      <t>キカン</t>
    </rPh>
    <rPh sb="13" eb="15">
      <t>チンギン</t>
    </rPh>
    <rPh sb="16" eb="18">
      <t>カイゼン</t>
    </rPh>
    <rPh sb="18" eb="20">
      <t>ソチ</t>
    </rPh>
    <phoneticPr fontId="1"/>
  </si>
  <si>
    <t>⑥本評価料の改善措置が実施されない場合の当該措置の対象職員の賃金総額</t>
    <rPh sb="1" eb="2">
      <t>ホン</t>
    </rPh>
    <rPh sb="2" eb="4">
      <t>ヒョウカ</t>
    </rPh>
    <rPh sb="4" eb="5">
      <t>リョウ</t>
    </rPh>
    <rPh sb="6" eb="8">
      <t>カイゼン</t>
    </rPh>
    <rPh sb="8" eb="10">
      <t>ソチ</t>
    </rPh>
    <rPh sb="11" eb="13">
      <t>ジッシ</t>
    </rPh>
    <rPh sb="17" eb="19">
      <t>バアイ</t>
    </rPh>
    <rPh sb="20" eb="22">
      <t>トウガイ</t>
    </rPh>
    <rPh sb="22" eb="24">
      <t>ソチ</t>
    </rPh>
    <rPh sb="25" eb="27">
      <t>タイショウ</t>
    </rPh>
    <rPh sb="27" eb="29">
      <t>ショクイン</t>
    </rPh>
    <rPh sb="30" eb="32">
      <t>チンギン</t>
    </rPh>
    <rPh sb="32" eb="34">
      <t>ソウガク</t>
    </rPh>
    <phoneticPr fontId="1"/>
  </si>
  <si>
    <t>⑦賃金改善の見込額（⑤－⑥）</t>
    <rPh sb="1" eb="3">
      <t>チンギン</t>
    </rPh>
    <rPh sb="3" eb="5">
      <t>カイゼン</t>
    </rPh>
    <rPh sb="6" eb="8">
      <t>ミコ</t>
    </rPh>
    <rPh sb="8" eb="9">
      <t>ガク</t>
    </rPh>
    <phoneticPr fontId="1"/>
  </si>
  <si>
    <t>⑦は④以上か</t>
    <rPh sb="3" eb="5">
      <t>イジョウ</t>
    </rPh>
    <phoneticPr fontId="1"/>
  </si>
  <si>
    <t>Ⅳ．看護職員等（保健師、助産師、看護師及び准看護師）に係る事項</t>
    <rPh sb="2" eb="4">
      <t>カンゴ</t>
    </rPh>
    <rPh sb="4" eb="6">
      <t>ショクイン</t>
    </rPh>
    <rPh sb="6" eb="7">
      <t>ナド</t>
    </rPh>
    <rPh sb="27" eb="28">
      <t>カカ</t>
    </rPh>
    <rPh sb="29" eb="31">
      <t>ジコウ</t>
    </rPh>
    <phoneticPr fontId="1"/>
  </si>
  <si>
    <t>⑧看護職員等（保健師、助産師、看護師及び准看護師）の常勤換算数</t>
    <rPh sb="1" eb="3">
      <t>カンゴ</t>
    </rPh>
    <rPh sb="3" eb="5">
      <t>ショクイン</t>
    </rPh>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</si>
  <si>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⑨看護職員等（保健師、助産師、看護師及び准看護師）の賃金改善の見込額</t>
    <rPh sb="1" eb="3">
      <t>カンゴ</t>
    </rPh>
    <rPh sb="3" eb="5">
      <t>ショクイン</t>
    </rPh>
    <rPh sb="5" eb="6">
      <t>ナド</t>
    </rPh>
    <rPh sb="7" eb="10">
      <t>ホケンシ</t>
    </rPh>
    <rPh sb="26" eb="28">
      <t>チンギン</t>
    </rPh>
    <rPh sb="28" eb="30">
      <t>カイゼン</t>
    </rPh>
    <rPh sb="31" eb="33">
      <t>ミコ</t>
    </rPh>
    <rPh sb="33" eb="34">
      <t>ガク</t>
    </rPh>
    <phoneticPr fontId="1"/>
  </si>
  <si>
    <t>⑩ベア等による引上げ分</t>
    <rPh sb="3" eb="4">
      <t>トウ</t>
    </rPh>
    <rPh sb="7" eb="8">
      <t>ヒ</t>
    </rPh>
    <rPh sb="8" eb="9">
      <t>ア</t>
    </rPh>
    <rPh sb="10" eb="11">
      <t>ブン</t>
    </rPh>
    <phoneticPr fontId="1"/>
  </si>
  <si>
    <t>（基本給又は決まって毎月支払われる手当による引上げ分）</t>
  </si>
  <si>
    <t>⑪ベア等の割合（⑩÷⑨）</t>
    <rPh sb="3" eb="4">
      <t>トウ</t>
    </rPh>
    <rPh sb="5" eb="7">
      <t>ワリアイ</t>
    </rPh>
    <phoneticPr fontId="1"/>
  </si>
  <si>
    <t>％</t>
    <phoneticPr fontId="1"/>
  </si>
  <si>
    <t>⑩が⑨の2/3以上であるか</t>
    <rPh sb="7" eb="9">
      <t>イジョウ</t>
    </rPh>
    <phoneticPr fontId="1"/>
  </si>
  <si>
    <r>
      <t>Ⅴ．処遇改善の対象に加える看護職員等（保健師、助産師、看護師及び准看護師）以外の</t>
    </r>
    <r>
      <rPr>
        <b/>
        <sz val="11"/>
        <color rgb="FF0070C0"/>
        <rFont val="ＭＳ ゴシック"/>
        <family val="3"/>
        <charset val="128"/>
      </rPr>
      <t/>
    </r>
    <rPh sb="2" eb="4">
      <t>ショグウ</t>
    </rPh>
    <rPh sb="4" eb="6">
      <t>カイゼン</t>
    </rPh>
    <rPh sb="7" eb="9">
      <t>タイショウ</t>
    </rPh>
    <rPh sb="10" eb="11">
      <t>クワ</t>
    </rPh>
    <rPh sb="13" eb="15">
      <t>カンゴ</t>
    </rPh>
    <rPh sb="15" eb="17">
      <t>ショクイン</t>
    </rPh>
    <rPh sb="17" eb="18">
      <t>ナド</t>
    </rPh>
    <rPh sb="37" eb="39">
      <t>イガイ</t>
    </rPh>
    <phoneticPr fontId="1"/>
  </si>
  <si>
    <t>職員に係る事項</t>
    <phoneticPr fontId="1"/>
  </si>
  <si>
    <t>⑫看護職員等に加え、賃金の改善措置の対象に加える職種</t>
    <phoneticPr fontId="1"/>
  </si>
  <si>
    <t>⑬賃金改善の対象に加える看護職員等（保健師、助産師、看護師及び准看護師）以外の職員の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16" eb="17">
      <t>ナド</t>
    </rPh>
    <rPh sb="36" eb="38">
      <t>イガイ</t>
    </rPh>
    <rPh sb="39" eb="41">
      <t>ショクイン</t>
    </rPh>
    <phoneticPr fontId="1"/>
  </si>
  <si>
    <t>　常勤換算数</t>
    <phoneticPr fontId="1"/>
  </si>
  <si>
    <t>⑭看護職員等（保健師、助産師、看護師及び准看護師）以外の職員の賃金改善の見込額</t>
    <rPh sb="1" eb="3">
      <t>カンゴ</t>
    </rPh>
    <rPh sb="3" eb="5">
      <t>ショクイン</t>
    </rPh>
    <rPh sb="5" eb="6">
      <t>ナド</t>
    </rPh>
    <rPh sb="25" eb="27">
      <t>イガイ</t>
    </rPh>
    <rPh sb="28" eb="30">
      <t>ショクイン</t>
    </rPh>
    <rPh sb="31" eb="33">
      <t>チンギン</t>
    </rPh>
    <rPh sb="33" eb="35">
      <t>カイゼン</t>
    </rPh>
    <rPh sb="36" eb="38">
      <t>ミコ</t>
    </rPh>
    <rPh sb="38" eb="39">
      <t>ガク</t>
    </rPh>
    <phoneticPr fontId="1"/>
  </si>
  <si>
    <t>⑮ベア等による引上げ分</t>
    <rPh sb="3" eb="4">
      <t>トウ</t>
    </rPh>
    <rPh sb="7" eb="8">
      <t>ヒ</t>
    </rPh>
    <rPh sb="8" eb="9">
      <t>ア</t>
    </rPh>
    <rPh sb="10" eb="11">
      <t>ブン</t>
    </rPh>
    <phoneticPr fontId="1"/>
  </si>
  <si>
    <t>⑯ベア等の割合（⑮÷⑭）</t>
    <rPh sb="3" eb="4">
      <t>トウ</t>
    </rPh>
    <rPh sb="5" eb="7">
      <t>ワリアイ</t>
    </rPh>
    <phoneticPr fontId="1"/>
  </si>
  <si>
    <t>⑮が⑭の2/3以上であるか</t>
    <rPh sb="7" eb="9">
      <t>イジョウ</t>
    </rPh>
    <phoneticPr fontId="1"/>
  </si>
  <si>
    <t>Ⅵ．賃金改善を行う賃金項目及び方法</t>
    <rPh sb="2" eb="4">
      <t>チンギン</t>
    </rPh>
    <rPh sb="4" eb="6">
      <t>カイゼン</t>
    </rPh>
    <rPh sb="7" eb="8">
      <t>オコナ</t>
    </rPh>
    <rPh sb="9" eb="11">
      <t>チンギン</t>
    </rPh>
    <rPh sb="11" eb="13">
      <t>コウモク</t>
    </rPh>
    <rPh sb="13" eb="14">
      <t>オヨ</t>
    </rPh>
    <rPh sb="15" eb="17">
      <t>ホウホウ</t>
    </rPh>
    <phoneticPr fontId="1"/>
  </si>
  <si>
    <r>
      <t>⑰賃金</t>
    </r>
    <r>
      <rPr>
        <sz val="11"/>
        <rFont val="ＭＳ ゴシック"/>
        <family val="3"/>
        <charset val="128"/>
      </rPr>
      <t>の種類</t>
    </r>
    <rPh sb="1" eb="3">
      <t>チンギン</t>
    </rPh>
    <rPh sb="4" eb="6">
      <t>シュルイ</t>
    </rPh>
    <phoneticPr fontId="1"/>
  </si>
  <si>
    <t>基本給</t>
    <rPh sb="0" eb="3">
      <t>キホンキュウ</t>
    </rPh>
    <phoneticPr fontId="1"/>
  </si>
  <si>
    <t>決まって毎月支払われる手当（新設）</t>
    <rPh sb="0" eb="1">
      <t>キ</t>
    </rPh>
    <rPh sb="4" eb="6">
      <t>マイツキ</t>
    </rPh>
    <rPh sb="6" eb="8">
      <t>シハラ</t>
    </rPh>
    <rPh sb="11" eb="13">
      <t>テアテ</t>
    </rPh>
    <rPh sb="14" eb="16">
      <t>シンセツ</t>
    </rPh>
    <phoneticPr fontId="1"/>
  </si>
  <si>
    <t>決まって毎月支払われる手当（既存の増額）</t>
    <rPh sb="0" eb="1">
      <t>キ</t>
    </rPh>
    <rPh sb="4" eb="6">
      <t>マイツキ</t>
    </rPh>
    <rPh sb="6" eb="8">
      <t>シハラ</t>
    </rPh>
    <rPh sb="11" eb="13">
      <t>テアテ</t>
    </rPh>
    <rPh sb="14" eb="16">
      <t>キゾン</t>
    </rPh>
    <rPh sb="17" eb="19">
      <t>ゾウガク</t>
    </rPh>
    <phoneticPr fontId="1"/>
  </si>
  <si>
    <t>賞与</t>
    <rPh sb="0" eb="2">
      <t>ショウヨ</t>
    </rPh>
    <phoneticPr fontId="1"/>
  </si>
  <si>
    <t>実績等に応じて支払われる手当（新設）</t>
    <phoneticPr fontId="1"/>
  </si>
  <si>
    <t>実績等に応じて支払われる手当（既存の増額）</t>
    <phoneticPr fontId="1"/>
  </si>
  <si>
    <t>その他</t>
    <phoneticPr fontId="1"/>
  </si>
  <si>
    <t>⑱賃上げの担保方法</t>
    <rPh sb="1" eb="3">
      <t>チンア</t>
    </rPh>
    <rPh sb="5" eb="7">
      <t>タンポ</t>
    </rPh>
    <rPh sb="7" eb="9">
      <t>ホウホウ</t>
    </rPh>
    <phoneticPr fontId="1"/>
  </si>
  <si>
    <t>就業規則の見直し</t>
    <rPh sb="0" eb="2">
      <t>シュウギョウ</t>
    </rPh>
    <rPh sb="2" eb="4">
      <t>キソク</t>
    </rPh>
    <rPh sb="5" eb="7">
      <t>ミナオ</t>
    </rPh>
    <phoneticPr fontId="1"/>
  </si>
  <si>
    <t>賃金規程の見直し</t>
    <rPh sb="0" eb="2">
      <t>チンギン</t>
    </rPh>
    <rPh sb="2" eb="4">
      <t>キテイ</t>
    </rPh>
    <rPh sb="5" eb="7">
      <t>ミナオ</t>
    </rPh>
    <phoneticPr fontId="1"/>
  </si>
  <si>
    <t>その他の方法：具体的に（</t>
    <rPh sb="2" eb="3">
      <t>タ</t>
    </rPh>
    <rPh sb="4" eb="6">
      <t>ホウホウ</t>
    </rPh>
    <rPh sb="7" eb="10">
      <t>グタイテキ</t>
    </rPh>
    <phoneticPr fontId="1"/>
  </si>
  <si>
    <t>⑲賃金改善に関する規定内容（できる限り具体的に記入すること。）</t>
    <rPh sb="1" eb="3">
      <t>チンギン</t>
    </rPh>
    <rPh sb="3" eb="5">
      <t>カイゼン</t>
    </rPh>
    <rPh sb="6" eb="7">
      <t>カン</t>
    </rPh>
    <rPh sb="9" eb="11">
      <t>キテイ</t>
    </rPh>
    <rPh sb="11" eb="13">
      <t>ナイヨウ</t>
    </rPh>
    <rPh sb="17" eb="18">
      <t>カギ</t>
    </rPh>
    <rPh sb="19" eb="22">
      <t>グタイテキ</t>
    </rPh>
    <rPh sb="23" eb="25">
      <t>キニュウ</t>
    </rPh>
    <phoneticPr fontId="1"/>
  </si>
  <si>
    <t>本計画書の記載内容に虚偽が無いことを証明するとともに、記載内容を証明する資料を適切に保管していることを誓約します。</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</si>
  <si>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開設者名：</t>
    <rPh sb="0" eb="2">
      <t>カイセツ</t>
    </rPh>
    <rPh sb="2" eb="3">
      <t>シャ</t>
    </rPh>
    <rPh sb="3" eb="4">
      <t>メイ</t>
    </rPh>
    <phoneticPr fontId="1"/>
  </si>
  <si>
    <t>【記載上の注意】</t>
    <rPh sb="1" eb="3">
      <t>キサイ</t>
    </rPh>
    <rPh sb="3" eb="4">
      <t>ジョウ</t>
    </rPh>
    <rPh sb="5" eb="7">
      <t>チュウイ</t>
    </rPh>
    <phoneticPr fontId="1"/>
  </si>
  <si>
    <t>１　「①賃金改善実施期間」は、原則４月（年度の途中で当該評価料の新規届出を行う場合、当該評</t>
    <phoneticPr fontId="1"/>
  </si>
  <si>
    <t>価料を算定開始した月）から翌年の３月までの期間をいう。</t>
    <phoneticPr fontId="1"/>
  </si>
  <si>
    <t>２　「③延べ入院患者数」は、本評価料を算定する期間における、延べ入院患者数の見込みを記載す</t>
    <phoneticPr fontId="1"/>
  </si>
  <si>
    <t>ること。（「様式１の延べ入院患者数」×「賃金改善実施期間の月数」とする。）</t>
    <phoneticPr fontId="1"/>
  </si>
  <si>
    <t>３　「⑤賃金改善実施期間において賃金の改善措置が実施される場合の当該措置の対象職員の賃金総</t>
    <phoneticPr fontId="1"/>
  </si>
  <si>
    <t>額」、「⑥本評価料の改善措置が実施されない場合の当該措置の対象職員の賃金総額」、「⑨看護</t>
    <phoneticPr fontId="1"/>
  </si>
  <si>
    <t>職員等（保健師、助産師、看護師及び准看護師）の賃金改善の見込額」、「⑭看護職員等（保健師、</t>
    <phoneticPr fontId="1"/>
  </si>
  <si>
    <t>助産師、看護師及び准看護師）以外の職員の賃金改善の見込額」、「⑩⑮ベア等による引上げ分」</t>
    <phoneticPr fontId="1"/>
  </si>
  <si>
    <t>は、それぞれ賃金改善実施期間における額を記載すること。</t>
    <phoneticPr fontId="1"/>
  </si>
  <si>
    <t>４　「⑥本評価料の改善措置が実施されない場合の当該措置の対象職員の賃金総額」は、対象職員に</t>
    <phoneticPr fontId="1"/>
  </si>
  <si>
    <t>対する定期昇給による賃金上昇分も反映した額を記載すること。</t>
    <phoneticPr fontId="1"/>
  </si>
  <si>
    <t>５　「⑦賃金改善の見込額」に、基本給等の引き上げにより増加した法定福利費等の事業者負担分が</t>
    <phoneticPr fontId="1"/>
  </si>
  <si>
    <t>含まれる場合であっても、「⑨看護職員等（保健師、助産師、看護師及び准看護師）の賃金改善の</t>
    <phoneticPr fontId="1"/>
  </si>
  <si>
    <t>見込額」及び「⑭看護職員等（保健師、助産師、看護師及び准看護師）以外の職員の賃金改善の見</t>
    <rPh sb="4" eb="5">
      <t>オヨ</t>
    </rPh>
    <phoneticPr fontId="1"/>
  </si>
  <si>
    <t>込額」には、基本給等の引き上げにより増加した法定福利費等の事業者負担分を含めないこと。</t>
    <phoneticPr fontId="1"/>
  </si>
  <si>
    <t>６　「⑧看護職員等（保健師、助産師、看護師及び准看護師）の常勤換算数」及び「⑬賃金改善の対象</t>
    <phoneticPr fontId="1"/>
  </si>
  <si>
    <t>に加える看護職員等（保健師、助産師、看護師及び准看護師）以外の職員の常勤換算数」は、計画</t>
    <phoneticPr fontId="1"/>
  </si>
  <si>
    <t>書を提出する時点で対象となる人数を記載すること。また、小数点第二位を四捨五入した数を記入</t>
    <phoneticPr fontId="1"/>
  </si>
  <si>
    <t>すること。</t>
    <phoneticPr fontId="1"/>
  </si>
  <si>
    <t>７　「⑫看護職員等に加え、賃金の改善措置の対象に加える職種」は、本評価料による収入により処</t>
    <phoneticPr fontId="1"/>
  </si>
  <si>
    <t>遇改善を行う職種であって、保健師、助産師、看護師及び准看護師以外の職種をすべて記載する</t>
    <phoneticPr fontId="1"/>
  </si>
  <si>
    <t>こと。</t>
    <phoneticPr fontId="1"/>
  </si>
  <si>
    <t>８　「⑲賃金改善に関する規定内容」は、「⑱賃上げの担保方法」に記載した根拠規程のうち、賃金</t>
    <phoneticPr fontId="1"/>
  </si>
  <si>
    <t>改善に関する部分を記載すること。</t>
    <phoneticPr fontId="1"/>
  </si>
  <si>
    <t>様式３</t>
    <rPh sb="0" eb="2">
      <t>ヨウシキ</t>
    </rPh>
    <phoneticPr fontId="1"/>
  </si>
  <si>
    <t>看護職員処遇改善評価料　実績報告書（令和　　年度分）</t>
    <rPh sb="0" eb="2">
      <t>カンゴ</t>
    </rPh>
    <rPh sb="2" eb="4">
      <t>ショクイン</t>
    </rPh>
    <rPh sb="4" eb="6">
      <t>ショグウ</t>
    </rPh>
    <rPh sb="6" eb="8">
      <t>カイゼン</t>
    </rPh>
    <rPh sb="8" eb="10">
      <t>ヒョウカ</t>
    </rPh>
    <rPh sb="10" eb="11">
      <t>リョウ</t>
    </rPh>
    <rPh sb="12" eb="14">
      <t>ジッセキ</t>
    </rPh>
    <rPh sb="14" eb="17">
      <t>ホウコクショ</t>
    </rPh>
    <rPh sb="18" eb="20">
      <t>レイワ</t>
    </rPh>
    <rPh sb="22" eb="24">
      <t>ネンド</t>
    </rPh>
    <rPh sb="24" eb="25">
      <t>ブン</t>
    </rPh>
    <phoneticPr fontId="1"/>
  </si>
  <si>
    <t>Ⅰ．看護職員処遇改善評価料の実績額</t>
    <rPh sb="2" eb="4">
      <t>カンゴ</t>
    </rPh>
    <rPh sb="4" eb="6">
      <t>ショクイン</t>
    </rPh>
    <rPh sb="6" eb="8">
      <t>ショグウ</t>
    </rPh>
    <rPh sb="8" eb="10">
      <t>カイゼン</t>
    </rPh>
    <rPh sb="10" eb="12">
      <t>ヒョウカ</t>
    </rPh>
    <rPh sb="12" eb="13">
      <t>リョウ</t>
    </rPh>
    <rPh sb="14" eb="16">
      <t>ジッセキ</t>
    </rPh>
    <rPh sb="16" eb="17">
      <t>ガク</t>
    </rPh>
    <phoneticPr fontId="1"/>
  </si>
  <si>
    <t>①本評価料の区分</t>
    <rPh sb="1" eb="2">
      <t>ホン</t>
    </rPh>
    <rPh sb="2" eb="4">
      <t>ヒョウカ</t>
    </rPh>
    <rPh sb="4" eb="5">
      <t>リョウ</t>
    </rPh>
    <rPh sb="6" eb="8">
      <t>クブン</t>
    </rPh>
    <phoneticPr fontId="1"/>
  </si>
  <si>
    <t>算定期間</t>
    <rPh sb="0" eb="2">
      <t>サンテイ</t>
    </rPh>
    <rPh sb="2" eb="4">
      <t>キカン</t>
    </rPh>
    <phoneticPr fontId="1"/>
  </si>
  <si>
    <t>点数の区分</t>
    <rPh sb="0" eb="2">
      <t>テンスウ</t>
    </rPh>
    <rPh sb="3" eb="5">
      <t>クブン</t>
    </rPh>
    <phoneticPr fontId="1"/>
  </si>
  <si>
    <t>a</t>
    <phoneticPr fontId="1"/>
  </si>
  <si>
    <t>令和　</t>
    <rPh sb="0" eb="2">
      <t>レイワ</t>
    </rPh>
    <phoneticPr fontId="1"/>
  </si>
  <si>
    <t>b</t>
    <phoneticPr fontId="1"/>
  </si>
  <si>
    <t>c</t>
    <phoneticPr fontId="1"/>
  </si>
  <si>
    <t>d</t>
    <phoneticPr fontId="1"/>
  </si>
  <si>
    <t>②算定回数</t>
    <rPh sb="1" eb="3">
      <t>サンテイ</t>
    </rPh>
    <rPh sb="3" eb="5">
      <t>カイスウ</t>
    </rPh>
    <phoneticPr fontId="1"/>
  </si>
  <si>
    <t>算定回数</t>
    <rPh sb="0" eb="2">
      <t>サンテイ</t>
    </rPh>
    <rPh sb="2" eb="4">
      <t>カイスウ</t>
    </rPh>
    <phoneticPr fontId="1"/>
  </si>
  <si>
    <t>計</t>
    <rPh sb="0" eb="1">
      <t>ケイ</t>
    </rPh>
    <phoneticPr fontId="1"/>
  </si>
  <si>
    <t>③本評価料による収入の実績額</t>
    <rPh sb="1" eb="2">
      <t>ホン</t>
    </rPh>
    <rPh sb="2" eb="4">
      <t>ヒョウカ</t>
    </rPh>
    <rPh sb="4" eb="5">
      <t>リョウ</t>
    </rPh>
    <rPh sb="8" eb="10">
      <t>シュウニュウ</t>
    </rPh>
    <rPh sb="11" eb="13">
      <t>ジッセキ</t>
    </rPh>
    <rPh sb="13" eb="14">
      <t>ガク</t>
    </rPh>
    <phoneticPr fontId="1"/>
  </si>
  <si>
    <t>実績額</t>
    <rPh sb="0" eb="3">
      <t>ジッセキガク</t>
    </rPh>
    <phoneticPr fontId="1"/>
  </si>
  <si>
    <t>Ⅱ．賃金改善の実績額</t>
    <rPh sb="2" eb="4">
      <t>チンギン</t>
    </rPh>
    <rPh sb="4" eb="6">
      <t>カイゼン</t>
    </rPh>
    <rPh sb="7" eb="9">
      <t>ジッセキ</t>
    </rPh>
    <rPh sb="9" eb="10">
      <t>ガク</t>
    </rPh>
    <phoneticPr fontId="1"/>
  </si>
  <si>
    <t>④賃金改善実施期間において賃金の改善措置が実施された対象職員の賃金総額</t>
    <rPh sb="1" eb="3">
      <t>チンギン</t>
    </rPh>
    <rPh sb="3" eb="5">
      <t>カイゼン</t>
    </rPh>
    <rPh sb="5" eb="7">
      <t>ジッシ</t>
    </rPh>
    <rPh sb="7" eb="9">
      <t>キカン</t>
    </rPh>
    <rPh sb="13" eb="15">
      <t>チンギン</t>
    </rPh>
    <rPh sb="16" eb="18">
      <t>カイゼン</t>
    </rPh>
    <rPh sb="18" eb="20">
      <t>ソチ</t>
    </rPh>
    <rPh sb="21" eb="23">
      <t>ジッシ</t>
    </rPh>
    <rPh sb="26" eb="28">
      <t>タイショウ</t>
    </rPh>
    <rPh sb="28" eb="30">
      <t>ショクイン</t>
    </rPh>
    <rPh sb="31" eb="33">
      <t>チンギン</t>
    </rPh>
    <rPh sb="33" eb="35">
      <t>ソウガク</t>
    </rPh>
    <phoneticPr fontId="1"/>
  </si>
  <si>
    <t>⑤本評価料の改善措置が実施されなかった場合の当該措置の対象職員の賃金総額</t>
    <rPh sb="1" eb="2">
      <t>ホン</t>
    </rPh>
    <rPh sb="2" eb="4">
      <t>ヒョウカ</t>
    </rPh>
    <rPh sb="4" eb="5">
      <t>リョウ</t>
    </rPh>
    <rPh sb="6" eb="8">
      <t>カイゼン</t>
    </rPh>
    <rPh sb="8" eb="10">
      <t>ソチ</t>
    </rPh>
    <rPh sb="11" eb="13">
      <t>ジッシ</t>
    </rPh>
    <rPh sb="19" eb="21">
      <t>バアイ</t>
    </rPh>
    <rPh sb="22" eb="24">
      <t>トウガイ</t>
    </rPh>
    <rPh sb="24" eb="26">
      <t>ソチ</t>
    </rPh>
    <rPh sb="27" eb="29">
      <t>タイショウ</t>
    </rPh>
    <rPh sb="29" eb="31">
      <t>ショクイン</t>
    </rPh>
    <rPh sb="32" eb="34">
      <t>チンギン</t>
    </rPh>
    <rPh sb="34" eb="36">
      <t>ソウガク</t>
    </rPh>
    <phoneticPr fontId="1"/>
  </si>
  <si>
    <t>⑥賃金改善の実績額（④－⑤）</t>
    <rPh sb="1" eb="3">
      <t>チンギン</t>
    </rPh>
    <rPh sb="3" eb="5">
      <t>カイゼン</t>
    </rPh>
    <rPh sb="6" eb="8">
      <t>ジッセキ</t>
    </rPh>
    <rPh sb="8" eb="9">
      <t>ガク</t>
    </rPh>
    <phoneticPr fontId="1"/>
  </si>
  <si>
    <t>⑥は③以上か</t>
    <rPh sb="3" eb="5">
      <t>イジョウ</t>
    </rPh>
    <phoneticPr fontId="1"/>
  </si>
  <si>
    <t>Ⅲ．看護職員等（保健師、助産師、看護師及び准看護師）に係る事項</t>
    <rPh sb="2" eb="4">
      <t>カンゴ</t>
    </rPh>
    <rPh sb="4" eb="6">
      <t>ショクイン</t>
    </rPh>
    <rPh sb="27" eb="28">
      <t>カカ</t>
    </rPh>
    <rPh sb="29" eb="31">
      <t>ジコウ</t>
    </rPh>
    <phoneticPr fontId="1"/>
  </si>
  <si>
    <t>⑦看護職員等（保健師、助産師、看護師及び准看護師）の常勤換算数</t>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</si>
  <si>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⑧看護職員等（保健師、助産師、看護師及び准看護師）の賃金改善の実績額</t>
    <rPh sb="1" eb="3">
      <t>カンゴ</t>
    </rPh>
    <rPh sb="3" eb="5">
      <t>ショクイン</t>
    </rPh>
    <rPh sb="26" eb="28">
      <t>チンギン</t>
    </rPh>
    <rPh sb="28" eb="30">
      <t>カイゼン</t>
    </rPh>
    <rPh sb="31" eb="33">
      <t>ジッセキ</t>
    </rPh>
    <rPh sb="33" eb="34">
      <t>ガク</t>
    </rPh>
    <phoneticPr fontId="1"/>
  </si>
  <si>
    <t>⑨ベア等による引上げ分</t>
    <rPh sb="3" eb="4">
      <t>トウ</t>
    </rPh>
    <rPh sb="7" eb="8">
      <t>ヒ</t>
    </rPh>
    <rPh sb="8" eb="9">
      <t>ア</t>
    </rPh>
    <rPh sb="10" eb="11">
      <t>ブン</t>
    </rPh>
    <phoneticPr fontId="1"/>
  </si>
  <si>
    <t>⑩ベア等の割合（⑨÷⑧）</t>
    <rPh sb="3" eb="4">
      <t>トウ</t>
    </rPh>
    <rPh sb="5" eb="7">
      <t>ワリアイ</t>
    </rPh>
    <phoneticPr fontId="1"/>
  </si>
  <si>
    <t>⑨が⑧の2/3以上であるか</t>
    <rPh sb="7" eb="9">
      <t>イジョウ</t>
    </rPh>
    <phoneticPr fontId="1"/>
  </si>
  <si>
    <t>Ⅳ．処遇改善の対象に加える看護職員等（保健師、助産師、看護師及び准看護師）以外の</t>
    <rPh sb="2" eb="4">
      <t>ショグウ</t>
    </rPh>
    <rPh sb="4" eb="6">
      <t>カイゼン</t>
    </rPh>
    <rPh sb="7" eb="9">
      <t>タイショウ</t>
    </rPh>
    <rPh sb="10" eb="11">
      <t>クワ</t>
    </rPh>
    <rPh sb="13" eb="15">
      <t>カンゴ</t>
    </rPh>
    <rPh sb="15" eb="17">
      <t>ショクイン</t>
    </rPh>
    <rPh sb="37" eb="39">
      <t>イガイ</t>
    </rPh>
    <phoneticPr fontId="1"/>
  </si>
  <si>
    <t>　職員に係る事項</t>
    <rPh sb="1" eb="3">
      <t>ショクイン</t>
    </rPh>
    <rPh sb="4" eb="5">
      <t>カカ</t>
    </rPh>
    <rPh sb="6" eb="8">
      <t>ジコウ</t>
    </rPh>
    <phoneticPr fontId="1"/>
  </si>
  <si>
    <t>⑪看護職員等に加え、賃金の改善措置の対象に加える職種</t>
    <phoneticPr fontId="1"/>
  </si>
  <si>
    <t>⑫賃金改善の対象に加える看護職員等（保健師、助産師、看護師及び准看護師）以外の職員の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36" eb="38">
      <t>イガイ</t>
    </rPh>
    <rPh sb="39" eb="41">
      <t>ショクイン</t>
    </rPh>
    <phoneticPr fontId="1"/>
  </si>
  <si>
    <t>⑬看護職員等（保健師、助産師、看護師及び准看護師）以外の職員の賃金改善の実績額</t>
    <rPh sb="1" eb="3">
      <t>カンゴ</t>
    </rPh>
    <rPh sb="3" eb="5">
      <t>ショクイン</t>
    </rPh>
    <rPh sb="25" eb="27">
      <t>イガイ</t>
    </rPh>
    <rPh sb="28" eb="30">
      <t>ショクイン</t>
    </rPh>
    <rPh sb="31" eb="33">
      <t>チンギン</t>
    </rPh>
    <rPh sb="33" eb="35">
      <t>カイゼン</t>
    </rPh>
    <rPh sb="36" eb="39">
      <t>ジッセキガク</t>
    </rPh>
    <phoneticPr fontId="1"/>
  </si>
  <si>
    <t>⑭ベア等による引上げ分</t>
    <rPh sb="3" eb="4">
      <t>トウ</t>
    </rPh>
    <rPh sb="7" eb="8">
      <t>ヒ</t>
    </rPh>
    <rPh sb="8" eb="9">
      <t>ア</t>
    </rPh>
    <rPh sb="10" eb="11">
      <t>ブン</t>
    </rPh>
    <phoneticPr fontId="1"/>
  </si>
  <si>
    <t>⑮ベア等の割合（⑭÷⑬）</t>
    <rPh sb="3" eb="4">
      <t>トウ</t>
    </rPh>
    <rPh sb="5" eb="7">
      <t>ワリアイ</t>
    </rPh>
    <phoneticPr fontId="1"/>
  </si>
  <si>
    <t>⑭が⑬の2/3以上であるか</t>
    <rPh sb="7" eb="9">
      <t>イジョウ</t>
    </rPh>
    <phoneticPr fontId="1"/>
  </si>
  <si>
    <t>Ⅴ．賃金改善実施期間</t>
    <rPh sb="2" eb="4">
      <t>チンギン</t>
    </rPh>
    <rPh sb="4" eb="6">
      <t>カイゼン</t>
    </rPh>
    <rPh sb="6" eb="8">
      <t>ジッシ</t>
    </rPh>
    <rPh sb="8" eb="10">
      <t>キカン</t>
    </rPh>
    <phoneticPr fontId="1"/>
  </si>
  <si>
    <t>⑯</t>
    <phoneticPr fontId="1"/>
  </si>
  <si>
    <t>本計画書の記載内容に虚偽が無いことを証明するとともに、記載内容を証明する資料を適切に保管</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</si>
  <si>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していることを誓約します。</t>
    <rPh sb="7" eb="9">
      <t>セイヤク</t>
    </rPh>
    <phoneticPr fontId="1"/>
  </si>
  <si>
    <t>開設者名：</t>
    <rPh sb="0" eb="3">
      <t>カイセツシャ</t>
    </rPh>
    <rPh sb="3" eb="4">
      <t>メイ</t>
    </rPh>
    <phoneticPr fontId="1"/>
  </si>
  <si>
    <t>１　報告対象年度において複数の種類の点数区分を取得した場合、Ⅰの各項目には、すべての区分・点</t>
    <phoneticPr fontId="1"/>
  </si>
  <si>
    <t>数及び算定期間に係る事項を記載すること。</t>
    <phoneticPr fontId="1"/>
  </si>
  <si>
    <t>２　「④賃金改善実施期間において賃金の改善措置が実施された対象職員の賃金総額」、「⑤本評価料</t>
    <phoneticPr fontId="1"/>
  </si>
  <si>
    <t>の改善措置が実施されなかった場合の当該措置の対象職員の賃金総額」及び「⑨⑭ベア等による引</t>
    <phoneticPr fontId="1"/>
  </si>
  <si>
    <t>上げ分」は、報告対象年度の実績を記載すること。</t>
    <phoneticPr fontId="1"/>
  </si>
  <si>
    <t>３　「⑤本評価料の改善措置が実施されなかった場合の当該措置の対象職員の賃金総額」は、対象職員</t>
    <phoneticPr fontId="1"/>
  </si>
  <si>
    <t>に対する定期昇給による賃金上昇分も反映した額を記載すること。</t>
    <phoneticPr fontId="1"/>
  </si>
  <si>
    <t>４　「⑥賃金改善の実績額」に、基本給等の引き上げにより増加した法定福利費等の事業者負担分が含</t>
    <phoneticPr fontId="1"/>
  </si>
  <si>
    <t>まれる場合であっても、「⑧看護職員等（保健師、助産師、看護師及び准看護師）の賃金改善の実</t>
    <phoneticPr fontId="1"/>
  </si>
  <si>
    <t>績額」及び「⑬看護職員等（保健師、助産師、看護師及び准看護師）以外の職員の賃金改善の実績</t>
    <rPh sb="3" eb="4">
      <t>オヨ</t>
    </rPh>
    <phoneticPr fontId="1"/>
  </si>
  <si>
    <t>額」には、基本給等の引き上げにより増加した法定福利費等の事業者負担分を含めないこと。</t>
    <phoneticPr fontId="1"/>
  </si>
  <si>
    <t>５ 「⑦看護職員等（保健師、助産師、看護師及び准看護師）の常勤換算数」及び「⑫賃金改善の対象</t>
    <phoneticPr fontId="1"/>
  </si>
  <si>
    <t>に加える看護職員等（保健師、助産師、看護師及び准看護師）以外の職員の常勤換算数」は、報告</t>
    <phoneticPr fontId="1"/>
  </si>
  <si>
    <t>対象年度の各月１日の対象となる職員の平均人数を記載すること。また、小数点第二位を四捨五入</t>
    <phoneticPr fontId="1"/>
  </si>
  <si>
    <t>した数を記入すること。</t>
    <phoneticPr fontId="1"/>
  </si>
  <si>
    <t>６　「⑪看護職員等に加え、賃金の改善措置の対象に加える職種」は、本点数による収入により処遇改</t>
    <phoneticPr fontId="1"/>
  </si>
  <si>
    <t>善を行った職種であって、保健師、助産師、看護師及び准看護師以外の職種をすべて記載すること。</t>
    <phoneticPr fontId="1"/>
  </si>
  <si>
    <t>看護職員処遇改善評価料４４</t>
  </si>
  <si>
    <t>看処遇４４</t>
  </si>
  <si>
    <t>看護職員処遇改善評価料４６</t>
  </si>
  <si>
    <t>看処遇４６</t>
  </si>
  <si>
    <t>看護職員処遇改善評価料３４</t>
  </si>
  <si>
    <t>看処遇３４</t>
  </si>
  <si>
    <t>看護職員処遇改善評価料３５</t>
  </si>
  <si>
    <t>看処遇３５</t>
  </si>
  <si>
    <t>看護職員処遇改善評価料６９</t>
  </si>
  <si>
    <t>看処遇６９</t>
  </si>
  <si>
    <t>看護職員処遇改善評価料４９</t>
  </si>
  <si>
    <t>看処遇４９</t>
  </si>
  <si>
    <t>看護職員処遇改善評価料６８</t>
  </si>
  <si>
    <t>看処遇６８</t>
  </si>
  <si>
    <t>看護職員処遇改善評価料５８</t>
  </si>
  <si>
    <t>看処遇５８</t>
  </si>
  <si>
    <t>看護職員処遇改善評価料５４</t>
  </si>
  <si>
    <t>看処遇５４</t>
  </si>
  <si>
    <t>看護職員処遇改善評価料４０</t>
  </si>
  <si>
    <t>看処遇４０</t>
  </si>
  <si>
    <t>看護職員処遇改善評価料６３</t>
  </si>
  <si>
    <t>看処遇６３</t>
  </si>
  <si>
    <t>看護職員処遇改善評価料７８</t>
  </si>
  <si>
    <t>看処遇７８</t>
  </si>
  <si>
    <t>看護職員処遇改善評価料４２</t>
  </si>
  <si>
    <t>看処遇４２</t>
  </si>
  <si>
    <t>看護職員処遇改善評価料４８</t>
  </si>
  <si>
    <t>看処遇４８</t>
  </si>
  <si>
    <t>看護職員処遇改善評価料５３</t>
  </si>
  <si>
    <t>看処遇５３</t>
  </si>
  <si>
    <t>看護職員処遇改善評価料３８</t>
  </si>
  <si>
    <t>看処遇３８</t>
  </si>
  <si>
    <t>看護職員処遇改善評価料６２</t>
  </si>
  <si>
    <t>看処遇６２</t>
  </si>
  <si>
    <t>看護職員処遇改善評価料４７</t>
  </si>
  <si>
    <t>看処遇４７</t>
  </si>
  <si>
    <t>看護職員処遇改善評価料５５</t>
  </si>
  <si>
    <t>看処遇５５</t>
  </si>
  <si>
    <t>看護職員処遇改善評価料６５</t>
  </si>
  <si>
    <t>看処遇６５</t>
  </si>
  <si>
    <t>看護職員処遇改善評価料５１</t>
  </si>
  <si>
    <t>看処遇５１</t>
  </si>
  <si>
    <t>看護職員処遇改善評価料２５</t>
  </si>
  <si>
    <t>看処遇２５</t>
  </si>
  <si>
    <t>看護職員処遇改善評価料３３</t>
  </si>
  <si>
    <t>看処遇３３</t>
  </si>
  <si>
    <t>看護職員処遇改善評価料５２</t>
  </si>
  <si>
    <t>看処遇５２</t>
  </si>
  <si>
    <t>看護職員処遇改善評価料５７</t>
  </si>
  <si>
    <t>看処遇５７</t>
  </si>
  <si>
    <t>看護職員処遇改善評価料２８</t>
  </si>
  <si>
    <t>看処遇２８</t>
  </si>
  <si>
    <t>看護職員処遇改善評価料２２</t>
  </si>
  <si>
    <t>看処遇２２</t>
  </si>
  <si>
    <t>看護職員処遇改善評価料３９</t>
  </si>
  <si>
    <t>看処遇３９</t>
  </si>
  <si>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3"/>
  </si>
  <si>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</si>
  <si>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</si>
  <si>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</si>
  <si>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</si>
  <si>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</si>
  <si>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</si>
  <si>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</si>
  <si>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</si>
  <si>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</si>
  <si>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</si>
  <si>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</si>
  <si>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</si>
  <si>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</si>
  <si>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</si>
  <si>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様式11の５</t>
    <rPh sb="0" eb="2">
      <t>ヨウシキ</t>
    </rPh>
    <phoneticPr fontId="23"/>
  </si>
  <si>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3"/>
  </si>
  <si>
    <t>１）患者の所在が、上記医療機関と同一の市町村又は特別区である場合</t>
    <rPh sb="9" eb="11">
      <t>ジョウキ</t>
    </rPh>
    <phoneticPr fontId="6"/>
  </si>
  <si>
    <t>２）患者の所在が、上記医療機関と異なる市町村又は特別区である場合</t>
    <rPh sb="9" eb="11">
      <t>ジョウキ</t>
    </rPh>
    <phoneticPr fontId="6"/>
  </si>
  <si>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6"/>
  </si>
  <si>
    <t>医師名</t>
    <rPh sb="0" eb="2">
      <t>イシ</t>
    </rPh>
    <rPh sb="2" eb="3">
      <t>メイ</t>
    </rPh>
    <phoneticPr fontId="6"/>
  </si>
  <si>
    <t>常勤／
非常勤</t>
    <rPh sb="0" eb="2">
      <t>ジョウキン</t>
    </rPh>
    <rPh sb="4" eb="7">
      <t>ヒジョウキン</t>
    </rPh>
    <phoneticPr fontId="6"/>
  </si>
  <si>
    <t>オンライン診療を実施した場所</t>
    <rPh sb="5" eb="7">
      <t>シンリョウ</t>
    </rPh>
    <rPh sb="8" eb="10">
      <t>ジッシ</t>
    </rPh>
    <rPh sb="12" eb="14">
      <t>バショ</t>
    </rPh>
    <phoneticPr fontId="6"/>
  </si>
  <si>
    <t>都道府県</t>
    <rPh sb="0" eb="4">
      <t>トドウフケン</t>
    </rPh>
    <phoneticPr fontId="6"/>
  </si>
  <si>
    <t>診療録等、過去の患者の状態を把握する体制</t>
  </si>
  <si>
    <t>　　常勤
　　非常勤</t>
    <rPh sb="2" eb="4">
      <t>ジョウキン</t>
    </rPh>
    <rPh sb="7" eb="10">
      <t>ヒジョウキン</t>
    </rPh>
    <phoneticPr fontId="6"/>
  </si>
  <si>
    <t>　医師の自宅等　　　
　当該医師が所有・所属
　する他の医療機関
　その他（　　　　　　）</t>
    <rPh sb="1" eb="3">
      <t>イシ</t>
    </rPh>
    <rPh sb="4" eb="6">
      <t>ジタク</t>
    </rPh>
    <rPh sb="6" eb="7">
      <t>ナド</t>
    </rPh>
    <rPh sb="36" eb="37">
      <t>タ</t>
    </rPh>
    <phoneticPr fontId="6"/>
  </si>
  <si>
    <t>　　クラウド型電子カルテ
　　その他（　　　　　　　　）</t>
    <phoneticPr fontId="6"/>
  </si>
  <si>
    <t>　医師の自宅等　　　
　当該医師が所有・所属
　する他の医療機関
　その他（　　　　　　）</t>
    <phoneticPr fontId="6"/>
  </si>
  <si>
    <r>
      <t xml:space="preserve">再診料等
</t>
    </r>
    <r>
      <rPr>
        <sz val="8"/>
        <rFont val="ＭＳ ゴシック"/>
        <family val="3"/>
        <charset val="128"/>
      </rPr>
      <t>（外来診療料を含む）</t>
    </r>
    <phoneticPr fontId="6"/>
  </si>
  <si>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6"/>
  </si>
  <si>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6"/>
  </si>
  <si>
    <t>　　　　　　　　診療前相談をオンライン診療と一連として実施している</t>
    <rPh sb="8" eb="11">
      <t>シンリョウマエ</t>
    </rPh>
    <rPh sb="11" eb="13">
      <t>ソウダン</t>
    </rPh>
    <rPh sb="19" eb="21">
      <t>シンリョウ</t>
    </rPh>
    <rPh sb="22" eb="24">
      <t>イチレン</t>
    </rPh>
    <rPh sb="27" eb="29">
      <t>ジッシ</t>
    </rPh>
    <phoneticPr fontId="6"/>
  </si>
  <si>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6"/>
  </si>
  <si>
    <t>　　　　　　　　その他 (</t>
    <rPh sb="10" eb="11">
      <t>タ</t>
    </rPh>
    <phoneticPr fontId="6"/>
  </si>
  <si>
    <t>)</t>
    <phoneticPr fontId="6"/>
  </si>
  <si>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6"/>
  </si>
  <si>
    <t>（≧20人）</t>
    <rPh sb="4" eb="5">
      <t>ニン</t>
    </rPh>
    <phoneticPr fontId="27"/>
  </si>
  <si>
    <t>　（１）　抑うつ症状の鑑別診断の補助に使用するために実施した
　　光トポグラフィーの年間実施件数（令和４年１月１日～令和４年１２月３１日）</t>
    <rPh sb="49" eb="51">
      <t>レイワ</t>
    </rPh>
    <rPh sb="52" eb="53">
      <t>ネン</t>
    </rPh>
    <rPh sb="54" eb="55">
      <t>ガツ</t>
    </rPh>
    <rPh sb="56" eb="57">
      <t>ニチ</t>
    </rPh>
    <rPh sb="58" eb="60">
      <t>レイワ</t>
    </rPh>
    <rPh sb="61" eb="62">
      <t>ネン</t>
    </rPh>
    <rPh sb="64" eb="65">
      <t>ガツ</t>
    </rPh>
    <rPh sb="67" eb="68">
      <t>ニチ</t>
    </rPh>
    <phoneticPr fontId="23"/>
  </si>
  <si>
    <t xml:space="preserve"> ７月１日現在、貴院が届け出ている施設基準について要件を満たしているか確認し、次の「ア」または「イ」に○をして、令和５年８月１日（火）までに郵送にて提出してください。</t>
    <rPh sb="65" eb="66">
      <t>ヒ</t>
    </rPh>
    <phoneticPr fontId="1"/>
  </si>
  <si>
    <t>早期栄養介入管理加算</t>
  </si>
  <si>
    <t>[令和 5年 6月13日 現在　医科]　令和５年６月１５日作成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</si>
</sst>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0000"/>
    <numFmt numFmtId="177" formatCode="[$-411]ggge&quot;年&quot;m&quot;月&quot;d&quot;日&quot;;@"/>
    <numFmt numFmtId="178" formatCode="#,##0_);[Red]\(#,##0\)"/>
    <numFmt numFmtId="179" formatCode="[$-409]yyyy/m/d\ h:mm\ AM/PM;@"/>
    <numFmt numFmtId="180" formatCode="#,##0.0_);[Red]\(#,##0.0\)"/>
    <numFmt numFmtId="181" formatCode="0_);[Red]\(0\)"/>
    <numFmt numFmtId="182" formatCode="#"/>
    <numFmt numFmtId="183" formatCode="0.0"/>
    <numFmt numFmtId="184" formatCode="0.0_ "/>
    <numFmt numFmtId="185" formatCode="0_ "/>
    <numFmt numFmtId="186" formatCode="0_);\(0\)"/>
    <numFmt numFmtId="187" formatCode="0.0_);[Red]\(0.0\)"/>
    <numFmt numFmtId="188" formatCode="[$]ggge&quot;年&quot;m&quot;月&quot;d&quot;日&quot;;@" x16r2:formatCode16="[$-ja-JP-x-gannen]ggge&quot;年&quot;m&quot;月&quot;d&quot;日&quot;;@"/>
    <numFmt numFmtId="189" formatCode="0.0%"/>
    <numFmt numFmtId="190" formatCode="###&quot;円&quot;\(&quot;消&quot;&quot;費&quot;&quot;税&quot;&quot;含&quot;&quot;む&quot;\)"/>
    <numFmt numFmtId="191" formatCode="####&quot;日&quot;"/>
    <numFmt numFmtId="192" formatCode="###&quot;人&quot;"/>
    <numFmt numFmtId="193" formatCode="#&quot;件&quot;"/>
    <numFmt numFmtId="194" formatCode="0.00_);[Red]\(0.00\)"/>
    <numFmt numFmtId="195" formatCode="#,##0.0;[Red]\-#,##0.0"/>
  </numFmts>
  <fonts count="185">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sz val="10.5"/>
      <color theme="1"/>
      <name val="ＭＳ ゴシック"/>
      <family val="3"/>
      <charset val="128"/>
    </font>
    <font>
      <sz val="8"/>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7"/>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0"/>
      <color indexed="36"/>
      <name val="ＭＳ Ｐ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9"/>
      <color theme="1"/>
      <name val="ＭＳ Ｐゴシック"/>
      <family val="3"/>
      <charset val="128"/>
    </font>
    <font>
      <sz val="14"/>
      <color theme="1"/>
      <name val="ＭＳ Ｐゴシック"/>
      <family val="3"/>
      <charset val="128"/>
    </font>
    <font>
      <b/>
      <sz val="10"/>
      <name val="ＭＳ Ｐゴシック"/>
      <family val="3"/>
      <charset val="128"/>
    </font>
    <font>
      <sz val="16"/>
      <color theme="1"/>
      <name val="ＭＳ Ｐゴシック"/>
      <family val="3"/>
      <charset val="128"/>
    </font>
    <font>
      <sz val="10"/>
      <color theme="1"/>
      <name val="游ゴシック"/>
      <family val="2"/>
      <charset val="128"/>
      <scheme val="minor"/>
    </font>
    <font>
      <sz val="10"/>
      <color rgb="FF000000"/>
      <name val="ＭＳ Ｐゴシック"/>
      <family val="3"/>
      <charset val="128"/>
    </font>
    <font>
      <sz val="11"/>
      <color rgb="FF000000"/>
      <name val="ＭＳ 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sz val="14"/>
      <color theme="1"/>
      <name val="ＭＳ Ｐ明朝"/>
      <family val="1"/>
      <charset val="128"/>
    </font>
    <font>
      <b/>
      <sz val="16"/>
      <color theme="1"/>
      <name val="ＭＳ Ｐ明朝"/>
      <family val="1"/>
      <charset val="128"/>
    </font>
    <font>
      <b/>
      <sz val="14"/>
      <color theme="1"/>
      <name val="ＭＳ Ｐ明朝"/>
      <family val="1"/>
      <charset val="128"/>
    </font>
    <font>
      <b/>
      <sz val="9"/>
      <color theme="1"/>
      <name val="ＭＳ Ｐ明朝"/>
      <family val="1"/>
      <charset val="128"/>
    </font>
    <font>
      <sz val="9"/>
      <color theme="1"/>
      <name val="ＭＳ Ｐ明朝"/>
      <family val="1"/>
      <charset val="128"/>
    </font>
    <font>
      <sz val="11"/>
      <color theme="1"/>
      <name val="ＭＳ Ｐ明朝"/>
      <family val="1"/>
      <charset val="128"/>
    </font>
    <font>
      <sz val="12"/>
      <color theme="1"/>
      <name val="ＭＳ Ｐ明朝"/>
      <family val="1"/>
      <charset val="128"/>
    </font>
    <font>
      <sz val="8"/>
      <color theme="1"/>
      <name val="ＭＳ Ｐ明朝"/>
      <family val="1"/>
      <charset val="128"/>
    </font>
    <font>
      <sz val="10"/>
      <color theme="1"/>
      <name val="ＭＳ Ｐ明朝"/>
      <family val="1"/>
      <charset val="128"/>
    </font>
    <font>
      <sz val="7"/>
      <color theme="1"/>
      <name val="ＭＳ Ｐ明朝"/>
      <family val="1"/>
      <charset val="128"/>
    </font>
    <font>
      <sz val="6"/>
      <color theme="1"/>
      <name val="ＭＳ Ｐ明朝"/>
      <family val="1"/>
      <charset val="128"/>
    </font>
    <font>
      <u/>
      <sz val="9"/>
      <color theme="1"/>
      <name val="ＭＳ Ｐ明朝"/>
      <family val="1"/>
      <charset val="128"/>
    </font>
    <font>
      <b/>
      <u/>
      <sz val="9"/>
      <color theme="1"/>
      <name val="ＭＳ Ｐ明朝"/>
      <family val="1"/>
      <charset val="128"/>
    </font>
    <font>
      <sz val="9"/>
      <name val="ＭＳ Ｐ明朝"/>
      <family val="1"/>
      <charset val="128"/>
    </font>
    <font>
      <b/>
      <sz val="12"/>
      <color theme="1"/>
      <name val="ＭＳ Ｐ明朝"/>
      <family val="1"/>
      <charset val="128"/>
    </font>
    <font>
      <b/>
      <sz val="7"/>
      <color theme="1"/>
      <name val="ＭＳ Ｐ明朝"/>
      <family val="1"/>
      <charset val="128"/>
    </font>
    <font>
      <sz val="11"/>
      <color theme="1"/>
      <name val="游ゴシック"/>
      <family val="2"/>
      <charset val="128"/>
      <scheme val="minor"/>
    </font>
    <font>
      <sz val="12"/>
      <color theme="1"/>
      <name val="游ゴシック"/>
      <family val="2"/>
      <charset val="128"/>
      <scheme val="minor"/>
    </font>
    <font>
      <sz val="14"/>
      <color theme="1"/>
      <name val="ＭＳ ゴシック"/>
      <family val="3"/>
      <charset val="128"/>
    </font>
    <font>
      <sz val="14"/>
      <color theme="1"/>
      <name val="游ゴシック"/>
      <family val="2"/>
      <charset val="128"/>
      <scheme val="minor"/>
    </font>
    <font>
      <sz val="14"/>
      <color theme="1"/>
      <name val="游ゴシック"/>
      <family val="3"/>
      <charset val="128"/>
      <scheme val="minor"/>
    </font>
    <font>
      <sz val="10.5"/>
      <color theme="1"/>
      <name val="ＭＳ Ｐゴシック"/>
      <family val="3"/>
      <charset val="128"/>
    </font>
    <font>
      <strike/>
      <sz val="12"/>
      <color theme="1"/>
      <name val="ＭＳ Ｐゴシック"/>
      <family val="3"/>
      <charset val="128"/>
    </font>
    <font>
      <u/>
      <sz val="12"/>
      <color indexed="8"/>
      <name val="ＭＳ Ｐゴシック"/>
      <family val="3"/>
      <charset val="128"/>
    </font>
    <font>
      <sz val="11"/>
      <color rgb="FF000000"/>
      <name val="游ゴシック"/>
      <family val="3"/>
      <charset val="128"/>
    </font>
    <font>
      <u/>
      <sz val="12"/>
      <name val="ＭＳ Ｐゴシック"/>
      <family val="3"/>
      <charset val="128"/>
    </font>
    <font>
      <u/>
      <sz val="12"/>
      <color theme="1"/>
      <name val="ＭＳ Ｐゴシック"/>
      <family val="3"/>
      <charset val="128"/>
    </font>
    <font>
      <sz val="20"/>
      <name val="ＭＳ Ｐゴシック"/>
      <family val="3"/>
      <charset val="128"/>
    </font>
    <font>
      <sz val="20"/>
      <color indexed="8"/>
      <name val="ＭＳ Ｐゴシック"/>
      <family val="3"/>
      <charset val="128"/>
    </font>
    <font>
      <u/>
      <sz val="14"/>
      <color rgb="FF000000"/>
      <name val="ＭＳ Ｐゴシック"/>
      <family val="3"/>
      <charset val="128"/>
    </font>
    <font>
      <sz val="14"/>
      <color rgb="FF000000"/>
      <name val="ＭＳ Ｐゴシック"/>
      <family val="3"/>
      <charset val="128"/>
    </font>
    <font>
      <u/>
      <sz val="14"/>
      <color theme="1"/>
      <name val="ＭＳ Ｐゴシック"/>
      <family val="3"/>
      <charset val="128"/>
    </font>
    <font>
      <sz val="11"/>
      <color theme="1"/>
      <name val="Calibri"/>
      <family val="2"/>
    </font>
    <font>
      <sz val="11"/>
      <name val="游ゴシック"/>
      <family val="2"/>
      <charset val="128"/>
      <scheme val="minor"/>
    </font>
    <font>
      <sz val="11"/>
      <name val="游ゴシック"/>
      <family val="3"/>
      <charset val="128"/>
      <scheme val="minor"/>
    </font>
    <font>
      <sz val="12"/>
      <color theme="1"/>
      <name val="游ゴシック"/>
      <family val="3"/>
      <charset val="128"/>
      <scheme val="minor"/>
    </font>
    <font>
      <sz val="10"/>
      <name val="游ゴシック"/>
      <family val="3"/>
      <charset val="128"/>
      <scheme val="minor"/>
    </font>
    <font>
      <sz val="11"/>
      <color rgb="FF000000"/>
      <name val="游ゴシック"/>
      <family val="3"/>
      <charset val="128"/>
      <scheme val="minor"/>
    </font>
    <font>
      <u/>
      <sz val="12"/>
      <color theme="1"/>
      <name val="ＭＳ ゴシック"/>
      <family val="3"/>
      <charset val="128"/>
    </font>
    <font>
      <sz val="11"/>
      <color theme="1"/>
      <name val="游ゴシック"/>
      <family val="2"/>
      <scheme val="minor"/>
    </font>
    <font>
      <sz val="11"/>
      <color theme="1"/>
      <name val="メイリオ"/>
      <family val="3"/>
      <charset val="128"/>
    </font>
    <font>
      <sz val="10"/>
      <color theme="1"/>
      <name val="游ゴシック"/>
      <family val="3"/>
      <charset val="128"/>
      <scheme val="minor"/>
    </font>
    <font>
      <sz val="12"/>
      <color rgb="FF000000"/>
      <name val="ＭＳ ゴシック"/>
      <family val="3"/>
      <charset val="128"/>
    </font>
    <font>
      <sz val="8"/>
      <color rgb="FF000000"/>
      <name val="ＭＳ ゴシック"/>
      <family val="3"/>
      <charset val="128"/>
    </font>
    <font>
      <u/>
      <sz val="11"/>
      <color rgb="FF000000"/>
      <name val="ＭＳ ゴシック"/>
      <family val="3"/>
      <charset val="128"/>
    </font>
    <font>
      <sz val="10"/>
      <color rgb="FF000000"/>
      <name val="ＭＳ ゴシック"/>
      <family val="3"/>
      <charset val="128"/>
    </font>
    <font>
      <sz val="10.5"/>
      <color rgb="FF000000"/>
      <name val="ＭＳ ゴシック"/>
      <family val="3"/>
      <charset val="128"/>
    </font>
    <font>
      <sz val="7"/>
      <color rgb="FF000000"/>
      <name val="ＭＳ ゴシック"/>
      <family val="3"/>
      <charset val="128"/>
    </font>
    <font>
      <sz val="9"/>
      <color rgb="FF000000"/>
      <name val="ＭＳ ゴシック"/>
      <family val="3"/>
      <charset val="128"/>
    </font>
    <font>
      <b/>
      <sz val="11"/>
      <color rgb="FFFF0000"/>
      <name val="ＭＳ Ｐゴシック"/>
      <family val="3"/>
      <charset val="128"/>
    </font>
    <font>
      <sz val="11"/>
      <color rgb="FF000000"/>
      <name val="ＭＳ Ｐゴシック"/>
      <family val="3"/>
      <charset val="128"/>
    </font>
    <font>
      <b/>
      <u/>
      <sz val="12"/>
      <color theme="1"/>
      <name val="ＭＳ ゴシック"/>
      <family val="3"/>
      <charset val="128"/>
    </font>
    <font>
      <u/>
      <sz val="11"/>
      <color theme="1"/>
      <name val="ＭＳ 明朝"/>
      <family val="1"/>
      <charset val="128"/>
    </font>
    <font>
      <b/>
      <sz val="11"/>
      <color theme="1"/>
      <name val="ＭＳ ゴシック"/>
      <family val="3"/>
      <charset val="128"/>
    </font>
    <font>
      <strike/>
      <sz val="10"/>
      <color theme="1"/>
      <name val="ＭＳ ゴシック"/>
      <family val="3"/>
      <charset val="128"/>
    </font>
    <font>
      <sz val="10.5"/>
      <color theme="1"/>
      <name val="ＭＳ 明朝"/>
      <family val="1"/>
      <charset val="128"/>
    </font>
    <font>
      <sz val="12"/>
      <color rgb="FF000000"/>
      <name val="ＭＳ Ｐゴシック"/>
      <family val="3"/>
      <charset val="128"/>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2"/>
      <color rgb="FF000000"/>
      <name val="Century"/>
      <family val="1"/>
    </font>
    <font>
      <b/>
      <sz val="18"/>
      <name val="ＭＳ Ｐゴシック"/>
      <family val="3"/>
      <charset val="128"/>
    </font>
    <font>
      <u/>
      <sz val="10"/>
      <color theme="1"/>
      <name val="ＭＳ Ｐゴシック"/>
      <family val="3"/>
      <charset val="128"/>
    </font>
    <font>
      <b/>
      <sz val="16"/>
      <color theme="1"/>
      <name val="ＭＳ Ｐゴシック"/>
      <family val="3"/>
      <charset val="128"/>
    </font>
    <font>
      <b/>
      <sz val="9"/>
      <color indexed="81"/>
      <name val="MS P ゴシック"/>
      <family val="3"/>
      <charset val="128"/>
    </font>
    <font>
      <b/>
      <sz val="11"/>
      <color theme="1"/>
      <name val="ＭＳ Ｐ明朝"/>
      <family val="1"/>
      <charset val="128"/>
    </font>
    <font>
      <b/>
      <u val="double"/>
      <sz val="11"/>
      <color theme="1"/>
      <name val="ＭＳ Ｐ明朝"/>
      <family val="1"/>
      <charset val="128"/>
    </font>
    <font>
      <sz val="8"/>
      <color theme="1"/>
      <name val="ＭＳ 明朝"/>
      <family val="1"/>
      <charset val="128"/>
    </font>
    <font>
      <b/>
      <u/>
      <sz val="11"/>
      <color theme="1"/>
      <name val="ＭＳ Ｐ明朝"/>
      <family val="1"/>
      <charset val="128"/>
    </font>
    <font>
      <b/>
      <sz val="8"/>
      <color theme="1"/>
      <name val="ＭＳ Ｐ明朝"/>
      <family val="1"/>
      <charset val="128"/>
    </font>
    <font>
      <b/>
      <sz val="8"/>
      <color theme="1"/>
      <name val="ＭＳ 明朝"/>
      <family val="1"/>
      <charset val="128"/>
    </font>
    <font>
      <b/>
      <sz val="13"/>
      <color theme="1"/>
      <name val="ＭＳ Ｐ明朝"/>
      <family val="1"/>
      <charset val="128"/>
    </font>
    <font>
      <sz val="12"/>
      <color theme="1"/>
      <name val="ＭＳ Ｐ明朝"/>
      <family val="1"/>
    </font>
    <font>
      <u/>
      <sz val="10"/>
      <color theme="1"/>
      <name val="ＭＳ Ｐ明朝"/>
      <family val="1"/>
      <charset val="128"/>
    </font>
    <font>
      <b/>
      <sz val="10"/>
      <color theme="1"/>
      <name val="ＭＳ Ｐ明朝"/>
      <family val="1"/>
      <charset val="128"/>
    </font>
    <font>
      <b/>
      <u/>
      <sz val="10"/>
      <color theme="1"/>
      <name val="ＭＳ Ｐ明朝"/>
      <family val="1"/>
      <charset val="128"/>
    </font>
    <font>
      <sz val="11"/>
      <color theme="1"/>
      <name val="Century"/>
      <family val="1"/>
    </font>
    <font>
      <sz val="11"/>
      <color theme="1"/>
      <name val="Times New Roman"/>
      <family val="1"/>
    </font>
    <font>
      <sz val="7.5"/>
      <color theme="1"/>
      <name val="ＭＳ Ｐゴシック"/>
      <family val="3"/>
      <charset val="128"/>
    </font>
    <font>
      <b/>
      <sz val="9"/>
      <color theme="1"/>
      <name val="ＭＳ Ｐゴシック"/>
      <family val="3"/>
      <charset val="128"/>
    </font>
    <font>
      <sz val="11"/>
      <color theme="0"/>
      <name val="ＭＳ Ｐ明朝"/>
      <family val="1"/>
      <charset val="128"/>
    </font>
    <font>
      <b/>
      <sz val="10"/>
      <color theme="1"/>
      <name val="ＭＳ Ｐゴシック"/>
      <family val="3"/>
      <charset val="128"/>
    </font>
    <font>
      <sz val="7"/>
      <color theme="1"/>
      <name val="Times New Roman"/>
      <family val="1"/>
    </font>
    <font>
      <b/>
      <u/>
      <sz val="10.5"/>
      <color theme="1"/>
      <name val="ＭＳ 明朝"/>
      <family val="1"/>
      <charset val="128"/>
    </font>
    <font>
      <b/>
      <sz val="10.5"/>
      <color theme="1"/>
      <name val="ＭＳ ゴシック"/>
      <family val="3"/>
      <charset val="128"/>
    </font>
    <font>
      <b/>
      <sz val="10.5"/>
      <color theme="1"/>
      <name val="ＭＳ 明朝"/>
      <family val="1"/>
      <charset val="128"/>
    </font>
    <font>
      <u/>
      <sz val="10.5"/>
      <color theme="1"/>
      <name val="ＭＳ 明朝"/>
      <family val="1"/>
      <charset val="128"/>
    </font>
    <font>
      <sz val="10.5"/>
      <color theme="1"/>
      <name val="Century"/>
      <family val="1"/>
    </font>
    <font>
      <sz val="7"/>
      <color theme="1"/>
      <name val="ＭＳ 明朝"/>
      <family val="1"/>
      <charset val="128"/>
    </font>
    <font>
      <u/>
      <sz val="11"/>
      <color theme="1"/>
      <name val="游ゴシック"/>
      <family val="2"/>
      <charset val="128"/>
      <scheme val="minor"/>
    </font>
    <font>
      <sz val="10.5"/>
      <color theme="1"/>
      <name val="Wingdings"/>
      <charset val="2"/>
    </font>
    <font>
      <u/>
      <sz val="10.5"/>
      <color theme="1"/>
      <name val="Wingdings"/>
      <charset val="2"/>
    </font>
    <font>
      <u/>
      <sz val="7"/>
      <color theme="1"/>
      <name val="Times New Roman"/>
      <family val="1"/>
    </font>
    <font>
      <sz val="11"/>
      <color rgb="FF006100"/>
      <name val="游ゴシック"/>
      <family val="2"/>
      <charset val="128"/>
      <scheme val="minor"/>
    </font>
    <font>
      <sz val="11"/>
      <color theme="1"/>
      <name val="Segoe UI Symbol"/>
      <family val="3"/>
    </font>
    <font>
      <b/>
      <u/>
      <sz val="10"/>
      <color theme="1"/>
      <name val="ＭＳ ゴシック"/>
      <family val="3"/>
      <charset val="128"/>
    </font>
    <font>
      <u/>
      <sz val="8"/>
      <color theme="1"/>
      <name val="ＭＳ ゴシック"/>
      <family val="3"/>
      <charset val="128"/>
    </font>
    <font>
      <sz val="9"/>
      <color theme="1"/>
      <name val="游ゴシック"/>
      <family val="3"/>
      <charset val="128"/>
      <scheme val="minor"/>
    </font>
    <font>
      <sz val="8"/>
      <color theme="1"/>
      <name val="游ゴシック"/>
      <family val="3"/>
      <charset val="128"/>
      <scheme val="minor"/>
    </font>
    <font>
      <sz val="10"/>
      <color theme="1"/>
      <name val="Segoe UI Symbol"/>
      <family val="2"/>
    </font>
    <font>
      <sz val="14"/>
      <color theme="1"/>
      <name val="Segoe UI Symbol"/>
      <family val="2"/>
    </font>
    <font>
      <sz val="10.5"/>
      <name val="ＭＳ Ｐゴシック"/>
      <family val="3"/>
      <charset val="128"/>
    </font>
    <font>
      <b/>
      <u/>
      <sz val="12"/>
      <name val="ＭＳ Ｐゴシック"/>
      <family val="3"/>
      <charset val="128"/>
    </font>
    <font>
      <strike/>
      <sz val="12"/>
      <name val="ＭＳ Ｐゴシック"/>
      <family val="3"/>
      <charset val="128"/>
    </font>
    <font>
      <sz val="12"/>
      <name val="游ゴシック"/>
      <family val="3"/>
      <charset val="128"/>
      <scheme val="minor"/>
    </font>
    <font>
      <sz val="12.9"/>
      <name val="游ゴシック"/>
      <family val="3"/>
      <charset val="128"/>
      <scheme val="minor"/>
    </font>
    <font>
      <sz val="10"/>
      <name val="游ゴシック Light"/>
      <family val="3"/>
      <charset val="128"/>
      <scheme val="major"/>
    </font>
    <font>
      <sz val="11"/>
      <name val="ＭＳ ゴシック"/>
      <family val="3"/>
      <charset val="128"/>
    </font>
    <font>
      <b/>
      <sz val="11"/>
      <name val="ＭＳ ゴシック"/>
      <family val="3"/>
      <charset val="128"/>
    </font>
    <font>
      <b/>
      <sz val="11"/>
      <color rgb="FF0070C0"/>
      <name val="ＭＳ ゴシック"/>
      <family val="3"/>
      <charset val="128"/>
    </font>
    <font>
      <sz val="10"/>
      <name val="ＭＳ ゴシック"/>
      <family val="3"/>
      <charset val="128"/>
    </font>
    <font>
      <sz val="18"/>
      <color theme="1"/>
      <name val="ＭＳ ゴシック"/>
      <family val="3"/>
      <charset val="128"/>
    </font>
    <font>
      <sz val="16"/>
      <color theme="1"/>
      <name val="游ゴシック"/>
      <family val="2"/>
      <charset val="128"/>
      <scheme val="minor"/>
    </font>
    <font>
      <b/>
      <sz val="12"/>
      <color theme="1"/>
      <name val="ＭＳ ゴシック"/>
      <family val="3"/>
      <charset val="128"/>
    </font>
    <font>
      <sz val="12"/>
      <name val="ＭＳ ゴシック"/>
      <family val="3"/>
      <charset val="128"/>
    </font>
    <font>
      <sz val="16"/>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5" tint="0.79998168889431442"/>
        <bgColor indexed="64"/>
      </patternFill>
    </fill>
    <fill>
      <patternFill patternType="solid">
        <fgColor rgb="FFFFFF00"/>
        <bgColor indexed="64"/>
      </patternFill>
    </fill>
    <fill>
      <patternFill patternType="gray0625">
        <fgColor theme="0" tint="-0.24994659260841701"/>
        <bgColor theme="0" tint="-4.9989318521683403E-2"/>
      </patternFill>
    </fill>
    <fill>
      <patternFill patternType="solid">
        <fgColor rgb="FFF2F2F2"/>
        <bgColor indexed="64"/>
      </patternFill>
    </fill>
    <fill>
      <patternFill patternType="solid">
        <fgColor rgb="FFDEEAF6"/>
        <bgColor indexed="64"/>
      </patternFill>
    </fill>
    <fill>
      <patternFill patternType="solid">
        <fgColor rgb="FFE7E6E6"/>
        <bgColor indexed="64"/>
      </patternFill>
    </fill>
    <fill>
      <patternFill patternType="gray0625"/>
    </fill>
    <fill>
      <patternFill patternType="solid">
        <fgColor rgb="FFFFFF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s>
  <borders count="29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right style="dotted">
        <color indexed="64"/>
      </right>
      <top/>
      <bottom style="medium">
        <color indexed="64"/>
      </bottom>
      <diagonal/>
    </border>
    <border>
      <left style="medium">
        <color indexed="64"/>
      </left>
      <right/>
      <top/>
      <bottom style="medium">
        <color indexed="64"/>
      </bottom>
      <diagonal/>
    </border>
    <border>
      <left style="dotted">
        <color indexed="64"/>
      </left>
      <right style="dotted">
        <color indexed="64"/>
      </right>
      <top/>
      <bottom/>
      <diagonal/>
    </border>
    <border>
      <left style="thin">
        <color indexed="64"/>
      </left>
      <right/>
      <top/>
      <bottom style="medium">
        <color indexed="64"/>
      </bottom>
      <diagonal/>
    </border>
    <border>
      <left style="dotted">
        <color indexed="64"/>
      </left>
      <right style="dotted">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bottom style="dashed">
        <color indexed="64"/>
      </bottom>
      <diagonal/>
    </border>
    <border>
      <left/>
      <right/>
      <top style="dashed">
        <color indexed="64"/>
      </top>
      <bottom/>
      <diagonal/>
    </border>
    <border>
      <left/>
      <right/>
      <top style="hair">
        <color indexed="64"/>
      </top>
      <bottom/>
      <diagonal/>
    </border>
    <border>
      <left style="medium">
        <color indexed="64"/>
      </left>
      <right style="medium">
        <color indexed="64"/>
      </right>
      <top style="medium">
        <color indexed="64"/>
      </top>
      <bottom/>
      <diagonal/>
    </border>
    <border>
      <left/>
      <right style="hair">
        <color auto="1"/>
      </right>
      <top/>
      <bottom/>
      <diagonal/>
    </border>
    <border>
      <left style="hair">
        <color auto="1"/>
      </left>
      <right style="thin">
        <color auto="1"/>
      </right>
      <top/>
      <bottom/>
      <diagonal/>
    </border>
    <border>
      <left/>
      <right style="hair">
        <color auto="1"/>
      </right>
      <top style="hair">
        <color auto="1"/>
      </top>
      <bottom/>
      <diagonal/>
    </border>
    <border>
      <left style="thin">
        <color indexed="64"/>
      </left>
      <right style="hair">
        <color auto="1"/>
      </right>
      <top style="thin">
        <color auto="1"/>
      </top>
      <bottom style="hair">
        <color indexed="64"/>
      </bottom>
      <diagonal/>
    </border>
    <border>
      <left/>
      <right style="thick">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theme="1"/>
      </diagonal>
    </border>
    <border diagonalUp="1">
      <left style="medium">
        <color indexed="64"/>
      </left>
      <right style="medium">
        <color indexed="64"/>
      </right>
      <top style="medium">
        <color indexed="64"/>
      </top>
      <bottom style="thin">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style="medium">
        <color indexed="64"/>
      </left>
      <right/>
      <top style="medium">
        <color indexed="64"/>
      </top>
      <bottom/>
      <diagonal style="thin">
        <color theme="1"/>
      </diagonal>
    </border>
    <border diagonalUp="1">
      <left style="medium">
        <color indexed="64"/>
      </left>
      <right style="medium">
        <color indexed="64"/>
      </right>
      <top style="medium">
        <color indexed="64"/>
      </top>
      <bottom/>
      <diagonal style="thin">
        <color theme="1"/>
      </diagonal>
    </border>
    <border>
      <left style="medium">
        <color indexed="64"/>
      </left>
      <right/>
      <top/>
      <bottom style="thin">
        <color indexed="64"/>
      </bottom>
      <diagonal/>
    </border>
    <border>
      <left/>
      <right style="medium">
        <color indexed="64"/>
      </right>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bottom style="thin">
        <color indexed="64"/>
      </bottom>
      <diagonal/>
    </border>
    <border diagonalUp="1">
      <left style="medium">
        <color indexed="64"/>
      </left>
      <right style="medium">
        <color indexed="64"/>
      </right>
      <top/>
      <bottom style="thin">
        <color indexed="64"/>
      </bottom>
      <diagonal style="thin">
        <color indexed="64"/>
      </diagonal>
    </border>
    <border diagonalUp="1">
      <left style="medium">
        <color indexed="64"/>
      </left>
      <right/>
      <top style="thin">
        <color indexed="64"/>
      </top>
      <bottom style="thin">
        <color indexed="64"/>
      </bottom>
      <diagonal style="thin">
        <color indexed="64"/>
      </diagonal>
    </border>
    <border diagonalUp="1">
      <left style="medium">
        <color indexed="64"/>
      </left>
      <right/>
      <top style="thin">
        <color indexed="64"/>
      </top>
      <bottom style="thin">
        <color indexed="64"/>
      </bottom>
      <diagonal style="thin">
        <color theme="1"/>
      </diagonal>
    </border>
    <border diagonalUp="1">
      <left style="medium">
        <color indexed="64"/>
      </left>
      <right style="medium">
        <color indexed="64"/>
      </right>
      <top style="thin">
        <color indexed="64"/>
      </top>
      <bottom style="thin">
        <color indexed="64"/>
      </bottom>
      <diagonal style="thin">
        <color theme="1"/>
      </diagonal>
    </border>
    <border>
      <left/>
      <right style="medium">
        <color indexed="64"/>
      </right>
      <top style="thin">
        <color indexed="64"/>
      </top>
      <bottom/>
      <diagonal/>
    </border>
    <border diagonalUp="1">
      <left/>
      <right style="medium">
        <color indexed="64"/>
      </right>
      <top style="thin">
        <color indexed="64"/>
      </top>
      <bottom style="thin">
        <color indexed="64"/>
      </bottom>
      <diagonal style="thin">
        <color theme="1"/>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diagonalUp="1">
      <left style="medium">
        <color indexed="64"/>
      </left>
      <right style="medium">
        <color indexed="64"/>
      </right>
      <top style="medium">
        <color indexed="64"/>
      </top>
      <bottom/>
      <diagonal style="thin">
        <color indexed="64"/>
      </diagonal>
    </border>
    <border diagonalUp="1">
      <left style="medium">
        <color indexed="64"/>
      </left>
      <right/>
      <top style="thin">
        <color indexed="64"/>
      </top>
      <bottom style="medium">
        <color indexed="64"/>
      </bottom>
      <diagonal style="thin">
        <color theme="1"/>
      </diagonal>
    </border>
    <border>
      <left style="medium">
        <color indexed="64"/>
      </left>
      <right style="medium">
        <color indexed="64"/>
      </right>
      <top style="thin">
        <color indexed="64"/>
      </top>
      <bottom style="medium">
        <color indexed="64"/>
      </bottom>
      <diagonal/>
    </border>
    <border>
      <left/>
      <right style="thick">
        <color indexed="64"/>
      </right>
      <top style="medium">
        <color indexed="64"/>
      </top>
      <bottom/>
      <diagonal/>
    </border>
    <border>
      <left style="thick">
        <color indexed="64"/>
      </left>
      <right style="thick">
        <color indexed="64"/>
      </right>
      <top style="thick">
        <color indexed="64"/>
      </top>
      <bottom/>
      <diagonal/>
    </border>
    <border diagonalUp="1">
      <left style="medium">
        <color indexed="64"/>
      </left>
      <right style="medium">
        <color indexed="64"/>
      </right>
      <top style="medium">
        <color indexed="64"/>
      </top>
      <bottom style="medium">
        <color indexed="64"/>
      </bottom>
      <diagonal style="thin">
        <color indexed="64"/>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ashed">
        <color auto="1"/>
      </left>
      <right/>
      <top style="dashed">
        <color auto="1"/>
      </top>
      <bottom/>
      <diagonal/>
    </border>
    <border>
      <left/>
      <right style="thin">
        <color indexed="64"/>
      </right>
      <top style="dashed">
        <color auto="1"/>
      </top>
      <bottom/>
      <diagonal/>
    </border>
    <border>
      <left style="dashed">
        <color auto="1"/>
      </left>
      <right/>
      <top/>
      <bottom/>
      <diagonal/>
    </border>
    <border>
      <left style="dashed">
        <color auto="1"/>
      </left>
      <right/>
      <top/>
      <bottom style="dashed">
        <color auto="1"/>
      </bottom>
      <diagonal/>
    </border>
    <border>
      <left/>
      <right style="thin">
        <color indexed="64"/>
      </right>
      <top/>
      <bottom style="dashed">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hair">
        <color indexed="64"/>
      </right>
      <top/>
      <bottom/>
      <diagonal/>
    </border>
    <border>
      <left/>
      <right style="dotted">
        <color indexed="64"/>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auto="1"/>
      </right>
      <top style="hair">
        <color indexed="64"/>
      </top>
      <bottom style="thin">
        <color indexed="64"/>
      </bottom>
      <diagonal/>
    </border>
    <border>
      <left style="thin">
        <color indexed="64"/>
      </left>
      <right style="hair">
        <color auto="1"/>
      </right>
      <top style="hair">
        <color indexed="64"/>
      </top>
      <bottom/>
      <diagonal/>
    </border>
    <border>
      <left style="thin">
        <color indexed="64"/>
      </left>
      <right style="hair">
        <color auto="1"/>
      </right>
      <top style="hair">
        <color indexed="64"/>
      </top>
      <bottom style="hair">
        <color auto="1"/>
      </bottom>
      <diagonal/>
    </border>
    <border>
      <left style="hair">
        <color auto="1"/>
      </left>
      <right style="thin">
        <color auto="1"/>
      </right>
      <top style="thin">
        <color auto="1"/>
      </top>
      <bottom style="hair">
        <color indexed="64"/>
      </bottom>
      <diagonal/>
    </border>
    <border diagonalUp="1">
      <left style="thin">
        <color indexed="64"/>
      </left>
      <right style="hair">
        <color auto="1"/>
      </right>
      <top style="hair">
        <color auto="1"/>
      </top>
      <bottom style="hair">
        <color auto="1"/>
      </bottom>
      <diagonal style="thin">
        <color indexed="64"/>
      </diagonal>
    </border>
    <border>
      <left style="thin">
        <color indexed="64"/>
      </left>
      <right style="hair">
        <color auto="1"/>
      </right>
      <top/>
      <bottom style="hair">
        <color indexed="64"/>
      </bottom>
      <diagonal/>
    </border>
    <border diagonalUp="1">
      <left style="thin">
        <color auto="1"/>
      </left>
      <right style="thin">
        <color auto="1"/>
      </right>
      <top style="medium">
        <color indexed="64"/>
      </top>
      <bottom style="thin">
        <color auto="1"/>
      </bottom>
      <diagonal style="thin">
        <color auto="1"/>
      </diagonal>
    </border>
    <border>
      <left style="thin">
        <color indexed="64"/>
      </left>
      <right style="thin">
        <color indexed="64"/>
      </right>
      <top style="thin">
        <color indexed="64"/>
      </top>
      <bottom style="hair">
        <color indexed="64"/>
      </bottom>
      <diagonal/>
    </border>
    <border>
      <left style="hair">
        <color auto="1"/>
      </left>
      <right style="medium">
        <color indexed="64"/>
      </right>
      <top style="hair">
        <color auto="1"/>
      </top>
      <bottom style="hair">
        <color indexed="64"/>
      </bottom>
      <diagonal/>
    </border>
    <border>
      <left style="hair">
        <color indexed="64"/>
      </left>
      <right style="medium">
        <color indexed="64"/>
      </right>
      <top/>
      <bottom style="thin">
        <color indexed="64"/>
      </bottom>
      <diagonal/>
    </border>
    <border>
      <left style="hair">
        <color auto="1"/>
      </left>
      <right style="medium">
        <color indexed="64"/>
      </right>
      <top style="hair">
        <color indexed="64"/>
      </top>
      <bottom/>
      <diagonal/>
    </border>
    <border>
      <left style="hair">
        <color auto="1"/>
      </left>
      <right style="medium">
        <color indexed="64"/>
      </right>
      <top/>
      <bottom style="hair">
        <color auto="1"/>
      </bottom>
      <diagonal/>
    </border>
    <border>
      <left style="hair">
        <color auto="1"/>
      </left>
      <right style="medium">
        <color indexed="64"/>
      </right>
      <top/>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style="thick">
        <color theme="1"/>
      </left>
      <right style="thick">
        <color indexed="64"/>
      </right>
      <top style="thick">
        <color theme="1"/>
      </top>
      <bottom style="thick">
        <color theme="1"/>
      </bottom>
      <diagonal/>
    </border>
    <border>
      <left style="thick">
        <color indexed="64"/>
      </left>
      <right style="thick">
        <color indexed="64"/>
      </right>
      <top style="thick">
        <color theme="1"/>
      </top>
      <bottom style="thick">
        <color theme="1"/>
      </bottom>
      <diagonal/>
    </border>
    <border>
      <left style="thick">
        <color indexed="64"/>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right/>
      <top/>
      <bottom style="thick">
        <color indexed="64"/>
      </bottom>
      <diagonal/>
    </border>
    <border diagonalUp="1">
      <left style="medium">
        <color indexed="64"/>
      </left>
      <right/>
      <top style="medium">
        <color indexed="64"/>
      </top>
      <bottom/>
      <diagonal style="medium">
        <color indexed="64"/>
      </diagonal>
    </border>
    <border diagonalUp="1">
      <left/>
      <right/>
      <top style="medium">
        <color indexed="64"/>
      </top>
      <bottom/>
      <diagonal style="medium">
        <color indexed="64"/>
      </diagonal>
    </border>
    <border diagonalUp="1">
      <left/>
      <right style="medium">
        <color indexed="64"/>
      </right>
      <top style="medium">
        <color indexed="64"/>
      </top>
      <bottom/>
      <diagonal style="medium">
        <color indexed="64"/>
      </diagonal>
    </border>
    <border diagonalUp="1">
      <left style="medium">
        <color indexed="64"/>
      </left>
      <right/>
      <top/>
      <bottom/>
      <diagonal style="medium">
        <color indexed="64"/>
      </diagonal>
    </border>
    <border diagonalUp="1">
      <left/>
      <right/>
      <top/>
      <bottom/>
      <diagonal style="medium">
        <color indexed="64"/>
      </diagonal>
    </border>
    <border diagonalUp="1">
      <left/>
      <right style="medium">
        <color indexed="64"/>
      </right>
      <top/>
      <bottom/>
      <diagonal style="medium">
        <color indexed="64"/>
      </diagonal>
    </border>
    <border diagonalUp="1">
      <left style="medium">
        <color indexed="64"/>
      </left>
      <right/>
      <top/>
      <bottom style="medium">
        <color indexed="64"/>
      </bottom>
      <diagonal style="medium">
        <color indexed="64"/>
      </diagonal>
    </border>
    <border diagonalUp="1">
      <left/>
      <right/>
      <top/>
      <bottom style="medium">
        <color indexed="64"/>
      </bottom>
      <diagonal style="medium">
        <color indexed="64"/>
      </diagonal>
    </border>
    <border diagonalUp="1">
      <left/>
      <right style="medium">
        <color indexed="64"/>
      </right>
      <top/>
      <bottom style="medium">
        <color indexed="64"/>
      </bottom>
      <diagonal style="medium">
        <color indexed="64"/>
      </diagonal>
    </border>
    <border diagonalUp="1">
      <left style="medium">
        <color indexed="64"/>
      </left>
      <right style="medium">
        <color theme="1"/>
      </right>
      <top style="medium">
        <color indexed="64"/>
      </top>
      <bottom style="thin">
        <color indexed="64"/>
      </bottom>
      <diagonal style="thin">
        <color theme="1"/>
      </diagonal>
    </border>
    <border diagonalUp="1">
      <left/>
      <right/>
      <top style="medium">
        <color indexed="64"/>
      </top>
      <bottom/>
      <diagonal style="thin">
        <color theme="1"/>
      </diagonal>
    </border>
    <border diagonalUp="1">
      <left/>
      <right/>
      <top style="thin">
        <color indexed="64"/>
      </top>
      <bottom style="thin">
        <color indexed="64"/>
      </bottom>
      <diagonal style="thin">
        <color theme="1"/>
      </diagonal>
    </border>
    <border>
      <left style="thick">
        <color theme="1"/>
      </left>
      <right/>
      <top style="thick">
        <color theme="1"/>
      </top>
      <bottom style="thick">
        <color theme="1"/>
      </bottom>
      <diagonal/>
    </border>
    <border diagonalUp="1">
      <left style="medium">
        <color indexed="64"/>
      </left>
      <right style="medium">
        <color indexed="64"/>
      </right>
      <top/>
      <bottom/>
      <diagonal style="thin">
        <color indexed="64"/>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style="dashed">
        <color auto="1"/>
      </right>
      <top style="dashed">
        <color auto="1"/>
      </top>
      <bottom/>
      <diagonal/>
    </border>
    <border>
      <left/>
      <right style="dashed">
        <color auto="1"/>
      </right>
      <top/>
      <bottom/>
      <diagonal/>
    </border>
    <border>
      <left/>
      <right style="dashed">
        <color auto="1"/>
      </right>
      <top/>
      <bottom style="dashed">
        <color auto="1"/>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top style="hair">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hair">
        <color auto="1"/>
      </right>
      <top style="thin">
        <color auto="1"/>
      </top>
      <bottom/>
      <diagonal/>
    </border>
    <border>
      <left style="hair">
        <color auto="1"/>
      </left>
      <right style="medium">
        <color indexed="64"/>
      </right>
      <top style="thin">
        <color auto="1"/>
      </top>
      <bottom style="hair">
        <color auto="1"/>
      </bottom>
      <diagonal/>
    </border>
    <border>
      <left style="thin">
        <color indexed="64"/>
      </left>
      <right style="hair">
        <color auto="1"/>
      </right>
      <top/>
      <bottom style="thin">
        <color indexed="64"/>
      </bottom>
      <diagonal/>
    </border>
    <border>
      <left style="hair">
        <color auto="1"/>
      </left>
      <right style="medium">
        <color indexed="64"/>
      </right>
      <top style="hair">
        <color auto="1"/>
      </top>
      <bottom style="thin">
        <color indexed="64"/>
      </bottom>
      <diagonal/>
    </border>
    <border>
      <left style="medium">
        <color indexed="64"/>
      </left>
      <right style="thin">
        <color indexed="64"/>
      </right>
      <top/>
      <bottom/>
      <diagonal/>
    </border>
    <border>
      <left style="medium">
        <color indexed="64"/>
      </left>
      <right/>
      <top style="hair">
        <color indexed="64"/>
      </top>
      <bottom/>
      <diagonal/>
    </border>
    <border>
      <left/>
      <right style="medium">
        <color indexed="64"/>
      </right>
      <top style="hair">
        <color indexed="64"/>
      </top>
      <bottom/>
      <diagonal/>
    </border>
  </borders>
  <cellStyleXfs count="26">
    <xf numFmtId="0" fontId="0" fillId="0" borderId="0">
      <alignment vertical="center"/>
    </xf>
    <xf numFmtId="0" fontId="13" fillId="0" borderId="0" applyNumberFormat="0" applyFill="0" applyBorder="0" applyAlignment="0" applyProtection="0">
      <alignment vertical="center"/>
    </xf>
    <xf numFmtId="0" fontId="14" fillId="0" borderId="0"/>
    <xf numFmtId="0" fontId="7"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9" fontId="15" fillId="0" borderId="0" applyFont="0" applyFill="0" applyBorder="0" applyAlignment="0" applyProtection="0">
      <alignment vertical="center"/>
    </xf>
    <xf numFmtId="0" fontId="37"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93" fillId="0" borderId="0">
      <alignment vertical="center"/>
    </xf>
    <xf numFmtId="38" fontId="95" fillId="0" borderId="0" applyFont="0" applyFill="0" applyBorder="0" applyAlignment="0" applyProtection="0">
      <alignment vertical="center"/>
    </xf>
    <xf numFmtId="0" fontId="93" fillId="0" borderId="0">
      <alignment vertical="center"/>
    </xf>
    <xf numFmtId="0" fontId="72" fillId="0" borderId="0">
      <alignment vertical="center"/>
    </xf>
    <xf numFmtId="0" fontId="72" fillId="0" borderId="0">
      <alignment vertical="center"/>
    </xf>
    <xf numFmtId="38" fontId="72" fillId="0" borderId="0" applyFont="0" applyFill="0" applyBorder="0" applyAlignment="0" applyProtection="0">
      <alignment vertical="center"/>
    </xf>
    <xf numFmtId="0" fontId="93" fillId="0" borderId="0">
      <alignment vertical="center"/>
    </xf>
    <xf numFmtId="0" fontId="7" fillId="0" borderId="0">
      <alignment vertical="center"/>
    </xf>
    <xf numFmtId="9" fontId="93" fillId="0" borderId="0" applyFont="0" applyFill="0" applyBorder="0" applyAlignment="0" applyProtection="0">
      <alignment vertical="center"/>
    </xf>
    <xf numFmtId="0" fontId="15" fillId="0" borderId="0">
      <alignment vertical="center"/>
    </xf>
  </cellStyleXfs>
  <cellXfs count="3793">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xf>
    <xf numFmtId="0" fontId="2" fillId="0" borderId="26" xfId="0" applyFont="1" applyBorder="1">
      <alignment vertical="center"/>
    </xf>
    <xf numFmtId="0" fontId="15" fillId="0" borderId="0" xfId="2" applyFont="1" applyAlignment="1">
      <alignment horizontal="center" vertical="center"/>
    </xf>
    <xf numFmtId="0" fontId="17" fillId="0" borderId="0" xfId="2" applyFont="1" applyAlignment="1">
      <alignment horizontal="center" vertical="center"/>
    </xf>
    <xf numFmtId="0" fontId="15" fillId="0" borderId="20" xfId="2" applyFont="1" applyBorder="1" applyAlignment="1">
      <alignment horizontal="left" vertical="center"/>
    </xf>
    <xf numFmtId="0" fontId="15" fillId="0" borderId="0" xfId="2" applyFont="1" applyAlignment="1">
      <alignment horizontal="left" vertical="center"/>
    </xf>
    <xf numFmtId="0" fontId="18" fillId="0" borderId="0" xfId="2" applyFont="1" applyAlignment="1">
      <alignment vertical="center"/>
    </xf>
    <xf numFmtId="0" fontId="20" fillId="0" borderId="0" xfId="2" applyFont="1" applyAlignment="1">
      <alignment horizontal="left" vertical="top" shrinkToFit="1"/>
    </xf>
    <xf numFmtId="0" fontId="15" fillId="0" borderId="31" xfId="2" applyFont="1" applyBorder="1" applyAlignment="1">
      <alignment horizontal="left" vertical="center"/>
    </xf>
    <xf numFmtId="0" fontId="19" fillId="0" borderId="1" xfId="2" applyFont="1" applyBorder="1" applyAlignment="1">
      <alignment horizontal="center" vertical="center" wrapText="1"/>
    </xf>
    <xf numFmtId="0" fontId="15" fillId="0" borderId="0" xfId="2" applyFont="1" applyAlignment="1">
      <alignment horizontal="left" vertical="center" indent="1" shrinkToFit="1"/>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15" fillId="0" borderId="1" xfId="2" applyFont="1" applyBorder="1" applyAlignment="1">
      <alignment horizontal="left" vertical="center" wrapText="1"/>
    </xf>
    <xf numFmtId="0" fontId="26" fillId="0" borderId="0" xfId="2" applyFont="1" applyAlignment="1">
      <alignment horizontal="center" vertical="center"/>
    </xf>
    <xf numFmtId="0" fontId="5" fillId="0" borderId="0" xfId="0" applyFont="1">
      <alignment vertical="center"/>
    </xf>
    <xf numFmtId="0" fontId="20" fillId="0" borderId="0" xfId="3" applyFont="1" applyAlignment="1">
      <alignment horizontal="left" vertical="center"/>
    </xf>
    <xf numFmtId="0" fontId="31" fillId="0" borderId="0" xfId="3" applyFont="1" applyAlignment="1">
      <alignment horizontal="left" vertical="center"/>
    </xf>
    <xf numFmtId="0" fontId="20" fillId="0" borderId="0" xfId="3" applyFont="1" applyAlignment="1">
      <alignment horizontal="right" vertical="center"/>
    </xf>
    <xf numFmtId="0" fontId="20" fillId="0" borderId="0" xfId="3" applyFont="1" applyBorder="1" applyAlignment="1">
      <alignment horizontal="left" vertical="center"/>
    </xf>
    <xf numFmtId="0" fontId="20" fillId="0" borderId="0" xfId="3" applyFont="1" applyBorder="1" applyAlignment="1">
      <alignment vertical="center"/>
    </xf>
    <xf numFmtId="0" fontId="33" fillId="0" borderId="0" xfId="3" applyFont="1" applyAlignment="1">
      <alignment horizontal="left" vertical="center"/>
    </xf>
    <xf numFmtId="0" fontId="19" fillId="0" borderId="0" xfId="2" applyFont="1" applyFill="1" applyAlignment="1">
      <alignment horizontal="left" vertical="center"/>
    </xf>
    <xf numFmtId="0" fontId="20" fillId="0" borderId="0" xfId="2" applyFont="1" applyBorder="1" applyAlignment="1">
      <alignment vertical="center"/>
    </xf>
    <xf numFmtId="0" fontId="21" fillId="0" borderId="0" xfId="2" applyFont="1" applyAlignment="1">
      <alignment vertical="center"/>
    </xf>
    <xf numFmtId="0" fontId="15" fillId="0" borderId="0" xfId="2" applyFont="1" applyAlignment="1">
      <alignment vertical="center"/>
    </xf>
    <xf numFmtId="0" fontId="15" fillId="0" borderId="0" xfId="4" applyFont="1">
      <alignment vertical="center"/>
    </xf>
    <xf numFmtId="0" fontId="20" fillId="0" borderId="19" xfId="2" applyFont="1" applyBorder="1" applyAlignment="1">
      <alignment vertical="center"/>
    </xf>
    <xf numFmtId="0" fontId="20" fillId="0" borderId="21" xfId="2" applyFont="1" applyBorder="1" applyAlignment="1">
      <alignment vertical="center"/>
    </xf>
    <xf numFmtId="181" fontId="20" fillId="0" borderId="20" xfId="2" applyNumberFormat="1" applyFont="1" applyBorder="1" applyAlignment="1">
      <alignment vertical="center"/>
    </xf>
    <xf numFmtId="0" fontId="20" fillId="0" borderId="20" xfId="2" applyFont="1" applyBorder="1" applyAlignment="1">
      <alignment vertical="center"/>
    </xf>
    <xf numFmtId="0" fontId="21" fillId="0" borderId="0" xfId="2" applyFont="1" applyBorder="1" applyAlignment="1">
      <alignment horizontal="right" vertical="center"/>
    </xf>
    <xf numFmtId="0" fontId="21" fillId="0" borderId="0" xfId="2" applyFont="1" applyBorder="1" applyAlignment="1">
      <alignment vertical="center"/>
    </xf>
    <xf numFmtId="0" fontId="20" fillId="0" borderId="0" xfId="2" applyFont="1" applyAlignment="1">
      <alignment vertical="top" wrapText="1"/>
    </xf>
    <xf numFmtId="0" fontId="32" fillId="0" borderId="0" xfId="2" applyFont="1" applyAlignment="1">
      <alignment vertical="center"/>
    </xf>
    <xf numFmtId="0" fontId="34" fillId="0" borderId="0" xfId="2" applyFont="1" applyAlignment="1">
      <alignment vertical="center"/>
    </xf>
    <xf numFmtId="0" fontId="0" fillId="0" borderId="43" xfId="0" applyBorder="1">
      <alignment vertical="center"/>
    </xf>
    <xf numFmtId="0" fontId="0" fillId="0" borderId="42" xfId="0" applyBorder="1">
      <alignment vertical="center"/>
    </xf>
    <xf numFmtId="0" fontId="0" fillId="0" borderId="17" xfId="0" applyBorder="1">
      <alignment vertical="center"/>
    </xf>
    <xf numFmtId="0" fontId="20" fillId="0" borderId="0" xfId="2" applyFont="1" applyAlignment="1">
      <alignment vertical="center"/>
    </xf>
    <xf numFmtId="0" fontId="42" fillId="0" borderId="0" xfId="0" applyFont="1">
      <alignment vertical="center"/>
    </xf>
    <xf numFmtId="0" fontId="35" fillId="0" borderId="0" xfId="0" applyFont="1">
      <alignment vertical="center"/>
    </xf>
    <xf numFmtId="0" fontId="0" fillId="0" borderId="0" xfId="0" applyBorder="1">
      <alignment vertical="center"/>
    </xf>
    <xf numFmtId="0" fontId="2" fillId="0" borderId="0" xfId="0" applyFont="1" applyBorder="1">
      <alignment vertical="center"/>
    </xf>
    <xf numFmtId="0" fontId="2" fillId="0" borderId="31" xfId="0" applyFont="1" applyBorder="1">
      <alignment vertical="center"/>
    </xf>
    <xf numFmtId="0" fontId="0" fillId="0" borderId="27" xfId="0" applyBorder="1">
      <alignment vertical="center"/>
    </xf>
    <xf numFmtId="0" fontId="2" fillId="0" borderId="15" xfId="0" applyFont="1" applyBorder="1">
      <alignment vertical="center"/>
    </xf>
    <xf numFmtId="0" fontId="2" fillId="0" borderId="24" xfId="0" applyFont="1" applyBorder="1" applyAlignment="1">
      <alignment vertical="center"/>
    </xf>
    <xf numFmtId="0" fontId="2" fillId="0" borderId="27" xfId="0" applyFont="1" applyBorder="1" applyAlignment="1">
      <alignment vertical="center"/>
    </xf>
    <xf numFmtId="0" fontId="2" fillId="0" borderId="29" xfId="0" applyFont="1" applyBorder="1" applyAlignment="1">
      <alignment vertical="center"/>
    </xf>
    <xf numFmtId="0" fontId="2" fillId="0" borderId="24" xfId="0" applyFont="1" applyBorder="1">
      <alignment vertical="center"/>
    </xf>
    <xf numFmtId="0" fontId="2" fillId="0" borderId="27" xfId="0" applyFont="1" applyBorder="1">
      <alignment vertical="center"/>
    </xf>
    <xf numFmtId="0" fontId="2" fillId="0" borderId="29" xfId="0" applyFont="1" applyBorder="1">
      <alignment vertical="center"/>
    </xf>
    <xf numFmtId="0" fontId="2" fillId="0" borderId="23" xfId="0" applyFont="1" applyBorder="1">
      <alignment vertical="center"/>
    </xf>
    <xf numFmtId="0" fontId="2" fillId="0" borderId="28" xfId="0" applyFont="1" applyBorder="1">
      <alignment vertical="center"/>
    </xf>
    <xf numFmtId="0" fontId="2" fillId="0" borderId="0" xfId="0" applyFont="1" applyBorder="1" applyAlignment="1">
      <alignment vertical="center"/>
    </xf>
    <xf numFmtId="0" fontId="2" fillId="0" borderId="26" xfId="0" applyFont="1" applyBorder="1" applyAlignment="1">
      <alignment vertical="center"/>
    </xf>
    <xf numFmtId="0" fontId="2" fillId="0" borderId="28" xfId="0" applyFont="1" applyBorder="1" applyAlignment="1">
      <alignment vertical="center"/>
    </xf>
    <xf numFmtId="0" fontId="45" fillId="0" borderId="0" xfId="0" applyFont="1" applyAlignment="1">
      <alignment horizontal="center" vertical="center"/>
    </xf>
    <xf numFmtId="0" fontId="2" fillId="0" borderId="21" xfId="0" applyFont="1" applyBorder="1">
      <alignment vertical="center"/>
    </xf>
    <xf numFmtId="0" fontId="37" fillId="0" borderId="0" xfId="3" applyFont="1">
      <alignment vertical="center"/>
    </xf>
    <xf numFmtId="0" fontId="37" fillId="0" borderId="0" xfId="3" applyFont="1" applyAlignment="1">
      <alignment vertical="center" shrinkToFit="1"/>
    </xf>
    <xf numFmtId="0" fontId="50" fillId="0" borderId="0" xfId="3" applyFont="1" applyAlignment="1">
      <alignment horizontal="right" vertical="center" shrinkToFit="1"/>
    </xf>
    <xf numFmtId="0" fontId="37" fillId="0" borderId="0" xfId="3" applyFont="1" applyAlignment="1">
      <alignment horizontal="left" vertical="center" indent="1" shrinkToFit="1"/>
    </xf>
    <xf numFmtId="0" fontId="37" fillId="0" borderId="0" xfId="3" applyFont="1" applyAlignment="1">
      <alignment horizontal="left" vertical="center" indent="1"/>
    </xf>
    <xf numFmtId="0" fontId="51" fillId="0" borderId="0" xfId="3" applyFont="1" applyAlignment="1">
      <alignment horizontal="left" vertical="center" indent="1"/>
    </xf>
    <xf numFmtId="0" fontId="51" fillId="0" borderId="0" xfId="3" applyFont="1">
      <alignment vertical="center"/>
    </xf>
    <xf numFmtId="0" fontId="37" fillId="0" borderId="0" xfId="3" applyFont="1" applyAlignment="1">
      <alignment horizontal="left" vertical="center" indent="6"/>
    </xf>
    <xf numFmtId="0" fontId="51" fillId="0" borderId="0" xfId="3" applyFont="1" applyAlignment="1">
      <alignment horizontal="left" vertical="center" indent="6"/>
    </xf>
    <xf numFmtId="0" fontId="51" fillId="0" borderId="0" xfId="3" applyFont="1" applyAlignment="1">
      <alignment horizontal="left"/>
    </xf>
    <xf numFmtId="0" fontId="51" fillId="0" borderId="64" xfId="3" applyFont="1" applyBorder="1" applyAlignment="1">
      <alignment horizontal="left" vertical="center" wrapText="1" indent="1"/>
    </xf>
    <xf numFmtId="0" fontId="51" fillId="0" borderId="36" xfId="3" applyFont="1" applyBorder="1" applyAlignment="1">
      <alignment horizontal="left" vertical="center" wrapText="1" indent="1"/>
    </xf>
    <xf numFmtId="0" fontId="51" fillId="0" borderId="64" xfId="3" applyFont="1" applyBorder="1" applyAlignment="1">
      <alignment horizontal="left" vertical="center" indent="1" shrinkToFit="1"/>
    </xf>
    <xf numFmtId="0" fontId="37" fillId="0" borderId="36" xfId="3" applyFont="1" applyBorder="1" applyAlignment="1">
      <alignment horizontal="distributed" vertical="center" indent="1"/>
    </xf>
    <xf numFmtId="49" fontId="52" fillId="0" borderId="36" xfId="3" applyNumberFormat="1" applyFont="1" applyBorder="1" applyAlignment="1">
      <alignment horizontal="left" vertical="center" indent="1" shrinkToFit="1"/>
    </xf>
    <xf numFmtId="0" fontId="55" fillId="0" borderId="0" xfId="0" applyFont="1" applyAlignment="1">
      <alignment horizontal="justify" vertical="center"/>
    </xf>
    <xf numFmtId="0" fontId="15" fillId="0" borderId="1" xfId="2" applyFont="1" applyBorder="1" applyAlignment="1">
      <alignment vertical="center"/>
    </xf>
    <xf numFmtId="0" fontId="2" fillId="5" borderId="8"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13" fillId="0" borderId="6" xfId="1" applyBorder="1" applyAlignment="1" applyProtection="1">
      <alignment horizontal="center" vertical="center"/>
    </xf>
    <xf numFmtId="0" fontId="13" fillId="0" borderId="3" xfId="1" applyBorder="1" applyAlignment="1" applyProtection="1">
      <alignment horizontal="center" vertical="center"/>
    </xf>
    <xf numFmtId="0" fontId="2" fillId="0" borderId="9" xfId="0" applyFont="1" applyBorder="1" applyAlignment="1" applyProtection="1">
      <alignment horizontal="center" vertical="center"/>
    </xf>
    <xf numFmtId="0" fontId="13"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176" fontId="2" fillId="0" borderId="61" xfId="0" applyNumberFormat="1" applyFont="1" applyBorder="1" applyAlignment="1" applyProtection="1">
      <alignment horizontal="center" vertical="center"/>
      <protection locked="0"/>
    </xf>
    <xf numFmtId="0" fontId="2" fillId="0" borderId="26" xfId="0" applyFont="1" applyBorder="1" applyAlignment="1">
      <alignment horizontal="center" vertical="center"/>
    </xf>
    <xf numFmtId="0" fontId="2" fillId="0" borderId="0" xfId="0" applyFont="1" applyBorder="1" applyAlignment="1">
      <alignment horizontal="center" vertical="center"/>
    </xf>
    <xf numFmtId="0" fontId="15" fillId="0" borderId="0" xfId="2" applyFont="1" applyBorder="1" applyAlignment="1">
      <alignment horizontal="left" vertical="center" wrapText="1"/>
    </xf>
    <xf numFmtId="0" fontId="2" fillId="0" borderId="0" xfId="0" applyFont="1" applyBorder="1" applyAlignment="1">
      <alignment horizontal="left" vertical="center"/>
    </xf>
    <xf numFmtId="0" fontId="2" fillId="0" borderId="31" xfId="0" applyFont="1" applyBorder="1" applyAlignment="1">
      <alignment horizontal="left" vertical="center"/>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 fillId="0" borderId="29" xfId="0" applyFont="1" applyBorder="1" applyAlignment="1">
      <alignment horizontal="left" vertical="center"/>
    </xf>
    <xf numFmtId="0" fontId="2" fillId="0" borderId="20" xfId="0" applyFont="1" applyBorder="1" applyAlignment="1">
      <alignment horizontal="center" vertical="center"/>
    </xf>
    <xf numFmtId="0" fontId="2" fillId="0" borderId="23" xfId="0" applyFont="1" applyBorder="1" applyAlignment="1">
      <alignment horizontal="left"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0" xfId="0" applyFont="1" applyBorder="1" applyAlignment="1">
      <alignment horizontal="left" vertical="center" wrapText="1"/>
    </xf>
    <xf numFmtId="0" fontId="2" fillId="0" borderId="21" xfId="0" applyFont="1" applyBorder="1" applyAlignment="1">
      <alignment horizontal="left" vertical="center"/>
    </xf>
    <xf numFmtId="0" fontId="56" fillId="0" borderId="0" xfId="5" applyFont="1" applyAlignment="1">
      <alignment vertical="center"/>
    </xf>
    <xf numFmtId="0" fontId="58" fillId="0" borderId="0" xfId="5" applyFont="1" applyAlignment="1">
      <alignment vertical="center"/>
    </xf>
    <xf numFmtId="0" fontId="60" fillId="0" borderId="0" xfId="5" applyFont="1" applyAlignment="1">
      <alignment vertical="center"/>
    </xf>
    <xf numFmtId="0" fontId="2" fillId="0" borderId="0" xfId="5" applyFont="1"/>
    <xf numFmtId="0" fontId="60" fillId="0" borderId="0" xfId="5" applyFont="1" applyAlignment="1">
      <alignment vertical="center" wrapText="1"/>
    </xf>
    <xf numFmtId="0" fontId="63" fillId="0" borderId="0" xfId="5" applyFont="1" applyAlignment="1">
      <alignment vertical="center"/>
    </xf>
    <xf numFmtId="187" fontId="61" fillId="0" borderId="41" xfId="5" applyNumberFormat="1" applyFont="1" applyBorder="1" applyAlignment="1">
      <alignment horizontal="center" vertical="center"/>
    </xf>
    <xf numFmtId="181" fontId="61" fillId="0" borderId="41" xfId="5" applyNumberFormat="1" applyFont="1" applyBorder="1" applyAlignment="1">
      <alignment horizontal="center" vertical="center"/>
    </xf>
    <xf numFmtId="0" fontId="59" fillId="0" borderId="18" xfId="5" applyFont="1" applyBorder="1" applyAlignment="1">
      <alignment vertical="center"/>
    </xf>
    <xf numFmtId="0" fontId="60" fillId="3" borderId="28" xfId="5" applyFont="1" applyFill="1" applyBorder="1" applyAlignment="1">
      <alignment vertical="center" wrapText="1"/>
    </xf>
    <xf numFmtId="0" fontId="61" fillId="3" borderId="28" xfId="5" applyFont="1" applyFill="1" applyBorder="1" applyAlignment="1">
      <alignment horizontal="right" vertical="center"/>
    </xf>
    <xf numFmtId="0" fontId="55" fillId="3" borderId="21" xfId="5" applyFont="1" applyFill="1" applyBorder="1" applyAlignment="1">
      <alignment vertical="center"/>
    </xf>
    <xf numFmtId="0" fontId="61" fillId="3" borderId="1" xfId="5" applyFont="1" applyFill="1" applyBorder="1" applyAlignment="1">
      <alignment horizontal="center" vertical="center" wrapText="1"/>
    </xf>
    <xf numFmtId="0" fontId="2" fillId="0" borderId="0" xfId="0" applyFont="1" applyBorder="1" applyAlignment="1">
      <alignment horizontal="center" vertical="center"/>
    </xf>
    <xf numFmtId="0" fontId="20" fillId="0" borderId="22" xfId="2" applyFont="1" applyBorder="1" applyAlignment="1">
      <alignment horizontal="center" vertical="center"/>
    </xf>
    <xf numFmtId="0" fontId="20" fillId="0" borderId="25" xfId="2" applyFont="1" applyBorder="1" applyAlignment="1">
      <alignment horizontal="center" vertical="center"/>
    </xf>
    <xf numFmtId="0" fontId="20" fillId="0" borderId="0" xfId="2" applyFont="1" applyAlignment="1">
      <alignment horizontal="left" vertical="top" wrapText="1"/>
    </xf>
    <xf numFmtId="0" fontId="2" fillId="0" borderId="0" xfId="0" applyFont="1" applyBorder="1" applyAlignment="1">
      <alignment horizontal="left" vertical="center"/>
    </xf>
    <xf numFmtId="0" fontId="36" fillId="0" borderId="0" xfId="0" applyFont="1" applyAlignment="1">
      <alignment horizontal="right" vertical="center"/>
    </xf>
    <xf numFmtId="0" fontId="39" fillId="0" borderId="0" xfId="0" applyFont="1" applyAlignment="1">
      <alignment horizontal="center" vertical="center"/>
    </xf>
    <xf numFmtId="0" fontId="2" fillId="0" borderId="20" xfId="0" applyFont="1" applyBorder="1">
      <alignment vertical="center"/>
    </xf>
    <xf numFmtId="0" fontId="2" fillId="0" borderId="19" xfId="0" applyFont="1" applyBorder="1">
      <alignment vertical="center"/>
    </xf>
    <xf numFmtId="0" fontId="2" fillId="0" borderId="69" xfId="0" applyFont="1" applyBorder="1" applyAlignment="1" applyProtection="1">
      <alignment horizontal="center" vertical="center"/>
    </xf>
    <xf numFmtId="0" fontId="0" fillId="0" borderId="1" xfId="0" applyBorder="1">
      <alignment vertical="center"/>
    </xf>
    <xf numFmtId="0" fontId="19" fillId="0" borderId="0" xfId="2" applyFont="1" applyFill="1" applyAlignment="1">
      <alignment horizontal="center" vertical="center"/>
    </xf>
    <xf numFmtId="0" fontId="26" fillId="0" borderId="0" xfId="2" applyFont="1" applyFill="1" applyAlignment="1">
      <alignment horizontal="center" vertical="center"/>
    </xf>
    <xf numFmtId="0" fontId="15" fillId="0" borderId="0" xfId="2" applyFont="1" applyFill="1" applyAlignment="1">
      <alignment horizontal="center" vertical="center"/>
    </xf>
    <xf numFmtId="0" fontId="26" fillId="0" borderId="0" xfId="2" applyFont="1" applyFill="1" applyAlignment="1">
      <alignment horizontal="left" vertical="center"/>
    </xf>
    <xf numFmtId="0" fontId="15" fillId="0" borderId="0" xfId="2" applyFont="1" applyFill="1" applyAlignment="1">
      <alignment horizontal="left" vertical="top"/>
    </xf>
    <xf numFmtId="0" fontId="20" fillId="0" borderId="0" xfId="2" applyFont="1" applyFill="1" applyAlignment="1">
      <alignment horizontal="left" vertical="center" wrapText="1" indent="1"/>
    </xf>
    <xf numFmtId="0" fontId="26" fillId="0" borderId="0" xfId="2" applyFont="1" applyFill="1" applyBorder="1" applyAlignment="1">
      <alignment horizontal="left" vertical="center"/>
    </xf>
    <xf numFmtId="0" fontId="15" fillId="0" borderId="0" xfId="2" applyFont="1" applyFill="1" applyBorder="1" applyAlignment="1">
      <alignment horizontal="left" vertical="top"/>
    </xf>
    <xf numFmtId="0" fontId="15" fillId="0" borderId="0" xfId="2" applyFont="1" applyFill="1" applyBorder="1" applyAlignment="1">
      <alignment horizontal="left" vertical="center"/>
    </xf>
    <xf numFmtId="0" fontId="15" fillId="0" borderId="0" xfId="2" applyFont="1" applyFill="1" applyBorder="1" applyAlignment="1">
      <alignment horizontal="center" vertical="center"/>
    </xf>
    <xf numFmtId="0" fontId="20" fillId="0" borderId="0" xfId="2" applyFont="1" applyFill="1" applyBorder="1" applyAlignment="1">
      <alignment horizontal="center" vertical="center" wrapText="1"/>
    </xf>
    <xf numFmtId="0" fontId="26" fillId="0" borderId="0" xfId="2" applyFont="1" applyFill="1" applyBorder="1" applyAlignment="1">
      <alignment horizontal="center" vertical="center" wrapText="1"/>
    </xf>
    <xf numFmtId="0" fontId="21" fillId="0" borderId="0" xfId="2" applyFont="1" applyFill="1" applyAlignment="1">
      <alignment horizontal="center" vertical="top" wrapText="1"/>
    </xf>
    <xf numFmtId="0" fontId="15" fillId="0" borderId="0" xfId="2" applyFont="1" applyFill="1" applyAlignment="1">
      <alignment horizontal="center" vertical="center" wrapText="1"/>
    </xf>
    <xf numFmtId="0" fontId="19" fillId="0" borderId="0" xfId="2" applyFont="1" applyFill="1" applyBorder="1" applyAlignment="1">
      <alignment horizontal="left" vertical="center" indent="3"/>
    </xf>
    <xf numFmtId="0" fontId="15" fillId="0" borderId="0" xfId="2" applyFont="1" applyFill="1" applyBorder="1" applyAlignment="1">
      <alignment horizontal="right" vertical="center"/>
    </xf>
    <xf numFmtId="0" fontId="15" fillId="0" borderId="0" xfId="2" applyFont="1" applyFill="1" applyBorder="1" applyAlignment="1">
      <alignment vertical="center"/>
    </xf>
    <xf numFmtId="0" fontId="15" fillId="0" borderId="0" xfId="2" applyFont="1" applyFill="1" applyBorder="1" applyAlignment="1">
      <alignment vertical="center" wrapText="1"/>
    </xf>
    <xf numFmtId="22" fontId="40" fillId="0" borderId="0" xfId="2" applyNumberFormat="1" applyFont="1" applyFill="1" applyBorder="1" applyAlignment="1">
      <alignment vertical="center"/>
    </xf>
    <xf numFmtId="0" fontId="26" fillId="0" borderId="1" xfId="2" applyFont="1" applyFill="1" applyBorder="1" applyAlignment="1">
      <alignment horizontal="center" vertical="center" wrapText="1"/>
    </xf>
    <xf numFmtId="0" fontId="20" fillId="0" borderId="1" xfId="2" applyFont="1" applyFill="1" applyBorder="1" applyAlignment="1">
      <alignment horizontal="center" vertical="center"/>
    </xf>
    <xf numFmtId="0" fontId="15" fillId="0" borderId="0" xfId="2" applyFont="1" applyFill="1" applyAlignment="1">
      <alignment horizontal="left" vertical="center"/>
    </xf>
    <xf numFmtId="0" fontId="20" fillId="0" borderId="36" xfId="2" applyFont="1" applyFill="1" applyBorder="1" applyAlignment="1">
      <alignment horizontal="right" vertical="center" wrapText="1"/>
    </xf>
    <xf numFmtId="0" fontId="20" fillId="0" borderId="36" xfId="2" applyFont="1" applyFill="1" applyBorder="1" applyAlignment="1">
      <alignment vertical="center" wrapText="1"/>
    </xf>
    <xf numFmtId="0" fontId="15" fillId="0" borderId="37" xfId="2" applyFont="1" applyFill="1" applyBorder="1" applyAlignment="1">
      <alignment vertical="center" wrapText="1"/>
    </xf>
    <xf numFmtId="0" fontId="20" fillId="0" borderId="67" xfId="2" applyFont="1" applyFill="1" applyBorder="1" applyAlignment="1">
      <alignment horizontal="right" vertical="center"/>
    </xf>
    <xf numFmtId="0" fontId="20" fillId="0" borderId="0" xfId="2" applyFont="1" applyFill="1" applyBorder="1" applyAlignment="1">
      <alignment horizontal="right" vertical="center"/>
    </xf>
    <xf numFmtId="0" fontId="20" fillId="0" borderId="64" xfId="2" applyFont="1" applyFill="1" applyBorder="1" applyAlignment="1">
      <alignment horizontal="right" vertical="center"/>
    </xf>
    <xf numFmtId="0" fontId="20" fillId="0" borderId="0" xfId="2" applyFont="1" applyFill="1" applyBorder="1" applyAlignment="1">
      <alignment vertical="center" wrapText="1" shrinkToFit="1"/>
    </xf>
    <xf numFmtId="0" fontId="26" fillId="0" borderId="140" xfId="2" applyFont="1" applyFill="1" applyBorder="1" applyAlignment="1">
      <alignment vertical="center"/>
    </xf>
    <xf numFmtId="0" fontId="26" fillId="0" borderId="141" xfId="2" applyFont="1" applyFill="1" applyBorder="1" applyAlignment="1">
      <alignment vertical="center"/>
    </xf>
    <xf numFmtId="0" fontId="26" fillId="0" borderId="0" xfId="2" applyFont="1" applyFill="1" applyBorder="1" applyAlignment="1">
      <alignment horizontal="center" vertical="center"/>
    </xf>
    <xf numFmtId="0" fontId="19" fillId="0" borderId="132" xfId="2" applyFont="1" applyFill="1" applyBorder="1" applyAlignment="1">
      <alignment vertical="center"/>
    </xf>
    <xf numFmtId="0" fontId="19" fillId="0" borderId="36" xfId="2" applyFont="1" applyFill="1" applyBorder="1" applyAlignment="1">
      <alignment vertical="center"/>
    </xf>
    <xf numFmtId="0" fontId="19" fillId="0" borderId="37" xfId="2" applyFont="1" applyFill="1" applyBorder="1" applyAlignment="1">
      <alignment vertical="center"/>
    </xf>
    <xf numFmtId="0" fontId="19" fillId="0" borderId="36" xfId="2" applyFont="1" applyFill="1" applyBorder="1" applyAlignment="1">
      <alignment horizontal="center" vertical="center"/>
    </xf>
    <xf numFmtId="181" fontId="21" fillId="0" borderId="36" xfId="2" applyNumberFormat="1" applyFont="1" applyFill="1" applyBorder="1" applyAlignment="1">
      <alignment horizontal="center" vertical="center"/>
    </xf>
    <xf numFmtId="0" fontId="19" fillId="0" borderId="71" xfId="2" applyFont="1" applyFill="1" applyBorder="1" applyAlignment="1">
      <alignment vertical="center" wrapText="1"/>
    </xf>
    <xf numFmtId="0" fontId="26" fillId="0" borderId="36" xfId="2" applyFont="1" applyFill="1" applyBorder="1" applyAlignment="1">
      <alignment horizontal="center" vertical="center" wrapText="1"/>
    </xf>
    <xf numFmtId="0" fontId="26" fillId="0" borderId="36" xfId="2" applyFont="1" applyFill="1" applyBorder="1" applyAlignment="1">
      <alignment vertical="center" wrapText="1"/>
    </xf>
    <xf numFmtId="0" fontId="26" fillId="0" borderId="37" xfId="2" applyFont="1" applyFill="1" applyBorder="1" applyAlignment="1">
      <alignment horizontal="center" vertical="center" wrapText="1"/>
    </xf>
    <xf numFmtId="178" fontId="20" fillId="0" borderId="12" xfId="2" applyNumberFormat="1" applyFont="1" applyFill="1" applyBorder="1" applyAlignment="1">
      <alignment vertical="center" shrinkToFit="1"/>
    </xf>
    <xf numFmtId="178" fontId="26" fillId="0" borderId="38" xfId="2" applyNumberFormat="1" applyFont="1" applyFill="1" applyBorder="1" applyAlignment="1">
      <alignment horizontal="center" vertical="center" shrinkToFit="1"/>
    </xf>
    <xf numFmtId="0" fontId="20" fillId="0" borderId="38" xfId="2" applyFont="1" applyFill="1" applyBorder="1" applyAlignment="1">
      <alignment vertical="center" wrapText="1"/>
    </xf>
    <xf numFmtId="0" fontId="26" fillId="0" borderId="39" xfId="2" applyFont="1" applyFill="1" applyBorder="1" applyAlignment="1">
      <alignment horizontal="center" vertical="center" wrapText="1"/>
    </xf>
    <xf numFmtId="0" fontId="15" fillId="0" borderId="0" xfId="2" applyFont="1" applyFill="1" applyBorder="1" applyAlignment="1">
      <alignment vertical="center" shrinkToFit="1"/>
    </xf>
    <xf numFmtId="0" fontId="20" fillId="0" borderId="0" xfId="2" applyFont="1" applyFill="1" applyBorder="1" applyAlignment="1">
      <alignment horizontal="center" vertical="center"/>
    </xf>
    <xf numFmtId="0" fontId="26" fillId="0" borderId="0" xfId="2" applyFont="1" applyFill="1" applyBorder="1" applyAlignment="1">
      <alignment horizontal="left" vertical="center" indent="1"/>
    </xf>
    <xf numFmtId="0" fontId="15" fillId="0" borderId="0" xfId="2" applyFont="1" applyFill="1" applyBorder="1" applyAlignment="1">
      <alignment horizontal="left" vertical="center" indent="1"/>
    </xf>
    <xf numFmtId="0" fontId="15" fillId="0" borderId="0" xfId="2" applyFont="1" applyBorder="1" applyAlignment="1">
      <alignment horizontal="right" vertical="center" wrapText="1"/>
    </xf>
    <xf numFmtId="0" fontId="15" fillId="0" borderId="0" xfId="2" applyFont="1" applyBorder="1" applyAlignment="1">
      <alignment vertical="center" wrapText="1"/>
    </xf>
    <xf numFmtId="0" fontId="20" fillId="0" borderId="0" xfId="2" applyFont="1" applyFill="1" applyAlignment="1">
      <alignment horizontal="center" vertical="center"/>
    </xf>
    <xf numFmtId="0" fontId="0" fillId="0" borderId="0" xfId="0" applyAlignment="1">
      <alignment horizontal="right" vertical="center"/>
    </xf>
    <xf numFmtId="0" fontId="76" fillId="0" borderId="0" xfId="0" applyFont="1" applyAlignment="1">
      <alignment vertical="center"/>
    </xf>
    <xf numFmtId="0" fontId="75" fillId="0" borderId="0" xfId="0" applyFont="1" applyAlignment="1">
      <alignment horizontal="center" vertical="center"/>
    </xf>
    <xf numFmtId="0" fontId="0" fillId="0" borderId="46" xfId="0" applyBorder="1">
      <alignment vertical="center"/>
    </xf>
    <xf numFmtId="49" fontId="0" fillId="0" borderId="43" xfId="0" applyNumberFormat="1" applyBorder="1" applyAlignment="1">
      <alignment vertical="center"/>
    </xf>
    <xf numFmtId="0" fontId="0" fillId="0" borderId="43" xfId="0" applyBorder="1" applyAlignment="1">
      <alignment horizontal="center" vertical="center"/>
    </xf>
    <xf numFmtId="0" fontId="0" fillId="0" borderId="47" xfId="0" applyBorder="1">
      <alignment vertical="center"/>
    </xf>
    <xf numFmtId="0" fontId="0" fillId="0" borderId="53" xfId="0" applyBorder="1">
      <alignment vertical="center"/>
    </xf>
    <xf numFmtId="0" fontId="0" fillId="0" borderId="17" xfId="0" applyBorder="1" applyAlignment="1">
      <alignment vertical="center"/>
    </xf>
    <xf numFmtId="0" fontId="0" fillId="0" borderId="119" xfId="0" applyBorder="1" applyAlignment="1">
      <alignment horizontal="center" vertical="center"/>
    </xf>
    <xf numFmtId="0" fontId="0" fillId="0" borderId="1" xfId="0" applyBorder="1" applyAlignment="1">
      <alignment horizontal="center" vertical="center"/>
    </xf>
    <xf numFmtId="0" fontId="0" fillId="0" borderId="19" xfId="0" applyBorder="1">
      <alignment vertical="center"/>
    </xf>
    <xf numFmtId="0" fontId="0" fillId="0" borderId="20" xfId="0" applyBorder="1">
      <alignment vertical="center"/>
    </xf>
    <xf numFmtId="0" fontId="0" fillId="0" borderId="20" xfId="0" applyBorder="1" applyAlignment="1">
      <alignment horizontal="right" vertical="center"/>
    </xf>
    <xf numFmtId="0" fontId="0" fillId="0" borderId="79" xfId="0" applyBorder="1">
      <alignment vertical="center"/>
    </xf>
    <xf numFmtId="0" fontId="0" fillId="0" borderId="120" xfId="0" applyBorder="1" applyAlignment="1">
      <alignment horizontal="center" vertical="center"/>
    </xf>
    <xf numFmtId="0" fontId="0" fillId="0" borderId="146" xfId="0" applyBorder="1">
      <alignment vertical="center"/>
    </xf>
    <xf numFmtId="0" fontId="0" fillId="0" borderId="115" xfId="0" applyBorder="1">
      <alignment vertical="center"/>
    </xf>
    <xf numFmtId="0" fontId="0" fillId="0" borderId="147" xfId="0" applyBorder="1">
      <alignment vertical="center"/>
    </xf>
    <xf numFmtId="0" fontId="0" fillId="0" borderId="147" xfId="0" applyBorder="1" applyAlignment="1">
      <alignment horizontal="right" vertical="center"/>
    </xf>
    <xf numFmtId="0" fontId="0" fillId="0" borderId="84" xfId="0" applyBorder="1">
      <alignment vertical="center"/>
    </xf>
    <xf numFmtId="0" fontId="0" fillId="0" borderId="42" xfId="0" applyFill="1" applyBorder="1">
      <alignment vertical="center"/>
    </xf>
    <xf numFmtId="0" fontId="0" fillId="0" borderId="43" xfId="0" applyBorder="1" applyAlignment="1">
      <alignment vertical="center"/>
    </xf>
    <xf numFmtId="0" fontId="0" fillId="0" borderId="75" xfId="0" applyBorder="1">
      <alignment vertical="center"/>
    </xf>
    <xf numFmtId="0" fontId="0" fillId="0" borderId="145" xfId="0" applyBorder="1">
      <alignment vertical="center"/>
    </xf>
    <xf numFmtId="0" fontId="0" fillId="0" borderId="18" xfId="0" applyBorder="1" applyAlignment="1">
      <alignment horizontal="center" vertical="center"/>
    </xf>
    <xf numFmtId="0" fontId="0" fillId="0" borderId="51" xfId="0" applyBorder="1">
      <alignment vertical="center"/>
    </xf>
    <xf numFmtId="0" fontId="0" fillId="0" borderId="17" xfId="0" applyBorder="1" applyAlignment="1">
      <alignment horizontal="center" vertical="center"/>
    </xf>
    <xf numFmtId="0" fontId="0" fillId="0" borderId="45" xfId="0" applyFill="1" applyBorder="1">
      <alignment vertical="center"/>
    </xf>
    <xf numFmtId="0" fontId="0" fillId="0" borderId="0" xfId="0" applyAlignment="1"/>
    <xf numFmtId="0" fontId="35" fillId="0" borderId="0" xfId="6" applyFont="1">
      <alignment vertical="center"/>
    </xf>
    <xf numFmtId="0" fontId="77" fillId="0" borderId="0" xfId="6" applyFont="1">
      <alignment vertical="center"/>
    </xf>
    <xf numFmtId="0" fontId="2" fillId="0" borderId="0" xfId="7" applyFont="1" applyFill="1">
      <alignment vertical="center"/>
    </xf>
    <xf numFmtId="0" fontId="2" fillId="0" borderId="0" xfId="6" applyFont="1">
      <alignment vertical="center"/>
    </xf>
    <xf numFmtId="0" fontId="39" fillId="0" borderId="0" xfId="6" applyFont="1" applyAlignment="1">
      <alignment horizontal="center" vertical="center"/>
    </xf>
    <xf numFmtId="0" fontId="39" fillId="0" borderId="0" xfId="7" applyFont="1" applyFill="1" applyAlignment="1">
      <alignment horizontal="center" vertical="center"/>
    </xf>
    <xf numFmtId="0" fontId="39" fillId="0" borderId="0" xfId="7" applyFont="1" applyFill="1" applyAlignment="1">
      <alignment horizontal="center" vertical="center" wrapText="1"/>
    </xf>
    <xf numFmtId="49" fontId="2" fillId="0" borderId="0" xfId="6" applyNumberFormat="1" applyFont="1" applyBorder="1" applyAlignment="1">
      <alignment horizontal="left" vertical="center"/>
    </xf>
    <xf numFmtId="49" fontId="2" fillId="0" borderId="0" xfId="6" applyNumberFormat="1" applyFont="1" applyBorder="1" applyAlignment="1">
      <alignment horizontal="center" vertical="center"/>
    </xf>
    <xf numFmtId="0" fontId="35" fillId="0" borderId="0" xfId="7" applyFont="1" applyFill="1" applyAlignment="1">
      <alignment horizontal="left" vertical="center"/>
    </xf>
    <xf numFmtId="0" fontId="35" fillId="0" borderId="0" xfId="7" applyFont="1" applyFill="1">
      <alignment vertical="center"/>
    </xf>
    <xf numFmtId="0" fontId="35" fillId="0" borderId="23" xfId="7" applyFont="1" applyFill="1" applyBorder="1" applyAlignment="1">
      <alignment horizontal="left" vertical="center"/>
    </xf>
    <xf numFmtId="0" fontId="35" fillId="0" borderId="15"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Alignment="1">
      <alignment vertical="center"/>
    </xf>
    <xf numFmtId="0" fontId="35" fillId="0" borderId="26" xfId="7" applyFont="1" applyFill="1" applyBorder="1" applyAlignment="1">
      <alignment horizontal="left" vertical="center"/>
    </xf>
    <xf numFmtId="0" fontId="35" fillId="0" borderId="0" xfId="7" applyFont="1" applyFill="1" applyBorder="1" applyAlignment="1">
      <alignment horizontal="left" vertical="center"/>
    </xf>
    <xf numFmtId="0" fontId="35" fillId="0" borderId="27" xfId="7" applyFont="1" applyFill="1" applyBorder="1" applyAlignment="1">
      <alignment horizontal="left" vertical="center"/>
    </xf>
    <xf numFmtId="0" fontId="35" fillId="0" borderId="19"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vertical="center"/>
    </xf>
    <xf numFmtId="0" fontId="35" fillId="0" borderId="28" xfId="7" applyFont="1" applyFill="1" applyBorder="1" applyAlignment="1">
      <alignment horizontal="left"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0" xfId="7" applyFont="1" applyFill="1" applyBorder="1" applyAlignment="1">
      <alignment vertical="center"/>
    </xf>
    <xf numFmtId="0" fontId="35" fillId="0" borderId="15" xfId="7" applyFont="1" applyFill="1" applyBorder="1" applyAlignment="1">
      <alignment vertical="center"/>
    </xf>
    <xf numFmtId="0" fontId="35" fillId="0" borderId="31" xfId="7" applyFont="1" applyFill="1" applyBorder="1" applyAlignment="1">
      <alignment vertical="center"/>
    </xf>
    <xf numFmtId="0" fontId="35" fillId="0" borderId="21" xfId="7" applyFont="1" applyFill="1" applyBorder="1" applyAlignment="1">
      <alignment vertical="center"/>
    </xf>
    <xf numFmtId="0" fontId="35" fillId="0" borderId="20" xfId="7" applyFont="1" applyFill="1" applyBorder="1" applyAlignment="1">
      <alignment horizontal="left" vertical="center"/>
    </xf>
    <xf numFmtId="0" fontId="2" fillId="0" borderId="0" xfId="0" applyFont="1" applyAlignment="1">
      <alignment vertical="top"/>
    </xf>
    <xf numFmtId="0" fontId="38" fillId="0" borderId="0" xfId="0" applyFont="1" applyAlignment="1">
      <alignment horizontal="right" vertical="top"/>
    </xf>
    <xf numFmtId="0" fontId="2" fillId="0" borderId="31" xfId="0" applyFont="1" applyBorder="1" applyAlignment="1">
      <alignment horizontal="left" vertical="top"/>
    </xf>
    <xf numFmtId="0" fontId="2" fillId="0" borderId="23" xfId="0" applyFont="1" applyFill="1" applyBorder="1">
      <alignment vertical="center"/>
    </xf>
    <xf numFmtId="0" fontId="2" fillId="0" borderId="26" xfId="0" applyFont="1" applyFill="1" applyBorder="1">
      <alignment vertical="center"/>
    </xf>
    <xf numFmtId="0" fontId="2" fillId="0" borderId="28" xfId="0" applyFont="1" applyFill="1" applyBorder="1">
      <alignment vertical="center"/>
    </xf>
    <xf numFmtId="0" fontId="2" fillId="0" borderId="0" xfId="0" applyFont="1" applyBorder="1" applyAlignment="1">
      <alignment vertical="center" wrapText="1"/>
    </xf>
    <xf numFmtId="0" fontId="35" fillId="0" borderId="0" xfId="0" applyFont="1" applyBorder="1" applyAlignment="1">
      <alignment vertical="center"/>
    </xf>
    <xf numFmtId="0" fontId="38" fillId="0" borderId="0" xfId="0" applyFont="1" applyFill="1" applyBorder="1" applyAlignment="1">
      <alignment horizontal="right" vertical="center"/>
    </xf>
    <xf numFmtId="0" fontId="2" fillId="0" borderId="0" xfId="4" applyFont="1" applyBorder="1" applyAlignment="1">
      <alignment horizontal="left" vertical="center" shrinkToFit="1"/>
    </xf>
    <xf numFmtId="0" fontId="2" fillId="0" borderId="0" xfId="4" applyFont="1" applyBorder="1" applyAlignment="1">
      <alignment horizontal="center" vertical="center" shrinkToFit="1"/>
    </xf>
    <xf numFmtId="49" fontId="15" fillId="0" borderId="0" xfId="4" applyNumberFormat="1" applyFont="1" applyBorder="1" applyAlignment="1">
      <alignment horizontal="center" vertical="center" shrinkToFit="1"/>
    </xf>
    <xf numFmtId="0" fontId="35" fillId="0" borderId="23" xfId="0" applyFont="1" applyBorder="1" applyAlignment="1">
      <alignment vertical="center"/>
    </xf>
    <xf numFmtId="0" fontId="35" fillId="0" borderId="24" xfId="0" applyFont="1" applyBorder="1" applyAlignment="1">
      <alignment vertical="center"/>
    </xf>
    <xf numFmtId="0" fontId="35" fillId="0" borderId="26" xfId="0" applyFont="1" applyBorder="1" applyAlignment="1">
      <alignment vertical="center"/>
    </xf>
    <xf numFmtId="0" fontId="35" fillId="0" borderId="27" xfId="0" applyFont="1" applyBorder="1" applyAlignment="1">
      <alignment vertical="center"/>
    </xf>
    <xf numFmtId="0" fontId="35" fillId="0" borderId="28" xfId="0" applyFont="1" applyBorder="1" applyAlignment="1">
      <alignment vertical="center"/>
    </xf>
    <xf numFmtId="0" fontId="35" fillId="0" borderId="29" xfId="0" applyFont="1" applyBorder="1" applyAlignment="1">
      <alignment vertical="center"/>
    </xf>
    <xf numFmtId="0" fontId="2" fillId="0" borderId="151" xfId="0" applyFont="1" applyBorder="1">
      <alignment vertical="center"/>
    </xf>
    <xf numFmtId="0" fontId="2" fillId="0" borderId="152" xfId="0" applyFont="1" applyBorder="1">
      <alignment vertical="center"/>
    </xf>
    <xf numFmtId="0" fontId="2" fillId="0" borderId="153" xfId="0" applyFont="1" applyBorder="1">
      <alignment vertical="center"/>
    </xf>
    <xf numFmtId="0" fontId="2" fillId="0" borderId="154" xfId="0" applyFont="1" applyBorder="1">
      <alignment vertical="center"/>
    </xf>
    <xf numFmtId="0" fontId="2" fillId="0" borderId="155" xfId="0" applyFont="1" applyBorder="1">
      <alignment vertical="center"/>
    </xf>
    <xf numFmtId="0" fontId="2" fillId="0" borderId="156" xfId="0" applyFont="1" applyBorder="1">
      <alignment vertical="center"/>
    </xf>
    <xf numFmtId="0" fontId="2" fillId="0" borderId="157" xfId="0" applyFont="1" applyBorder="1">
      <alignment vertical="center"/>
    </xf>
    <xf numFmtId="0" fontId="2" fillId="0" borderId="158" xfId="0" applyFont="1" applyBorder="1">
      <alignment vertical="center"/>
    </xf>
    <xf numFmtId="49" fontId="2" fillId="0" borderId="158" xfId="0" applyNumberFormat="1" applyFont="1" applyBorder="1" applyAlignment="1">
      <alignment horizontal="center" vertical="center"/>
    </xf>
    <xf numFmtId="0" fontId="2" fillId="0" borderId="159" xfId="0" applyFont="1" applyBorder="1">
      <alignment vertical="center"/>
    </xf>
    <xf numFmtId="0" fontId="2" fillId="0" borderId="27" xfId="0" applyFont="1" applyBorder="1" applyAlignment="1">
      <alignment horizontal="right" vertical="center"/>
    </xf>
    <xf numFmtId="0" fontId="2" fillId="0" borderId="31" xfId="0" applyFont="1" applyBorder="1" applyAlignment="1">
      <alignment vertical="center"/>
    </xf>
    <xf numFmtId="0" fontId="2" fillId="0" borderId="153" xfId="0" applyFont="1" applyBorder="1" applyAlignment="1">
      <alignment horizontal="right" vertical="center"/>
    </xf>
    <xf numFmtId="0" fontId="2" fillId="0" borderId="156" xfId="0" applyFont="1" applyBorder="1" applyAlignment="1">
      <alignment horizontal="right" vertical="center"/>
    </xf>
    <xf numFmtId="0" fontId="2" fillId="0" borderId="163" xfId="0" applyFont="1" applyBorder="1">
      <alignment vertical="center"/>
    </xf>
    <xf numFmtId="0" fontId="2" fillId="0" borderId="164" xfId="0" applyFont="1" applyBorder="1">
      <alignment vertical="center"/>
    </xf>
    <xf numFmtId="0" fontId="2" fillId="0" borderId="165" xfId="0" applyFont="1" applyBorder="1" applyAlignment="1">
      <alignment horizontal="right" vertical="center"/>
    </xf>
    <xf numFmtId="0" fontId="2" fillId="0" borderId="21" xfId="0" applyFont="1" applyFill="1" applyBorder="1">
      <alignment vertical="center"/>
    </xf>
    <xf numFmtId="0" fontId="2" fillId="0" borderId="20" xfId="0" applyFont="1" applyBorder="1" applyAlignment="1">
      <alignment horizontal="right" vertical="center"/>
    </xf>
    <xf numFmtId="0" fontId="2" fillId="0" borderId="23" xfId="0" applyFont="1" applyBorder="1" applyAlignment="1">
      <alignment vertical="center"/>
    </xf>
    <xf numFmtId="0" fontId="2" fillId="0" borderId="15" xfId="0" applyFont="1" applyBorder="1" applyAlignment="1">
      <alignment vertical="center"/>
    </xf>
    <xf numFmtId="0" fontId="2" fillId="0" borderId="0" xfId="0" applyFont="1" applyBorder="1" applyAlignment="1">
      <alignment horizontal="right" vertical="center"/>
    </xf>
    <xf numFmtId="0" fontId="2" fillId="0" borderId="165" xfId="0" applyFont="1" applyBorder="1">
      <alignment vertical="center"/>
    </xf>
    <xf numFmtId="0" fontId="2" fillId="0" borderId="15" xfId="0" applyFont="1" applyFill="1" applyBorder="1" applyAlignment="1">
      <alignment vertical="center"/>
    </xf>
    <xf numFmtId="0" fontId="2" fillId="0" borderId="31" xfId="0" applyFont="1" applyFill="1" applyBorder="1" applyAlignment="1">
      <alignment vertical="center"/>
    </xf>
    <xf numFmtId="0" fontId="2" fillId="0" borderId="0" xfId="0" applyFont="1" applyFill="1" applyBorder="1" applyAlignment="1">
      <alignment vertical="center"/>
    </xf>
    <xf numFmtId="0" fontId="2" fillId="0" borderId="168" xfId="0" applyFont="1" applyBorder="1">
      <alignment vertical="center"/>
    </xf>
    <xf numFmtId="0" fontId="2" fillId="0" borderId="169" xfId="0" applyFont="1" applyBorder="1">
      <alignment vertical="center"/>
    </xf>
    <xf numFmtId="0" fontId="2" fillId="0" borderId="65" xfId="0" applyFont="1" applyBorder="1">
      <alignment vertical="center"/>
    </xf>
    <xf numFmtId="0" fontId="2" fillId="0" borderId="170" xfId="0" applyFont="1" applyBorder="1">
      <alignment vertical="center"/>
    </xf>
    <xf numFmtId="0" fontId="2" fillId="0" borderId="158" xfId="0" applyFont="1" applyBorder="1" applyAlignment="1">
      <alignment horizontal="right" vertical="center"/>
    </xf>
    <xf numFmtId="0" fontId="2" fillId="0" borderId="31" xfId="0" applyFont="1" applyBorder="1" applyAlignment="1">
      <alignment horizontal="right" vertical="center"/>
    </xf>
    <xf numFmtId="0" fontId="2" fillId="0" borderId="155" xfId="0" applyFont="1" applyBorder="1" applyAlignment="1">
      <alignment horizontal="right" vertical="center"/>
    </xf>
    <xf numFmtId="0" fontId="2" fillId="0" borderId="161" xfId="0" applyFont="1" applyBorder="1">
      <alignment vertical="center"/>
    </xf>
    <xf numFmtId="0" fontId="2" fillId="0" borderId="161" xfId="0" applyFont="1" applyBorder="1" applyAlignment="1">
      <alignment vertical="center"/>
    </xf>
    <xf numFmtId="0" fontId="2" fillId="0" borderId="162" xfId="0" applyFont="1" applyBorder="1">
      <alignment vertical="center"/>
    </xf>
    <xf numFmtId="0" fontId="36" fillId="0" borderId="26" xfId="0" applyFont="1" applyBorder="1" applyAlignment="1">
      <alignment vertical="center" wrapText="1"/>
    </xf>
    <xf numFmtId="0" fontId="0" fillId="0" borderId="26" xfId="0" applyBorder="1">
      <alignment vertical="center"/>
    </xf>
    <xf numFmtId="0" fontId="36" fillId="0" borderId="0" xfId="0" applyFont="1" applyBorder="1" applyAlignment="1">
      <alignment vertical="center" wrapText="1"/>
    </xf>
    <xf numFmtId="0" fontId="36" fillId="0" borderId="157" xfId="0" applyFont="1" applyBorder="1" applyAlignment="1">
      <alignment vertical="center" wrapText="1"/>
    </xf>
    <xf numFmtId="0" fontId="36" fillId="0" borderId="158" xfId="0" applyFont="1" applyBorder="1" applyAlignment="1">
      <alignment vertical="center" wrapText="1"/>
    </xf>
    <xf numFmtId="0" fontId="2" fillId="0" borderId="20" xfId="0" applyFont="1" applyBorder="1" applyAlignment="1">
      <alignment horizontal="left" vertical="center"/>
    </xf>
    <xf numFmtId="0" fontId="38" fillId="0" borderId="0" xfId="0" applyFont="1" applyBorder="1" applyAlignment="1">
      <alignment horizontal="left" vertical="center"/>
    </xf>
    <xf numFmtId="0" fontId="35" fillId="0" borderId="0" xfId="7" applyFont="1">
      <alignment vertical="center"/>
    </xf>
    <xf numFmtId="0" fontId="77" fillId="0" borderId="0" xfId="7" applyFont="1">
      <alignment vertical="center"/>
    </xf>
    <xf numFmtId="0" fontId="2" fillId="0" borderId="0" xfId="7" applyFont="1">
      <alignment vertical="center"/>
    </xf>
    <xf numFmtId="0" fontId="2" fillId="0" borderId="0" xfId="7" applyFont="1" applyAlignment="1">
      <alignment horizontal="right" vertical="center"/>
    </xf>
    <xf numFmtId="0" fontId="21" fillId="0" borderId="0" xfId="0" applyFont="1">
      <alignment vertical="center"/>
    </xf>
    <xf numFmtId="0" fontId="21" fillId="0" borderId="1" xfId="0" applyFont="1" applyBorder="1" applyAlignment="1">
      <alignment horizontal="center" vertical="center" wrapText="1"/>
    </xf>
    <xf numFmtId="0" fontId="21" fillId="0" borderId="0" xfId="0" applyFont="1" applyBorder="1" applyAlignment="1">
      <alignment horizontal="left" vertical="center" wrapText="1"/>
    </xf>
    <xf numFmtId="0" fontId="21" fillId="0" borderId="0" xfId="0" applyFont="1" applyBorder="1" applyAlignment="1">
      <alignment horizontal="right" vertical="center" wrapText="1"/>
    </xf>
    <xf numFmtId="0" fontId="21" fillId="0" borderId="0" xfId="8" applyFont="1" applyAlignment="1">
      <alignment horizontal="left" vertical="center"/>
    </xf>
    <xf numFmtId="0" fontId="21" fillId="0" borderId="0" xfId="8" applyFont="1">
      <alignment vertical="center"/>
    </xf>
    <xf numFmtId="0" fontId="21" fillId="0" borderId="23" xfId="8" applyFont="1" applyBorder="1" applyAlignment="1">
      <alignment horizontal="left" vertical="center"/>
    </xf>
    <xf numFmtId="0" fontId="21" fillId="0" borderId="15" xfId="8" applyFont="1" applyBorder="1" applyAlignment="1">
      <alignment horizontal="left" vertical="center"/>
    </xf>
    <xf numFmtId="0" fontId="21" fillId="0" borderId="24" xfId="8" applyFont="1" applyBorder="1" applyAlignment="1">
      <alignment horizontal="left" vertical="center"/>
    </xf>
    <xf numFmtId="0" fontId="21" fillId="0" borderId="0" xfId="0" applyFont="1" applyAlignment="1">
      <alignment vertical="center"/>
    </xf>
    <xf numFmtId="0" fontId="21" fillId="0" borderId="26" xfId="8" applyFont="1" applyBorder="1" applyAlignment="1">
      <alignment horizontal="left" vertical="center"/>
    </xf>
    <xf numFmtId="0" fontId="21" fillId="0" borderId="27" xfId="8" applyFont="1" applyBorder="1" applyAlignment="1">
      <alignment horizontal="left" vertical="center"/>
    </xf>
    <xf numFmtId="0" fontId="21" fillId="0" borderId="19" xfId="8" applyFont="1" applyBorder="1" applyAlignment="1">
      <alignment horizontal="left" vertical="center"/>
    </xf>
    <xf numFmtId="0" fontId="21" fillId="0" borderId="21" xfId="8" applyFont="1" applyBorder="1" applyAlignment="1">
      <alignment horizontal="left" vertical="center"/>
    </xf>
    <xf numFmtId="0" fontId="21" fillId="0" borderId="20" xfId="8" applyFont="1" applyBorder="1" applyAlignment="1">
      <alignment vertical="center"/>
    </xf>
    <xf numFmtId="0" fontId="21" fillId="0" borderId="21" xfId="8" applyFont="1" applyBorder="1" applyAlignment="1">
      <alignment vertical="center"/>
    </xf>
    <xf numFmtId="0" fontId="21" fillId="0" borderId="20" xfId="8" applyFont="1" applyBorder="1" applyAlignment="1">
      <alignment horizontal="left" vertical="center"/>
    </xf>
    <xf numFmtId="0" fontId="21" fillId="0" borderId="15" xfId="8" applyFont="1" applyBorder="1" applyAlignment="1">
      <alignment vertical="center"/>
    </xf>
    <xf numFmtId="0" fontId="69" fillId="0" borderId="0" xfId="0" applyFont="1" applyFill="1" applyBorder="1" applyAlignment="1">
      <alignment vertical="center" wrapText="1"/>
    </xf>
    <xf numFmtId="0" fontId="21" fillId="0" borderId="0" xfId="8" applyFont="1" applyBorder="1" applyAlignment="1">
      <alignment vertical="center"/>
    </xf>
    <xf numFmtId="0" fontId="21" fillId="0" borderId="28" xfId="8" applyFont="1" applyBorder="1" applyAlignment="1">
      <alignment horizontal="left" vertical="center"/>
    </xf>
    <xf numFmtId="0" fontId="21" fillId="0" borderId="31" xfId="8" applyFont="1" applyBorder="1" applyAlignment="1">
      <alignment vertical="center"/>
    </xf>
    <xf numFmtId="0" fontId="2" fillId="0" borderId="15" xfId="7" applyFont="1" applyBorder="1" applyAlignment="1">
      <alignment horizontal="left" vertical="center"/>
    </xf>
    <xf numFmtId="0" fontId="21" fillId="0" borderId="24" xfId="8" applyFont="1" applyBorder="1" applyAlignment="1">
      <alignment vertical="center"/>
    </xf>
    <xf numFmtId="0" fontId="21" fillId="0" borderId="27" xfId="8" applyFont="1" applyBorder="1" applyAlignment="1">
      <alignment vertical="center"/>
    </xf>
    <xf numFmtId="0" fontId="21" fillId="0" borderId="26" xfId="8" applyFont="1" applyBorder="1" applyAlignment="1">
      <alignment vertical="center"/>
    </xf>
    <xf numFmtId="0" fontId="21" fillId="0" borderId="26" xfId="8" applyFont="1" applyBorder="1" applyAlignment="1">
      <alignment horizontal="left" vertical="top"/>
    </xf>
    <xf numFmtId="0" fontId="21" fillId="0" borderId="27" xfId="8" applyFont="1" applyBorder="1" applyAlignment="1">
      <alignment horizontal="left" vertical="top"/>
    </xf>
    <xf numFmtId="0" fontId="21" fillId="0" borderId="25" xfId="8" applyFont="1" applyBorder="1" applyAlignment="1">
      <alignment horizontal="left" vertical="center" wrapText="1"/>
    </xf>
    <xf numFmtId="0" fontId="21" fillId="0" borderId="2" xfId="8" applyFont="1" applyBorder="1" applyAlignment="1">
      <alignment horizontal="left" vertical="center" wrapText="1"/>
    </xf>
    <xf numFmtId="0" fontId="21" fillId="0" borderId="28" xfId="8" applyFont="1" applyBorder="1" applyAlignment="1">
      <alignment horizontal="left" vertical="top" wrapText="1"/>
    </xf>
    <xf numFmtId="0" fontId="21" fillId="0" borderId="31" xfId="8" applyFont="1" applyBorder="1" applyAlignment="1">
      <alignment horizontal="left" vertical="top" wrapText="1"/>
    </xf>
    <xf numFmtId="0" fontId="21" fillId="0" borderId="29" xfId="8" applyFont="1" applyBorder="1" applyAlignment="1">
      <alignment horizontal="left" vertical="top" wrapText="1"/>
    </xf>
    <xf numFmtId="0" fontId="21" fillId="0" borderId="0" xfId="8" applyFont="1" applyFill="1">
      <alignment vertical="center"/>
    </xf>
    <xf numFmtId="0" fontId="35" fillId="0" borderId="0" xfId="9" applyFont="1">
      <alignment vertical="center"/>
    </xf>
    <xf numFmtId="0" fontId="77" fillId="0" borderId="0" xfId="9" applyFont="1">
      <alignment vertical="center"/>
    </xf>
    <xf numFmtId="0" fontId="2" fillId="0" borderId="0" xfId="9" applyFont="1">
      <alignment vertical="center"/>
    </xf>
    <xf numFmtId="0" fontId="39" fillId="0" borderId="0" xfId="9" applyFont="1" applyAlignment="1">
      <alignment horizontal="center" vertical="center"/>
    </xf>
    <xf numFmtId="0" fontId="35" fillId="0" borderId="0" xfId="7" applyFont="1" applyBorder="1" applyAlignment="1">
      <alignment horizontal="left" vertical="center" wrapText="1"/>
    </xf>
    <xf numFmtId="0" fontId="35" fillId="0" borderId="0" xfId="7" applyFont="1" applyBorder="1" applyAlignment="1">
      <alignment horizontal="right" vertical="center" wrapText="1"/>
    </xf>
    <xf numFmtId="0" fontId="35" fillId="0" borderId="0" xfId="7" applyFont="1" applyAlignment="1">
      <alignment horizontal="left" vertical="center"/>
    </xf>
    <xf numFmtId="0" fontId="35" fillId="0" borderId="23" xfId="7" applyFont="1" applyBorder="1" applyAlignment="1">
      <alignment horizontal="left" vertical="center"/>
    </xf>
    <xf numFmtId="0" fontId="35" fillId="0" borderId="15" xfId="7" applyFont="1" applyBorder="1" applyAlignment="1">
      <alignment horizontal="left" vertical="center"/>
    </xf>
    <xf numFmtId="0" fontId="35" fillId="0" borderId="24" xfId="7" applyFont="1" applyBorder="1" applyAlignment="1">
      <alignment horizontal="left" vertical="center"/>
    </xf>
    <xf numFmtId="0" fontId="35" fillId="0" borderId="0" xfId="7" applyFont="1" applyAlignment="1">
      <alignment vertical="center"/>
    </xf>
    <xf numFmtId="0" fontId="35" fillId="0" borderId="26" xfId="7" applyFont="1" applyBorder="1" applyAlignment="1">
      <alignment horizontal="left" vertical="center"/>
    </xf>
    <xf numFmtId="0" fontId="35" fillId="0" borderId="0" xfId="7" applyFont="1" applyBorder="1" applyAlignment="1">
      <alignment horizontal="left" vertical="center"/>
    </xf>
    <xf numFmtId="0" fontId="35" fillId="0" borderId="27" xfId="7" applyFont="1" applyBorder="1" applyAlignment="1">
      <alignment horizontal="left" vertical="center"/>
    </xf>
    <xf numFmtId="0" fontId="35" fillId="0" borderId="19" xfId="7" applyFont="1" applyBorder="1" applyAlignment="1">
      <alignment horizontal="left" vertical="center"/>
    </xf>
    <xf numFmtId="0" fontId="35" fillId="0" borderId="21" xfId="7" applyFont="1" applyBorder="1" applyAlignment="1">
      <alignment horizontal="left" vertical="center"/>
    </xf>
    <xf numFmtId="0" fontId="35" fillId="0" borderId="20" xfId="7" applyFont="1" applyBorder="1" applyAlignment="1">
      <alignment vertical="center"/>
    </xf>
    <xf numFmtId="0" fontId="35" fillId="0" borderId="28" xfId="7" applyFont="1" applyBorder="1" applyAlignment="1">
      <alignment horizontal="left" vertical="center"/>
    </xf>
    <xf numFmtId="0" fontId="35" fillId="0" borderId="31" xfId="7" applyFont="1" applyBorder="1" applyAlignment="1">
      <alignment horizontal="left" vertical="center"/>
    </xf>
    <xf numFmtId="0" fontId="35" fillId="0" borderId="29" xfId="7" applyFont="1" applyBorder="1">
      <alignment vertical="center"/>
    </xf>
    <xf numFmtId="0" fontId="35" fillId="0" borderId="15" xfId="7" applyFont="1" applyBorder="1" applyAlignment="1">
      <alignment vertical="center"/>
    </xf>
    <xf numFmtId="0" fontId="35" fillId="0" borderId="0" xfId="7" applyFont="1" applyBorder="1" applyAlignment="1">
      <alignment vertical="center"/>
    </xf>
    <xf numFmtId="0" fontId="35" fillId="0" borderId="31" xfId="7" applyFont="1" applyBorder="1" applyAlignment="1">
      <alignment vertical="center"/>
    </xf>
    <xf numFmtId="0" fontId="35" fillId="0" borderId="29" xfId="7" applyFont="1" applyBorder="1" applyAlignment="1">
      <alignment horizontal="left" vertical="center"/>
    </xf>
    <xf numFmtId="0" fontId="35" fillId="0" borderId="21" xfId="7" applyFont="1" applyBorder="1" applyAlignment="1">
      <alignment vertical="center"/>
    </xf>
    <xf numFmtId="0" fontId="35" fillId="0" borderId="20" xfId="7" applyFont="1" applyBorder="1" applyAlignment="1">
      <alignment horizontal="left" vertical="center"/>
    </xf>
    <xf numFmtId="0" fontId="35" fillId="0" borderId="0" xfId="7" applyFont="1" applyBorder="1" applyAlignment="1">
      <alignment horizontal="left" vertical="top" wrapText="1"/>
    </xf>
    <xf numFmtId="0" fontId="21" fillId="0" borderId="0" xfId="7" applyFont="1" applyAlignment="1">
      <alignment horizontal="left" vertical="center"/>
    </xf>
    <xf numFmtId="181" fontId="20" fillId="0" borderId="20" xfId="2" applyNumberFormat="1" applyFont="1" applyBorder="1" applyAlignment="1">
      <alignment horizontal="center" vertical="center"/>
    </xf>
    <xf numFmtId="0" fontId="15" fillId="0" borderId="0" xfId="3" applyFont="1">
      <alignment vertical="center"/>
    </xf>
    <xf numFmtId="0" fontId="15" fillId="0" borderId="0" xfId="3" applyFont="1" applyAlignment="1">
      <alignment horizontal="left" vertical="center" indent="1" shrinkToFit="1"/>
    </xf>
    <xf numFmtId="0" fontId="21" fillId="0" borderId="0" xfId="3" applyFont="1">
      <alignment vertical="center"/>
    </xf>
    <xf numFmtId="0" fontId="83" fillId="0" borderId="0" xfId="3" applyFont="1" applyAlignment="1">
      <alignment horizontal="center" vertical="center"/>
    </xf>
    <xf numFmtId="0" fontId="21" fillId="0" borderId="31" xfId="3" applyFont="1" applyBorder="1" applyAlignment="1">
      <alignment horizontal="left" vertical="center" wrapText="1" shrinkToFit="1"/>
    </xf>
    <xf numFmtId="0" fontId="21" fillId="0" borderId="21" xfId="3" applyFont="1" applyBorder="1" applyAlignment="1">
      <alignment horizontal="left" vertical="center" shrinkToFit="1"/>
    </xf>
    <xf numFmtId="0" fontId="20" fillId="0" borderId="0" xfId="3" applyFont="1" applyAlignment="1">
      <alignment vertical="top"/>
    </xf>
    <xf numFmtId="178" fontId="20" fillId="0" borderId="19" xfId="3" applyNumberFormat="1" applyFont="1" applyBorder="1" applyAlignment="1">
      <alignment vertical="center" shrinkToFit="1"/>
    </xf>
    <xf numFmtId="0" fontId="20" fillId="0" borderId="20" xfId="3" applyFont="1" applyBorder="1" applyAlignment="1">
      <alignment horizontal="center" vertical="center" shrinkToFit="1"/>
    </xf>
    <xf numFmtId="180" fontId="20" fillId="0" borderId="19" xfId="3" applyNumberFormat="1" applyFont="1" applyBorder="1" applyAlignment="1">
      <alignment vertical="center" shrinkToFit="1"/>
    </xf>
    <xf numFmtId="0" fontId="15" fillId="0" borderId="0" xfId="3" applyFont="1" applyBorder="1">
      <alignment vertical="center"/>
    </xf>
    <xf numFmtId="0" fontId="20" fillId="0" borderId="0" xfId="3" applyFont="1" applyBorder="1" applyAlignment="1">
      <alignment horizontal="left" vertical="center" wrapText="1" indent="1"/>
    </xf>
    <xf numFmtId="180" fontId="20" fillId="0" borderId="0" xfId="3" applyNumberFormat="1" applyFont="1" applyBorder="1" applyAlignment="1">
      <alignment vertical="center" shrinkToFit="1"/>
    </xf>
    <xf numFmtId="0" fontId="20" fillId="0" borderId="0" xfId="3" applyFont="1" applyBorder="1" applyAlignment="1">
      <alignment horizontal="center" vertical="center" shrinkToFit="1"/>
    </xf>
    <xf numFmtId="0" fontId="20" fillId="0" borderId="0" xfId="3" applyFont="1" applyAlignment="1">
      <alignment vertical="center" wrapText="1"/>
    </xf>
    <xf numFmtId="0" fontId="20" fillId="0" borderId="0" xfId="3" applyFont="1">
      <alignment vertical="center"/>
    </xf>
    <xf numFmtId="0" fontId="20" fillId="0" borderId="0" xfId="3" applyFont="1" applyAlignment="1"/>
    <xf numFmtId="0" fontId="0" fillId="0" borderId="0" xfId="3" applyFont="1">
      <alignment vertical="center"/>
    </xf>
    <xf numFmtId="0" fontId="20" fillId="0" borderId="0" xfId="3" applyFont="1" applyAlignment="1">
      <alignment vertical="center"/>
    </xf>
    <xf numFmtId="0" fontId="33" fillId="0" borderId="0" xfId="3" applyNumberFormat="1" applyFont="1" applyAlignment="1">
      <alignment horizontal="left" vertical="center" shrinkToFit="1"/>
    </xf>
    <xf numFmtId="0" fontId="37" fillId="0" borderId="0" xfId="3" applyNumberFormat="1" applyFont="1" applyAlignment="1">
      <alignment horizontal="left" vertical="center" indent="1" shrinkToFit="1"/>
    </xf>
    <xf numFmtId="0" fontId="37" fillId="0" borderId="0" xfId="3" applyNumberFormat="1" applyFont="1">
      <alignment vertical="center"/>
    </xf>
    <xf numFmtId="0" fontId="84" fillId="0" borderId="0" xfId="3" applyFont="1" applyAlignment="1">
      <alignment horizontal="center" vertical="center"/>
    </xf>
    <xf numFmtId="0" fontId="84" fillId="0" borderId="0" xfId="3" applyNumberFormat="1" applyFont="1" applyAlignment="1">
      <alignment horizontal="center" vertical="center"/>
    </xf>
    <xf numFmtId="0" fontId="37" fillId="0" borderId="15" xfId="3" applyFont="1" applyBorder="1">
      <alignment vertical="center"/>
    </xf>
    <xf numFmtId="0" fontId="37" fillId="0" borderId="31" xfId="3" applyFont="1" applyBorder="1">
      <alignment vertical="center"/>
    </xf>
    <xf numFmtId="0" fontId="33" fillId="0" borderId="1" xfId="3" applyFont="1" applyBorder="1" applyAlignment="1">
      <alignment horizontal="center" vertical="center" wrapText="1"/>
    </xf>
    <xf numFmtId="0" fontId="33" fillId="0" borderId="20" xfId="3" applyNumberFormat="1" applyFont="1" applyBorder="1" applyAlignment="1">
      <alignment horizontal="right" vertical="center" wrapText="1"/>
    </xf>
    <xf numFmtId="0" fontId="33" fillId="0" borderId="0" xfId="3" applyFont="1" applyBorder="1" applyAlignment="1">
      <alignment vertical="center" wrapText="1"/>
    </xf>
    <xf numFmtId="0" fontId="33" fillId="0" borderId="0" xfId="3" applyNumberFormat="1" applyFont="1" applyBorder="1" applyAlignment="1">
      <alignment vertical="center" wrapText="1"/>
    </xf>
    <xf numFmtId="0" fontId="33" fillId="0" borderId="0" xfId="3" applyNumberFormat="1" applyFont="1" applyBorder="1" applyAlignment="1">
      <alignment vertical="center" shrinkToFit="1"/>
    </xf>
    <xf numFmtId="0" fontId="33" fillId="0" borderId="0" xfId="3" applyNumberFormat="1" applyFont="1" applyBorder="1" applyAlignment="1">
      <alignment horizontal="center" vertical="center" shrinkToFit="1"/>
    </xf>
    <xf numFmtId="0" fontId="37" fillId="0" borderId="27" xfId="3" applyFont="1" applyBorder="1">
      <alignment vertical="center"/>
    </xf>
    <xf numFmtId="0" fontId="33" fillId="0" borderId="1" xfId="3" applyFont="1" applyBorder="1" applyAlignment="1">
      <alignment horizontal="center" vertical="center" shrinkToFit="1"/>
    </xf>
    <xf numFmtId="0" fontId="53" fillId="0" borderId="20" xfId="3" applyNumberFormat="1" applyFont="1" applyBorder="1" applyAlignment="1">
      <alignment horizontal="right" vertical="center" wrapText="1"/>
    </xf>
    <xf numFmtId="0" fontId="20" fillId="0" borderId="22" xfId="3" applyFont="1" applyBorder="1" applyAlignment="1">
      <alignment horizontal="center" vertical="center" wrapText="1"/>
    </xf>
    <xf numFmtId="0" fontId="33" fillId="0" borderId="0" xfId="3" applyNumberFormat="1" applyFont="1">
      <alignment vertical="center"/>
    </xf>
    <xf numFmtId="0" fontId="33" fillId="0" borderId="1" xfId="3" applyFont="1" applyBorder="1" applyAlignment="1">
      <alignment horizontal="center" vertical="center"/>
    </xf>
    <xf numFmtId="0" fontId="33" fillId="0" borderId="0" xfId="3" applyFont="1" applyBorder="1" applyAlignment="1">
      <alignment horizontal="center" vertical="center"/>
    </xf>
    <xf numFmtId="0" fontId="33" fillId="0" borderId="15" xfId="3" applyFont="1" applyBorder="1" applyAlignment="1">
      <alignment vertical="center" wrapText="1"/>
    </xf>
    <xf numFmtId="181" fontId="33" fillId="0" borderId="15" xfId="3" applyNumberFormat="1" applyFont="1" applyBorder="1" applyAlignment="1">
      <alignment horizontal="center" vertical="center" wrapText="1"/>
    </xf>
    <xf numFmtId="0" fontId="53" fillId="0" borderId="15" xfId="3" applyNumberFormat="1" applyFont="1" applyBorder="1" applyAlignment="1">
      <alignment horizontal="right" vertical="center" wrapText="1"/>
    </xf>
    <xf numFmtId="181" fontId="33" fillId="0" borderId="0" xfId="3" applyNumberFormat="1" applyFont="1" applyBorder="1" applyAlignment="1">
      <alignment horizontal="center" vertical="center" wrapText="1"/>
    </xf>
    <xf numFmtId="0" fontId="53" fillId="0" borderId="0" xfId="3" applyNumberFormat="1" applyFont="1" applyBorder="1" applyAlignment="1">
      <alignment horizontal="right" vertical="center" wrapText="1"/>
    </xf>
    <xf numFmtId="0" fontId="20" fillId="0" borderId="0" xfId="3" applyNumberFormat="1" applyFont="1" applyAlignment="1">
      <alignment horizontal="right" vertical="center" shrinkToFit="1"/>
    </xf>
    <xf numFmtId="0" fontId="37" fillId="0" borderId="0" xfId="3" applyFont="1" applyBorder="1">
      <alignment vertical="center"/>
    </xf>
    <xf numFmtId="0" fontId="37" fillId="0" borderId="0" xfId="3" applyFont="1" applyAlignment="1">
      <alignment vertical="center"/>
    </xf>
    <xf numFmtId="0" fontId="33" fillId="0" borderId="19" xfId="3" applyNumberFormat="1" applyFont="1" applyBorder="1" applyAlignment="1">
      <alignment vertical="center"/>
    </xf>
    <xf numFmtId="0" fontId="33" fillId="0" borderId="20" xfId="3" applyNumberFormat="1" applyFont="1" applyBorder="1" applyAlignment="1">
      <alignment horizontal="right" vertical="center"/>
    </xf>
    <xf numFmtId="181" fontId="33" fillId="0" borderId="19" xfId="10" applyNumberFormat="1" applyFont="1" applyBorder="1" applyAlignment="1">
      <alignment vertical="center"/>
    </xf>
    <xf numFmtId="0" fontId="33" fillId="0" borderId="20" xfId="10" applyNumberFormat="1" applyFont="1" applyBorder="1" applyAlignment="1">
      <alignment horizontal="right" vertical="center"/>
    </xf>
    <xf numFmtId="0" fontId="33" fillId="0" borderId="0" xfId="3" applyFont="1" applyBorder="1" applyAlignment="1">
      <alignment horizontal="left" vertical="center" wrapText="1"/>
    </xf>
    <xf numFmtId="181" fontId="33" fillId="0" borderId="0" xfId="10" applyNumberFormat="1" applyFont="1" applyBorder="1" applyAlignment="1">
      <alignment vertical="center"/>
    </xf>
    <xf numFmtId="0" fontId="33" fillId="0" borderId="0" xfId="10" applyNumberFormat="1" applyFont="1" applyBorder="1" applyAlignment="1">
      <alignment horizontal="right" vertical="center"/>
    </xf>
    <xf numFmtId="0" fontId="37" fillId="0" borderId="0" xfId="3" applyFont="1" applyAlignment="1">
      <alignment horizontal="left" vertical="center"/>
    </xf>
    <xf numFmtId="0" fontId="37" fillId="0" borderId="0" xfId="3" applyFont="1" applyBorder="1" applyAlignment="1">
      <alignment horizontal="left" vertical="center"/>
    </xf>
    <xf numFmtId="0" fontId="19" fillId="0" borderId="0" xfId="11" applyFont="1" applyFill="1" applyBorder="1" applyAlignment="1">
      <alignment horizontal="right" vertical="center" shrinkToFit="1"/>
    </xf>
    <xf numFmtId="0" fontId="37" fillId="0" borderId="0" xfId="3" applyFont="1" applyAlignment="1">
      <alignment horizontal="left" vertical="top"/>
    </xf>
    <xf numFmtId="0" fontId="37" fillId="0" borderId="0" xfId="3" applyNumberFormat="1" applyFont="1" applyAlignment="1">
      <alignment horizontal="left" vertical="center"/>
    </xf>
    <xf numFmtId="0" fontId="37" fillId="0" borderId="0" xfId="3" applyNumberFormat="1" applyFont="1" applyAlignment="1">
      <alignment vertical="center"/>
    </xf>
    <xf numFmtId="0" fontId="37" fillId="0" borderId="0" xfId="3" applyFont="1" applyAlignment="1">
      <alignment horizontal="left" vertical="top" indent="1"/>
    </xf>
    <xf numFmtId="0" fontId="37" fillId="0" borderId="0" xfId="3" applyFont="1" applyAlignment="1">
      <alignment horizontal="left" vertical="center" wrapText="1" indent="1"/>
    </xf>
    <xf numFmtId="0" fontId="37" fillId="0" borderId="0" xfId="3" applyNumberFormat="1" applyFont="1" applyAlignment="1">
      <alignment horizontal="left" vertical="center" wrapText="1" indent="1"/>
    </xf>
    <xf numFmtId="0" fontId="33" fillId="0" borderId="0" xfId="3" applyFont="1">
      <alignment vertical="center"/>
    </xf>
    <xf numFmtId="0" fontId="35" fillId="0" borderId="0" xfId="12" applyFont="1">
      <alignment vertical="center"/>
    </xf>
    <xf numFmtId="0" fontId="2" fillId="0" borderId="0" xfId="12" applyFont="1">
      <alignment vertical="center"/>
    </xf>
    <xf numFmtId="0" fontId="72" fillId="0" borderId="0" xfId="12" applyFont="1">
      <alignment vertical="center"/>
    </xf>
    <xf numFmtId="0" fontId="72" fillId="0" borderId="0" xfId="12">
      <alignment vertical="center"/>
    </xf>
    <xf numFmtId="0" fontId="39" fillId="0" borderId="0" xfId="12" applyFont="1" applyAlignment="1">
      <alignment horizontal="center" vertical="center" wrapText="1"/>
    </xf>
    <xf numFmtId="0" fontId="39" fillId="0" borderId="0" xfId="12" applyFont="1" applyAlignment="1">
      <alignment horizontal="right" vertical="center" wrapText="1"/>
    </xf>
    <xf numFmtId="0" fontId="39" fillId="0" borderId="0" xfId="12" applyFont="1" applyAlignment="1">
      <alignment horizontal="left" vertical="center" wrapText="1"/>
    </xf>
    <xf numFmtId="0" fontId="2" fillId="0" borderId="0" xfId="4" applyFont="1" applyBorder="1" applyAlignment="1">
      <alignment vertical="center" shrinkToFit="1"/>
    </xf>
    <xf numFmtId="0" fontId="87" fillId="0" borderId="0" xfId="12" applyFont="1" applyAlignment="1">
      <alignment horizontal="right" vertical="center" wrapText="1"/>
    </xf>
    <xf numFmtId="0" fontId="39" fillId="0" borderId="0" xfId="12" applyFont="1" applyAlignment="1">
      <alignment horizontal="left" vertical="center" wrapText="1" indent="1"/>
    </xf>
    <xf numFmtId="0" fontId="39" fillId="0" borderId="20" xfId="12" applyFont="1" applyBorder="1" applyAlignment="1">
      <alignment horizontal="center" vertical="center"/>
    </xf>
    <xf numFmtId="0" fontId="41" fillId="0" borderId="0" xfId="12" applyFont="1" applyBorder="1" applyAlignment="1">
      <alignment vertical="center" wrapText="1"/>
    </xf>
    <xf numFmtId="0" fontId="2" fillId="0" borderId="0" xfId="12" applyFont="1" applyBorder="1" applyAlignment="1">
      <alignment vertical="center"/>
    </xf>
    <xf numFmtId="0" fontId="35" fillId="0" borderId="0" xfId="12" applyFont="1" applyBorder="1" applyAlignment="1">
      <alignment horizontal="center"/>
    </xf>
    <xf numFmtId="0" fontId="39" fillId="0" borderId="0" xfId="12" applyFont="1" applyBorder="1" applyAlignment="1">
      <alignment horizontal="left" vertical="center" wrapText="1" indent="1"/>
    </xf>
    <xf numFmtId="0" fontId="2" fillId="0" borderId="0" xfId="12" applyFont="1" applyBorder="1">
      <alignment vertical="center"/>
    </xf>
    <xf numFmtId="0" fontId="35" fillId="0" borderId="19" xfId="12" applyFont="1" applyBorder="1" applyAlignment="1">
      <alignment horizontal="justify" vertical="center" wrapText="1"/>
    </xf>
    <xf numFmtId="0" fontId="35" fillId="0" borderId="21" xfId="12" applyFont="1" applyBorder="1" applyAlignment="1">
      <alignment horizontal="justify" vertical="center" wrapText="1"/>
    </xf>
    <xf numFmtId="0" fontId="35" fillId="0" borderId="24" xfId="12" applyFont="1" applyBorder="1" applyAlignment="1">
      <alignment horizontal="right" vertical="center" wrapText="1"/>
    </xf>
    <xf numFmtId="0" fontId="72" fillId="0" borderId="0" xfId="12" applyBorder="1">
      <alignment vertical="center"/>
    </xf>
    <xf numFmtId="0" fontId="35" fillId="0" borderId="20" xfId="12" applyFont="1" applyBorder="1" applyAlignment="1">
      <alignment horizontal="right" vertical="center" wrapText="1"/>
    </xf>
    <xf numFmtId="0" fontId="88" fillId="0" borderId="0" xfId="12" applyFont="1">
      <alignment vertical="center"/>
    </xf>
    <xf numFmtId="0" fontId="89" fillId="0" borderId="0" xfId="12" applyFont="1">
      <alignment vertical="center"/>
    </xf>
    <xf numFmtId="0" fontId="90" fillId="0" borderId="0" xfId="12" applyFont="1">
      <alignment vertical="center"/>
    </xf>
    <xf numFmtId="38" fontId="2" fillId="0" borderId="0" xfId="17" applyFont="1" applyAlignment="1">
      <alignment horizontal="left" vertical="center"/>
    </xf>
    <xf numFmtId="38" fontId="96" fillId="0" borderId="0" xfId="17" applyFont="1" applyAlignment="1">
      <alignment vertical="center"/>
    </xf>
    <xf numFmtId="38" fontId="2" fillId="0" borderId="0" xfId="17" applyFont="1" applyAlignment="1">
      <alignment horizontal="center" vertical="center"/>
    </xf>
    <xf numFmtId="38" fontId="2" fillId="0" borderId="189" xfId="17" applyFont="1" applyBorder="1" applyAlignment="1">
      <alignment horizontal="center" vertical="center"/>
    </xf>
    <xf numFmtId="38" fontId="2" fillId="0" borderId="190" xfId="17" applyFont="1" applyBorder="1" applyAlignment="1">
      <alignment horizontal="center" vertical="center"/>
    </xf>
    <xf numFmtId="38" fontId="2" fillId="0" borderId="95" xfId="17" applyFont="1" applyBorder="1" applyAlignment="1">
      <alignment horizontal="center" vertical="center"/>
    </xf>
    <xf numFmtId="38" fontId="2" fillId="6" borderId="95" xfId="17" applyFont="1" applyFill="1" applyBorder="1" applyAlignment="1">
      <alignment vertical="center"/>
    </xf>
    <xf numFmtId="38" fontId="2" fillId="0" borderId="80" xfId="17" applyFont="1" applyBorder="1" applyAlignment="1">
      <alignment horizontal="center" vertical="center"/>
    </xf>
    <xf numFmtId="38" fontId="2" fillId="0" borderId="79" xfId="17" applyFont="1" applyBorder="1" applyAlignment="1">
      <alignment vertical="center"/>
    </xf>
    <xf numFmtId="38" fontId="2" fillId="6" borderId="80" xfId="17" applyFont="1" applyFill="1" applyBorder="1" applyAlignment="1">
      <alignment vertical="center"/>
    </xf>
    <xf numFmtId="38" fontId="2" fillId="6" borderId="79" xfId="17" applyFont="1" applyFill="1" applyBorder="1" applyAlignment="1">
      <alignment vertical="center"/>
    </xf>
    <xf numFmtId="38" fontId="2" fillId="0" borderId="80" xfId="17" applyFont="1" applyBorder="1" applyAlignment="1">
      <alignment vertical="center"/>
    </xf>
    <xf numFmtId="38" fontId="2" fillId="0" borderId="79" xfId="17" applyFont="1" applyFill="1" applyBorder="1" applyAlignment="1">
      <alignment vertical="center"/>
    </xf>
    <xf numFmtId="38" fontId="2" fillId="2" borderId="79" xfId="17" applyFont="1" applyFill="1" applyBorder="1" applyAlignment="1">
      <alignment vertical="center"/>
    </xf>
    <xf numFmtId="38" fontId="2" fillId="0" borderId="106" xfId="17" applyFont="1" applyBorder="1" applyAlignment="1">
      <alignment vertical="center"/>
    </xf>
    <xf numFmtId="38" fontId="2" fillId="0" borderId="84" xfId="17" applyFont="1" applyBorder="1" applyAlignment="1">
      <alignment vertical="center"/>
    </xf>
    <xf numFmtId="38" fontId="96" fillId="0" borderId="0" xfId="17" applyFont="1" applyBorder="1" applyAlignment="1">
      <alignment vertical="center"/>
    </xf>
    <xf numFmtId="38" fontId="96" fillId="0" borderId="0" xfId="17" applyFont="1" applyAlignment="1"/>
    <xf numFmtId="38" fontId="2" fillId="0" borderId="0" xfId="17" applyFont="1" applyAlignment="1">
      <alignment horizontal="center"/>
    </xf>
    <xf numFmtId="38" fontId="2" fillId="0" borderId="0" xfId="17" applyFont="1" applyAlignment="1"/>
    <xf numFmtId="38" fontId="96" fillId="0" borderId="0" xfId="17" applyFont="1" applyAlignment="1">
      <alignment horizontal="center"/>
    </xf>
    <xf numFmtId="0" fontId="98" fillId="0" borderId="0" xfId="18" applyFont="1" applyAlignment="1">
      <alignment vertical="center" wrapText="1"/>
    </xf>
    <xf numFmtId="0" fontId="22" fillId="0" borderId="0" xfId="18" applyFont="1">
      <alignment vertical="center"/>
    </xf>
    <xf numFmtId="0" fontId="98" fillId="0" borderId="0" xfId="18" applyFont="1" applyAlignment="1">
      <alignment horizontal="justify" vertical="center"/>
    </xf>
    <xf numFmtId="0" fontId="44" fillId="0" borderId="0" xfId="18" applyFont="1">
      <alignment vertical="center"/>
    </xf>
    <xf numFmtId="0" fontId="44" fillId="0" borderId="0" xfId="18" applyFont="1" applyAlignment="1">
      <alignment horizontal="right" vertical="top"/>
    </xf>
    <xf numFmtId="0" fontId="98" fillId="0" borderId="0" xfId="18" applyFont="1" applyAlignment="1">
      <alignment horizontal="center" vertical="center" wrapText="1"/>
    </xf>
    <xf numFmtId="0" fontId="9" fillId="0" borderId="31" xfId="19" applyFont="1" applyBorder="1" applyAlignment="1">
      <alignment horizontal="left" vertical="center" shrinkToFit="1"/>
    </xf>
    <xf numFmtId="0" fontId="12" fillId="0" borderId="0" xfId="19" applyFont="1" applyBorder="1" applyAlignment="1">
      <alignment vertical="center"/>
    </xf>
    <xf numFmtId="0" fontId="98" fillId="0" borderId="0" xfId="18" applyFont="1" applyAlignment="1">
      <alignment horizontal="left" vertical="center"/>
    </xf>
    <xf numFmtId="0" fontId="9" fillId="0" borderId="0" xfId="19" applyFont="1" applyBorder="1" applyAlignment="1">
      <alignment horizontal="left" vertical="top" wrapText="1"/>
    </xf>
    <xf numFmtId="0" fontId="44" fillId="0" borderId="0" xfId="18" applyFont="1" applyBorder="1">
      <alignment vertical="center"/>
    </xf>
    <xf numFmtId="0" fontId="98" fillId="0" borderId="1" xfId="18" applyFont="1" applyBorder="1" applyAlignment="1">
      <alignment horizontal="center" vertical="center" wrapText="1"/>
    </xf>
    <xf numFmtId="0" fontId="98" fillId="0" borderId="1" xfId="18" applyFont="1" applyBorder="1" applyAlignment="1">
      <alignment horizontal="right" vertical="center" wrapText="1"/>
    </xf>
    <xf numFmtId="0" fontId="99" fillId="0" borderId="0" xfId="18" applyFont="1" applyAlignment="1">
      <alignment horizontal="center" vertical="center"/>
    </xf>
    <xf numFmtId="0" fontId="98" fillId="0" borderId="0" xfId="18" applyFont="1" applyAlignment="1">
      <alignment vertical="center"/>
    </xf>
    <xf numFmtId="0" fontId="44" fillId="0" borderId="0" xfId="18" applyFont="1" applyAlignment="1">
      <alignment horizontal="left" vertical="top"/>
    </xf>
    <xf numFmtId="0" fontId="44" fillId="0" borderId="22" xfId="18" applyFont="1" applyBorder="1" applyAlignment="1">
      <alignment horizontal="center" vertical="center" wrapText="1"/>
    </xf>
    <xf numFmtId="0" fontId="44" fillId="0" borderId="2" xfId="18" applyFont="1" applyBorder="1" applyAlignment="1">
      <alignment horizontal="center" vertical="center" wrapText="1"/>
    </xf>
    <xf numFmtId="0" fontId="44" fillId="0" borderId="1" xfId="18" applyFont="1" applyBorder="1" applyAlignment="1">
      <alignment horizontal="right" vertical="center" wrapText="1"/>
    </xf>
    <xf numFmtId="0" fontId="44" fillId="0" borderId="0" xfId="18" applyFont="1" applyBorder="1" applyAlignment="1">
      <alignment horizontal="right" vertical="center" wrapText="1"/>
    </xf>
    <xf numFmtId="0" fontId="44" fillId="0" borderId="31" xfId="18" applyFont="1" applyBorder="1">
      <alignment vertical="center"/>
    </xf>
    <xf numFmtId="0" fontId="44" fillId="0" borderId="1" xfId="18" applyFont="1" applyBorder="1" applyAlignment="1">
      <alignment horizontal="center" vertical="center" wrapText="1"/>
    </xf>
    <xf numFmtId="0" fontId="44" fillId="0" borderId="0" xfId="18" applyFont="1" applyAlignment="1">
      <alignment horizontal="right" vertical="center" wrapText="1"/>
    </xf>
    <xf numFmtId="0" fontId="44" fillId="0" borderId="0" xfId="18" applyFont="1" applyAlignment="1">
      <alignment horizontal="right" vertical="top" wrapText="1"/>
    </xf>
    <xf numFmtId="0" fontId="44" fillId="0" borderId="0" xfId="18" applyFont="1" applyBorder="1" applyAlignment="1">
      <alignment horizontal="center" vertical="center" wrapText="1"/>
    </xf>
    <xf numFmtId="0" fontId="100" fillId="0" borderId="0" xfId="18" applyFont="1" applyBorder="1" applyAlignment="1">
      <alignment horizontal="center" vertical="center" wrapText="1"/>
    </xf>
    <xf numFmtId="0" fontId="44" fillId="0" borderId="0" xfId="18" applyFont="1" applyAlignment="1">
      <alignment horizontal="right" vertical="center"/>
    </xf>
    <xf numFmtId="0" fontId="22" fillId="0" borderId="27" xfId="18" applyFont="1" applyBorder="1">
      <alignment vertical="center"/>
    </xf>
    <xf numFmtId="0" fontId="44" fillId="0" borderId="26" xfId="18" applyFont="1" applyBorder="1">
      <alignment vertical="center"/>
    </xf>
    <xf numFmtId="0" fontId="44" fillId="0" borderId="23" xfId="18" applyFont="1" applyBorder="1" applyAlignment="1">
      <alignment vertical="center" wrapText="1"/>
    </xf>
    <xf numFmtId="0" fontId="44" fillId="0" borderId="15" xfId="18" applyFont="1" applyBorder="1" applyAlignment="1">
      <alignment vertical="center" wrapText="1"/>
    </xf>
    <xf numFmtId="0" fontId="44" fillId="0" borderId="15" xfId="18" applyFont="1" applyBorder="1" applyAlignment="1">
      <alignment horizontal="justify" vertical="center" wrapText="1"/>
    </xf>
    <xf numFmtId="0" fontId="22" fillId="0" borderId="24" xfId="18" applyFont="1" applyBorder="1">
      <alignment vertical="center"/>
    </xf>
    <xf numFmtId="0" fontId="44" fillId="0" borderId="28" xfId="18" applyFont="1" applyBorder="1" applyAlignment="1">
      <alignment vertical="center"/>
    </xf>
    <xf numFmtId="0" fontId="44" fillId="0" borderId="31" xfId="18" applyFont="1" applyBorder="1" applyAlignment="1">
      <alignment vertical="center" wrapText="1"/>
    </xf>
    <xf numFmtId="0" fontId="44" fillId="0" borderId="29" xfId="18" applyFont="1" applyBorder="1" applyAlignment="1">
      <alignment horizontal="left" vertical="center"/>
    </xf>
    <xf numFmtId="0" fontId="22" fillId="0" borderId="29" xfId="18" applyFont="1" applyBorder="1">
      <alignment vertical="center"/>
    </xf>
    <xf numFmtId="0" fontId="101" fillId="0" borderId="15" xfId="18" applyFont="1" applyBorder="1" applyAlignment="1">
      <alignment vertical="center" wrapText="1"/>
    </xf>
    <xf numFmtId="0" fontId="101" fillId="0" borderId="0" xfId="18" applyFont="1" applyAlignment="1">
      <alignment vertical="center" wrapText="1"/>
    </xf>
    <xf numFmtId="0" fontId="44" fillId="0" borderId="19" xfId="18" applyFont="1" applyBorder="1" applyAlignment="1">
      <alignment horizontal="center" vertical="center" wrapText="1"/>
    </xf>
    <xf numFmtId="0" fontId="44" fillId="0" borderId="15" xfId="18" applyFont="1" applyBorder="1" applyAlignment="1">
      <alignment horizontal="left" vertical="center" wrapText="1"/>
    </xf>
    <xf numFmtId="0" fontId="44" fillId="0" borderId="0" xfId="18" applyFont="1" applyBorder="1" applyAlignment="1">
      <alignment horizontal="left" vertical="center" wrapText="1"/>
    </xf>
    <xf numFmtId="0" fontId="44" fillId="0" borderId="23" xfId="18" applyFont="1" applyBorder="1" applyAlignment="1">
      <alignment horizontal="center" vertical="center" wrapText="1"/>
    </xf>
    <xf numFmtId="0" fontId="44" fillId="0" borderId="21" xfId="18" applyFont="1" applyBorder="1" applyAlignment="1">
      <alignment horizontal="center" vertical="center" wrapText="1"/>
    </xf>
    <xf numFmtId="0" fontId="22" fillId="0" borderId="0" xfId="18" applyFont="1" applyBorder="1">
      <alignment vertical="center"/>
    </xf>
    <xf numFmtId="0" fontId="102" fillId="0" borderId="0" xfId="18" applyFont="1" applyAlignment="1">
      <alignment horizontal="justify" vertical="center" wrapText="1"/>
    </xf>
    <xf numFmtId="0" fontId="102" fillId="0" borderId="1" xfId="18" applyFont="1" applyBorder="1" applyAlignment="1">
      <alignment horizontal="center" vertical="top" wrapText="1"/>
    </xf>
    <xf numFmtId="0" fontId="44" fillId="0" borderId="1" xfId="18" applyFont="1" applyBorder="1">
      <alignment vertical="center"/>
    </xf>
    <xf numFmtId="0" fontId="102" fillId="0" borderId="0" xfId="18" applyFont="1" applyBorder="1" applyAlignment="1">
      <alignment horizontal="center" vertical="top" wrapText="1"/>
    </xf>
    <xf numFmtId="0" fontId="36" fillId="0" borderId="0" xfId="0" applyFont="1" applyAlignment="1">
      <alignment vertical="center"/>
    </xf>
    <xf numFmtId="49" fontId="2" fillId="0" borderId="0" xfId="0" applyNumberFormat="1" applyFont="1" applyBorder="1" applyAlignment="1">
      <alignment vertical="center"/>
    </xf>
    <xf numFmtId="0" fontId="5" fillId="0" borderId="0" xfId="0" applyFont="1" applyAlignment="1">
      <alignment horizontal="left" vertical="center"/>
    </xf>
    <xf numFmtId="0" fontId="2" fillId="0" borderId="26" xfId="0" applyFont="1" applyBorder="1" applyAlignment="1">
      <alignment horizontal="right" vertical="center"/>
    </xf>
    <xf numFmtId="0" fontId="2" fillId="0" borderId="29" xfId="0" applyFont="1" applyBorder="1" applyAlignment="1">
      <alignment horizontal="right" vertical="top"/>
    </xf>
    <xf numFmtId="0" fontId="2" fillId="0" borderId="29" xfId="0" applyFont="1" applyBorder="1" applyAlignment="1">
      <alignment horizontal="right" vertical="center"/>
    </xf>
    <xf numFmtId="0" fontId="2" fillId="0" borderId="0" xfId="0" applyFont="1" applyAlignment="1">
      <alignment horizontal="right" vertical="center"/>
    </xf>
    <xf numFmtId="0" fontId="31" fillId="0" borderId="0" xfId="2" applyFont="1" applyAlignment="1">
      <alignment horizontal="left" vertical="top" wrapText="1"/>
    </xf>
    <xf numFmtId="0" fontId="32" fillId="0" borderId="0" xfId="2" applyFont="1" applyAlignment="1">
      <alignment horizontal="left" vertical="center" wrapText="1" indent="1"/>
    </xf>
    <xf numFmtId="0" fontId="32" fillId="0" borderId="0" xfId="2" applyFont="1" applyAlignment="1">
      <alignment horizontal="left" vertical="center" wrapText="1"/>
    </xf>
    <xf numFmtId="0" fontId="32" fillId="0" borderId="0" xfId="2" applyFont="1"/>
    <xf numFmtId="0" fontId="21" fillId="0" borderId="0" xfId="3" applyFont="1" applyAlignment="1">
      <alignment horizontal="center" vertical="distributed" wrapText="1"/>
    </xf>
    <xf numFmtId="0" fontId="0" fillId="0" borderId="31" xfId="4" applyFont="1" applyBorder="1" applyAlignment="1">
      <alignment vertical="center" shrinkToFit="1"/>
    </xf>
    <xf numFmtId="0" fontId="34" fillId="0" borderId="0" xfId="2" applyFont="1" applyBorder="1" applyAlignment="1">
      <alignment vertical="center" wrapText="1"/>
    </xf>
    <xf numFmtId="0" fontId="32" fillId="0" borderId="0" xfId="4" applyFont="1">
      <alignment vertical="center"/>
    </xf>
    <xf numFmtId="0" fontId="0" fillId="0" borderId="21" xfId="4" applyFont="1" applyBorder="1" applyAlignment="1">
      <alignment vertical="center" shrinkToFit="1"/>
    </xf>
    <xf numFmtId="0" fontId="32" fillId="0" borderId="0" xfId="2" applyFont="1" applyBorder="1" applyAlignment="1">
      <alignment vertical="center" wrapText="1"/>
    </xf>
    <xf numFmtId="0" fontId="15" fillId="0" borderId="0" xfId="4" applyFont="1" applyBorder="1" applyAlignment="1">
      <alignment horizontal="left" vertical="center" shrinkToFit="1"/>
    </xf>
    <xf numFmtId="0" fontId="15" fillId="0" borderId="0" xfId="4" applyFont="1" applyBorder="1" applyAlignment="1">
      <alignment vertical="center" wrapText="1" shrinkToFit="1"/>
    </xf>
    <xf numFmtId="0" fontId="20" fillId="0" borderId="0" xfId="3" applyFont="1" applyFill="1" applyBorder="1" applyAlignment="1">
      <alignment horizontal="left" vertical="center" indent="1"/>
    </xf>
    <xf numFmtId="0" fontId="20" fillId="0" borderId="0" xfId="3" applyFont="1" applyFill="1" applyBorder="1" applyAlignment="1">
      <alignment horizontal="center" vertical="center"/>
    </xf>
    <xf numFmtId="0" fontId="20" fillId="0" borderId="0" xfId="3" applyFont="1" applyFill="1" applyBorder="1" applyAlignment="1">
      <alignment vertical="center"/>
    </xf>
    <xf numFmtId="0" fontId="20" fillId="0" borderId="21" xfId="3" applyFont="1" applyFill="1" applyBorder="1" applyAlignment="1">
      <alignment vertical="center"/>
    </xf>
    <xf numFmtId="0" fontId="20" fillId="0" borderId="21" xfId="3" applyFont="1" applyFill="1" applyBorder="1" applyAlignment="1">
      <alignment vertical="center" wrapText="1"/>
    </xf>
    <xf numFmtId="0" fontId="20" fillId="0" borderId="20" xfId="3" applyFont="1" applyBorder="1" applyAlignment="1">
      <alignment horizontal="left" vertical="center"/>
    </xf>
    <xf numFmtId="0" fontId="20" fillId="0" borderId="1" xfId="3" applyFont="1" applyFill="1" applyBorder="1" applyAlignment="1">
      <alignment horizontal="center" vertical="center"/>
    </xf>
    <xf numFmtId="0" fontId="20" fillId="0" borderId="1" xfId="3" applyFont="1" applyFill="1" applyBorder="1" applyAlignment="1">
      <alignment horizontal="center" vertical="center" wrapText="1"/>
    </xf>
    <xf numFmtId="0" fontId="20" fillId="0" borderId="1" xfId="3" applyFont="1" applyFill="1" applyBorder="1" applyAlignment="1">
      <alignment horizontal="left" vertical="center" wrapText="1" indent="1"/>
    </xf>
    <xf numFmtId="0" fontId="20" fillId="0" borderId="26" xfId="3" applyFont="1" applyFill="1" applyBorder="1" applyAlignment="1">
      <alignment horizontal="center" vertical="center"/>
    </xf>
    <xf numFmtId="0" fontId="20" fillId="0" borderId="23"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2" xfId="3" applyFont="1" applyFill="1" applyBorder="1" applyAlignment="1">
      <alignment horizontal="center" vertical="center"/>
    </xf>
    <xf numFmtId="0" fontId="20" fillId="0" borderId="0" xfId="3" applyFont="1" applyFill="1" applyAlignment="1">
      <alignment horizontal="left" vertical="center"/>
    </xf>
    <xf numFmtId="0" fontId="20" fillId="0" borderId="15" xfId="3" applyFont="1" applyFill="1" applyBorder="1" applyAlignment="1">
      <alignment vertical="center" wrapText="1"/>
    </xf>
    <xf numFmtId="0" fontId="20" fillId="0" borderId="15" xfId="3" applyFont="1" applyBorder="1" applyAlignment="1">
      <alignment horizontal="left" vertical="center"/>
    </xf>
    <xf numFmtId="0" fontId="20" fillId="0" borderId="24" xfId="3" applyFont="1" applyBorder="1" applyAlignment="1">
      <alignment horizontal="left" vertical="center"/>
    </xf>
    <xf numFmtId="0" fontId="20" fillId="0" borderId="21" xfId="3" applyFont="1" applyBorder="1" applyAlignment="1">
      <alignment horizontal="left" vertical="center"/>
    </xf>
    <xf numFmtId="0" fontId="20" fillId="0" borderId="29" xfId="3" applyFont="1" applyFill="1" applyBorder="1" applyAlignment="1">
      <alignment horizontal="left" vertical="center" wrapText="1"/>
    </xf>
    <xf numFmtId="0" fontId="20" fillId="0" borderId="22" xfId="3" applyFont="1" applyFill="1" applyBorder="1" applyAlignment="1">
      <alignment horizontal="center" vertical="center"/>
    </xf>
    <xf numFmtId="0" fontId="33" fillId="0" borderId="0" xfId="3" applyFont="1" applyAlignment="1">
      <alignment horizontal="left" vertical="center" wrapText="1"/>
    </xf>
    <xf numFmtId="0" fontId="33" fillId="0" borderId="0" xfId="3" applyNumberFormat="1" applyFont="1" applyAlignment="1">
      <alignment horizontal="left" vertical="top" wrapText="1"/>
    </xf>
    <xf numFmtId="0" fontId="21" fillId="0" borderId="0" xfId="4" applyFont="1">
      <alignment vertical="center"/>
    </xf>
    <xf numFmtId="0" fontId="21" fillId="0" borderId="0" xfId="4" applyFont="1" applyBorder="1" applyAlignment="1">
      <alignment horizontal="left" vertical="center" shrinkToFit="1"/>
    </xf>
    <xf numFmtId="49" fontId="21" fillId="0" borderId="0" xfId="4" applyNumberFormat="1" applyFont="1" applyBorder="1" applyAlignment="1">
      <alignment horizontal="left" vertical="center" wrapText="1" shrinkToFit="1"/>
    </xf>
    <xf numFmtId="49" fontId="21" fillId="0" borderId="0" xfId="2" applyNumberFormat="1" applyFont="1" applyBorder="1" applyAlignment="1">
      <alignment horizontal="left" vertical="center" wrapText="1"/>
    </xf>
    <xf numFmtId="0" fontId="20" fillId="0" borderId="15" xfId="2" applyFont="1" applyBorder="1" applyAlignment="1">
      <alignment vertical="center"/>
    </xf>
    <xf numFmtId="0" fontId="20" fillId="0" borderId="24" xfId="2" applyFont="1" applyBorder="1" applyAlignment="1">
      <alignment vertical="center"/>
    </xf>
    <xf numFmtId="0" fontId="20" fillId="0" borderId="27" xfId="2" applyFont="1" applyBorder="1" applyAlignment="1">
      <alignment vertical="center"/>
    </xf>
    <xf numFmtId="0" fontId="20" fillId="0" borderId="31" xfId="2" applyFont="1" applyBorder="1" applyAlignment="1">
      <alignment vertical="center"/>
    </xf>
    <xf numFmtId="0" fontId="20" fillId="0" borderId="29" xfId="2" applyFont="1" applyBorder="1" applyAlignment="1">
      <alignment vertical="center"/>
    </xf>
    <xf numFmtId="181" fontId="20" fillId="0" borderId="0" xfId="2" applyNumberFormat="1" applyFont="1" applyFill="1" applyBorder="1" applyAlignment="1">
      <alignment horizontal="center" vertical="center"/>
    </xf>
    <xf numFmtId="0" fontId="20" fillId="0" borderId="58" xfId="2" applyFont="1" applyBorder="1" applyAlignment="1">
      <alignment horizontal="center" vertical="center"/>
    </xf>
    <xf numFmtId="181" fontId="20" fillId="0" borderId="17" xfId="2" applyNumberFormat="1" applyFont="1" applyFill="1" applyBorder="1" applyAlignment="1">
      <alignment horizontal="center" vertical="center"/>
    </xf>
    <xf numFmtId="0" fontId="20" fillId="0" borderId="0" xfId="2" applyFont="1" applyFill="1" applyBorder="1" applyAlignment="1">
      <alignment vertical="center"/>
    </xf>
    <xf numFmtId="0" fontId="51" fillId="0" borderId="0" xfId="2" applyFont="1" applyAlignment="1">
      <alignment vertical="center"/>
    </xf>
    <xf numFmtId="0" fontId="5" fillId="0" borderId="0" xfId="7" applyFont="1">
      <alignment vertical="center"/>
    </xf>
    <xf numFmtId="0" fontId="22" fillId="0" borderId="0" xfId="7" applyFont="1" applyAlignment="1">
      <alignment horizontal="right" vertical="center"/>
    </xf>
    <xf numFmtId="0" fontId="22" fillId="0" borderId="0" xfId="5" applyFont="1" applyAlignment="1">
      <alignment vertical="center"/>
    </xf>
    <xf numFmtId="0" fontId="22" fillId="0" borderId="0" xfId="5" applyFont="1"/>
    <xf numFmtId="0" fontId="22" fillId="0" borderId="0" xfId="5" applyFont="1" applyAlignment="1">
      <alignment horizontal="right"/>
    </xf>
    <xf numFmtId="0" fontId="22" fillId="0" borderId="0" xfId="5" applyFont="1" applyAlignment="1">
      <alignment vertical="top"/>
    </xf>
    <xf numFmtId="0" fontId="10" fillId="0" borderId="0" xfId="5" applyFont="1" applyAlignment="1">
      <alignment vertical="top"/>
    </xf>
    <xf numFmtId="0" fontId="22" fillId="0" borderId="15" xfId="5" applyFont="1" applyBorder="1" applyAlignment="1">
      <alignment horizontal="distributed"/>
    </xf>
    <xf numFmtId="0" fontId="22" fillId="0" borderId="15" xfId="5" applyFont="1" applyBorder="1" applyAlignment="1">
      <alignment horizontal="left"/>
    </xf>
    <xf numFmtId="0" fontId="22" fillId="0" borderId="15" xfId="5" applyFont="1" applyBorder="1"/>
    <xf numFmtId="0" fontId="22" fillId="3" borderId="68" xfId="5" applyFont="1" applyFill="1" applyBorder="1" applyAlignment="1">
      <alignment vertical="center"/>
    </xf>
    <xf numFmtId="0" fontId="22" fillId="3" borderId="44" xfId="5" applyFont="1" applyFill="1" applyBorder="1" applyAlignment="1">
      <alignment vertical="center"/>
    </xf>
    <xf numFmtId="0" fontId="9" fillId="3" borderId="49" xfId="5" applyFont="1" applyFill="1" applyBorder="1" applyAlignment="1">
      <alignment vertical="center" wrapText="1"/>
    </xf>
    <xf numFmtId="0" fontId="9" fillId="3" borderId="223" xfId="5" applyFont="1" applyFill="1" applyBorder="1" applyAlignment="1">
      <alignment vertical="center" wrapText="1"/>
    </xf>
    <xf numFmtId="0" fontId="9" fillId="3" borderId="226" xfId="5" applyFont="1" applyFill="1" applyBorder="1" applyAlignment="1">
      <alignment vertical="center" wrapText="1"/>
    </xf>
    <xf numFmtId="0" fontId="22" fillId="0" borderId="0" xfId="5" applyFont="1" applyAlignment="1">
      <alignment vertical="distributed" wrapText="1"/>
    </xf>
    <xf numFmtId="0" fontId="9" fillId="0" borderId="1" xfId="5" applyFont="1" applyBorder="1" applyAlignment="1">
      <alignment horizontal="center" vertical="center" wrapText="1"/>
    </xf>
    <xf numFmtId="0" fontId="9" fillId="0" borderId="0" xfId="5" applyFont="1" applyAlignment="1">
      <alignment vertical="center"/>
    </xf>
    <xf numFmtId="0" fontId="9" fillId="0" borderId="0" xfId="5" applyFont="1"/>
    <xf numFmtId="0" fontId="2" fillId="0" borderId="233" xfId="0" applyFont="1" applyBorder="1" applyAlignment="1" applyProtection="1">
      <alignment horizontal="center" vertical="center"/>
    </xf>
    <xf numFmtId="0" fontId="0" fillId="0" borderId="0" xfId="0" applyNumberFormat="1">
      <alignment vertical="center"/>
    </xf>
    <xf numFmtId="0" fontId="36" fillId="0" borderId="9" xfId="0" applyFont="1" applyBorder="1" applyAlignment="1" applyProtection="1">
      <alignment horizontal="center" vertical="center" wrapText="1"/>
    </xf>
    <xf numFmtId="0" fontId="13" fillId="0" borderId="33" xfId="1" applyBorder="1" applyAlignment="1" applyProtection="1">
      <alignment horizontal="center" vertical="center"/>
    </xf>
    <xf numFmtId="0" fontId="0" fillId="0" borderId="0" xfId="0">
      <alignment vertical="center"/>
    </xf>
    <xf numFmtId="0" fontId="0" fillId="0" borderId="0" xfId="0" applyAlignment="1">
      <alignment horizontal="center" vertical="center"/>
    </xf>
    <xf numFmtId="0" fontId="0" fillId="0" borderId="0" xfId="0">
      <alignment vertical="center"/>
    </xf>
    <xf numFmtId="0" fontId="0" fillId="0" borderId="0" xfId="0">
      <alignment vertical="center"/>
    </xf>
    <xf numFmtId="0" fontId="0" fillId="0" borderId="0" xfId="0" applyNumberFormat="1" applyAlignment="1">
      <alignment vertical="center"/>
    </xf>
    <xf numFmtId="0" fontId="0" fillId="0" borderId="0" xfId="0" applyNumberFormat="1" applyAlignment="1">
      <alignment vertical="center" wrapText="1"/>
    </xf>
    <xf numFmtId="0" fontId="0" fillId="0" borderId="0" xfId="0">
      <alignment vertical="center"/>
    </xf>
    <xf numFmtId="0" fontId="2" fillId="0" borderId="188" xfId="0" applyFont="1" applyBorder="1" applyAlignment="1" applyProtection="1">
      <alignment horizontal="center" vertical="center"/>
    </xf>
    <xf numFmtId="0" fontId="35" fillId="0" borderId="0" xfId="3" applyFont="1" applyAlignment="1">
      <alignment horizontal="left" vertical="center"/>
    </xf>
    <xf numFmtId="0" fontId="2" fillId="0" borderId="0" xfId="3" applyFont="1" applyAlignment="1">
      <alignment horizontal="left" vertical="center"/>
    </xf>
    <xf numFmtId="0" fontId="2" fillId="0" borderId="0" xfId="3" applyFont="1" applyAlignment="1">
      <alignment horizontal="right" vertical="center"/>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5" fillId="0" borderId="0" xfId="3" applyFont="1" applyAlignment="1">
      <alignment horizontal="right" vertical="distributed"/>
    </xf>
    <xf numFmtId="0" fontId="35" fillId="0" borderId="0" xfId="3" applyFont="1" applyAlignment="1">
      <alignment horizontal="right" vertical="center"/>
    </xf>
    <xf numFmtId="0" fontId="82" fillId="0" borderId="0" xfId="3" applyFont="1" applyAlignment="1">
      <alignment horizontal="left" vertical="center"/>
    </xf>
    <xf numFmtId="0" fontId="112" fillId="0" borderId="0" xfId="3" applyFont="1" applyBorder="1" applyAlignment="1">
      <alignment horizontal="left" vertical="center"/>
    </xf>
    <xf numFmtId="0" fontId="112" fillId="0" borderId="0" xfId="3" applyFont="1" applyBorder="1" applyAlignment="1">
      <alignment vertical="center"/>
    </xf>
    <xf numFmtId="0" fontId="35" fillId="0" borderId="0" xfId="3" applyFont="1" applyBorder="1" applyAlignment="1">
      <alignment horizontal="center" vertical="center"/>
    </xf>
    <xf numFmtId="0" fontId="112" fillId="0" borderId="28" xfId="3" applyFont="1" applyBorder="1" applyAlignment="1">
      <alignment horizontal="right" vertical="center"/>
    </xf>
    <xf numFmtId="0" fontId="112" fillId="0" borderId="29" xfId="3" applyFont="1" applyBorder="1" applyAlignment="1">
      <alignment vertical="center"/>
    </xf>
    <xf numFmtId="0" fontId="112" fillId="0" borderId="28" xfId="3" applyFont="1" applyBorder="1" applyAlignment="1">
      <alignment vertical="center"/>
    </xf>
    <xf numFmtId="0" fontId="112" fillId="0" borderId="31" xfId="3" applyFont="1" applyBorder="1" applyAlignment="1">
      <alignment vertical="center"/>
    </xf>
    <xf numFmtId="0" fontId="112" fillId="0" borderId="31" xfId="3" applyFont="1" applyBorder="1" applyAlignment="1">
      <alignment horizontal="right" vertical="center"/>
    </xf>
    <xf numFmtId="0" fontId="35" fillId="0" borderId="28" xfId="3" applyFont="1" applyBorder="1" applyAlignment="1">
      <alignment horizontal="right" vertical="center"/>
    </xf>
    <xf numFmtId="0" fontId="35" fillId="0" borderId="29" xfId="3" applyFont="1" applyBorder="1" applyAlignment="1">
      <alignment vertical="center"/>
    </xf>
    <xf numFmtId="0" fontId="15" fillId="0" borderId="0" xfId="3" applyFont="1" applyFill="1" applyAlignment="1">
      <alignment horizontal="left" vertical="center"/>
    </xf>
    <xf numFmtId="0" fontId="112" fillId="0" borderId="28" xfId="3" applyFont="1" applyFill="1" applyBorder="1" applyAlignment="1">
      <alignment horizontal="right" vertical="center"/>
    </xf>
    <xf numFmtId="0" fontId="112" fillId="0" borderId="29" xfId="3" applyFont="1" applyFill="1" applyBorder="1" applyAlignment="1">
      <alignment vertical="center"/>
    </xf>
    <xf numFmtId="0" fontId="112" fillId="0" borderId="23" xfId="3" applyFont="1" applyFill="1" applyBorder="1" applyAlignment="1">
      <alignment horizontal="center" vertical="center"/>
    </xf>
    <xf numFmtId="0" fontId="112" fillId="0" borderId="26" xfId="3" applyFont="1" applyFill="1" applyBorder="1" applyAlignment="1">
      <alignment horizontal="center" vertical="center"/>
    </xf>
    <xf numFmtId="0" fontId="43" fillId="0" borderId="28" xfId="3" applyFont="1" applyFill="1" applyBorder="1" applyAlignment="1">
      <alignment horizontal="left" vertical="top"/>
    </xf>
    <xf numFmtId="0" fontId="43" fillId="0" borderId="31" xfId="3" applyFont="1" applyFill="1" applyBorder="1" applyAlignment="1">
      <alignment horizontal="left" vertical="top"/>
    </xf>
    <xf numFmtId="0" fontId="112" fillId="0" borderId="31" xfId="3" applyFont="1" applyFill="1" applyBorder="1" applyAlignment="1">
      <alignment horizontal="right" vertical="center"/>
    </xf>
    <xf numFmtId="0" fontId="112" fillId="0" borderId="25" xfId="3" applyFont="1" applyFill="1" applyBorder="1" applyAlignment="1">
      <alignment horizontal="center" vertical="center"/>
    </xf>
    <xf numFmtId="0" fontId="112" fillId="0" borderId="23" xfId="3" quotePrefix="1" applyFont="1" applyFill="1" applyBorder="1" applyAlignment="1">
      <alignment vertical="center" wrapText="1"/>
    </xf>
    <xf numFmtId="0" fontId="43" fillId="0" borderId="23" xfId="3" applyFont="1" applyFill="1" applyBorder="1" applyAlignment="1">
      <alignment horizontal="left" vertical="top"/>
    </xf>
    <xf numFmtId="0" fontId="43" fillId="0" borderId="15" xfId="3" applyFont="1" applyFill="1" applyBorder="1" applyAlignment="1">
      <alignment horizontal="left" vertical="top"/>
    </xf>
    <xf numFmtId="0" fontId="112" fillId="0" borderId="28" xfId="3" quotePrefix="1" applyFont="1" applyFill="1" applyBorder="1" applyAlignment="1">
      <alignment vertical="center" wrapText="1"/>
    </xf>
    <xf numFmtId="0" fontId="112" fillId="0" borderId="26" xfId="3" quotePrefix="1" applyFont="1" applyFill="1" applyBorder="1" applyAlignment="1">
      <alignment vertical="center" wrapText="1"/>
    </xf>
    <xf numFmtId="0" fontId="43" fillId="0" borderId="26" xfId="3" applyFont="1" applyFill="1" applyBorder="1" applyAlignment="1">
      <alignment horizontal="left" vertical="top"/>
    </xf>
    <xf numFmtId="0" fontId="43" fillId="0" borderId="0" xfId="3" applyFont="1" applyFill="1" applyBorder="1" applyAlignment="1">
      <alignment horizontal="left" vertical="top"/>
    </xf>
    <xf numFmtId="0" fontId="112" fillId="0" borderId="28" xfId="3" applyFont="1" applyFill="1" applyBorder="1" applyAlignment="1">
      <alignment vertical="center" wrapText="1"/>
    </xf>
    <xf numFmtId="0" fontId="112" fillId="0" borderId="28" xfId="3" applyFont="1" applyFill="1" applyBorder="1" applyAlignment="1">
      <alignment vertical="center"/>
    </xf>
    <xf numFmtId="0" fontId="112" fillId="0" borderId="31" xfId="3" applyFont="1" applyFill="1" applyBorder="1" applyAlignment="1">
      <alignment vertical="center"/>
    </xf>
    <xf numFmtId="0" fontId="112" fillId="0" borderId="28" xfId="3" applyFont="1" applyFill="1" applyBorder="1" applyAlignment="1">
      <alignment horizontal="center" vertical="center"/>
    </xf>
    <xf numFmtId="0" fontId="35" fillId="0" borderId="28" xfId="3" applyFont="1" applyFill="1" applyBorder="1" applyAlignment="1">
      <alignment horizontal="right" vertical="center"/>
    </xf>
    <xf numFmtId="0" fontId="35" fillId="0" borderId="29" xfId="3" applyFont="1" applyFill="1" applyBorder="1" applyAlignment="1">
      <alignment vertical="center"/>
    </xf>
    <xf numFmtId="0" fontId="2" fillId="0" borderId="0" xfId="3" applyFont="1" applyAlignment="1">
      <alignment horizontal="left" vertical="center" wrapText="1"/>
    </xf>
    <xf numFmtId="0" fontId="15" fillId="0" borderId="0" xfId="3" applyFont="1" applyFill="1" applyAlignment="1">
      <alignment horizontal="left" vertical="center" wrapText="1"/>
    </xf>
    <xf numFmtId="0" fontId="2" fillId="0" borderId="0" xfId="3" applyNumberFormat="1" applyFont="1" applyAlignment="1">
      <alignment horizontal="left" vertical="top" wrapText="1"/>
    </xf>
    <xf numFmtId="0" fontId="4" fillId="0" borderId="236" xfId="0" applyFont="1" applyBorder="1" applyAlignment="1" applyProtection="1">
      <alignment horizontal="center" vertical="center" wrapText="1"/>
    </xf>
    <xf numFmtId="0" fontId="0" fillId="0" borderId="0" xfId="0">
      <alignment vertical="center"/>
    </xf>
    <xf numFmtId="0" fontId="15" fillId="0" borderId="0" xfId="2" applyFont="1" applyAlignment="1">
      <alignment horizontal="center" vertical="center" shrinkToFit="1"/>
    </xf>
    <xf numFmtId="0" fontId="21" fillId="0" borderId="0" xfId="2" applyFont="1" applyAlignment="1">
      <alignment horizontal="center" vertical="top"/>
    </xf>
    <xf numFmtId="0" fontId="15" fillId="0" borderId="2"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 xfId="2" applyFont="1" applyBorder="1" applyAlignment="1">
      <alignment horizontal="center" vertical="center"/>
    </xf>
    <xf numFmtId="178" fontId="18" fillId="0" borderId="19" xfId="2" applyNumberFormat="1" applyFont="1" applyBorder="1" applyAlignment="1">
      <alignment vertical="center" shrinkToFit="1"/>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0" fontId="20" fillId="0" borderId="0" xfId="2" applyFont="1" applyAlignment="1">
      <alignment vertical="center" shrinkToFit="1"/>
    </xf>
    <xf numFmtId="0" fontId="18" fillId="0" borderId="0" xfId="2" applyFont="1" applyAlignment="1">
      <alignment horizontal="center" vertical="center" wrapText="1"/>
    </xf>
    <xf numFmtId="0" fontId="15" fillId="0" borderId="1" xfId="2" applyFont="1" applyBorder="1" applyAlignment="1">
      <alignment horizontal="center" vertical="center"/>
    </xf>
    <xf numFmtId="0" fontId="20" fillId="0" borderId="0" xfId="0" applyFont="1" applyAlignment="1"/>
    <xf numFmtId="0" fontId="51" fillId="0" borderId="64" xfId="3" applyFont="1" applyBorder="1" applyAlignment="1">
      <alignment horizontal="distributed" vertical="center" indent="1"/>
    </xf>
    <xf numFmtId="0" fontId="51" fillId="0" borderId="0" xfId="3" applyFont="1" applyAlignment="1">
      <alignment horizontal="left" vertical="center" indent="3"/>
    </xf>
    <xf numFmtId="0" fontId="37" fillId="0" borderId="0" xfId="3" applyFont="1" applyAlignment="1">
      <alignment horizontal="left" vertical="center" indent="3"/>
    </xf>
    <xf numFmtId="0" fontId="52" fillId="0" borderId="0" xfId="3" applyFont="1" applyAlignment="1">
      <alignment horizontal="center" vertical="center" shrinkToFit="1"/>
    </xf>
    <xf numFmtId="0" fontId="51" fillId="0" borderId="0" xfId="3" applyFont="1" applyAlignment="1">
      <alignment horizontal="left" vertical="center" indent="2"/>
    </xf>
    <xf numFmtId="0" fontId="37" fillId="0" borderId="0" xfId="3" applyFont="1" applyAlignment="1">
      <alignment horizontal="left" vertical="center" indent="2"/>
    </xf>
    <xf numFmtId="0" fontId="0" fillId="0" borderId="0" xfId="0" applyAlignment="1">
      <alignment horizontal="left" vertical="top" wrapText="1"/>
    </xf>
    <xf numFmtId="0" fontId="2" fillId="0" borderId="0" xfId="0" applyFont="1" applyAlignment="1">
      <alignment horizontal="left" vertical="center"/>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18" fillId="0" borderId="0" xfId="2" applyFont="1" applyAlignment="1">
      <alignment horizontal="center" vertical="center"/>
    </xf>
    <xf numFmtId="0" fontId="39" fillId="0" borderId="0" xfId="0" applyFont="1" applyAlignment="1">
      <alignment horizontal="center" vertical="center"/>
    </xf>
    <xf numFmtId="0" fontId="15" fillId="0" borderId="0" xfId="3" applyFont="1" applyAlignment="1">
      <alignment horizontal="left" vertical="top" wrapText="1"/>
    </xf>
    <xf numFmtId="0" fontId="2" fillId="0" borderId="0" xfId="3" applyFont="1" applyAlignment="1">
      <alignment horizontal="left" vertical="top" wrapText="1"/>
    </xf>
    <xf numFmtId="0" fontId="2" fillId="0" borderId="0" xfId="3" applyFont="1" applyAlignment="1">
      <alignment horizontal="left" vertical="center"/>
    </xf>
    <xf numFmtId="0" fontId="43" fillId="0" borderId="23" xfId="3" applyFont="1" applyBorder="1" applyAlignment="1">
      <alignment horizontal="left" vertical="center"/>
    </xf>
    <xf numFmtId="188" fontId="15" fillId="0" borderId="0" xfId="2" applyNumberFormat="1" applyFont="1" applyAlignment="1">
      <alignment horizontal="left" vertical="center"/>
    </xf>
    <xf numFmtId="179" fontId="20" fillId="0" borderId="0" xfId="2" applyNumberFormat="1" applyFont="1" applyAlignment="1">
      <alignment horizontal="center" vertical="center" wrapText="1"/>
    </xf>
    <xf numFmtId="0" fontId="15" fillId="0" borderId="0" xfId="2" applyFont="1" applyAlignment="1">
      <alignment horizontal="left" vertical="center" shrinkToFit="1"/>
    </xf>
    <xf numFmtId="49" fontId="15" fillId="0" borderId="0" xfId="2" applyNumberFormat="1" applyFont="1" applyAlignment="1">
      <alignment horizontal="left" vertical="center" wrapText="1"/>
    </xf>
    <xf numFmtId="0" fontId="15" fillId="0" borderId="0" xfId="2" applyFont="1" applyAlignment="1">
      <alignment horizontal="right" vertical="center"/>
    </xf>
    <xf numFmtId="177" fontId="15" fillId="0" borderId="0" xfId="2" applyNumberFormat="1" applyFont="1" applyAlignment="1">
      <alignment horizontal="right" vertical="center"/>
    </xf>
    <xf numFmtId="0" fontId="15" fillId="0" borderId="24" xfId="2" applyFont="1" applyBorder="1" applyAlignment="1">
      <alignment horizontal="center" vertical="center"/>
    </xf>
    <xf numFmtId="178" fontId="18" fillId="0" borderId="22" xfId="2" applyNumberFormat="1" applyFont="1" applyBorder="1" applyAlignment="1">
      <alignment vertical="center" shrinkToFit="1"/>
    </xf>
    <xf numFmtId="0" fontId="15" fillId="0" borderId="22" xfId="2" applyFont="1" applyBorder="1" applyAlignment="1">
      <alignment horizontal="left" vertical="center"/>
    </xf>
    <xf numFmtId="0" fontId="15" fillId="0" borderId="23" xfId="2" applyFont="1" applyBorder="1" applyAlignment="1">
      <alignment horizontal="left" vertical="center"/>
    </xf>
    <xf numFmtId="177" fontId="18" fillId="0" borderId="24" xfId="2" applyNumberFormat="1" applyFont="1" applyBorder="1" applyAlignment="1">
      <alignment horizontal="center" vertical="center" shrinkToFit="1"/>
    </xf>
    <xf numFmtId="0" fontId="15" fillId="0" borderId="26" xfId="2" applyFont="1" applyBorder="1" applyAlignment="1">
      <alignment horizontal="center" vertical="center"/>
    </xf>
    <xf numFmtId="0" fontId="15" fillId="0" borderId="27" xfId="2" applyFont="1" applyBorder="1" applyAlignment="1">
      <alignment horizontal="right" vertical="center"/>
    </xf>
    <xf numFmtId="0" fontId="15" fillId="0" borderId="27" xfId="2" applyFont="1" applyBorder="1" applyAlignment="1">
      <alignment horizontal="center" vertical="center"/>
    </xf>
    <xf numFmtId="178" fontId="18" fillId="0" borderId="25" xfId="2" applyNumberFormat="1" applyFont="1" applyBorder="1" applyAlignment="1">
      <alignment vertical="center" shrinkToFit="1"/>
    </xf>
    <xf numFmtId="0" fontId="15" fillId="0" borderId="25" xfId="2" applyFont="1" applyBorder="1" applyAlignment="1">
      <alignment horizontal="left" vertical="center"/>
    </xf>
    <xf numFmtId="0" fontId="15" fillId="0" borderId="26" xfId="2" applyFont="1" applyBorder="1" applyAlignment="1">
      <alignment horizontal="left" vertical="center"/>
    </xf>
    <xf numFmtId="177" fontId="18" fillId="0" borderId="27" xfId="2" applyNumberFormat="1" applyFont="1" applyBorder="1" applyAlignment="1">
      <alignment horizontal="center" vertical="center" shrinkToFit="1"/>
    </xf>
    <xf numFmtId="0" fontId="15" fillId="0" borderId="29" xfId="2" applyFont="1" applyBorder="1" applyAlignment="1">
      <alignment horizontal="right" vertical="center"/>
    </xf>
    <xf numFmtId="0" fontId="15" fillId="0" borderId="29" xfId="2" applyFont="1" applyBorder="1" applyAlignment="1">
      <alignment horizontal="center" vertical="center"/>
    </xf>
    <xf numFmtId="178" fontId="18" fillId="0" borderId="2" xfId="2" applyNumberFormat="1" applyFont="1" applyBorder="1" applyAlignment="1">
      <alignment vertical="center" shrinkToFit="1"/>
    </xf>
    <xf numFmtId="0" fontId="15" fillId="0" borderId="2" xfId="2" applyFont="1" applyBorder="1" applyAlignment="1">
      <alignment horizontal="left" vertical="center"/>
    </xf>
    <xf numFmtId="0" fontId="15" fillId="0" borderId="28" xfId="2" applyFont="1" applyBorder="1" applyAlignment="1">
      <alignment horizontal="left" vertical="center"/>
    </xf>
    <xf numFmtId="177" fontId="18" fillId="0" borderId="29" xfId="2" applyNumberFormat="1" applyFont="1" applyBorder="1" applyAlignment="1">
      <alignment horizontal="center" vertical="center" shrinkToFit="1"/>
    </xf>
    <xf numFmtId="0" fontId="15" fillId="0" borderId="31" xfId="2" applyFont="1" applyBorder="1" applyAlignment="1">
      <alignment horizontal="right" vertical="center"/>
    </xf>
    <xf numFmtId="177" fontId="15" fillId="0" borderId="31" xfId="2" applyNumberFormat="1" applyFont="1" applyBorder="1" applyAlignment="1">
      <alignment horizontal="right" vertical="center"/>
    </xf>
    <xf numFmtId="177" fontId="20" fillId="0" borderId="22" xfId="2" applyNumberFormat="1" applyFont="1" applyBorder="1" applyAlignment="1">
      <alignment vertical="center" wrapText="1"/>
    </xf>
    <xf numFmtId="0" fontId="22" fillId="0" borderId="0" xfId="5" applyFont="1" applyAlignment="1">
      <alignment horizontal="center" vertical="center"/>
    </xf>
    <xf numFmtId="0" fontId="22" fillId="0" borderId="0" xfId="5" applyFont="1" applyAlignment="1">
      <alignment horizontal="left"/>
    </xf>
    <xf numFmtId="49" fontId="22" fillId="0" borderId="46" xfId="5" applyNumberFormat="1" applyFont="1" applyBorder="1" applyAlignment="1">
      <alignment horizontal="left"/>
    </xf>
    <xf numFmtId="49" fontId="22" fillId="0" borderId="244" xfId="5" applyNumberFormat="1" applyFont="1" applyBorder="1" applyAlignment="1">
      <alignment horizontal="left"/>
    </xf>
    <xf numFmtId="49" fontId="22" fillId="0" borderId="245" xfId="5" applyNumberFormat="1" applyFont="1" applyBorder="1" applyAlignment="1">
      <alignment horizontal="left"/>
    </xf>
    <xf numFmtId="49" fontId="22" fillId="0" borderId="43" xfId="5" applyNumberFormat="1" applyFont="1" applyBorder="1" applyAlignment="1">
      <alignment horizontal="left"/>
    </xf>
    <xf numFmtId="49" fontId="22" fillId="0" borderId="246" xfId="5" applyNumberFormat="1" applyFont="1" applyBorder="1" applyAlignment="1">
      <alignment horizontal="left"/>
    </xf>
    <xf numFmtId="49" fontId="22" fillId="0" borderId="0" xfId="5" applyNumberFormat="1" applyFont="1" applyAlignment="1">
      <alignment horizontal="left"/>
    </xf>
    <xf numFmtId="0" fontId="10" fillId="0" borderId="0" xfId="5" applyFont="1" applyAlignment="1">
      <alignment horizontal="left" vertical="top"/>
    </xf>
    <xf numFmtId="0" fontId="9" fillId="0" borderId="0" xfId="5" applyFont="1" applyAlignment="1">
      <alignment horizontal="left" vertical="top"/>
    </xf>
    <xf numFmtId="0" fontId="22" fillId="0" borderId="0" xfId="5" applyFont="1" applyAlignment="1">
      <alignment horizontal="distributed"/>
    </xf>
    <xf numFmtId="0" fontId="22" fillId="3" borderId="22" xfId="5" applyFont="1" applyFill="1" applyBorder="1" applyAlignment="1">
      <alignment horizontal="center" vertical="center" wrapText="1"/>
    </xf>
    <xf numFmtId="0" fontId="22" fillId="3" borderId="23" xfId="5" applyFont="1" applyFill="1" applyBorder="1" applyAlignment="1">
      <alignment horizontal="center" vertical="center"/>
    </xf>
    <xf numFmtId="0" fontId="9" fillId="0" borderId="41" xfId="5" applyFont="1" applyBorder="1" applyAlignment="1">
      <alignment vertical="center" wrapText="1"/>
    </xf>
    <xf numFmtId="0" fontId="9" fillId="0" borderId="247" xfId="5" applyFont="1" applyBorder="1" applyAlignment="1">
      <alignment vertical="center" wrapText="1"/>
    </xf>
    <xf numFmtId="0" fontId="9" fillId="0" borderId="245" xfId="5" applyFont="1" applyBorder="1" applyAlignment="1">
      <alignment vertical="center" wrapText="1"/>
    </xf>
    <xf numFmtId="0" fontId="9" fillId="0" borderId="42" xfId="5" applyFont="1" applyBorder="1" applyAlignment="1">
      <alignment vertical="center" wrapText="1"/>
    </xf>
    <xf numFmtId="0" fontId="22" fillId="0" borderId="41" xfId="5" applyFont="1" applyBorder="1" applyAlignment="1">
      <alignment horizontal="right" vertical="center"/>
    </xf>
    <xf numFmtId="0" fontId="22" fillId="3" borderId="21" xfId="5" applyFont="1" applyFill="1" applyBorder="1" applyAlignment="1">
      <alignment horizontal="center" vertical="center"/>
    </xf>
    <xf numFmtId="0" fontId="22" fillId="3" borderId="20" xfId="5" applyFont="1" applyFill="1" applyBorder="1" applyAlignment="1">
      <alignment horizontal="center" vertical="center"/>
    </xf>
    <xf numFmtId="0" fontId="9" fillId="0" borderId="68" xfId="5" applyFont="1" applyBorder="1" applyAlignment="1">
      <alignment vertical="center" wrapText="1"/>
    </xf>
    <xf numFmtId="0" fontId="9" fillId="0" borderId="186" xfId="5" applyFont="1" applyBorder="1" applyAlignment="1">
      <alignment vertical="center" wrapText="1"/>
    </xf>
    <xf numFmtId="0" fontId="9" fillId="0" borderId="54" xfId="5" applyFont="1" applyBorder="1" applyAlignment="1">
      <alignment vertical="center" wrapText="1"/>
    </xf>
    <xf numFmtId="0" fontId="9" fillId="0" borderId="50" xfId="5" applyFont="1" applyBorder="1" applyAlignment="1">
      <alignment vertical="center" wrapText="1"/>
    </xf>
    <xf numFmtId="0" fontId="9" fillId="0" borderId="47" xfId="5" applyFont="1" applyBorder="1" applyAlignment="1">
      <alignment vertical="center" wrapText="1"/>
    </xf>
    <xf numFmtId="0" fontId="9" fillId="0" borderId="248" xfId="5" applyFont="1" applyBorder="1" applyAlignment="1">
      <alignment vertical="center" wrapText="1"/>
    </xf>
    <xf numFmtId="0" fontId="9" fillId="0" borderId="249" xfId="5" applyFont="1" applyBorder="1" applyAlignment="1">
      <alignment vertical="center" wrapText="1"/>
    </xf>
    <xf numFmtId="0" fontId="9" fillId="0" borderId="51" xfId="5" applyFont="1" applyBorder="1" applyAlignment="1">
      <alignment vertical="center" wrapText="1"/>
    </xf>
    <xf numFmtId="0" fontId="9" fillId="0" borderId="46" xfId="5" applyFont="1" applyBorder="1" applyAlignment="1">
      <alignment vertical="center" wrapText="1"/>
    </xf>
    <xf numFmtId="0" fontId="9" fillId="0" borderId="250" xfId="5" applyFont="1" applyBorder="1" applyAlignment="1">
      <alignment vertical="center" wrapText="1"/>
    </xf>
    <xf numFmtId="0" fontId="9" fillId="0" borderId="53" xfId="5" applyFont="1" applyBorder="1" applyAlignment="1">
      <alignment vertical="center" wrapText="1"/>
    </xf>
    <xf numFmtId="0" fontId="9" fillId="0" borderId="44" xfId="5" applyFont="1" applyBorder="1" applyAlignment="1">
      <alignment vertical="center" wrapText="1"/>
    </xf>
    <xf numFmtId="0" fontId="9" fillId="0" borderId="52" xfId="5" applyFont="1" applyBorder="1" applyAlignment="1">
      <alignment vertical="center" wrapText="1"/>
    </xf>
    <xf numFmtId="0" fontId="9" fillId="0" borderId="56" xfId="5" applyFont="1" applyBorder="1" applyAlignment="1">
      <alignment vertical="center" wrapText="1"/>
    </xf>
    <xf numFmtId="0" fontId="9" fillId="0" borderId="45" xfId="5" applyFont="1" applyBorder="1" applyAlignment="1">
      <alignment vertical="center" wrapText="1"/>
    </xf>
    <xf numFmtId="0" fontId="9" fillId="0" borderId="48" xfId="5" applyFont="1" applyBorder="1" applyAlignment="1">
      <alignment vertical="center" wrapText="1"/>
    </xf>
    <xf numFmtId="0" fontId="9" fillId="0" borderId="49" xfId="5" applyFont="1" applyBorder="1" applyAlignment="1">
      <alignment vertical="center" wrapText="1"/>
    </xf>
    <xf numFmtId="0" fontId="9" fillId="0" borderId="0" xfId="5" applyFont="1" applyAlignment="1">
      <alignment vertical="center" wrapText="1"/>
    </xf>
    <xf numFmtId="0" fontId="9" fillId="0" borderId="15" xfId="5" applyFont="1" applyBorder="1" applyAlignment="1">
      <alignment vertical="center" wrapText="1"/>
    </xf>
    <xf numFmtId="0" fontId="22" fillId="0" borderId="0" xfId="5" applyFont="1" applyAlignment="1">
      <alignment horizontal="left" vertical="top" wrapText="1"/>
    </xf>
    <xf numFmtId="0" fontId="19" fillId="0" borderId="1" xfId="2" applyFont="1" applyBorder="1" applyAlignment="1">
      <alignment horizontal="left" wrapText="1"/>
    </xf>
    <xf numFmtId="0" fontId="15" fillId="0" borderId="1" xfId="2" applyFont="1" applyBorder="1" applyAlignment="1">
      <alignment horizontal="center" vertical="center" wrapText="1" shrinkToFit="1"/>
    </xf>
    <xf numFmtId="0" fontId="22" fillId="0" borderId="0" xfId="3" applyFont="1">
      <alignment vertical="center"/>
    </xf>
    <xf numFmtId="0" fontId="5" fillId="0" borderId="0" xfId="3" applyFont="1">
      <alignment vertical="center"/>
    </xf>
    <xf numFmtId="0" fontId="5" fillId="0" borderId="0" xfId="3" applyFont="1" applyAlignment="1">
      <alignment horizontal="center" vertical="center"/>
    </xf>
    <xf numFmtId="0" fontId="22" fillId="0" borderId="0" xfId="3" applyFont="1" applyAlignment="1">
      <alignment horizontal="right" vertical="center"/>
    </xf>
    <xf numFmtId="0" fontId="5" fillId="0" borderId="0" xfId="3" applyFont="1" applyAlignment="1">
      <alignment horizontal="left" vertical="center"/>
    </xf>
    <xf numFmtId="0" fontId="22" fillId="0" borderId="31" xfId="3" applyFont="1" applyBorder="1" applyAlignment="1">
      <alignment horizontal="center" vertical="center"/>
    </xf>
    <xf numFmtId="0" fontId="22" fillId="3" borderId="1" xfId="3" applyFont="1" applyFill="1" applyBorder="1" applyAlignment="1">
      <alignment horizontal="center" vertical="center" wrapText="1" shrinkToFit="1"/>
    </xf>
    <xf numFmtId="0" fontId="22" fillId="3" borderId="1" xfId="3" applyFont="1" applyFill="1" applyBorder="1" applyAlignment="1">
      <alignment horizontal="center" vertical="center" wrapText="1"/>
    </xf>
    <xf numFmtId="0" fontId="22" fillId="3" borderId="2" xfId="3" applyFont="1" applyFill="1" applyBorder="1" applyAlignment="1">
      <alignment horizontal="center" vertical="center" wrapText="1"/>
    </xf>
    <xf numFmtId="0" fontId="22" fillId="0" borderId="15" xfId="3" applyFont="1" applyBorder="1">
      <alignment vertical="center"/>
    </xf>
    <xf numFmtId="0" fontId="55" fillId="0" borderId="0" xfId="4" applyFont="1">
      <alignment vertical="center"/>
    </xf>
    <xf numFmtId="0" fontId="54" fillId="0" borderId="0" xfId="4" applyFont="1" applyAlignment="1">
      <alignment horizontal="center" vertical="center"/>
    </xf>
    <xf numFmtId="0" fontId="47" fillId="0" borderId="0" xfId="4" applyFont="1" applyAlignment="1">
      <alignment vertical="top"/>
    </xf>
    <xf numFmtId="0" fontId="55" fillId="0" borderId="0" xfId="4" applyFont="1" applyAlignment="1">
      <alignment horizontal="left"/>
    </xf>
    <xf numFmtId="0" fontId="55" fillId="0" borderId="31" xfId="4" applyFont="1" applyBorder="1">
      <alignment vertical="center"/>
    </xf>
    <xf numFmtId="0" fontId="55" fillId="3" borderId="22" xfId="4" applyFont="1" applyFill="1" applyBorder="1" applyAlignment="1">
      <alignment horizontal="center" vertical="center"/>
    </xf>
    <xf numFmtId="0" fontId="55" fillId="3" borderId="25" xfId="4" applyFont="1" applyFill="1" applyBorder="1" applyAlignment="1">
      <alignment horizontal="center"/>
    </xf>
    <xf numFmtId="0" fontId="55" fillId="3" borderId="25" xfId="4" applyFont="1" applyFill="1" applyBorder="1" applyAlignment="1">
      <alignment horizontal="center" vertical="top"/>
    </xf>
    <xf numFmtId="0" fontId="55" fillId="3" borderId="2" xfId="4" applyFont="1" applyFill="1" applyBorder="1" applyAlignment="1">
      <alignment horizontal="center" vertical="center"/>
    </xf>
    <xf numFmtId="0" fontId="55" fillId="0" borderId="21" xfId="4" applyFont="1" applyBorder="1">
      <alignment vertical="center"/>
    </xf>
    <xf numFmtId="0" fontId="55" fillId="3" borderId="196" xfId="4" applyFont="1" applyFill="1" applyBorder="1" applyAlignment="1">
      <alignment horizontal="center" vertical="center"/>
    </xf>
    <xf numFmtId="0" fontId="55" fillId="3" borderId="197" xfId="4" applyFont="1" applyFill="1" applyBorder="1" applyAlignment="1">
      <alignment horizontal="center" vertical="center"/>
    </xf>
    <xf numFmtId="0" fontId="55" fillId="3" borderId="198" xfId="4" applyFont="1" applyFill="1" applyBorder="1" applyAlignment="1">
      <alignment vertical="center" shrinkToFit="1"/>
    </xf>
    <xf numFmtId="0" fontId="55" fillId="3" borderId="196" xfId="4" applyFont="1" applyFill="1" applyBorder="1">
      <alignment vertical="center"/>
    </xf>
    <xf numFmtId="0" fontId="55" fillId="3" borderId="198" xfId="4" applyFont="1" applyFill="1" applyBorder="1">
      <alignment vertical="center"/>
    </xf>
    <xf numFmtId="0" fontId="55" fillId="3" borderId="201" xfId="4" applyFont="1" applyFill="1" applyBorder="1">
      <alignment vertical="center"/>
    </xf>
    <xf numFmtId="0" fontId="55" fillId="3" borderId="202" xfId="4" applyFont="1" applyFill="1" applyBorder="1" applyAlignment="1">
      <alignment horizontal="center" vertical="center"/>
    </xf>
    <xf numFmtId="0" fontId="55" fillId="3" borderId="202" xfId="4" applyFont="1" applyFill="1" applyBorder="1" applyAlignment="1">
      <alignment horizontal="center" vertical="center" shrinkToFit="1"/>
    </xf>
    <xf numFmtId="0" fontId="55" fillId="3" borderId="203" xfId="4" applyFont="1" applyFill="1" applyBorder="1">
      <alignment vertical="center"/>
    </xf>
    <xf numFmtId="0" fontId="47" fillId="0" borderId="206" xfId="4" applyFont="1" applyBorder="1" applyAlignment="1">
      <alignment horizontal="right" vertical="top"/>
    </xf>
    <xf numFmtId="0" fontId="47" fillId="0" borderId="207" xfId="4" applyFont="1" applyBorder="1" applyAlignment="1">
      <alignment horizontal="right" vertical="top"/>
    </xf>
    <xf numFmtId="0" fontId="47" fillId="0" borderId="208" xfId="4" applyFont="1" applyBorder="1" applyAlignment="1">
      <alignment horizontal="right" vertical="top"/>
    </xf>
    <xf numFmtId="0" fontId="47" fillId="0" borderId="23" xfId="4" applyFont="1" applyBorder="1" applyAlignment="1">
      <alignment horizontal="right" vertical="top"/>
    </xf>
    <xf numFmtId="0" fontId="47" fillId="0" borderId="195" xfId="4" applyFont="1" applyBorder="1" applyAlignment="1">
      <alignment horizontal="right" vertical="top"/>
    </xf>
    <xf numFmtId="49" fontId="47" fillId="0" borderId="201" xfId="4" applyNumberFormat="1" applyFont="1" applyBorder="1" applyAlignment="1">
      <alignment horizontal="center" vertical="top"/>
    </xf>
    <xf numFmtId="49" fontId="47" fillId="0" borderId="203" xfId="4" applyNumberFormat="1" applyFont="1" applyBorder="1" applyAlignment="1">
      <alignment horizontal="center" vertical="top"/>
    </xf>
    <xf numFmtId="49" fontId="47" fillId="0" borderId="28" xfId="4" applyNumberFormat="1" applyFont="1" applyBorder="1" applyAlignment="1">
      <alignment horizontal="center" vertical="top"/>
    </xf>
    <xf numFmtId="49" fontId="47" fillId="0" borderId="205" xfId="4" applyNumberFormat="1" applyFont="1" applyBorder="1" applyAlignment="1">
      <alignment horizontal="center" vertical="top"/>
    </xf>
    <xf numFmtId="0" fontId="47" fillId="0" borderId="213" xfId="4" applyFont="1" applyBorder="1" applyAlignment="1">
      <alignment horizontal="right" vertical="top"/>
    </xf>
    <xf numFmtId="0" fontId="47" fillId="0" borderId="27" xfId="4" applyFont="1" applyBorder="1" applyAlignment="1">
      <alignment horizontal="right" vertical="top"/>
    </xf>
    <xf numFmtId="49" fontId="47" fillId="0" borderId="204" xfId="4" applyNumberFormat="1" applyFont="1" applyBorder="1" applyAlignment="1">
      <alignment horizontal="center" vertical="top"/>
    </xf>
    <xf numFmtId="49" fontId="47" fillId="0" borderId="29" xfId="4" applyNumberFormat="1" applyFont="1" applyBorder="1" applyAlignment="1">
      <alignment horizontal="center" vertical="top"/>
    </xf>
    <xf numFmtId="0" fontId="55" fillId="0" borderId="15" xfId="4" applyFont="1" applyBorder="1">
      <alignment vertical="center"/>
    </xf>
    <xf numFmtId="0" fontId="55" fillId="0" borderId="23" xfId="4" applyFont="1" applyBorder="1" applyAlignment="1"/>
    <xf numFmtId="0" fontId="55" fillId="0" borderId="31" xfId="4" applyFont="1" applyBorder="1" applyAlignment="1"/>
    <xf numFmtId="0" fontId="55" fillId="0" borderId="24" xfId="4" applyFont="1" applyBorder="1">
      <alignment vertical="center"/>
    </xf>
    <xf numFmtId="0" fontId="55" fillId="0" borderId="26" xfId="4" applyFont="1" applyBorder="1">
      <alignment vertical="center"/>
    </xf>
    <xf numFmtId="0" fontId="55" fillId="0" borderId="27" xfId="4" applyFont="1" applyBorder="1">
      <alignment vertical="center"/>
    </xf>
    <xf numFmtId="0" fontId="55" fillId="0" borderId="26" xfId="4" applyFont="1" applyBorder="1" applyAlignment="1"/>
    <xf numFmtId="0" fontId="55" fillId="0" borderId="0" xfId="4" applyFont="1" applyAlignment="1">
      <alignment horizontal="right" vertical="center"/>
    </xf>
    <xf numFmtId="0" fontId="55" fillId="0" borderId="29" xfId="4" applyFont="1" applyBorder="1">
      <alignment vertical="center"/>
    </xf>
    <xf numFmtId="0" fontId="55" fillId="0" borderId="0" xfId="4" applyFont="1" applyAlignment="1">
      <alignment horizontal="center" vertical="center"/>
    </xf>
    <xf numFmtId="0" fontId="48" fillId="0" borderId="0" xfId="4" applyFont="1">
      <alignment vertical="center"/>
    </xf>
    <xf numFmtId="0" fontId="55" fillId="0" borderId="0" xfId="4" applyFont="1" applyAlignment="1">
      <alignment horizontal="left" vertical="center"/>
    </xf>
    <xf numFmtId="0" fontId="47" fillId="0" borderId="22" xfId="4" applyFont="1" applyBorder="1" applyAlignment="1">
      <alignment horizontal="right" vertical="top"/>
    </xf>
    <xf numFmtId="0" fontId="47" fillId="0" borderId="0" xfId="4" applyFont="1" applyAlignment="1">
      <alignment horizontal="right" vertical="top"/>
    </xf>
    <xf numFmtId="49" fontId="47" fillId="0" borderId="202" xfId="4" applyNumberFormat="1" applyFont="1" applyBorder="1" applyAlignment="1">
      <alignment horizontal="center" vertical="top"/>
    </xf>
    <xf numFmtId="49" fontId="47" fillId="0" borderId="2" xfId="4" applyNumberFormat="1" applyFont="1" applyBorder="1" applyAlignment="1">
      <alignment horizontal="center" vertical="top"/>
    </xf>
    <xf numFmtId="0" fontId="47" fillId="0" borderId="0" xfId="4" applyFont="1" applyAlignment="1">
      <alignment horizontal="center" vertical="top"/>
    </xf>
    <xf numFmtId="0" fontId="47" fillId="0" borderId="0" xfId="4" applyFont="1" applyAlignment="1">
      <alignment horizontal="left" vertical="center"/>
    </xf>
    <xf numFmtId="0" fontId="13" fillId="0" borderId="3" xfId="1" applyFill="1" applyBorder="1" applyAlignment="1" applyProtection="1">
      <alignment horizontal="center" vertical="center"/>
    </xf>
    <xf numFmtId="0" fontId="2" fillId="0" borderId="41" xfId="0" applyFont="1" applyBorder="1" applyAlignment="1" applyProtection="1">
      <alignment horizontal="center" vertical="center"/>
      <protection locked="0"/>
    </xf>
    <xf numFmtId="0" fontId="73" fillId="0" borderId="0" xfId="0" applyFont="1">
      <alignment vertical="center"/>
    </xf>
    <xf numFmtId="0" fontId="55" fillId="0" borderId="0" xfId="0" applyFont="1">
      <alignment vertical="center"/>
    </xf>
    <xf numFmtId="0" fontId="114" fillId="0" borderId="0" xfId="0" applyFont="1">
      <alignment vertical="center"/>
    </xf>
    <xf numFmtId="0" fontId="115" fillId="0" borderId="0" xfId="0" applyFont="1">
      <alignment vertical="center"/>
    </xf>
    <xf numFmtId="0" fontId="114" fillId="0" borderId="0" xfId="0" applyFont="1" applyAlignment="1">
      <alignment horizontal="left" vertical="center"/>
    </xf>
    <xf numFmtId="0" fontId="114" fillId="0" borderId="0" xfId="0" applyFont="1" applyAlignment="1">
      <alignment horizontal="center" vertical="center"/>
    </xf>
    <xf numFmtId="0" fontId="73" fillId="0" borderId="0" xfId="0" applyFont="1" applyAlignment="1">
      <alignment horizontal="center" vertical="center"/>
    </xf>
    <xf numFmtId="0" fontId="0" fillId="0" borderId="0" xfId="0" applyAlignment="1">
      <alignment horizontal="center" vertical="center" wrapText="1"/>
    </xf>
    <xf numFmtId="0" fontId="47" fillId="0" borderId="23" xfId="0" applyFont="1" applyBorder="1">
      <alignment vertical="center"/>
    </xf>
    <xf numFmtId="0" fontId="48" fillId="0" borderId="15" xfId="0" applyFont="1" applyBorder="1" applyAlignment="1">
      <alignment horizontal="left" vertical="center" wrapText="1"/>
    </xf>
    <xf numFmtId="0" fontId="97" fillId="0" borderId="0" xfId="0" applyFont="1">
      <alignment vertical="center"/>
    </xf>
    <xf numFmtId="0" fontId="47" fillId="0" borderId="26" xfId="0" applyFont="1" applyBorder="1">
      <alignment vertical="center"/>
    </xf>
    <xf numFmtId="0" fontId="116" fillId="0" borderId="0" xfId="0" applyFont="1">
      <alignment vertical="center"/>
    </xf>
    <xf numFmtId="0" fontId="48" fillId="0" borderId="0" xfId="0" applyFont="1">
      <alignment vertical="center"/>
    </xf>
    <xf numFmtId="0" fontId="48" fillId="0" borderId="31" xfId="0" applyFont="1" applyBorder="1">
      <alignment vertical="center"/>
    </xf>
    <xf numFmtId="0" fontId="48" fillId="0" borderId="31" xfId="0" applyFont="1" applyBorder="1" applyAlignment="1">
      <alignment horizontal="center" vertical="center"/>
    </xf>
    <xf numFmtId="0" fontId="48" fillId="0" borderId="93" xfId="0" applyFont="1" applyBorder="1">
      <alignment vertical="center"/>
    </xf>
    <xf numFmtId="0" fontId="48" fillId="0" borderId="145" xfId="0" applyFont="1" applyBorder="1" applyAlignment="1">
      <alignment horizontal="center" vertical="center"/>
    </xf>
    <xf numFmtId="0" fontId="48" fillId="0" borderId="76" xfId="0" applyFont="1" applyBorder="1" applyAlignment="1">
      <alignment horizontal="center" vertical="center"/>
    </xf>
    <xf numFmtId="0" fontId="48" fillId="0" borderId="23" xfId="0" applyFont="1" applyBorder="1">
      <alignment vertical="center"/>
    </xf>
    <xf numFmtId="0" fontId="48" fillId="0" borderId="26" xfId="0" applyFont="1" applyBorder="1">
      <alignment vertical="center"/>
    </xf>
    <xf numFmtId="0" fontId="48" fillId="0" borderId="26" xfId="0" applyFont="1" applyBorder="1" applyAlignment="1">
      <alignment horizontal="right" vertical="center"/>
    </xf>
    <xf numFmtId="0" fontId="48" fillId="0" borderId="27" xfId="0" applyFont="1" applyBorder="1">
      <alignment vertical="center"/>
    </xf>
    <xf numFmtId="0" fontId="48" fillId="0" borderId="2" xfId="0" applyFont="1" applyBorder="1">
      <alignment vertical="center"/>
    </xf>
    <xf numFmtId="0" fontId="48" fillId="0" borderId="19" xfId="0" applyFont="1" applyBorder="1">
      <alignment vertical="center"/>
    </xf>
    <xf numFmtId="0" fontId="48" fillId="0" borderId="21" xfId="0" applyFont="1" applyBorder="1">
      <alignment vertical="center"/>
    </xf>
    <xf numFmtId="0" fontId="48" fillId="0" borderId="79" xfId="0" applyFont="1" applyBorder="1">
      <alignment vertical="center"/>
    </xf>
    <xf numFmtId="0" fontId="48" fillId="0" borderId="21" xfId="0" applyFont="1" applyBorder="1" applyAlignment="1">
      <alignment horizontal="center" vertical="center"/>
    </xf>
    <xf numFmtId="0" fontId="48" fillId="0" borderId="79" xfId="0" applyFont="1" applyBorder="1" applyAlignment="1">
      <alignment horizontal="center" vertical="center"/>
    </xf>
    <xf numFmtId="0" fontId="47" fillId="0" borderId="28" xfId="0" applyFont="1" applyBorder="1">
      <alignment vertical="center"/>
    </xf>
    <xf numFmtId="0" fontId="48" fillId="0" borderId="28" xfId="0" applyFont="1" applyBorder="1">
      <alignment vertical="center"/>
    </xf>
    <xf numFmtId="0" fontId="48" fillId="0" borderId="29" xfId="0" applyFont="1" applyBorder="1">
      <alignment vertical="center"/>
    </xf>
    <xf numFmtId="0" fontId="48" fillId="0" borderId="17" xfId="0" applyFont="1" applyBorder="1" applyAlignment="1">
      <alignment horizontal="center" vertical="center"/>
    </xf>
    <xf numFmtId="0" fontId="48" fillId="0" borderId="45" xfId="0" applyFont="1" applyBorder="1" applyAlignment="1">
      <alignment horizontal="center" vertical="center"/>
    </xf>
    <xf numFmtId="0" fontId="117" fillId="0" borderId="0" xfId="0" applyFont="1" applyAlignment="1">
      <alignment horizontal="right" vertical="center"/>
    </xf>
    <xf numFmtId="0" fontId="48" fillId="0" borderId="0" xfId="0" applyFont="1" applyAlignment="1">
      <alignment horizontal="center" vertical="center"/>
    </xf>
    <xf numFmtId="0" fontId="117" fillId="0" borderId="214" xfId="0" applyFont="1" applyBorder="1" applyAlignment="1">
      <alignment horizontal="right" vertical="center" shrinkToFit="1"/>
    </xf>
    <xf numFmtId="0" fontId="117" fillId="0" borderId="0" xfId="0" applyFont="1" applyAlignment="1">
      <alignment horizontal="right" vertical="center" shrinkToFit="1"/>
    </xf>
    <xf numFmtId="0" fontId="48" fillId="0" borderId="27" xfId="0" applyFont="1" applyBorder="1" applyAlignment="1">
      <alignment horizontal="center" vertical="center" shrinkToFit="1"/>
    </xf>
    <xf numFmtId="0" fontId="117" fillId="0" borderId="55" xfId="0" applyFont="1" applyBorder="1" applyAlignment="1">
      <alignment horizontal="right" vertical="center" shrinkToFit="1"/>
    </xf>
    <xf numFmtId="0" fontId="48" fillId="0" borderId="15" xfId="0" applyFont="1" applyBorder="1">
      <alignment vertical="center"/>
    </xf>
    <xf numFmtId="0" fontId="48" fillId="0" borderId="100" xfId="0" applyFont="1" applyBorder="1">
      <alignment vertical="center"/>
    </xf>
    <xf numFmtId="0" fontId="47" fillId="0" borderId="26" xfId="0" applyFont="1" applyBorder="1" applyAlignment="1">
      <alignment horizontal="center" vertical="center"/>
    </xf>
    <xf numFmtId="183" fontId="48" fillId="0" borderId="0" xfId="0" applyNumberFormat="1" applyFont="1">
      <alignment vertical="center"/>
    </xf>
    <xf numFmtId="0" fontId="117" fillId="0" borderId="55" xfId="0" applyFont="1" applyBorder="1" applyAlignment="1">
      <alignment horizontal="right" vertical="center"/>
    </xf>
    <xf numFmtId="0" fontId="48" fillId="0" borderId="27" xfId="0" applyFont="1" applyBorder="1" applyAlignment="1">
      <alignment horizontal="center" vertical="center"/>
    </xf>
    <xf numFmtId="183" fontId="48" fillId="0" borderId="15" xfId="0" applyNumberFormat="1" applyFont="1" applyBorder="1">
      <alignment vertical="center"/>
    </xf>
    <xf numFmtId="0" fontId="115" fillId="0" borderId="0" xfId="0" applyFont="1" applyAlignment="1">
      <alignment horizontal="center" vertical="center"/>
    </xf>
    <xf numFmtId="0" fontId="42" fillId="0" borderId="31" xfId="0" applyFont="1" applyBorder="1">
      <alignment vertical="center"/>
    </xf>
    <xf numFmtId="0" fontId="42" fillId="0" borderId="0" xfId="0" applyFont="1" applyAlignment="1">
      <alignment horizontal="center" vertical="center"/>
    </xf>
    <xf numFmtId="49" fontId="42" fillId="0" borderId="19" xfId="0" applyNumberFormat="1" applyFont="1" applyBorder="1" applyAlignment="1">
      <alignment horizontal="center" vertical="center"/>
    </xf>
    <xf numFmtId="0" fontId="73" fillId="0" borderId="191" xfId="0" applyFont="1" applyBorder="1" applyAlignment="1">
      <alignment horizontal="center" vertical="center"/>
    </xf>
    <xf numFmtId="0" fontId="73" fillId="0" borderId="118" xfId="0" applyFont="1" applyBorder="1" applyAlignment="1">
      <alignment horizontal="center" vertical="center" shrinkToFit="1"/>
    </xf>
    <xf numFmtId="0" fontId="73" fillId="0" borderId="252" xfId="0" applyFont="1" applyBorder="1" applyAlignment="1">
      <alignment horizontal="center" vertical="center" shrinkToFit="1"/>
    </xf>
    <xf numFmtId="0" fontId="73" fillId="0" borderId="191" xfId="0" applyFont="1" applyBorder="1" applyAlignment="1">
      <alignment horizontal="center" vertical="center" shrinkToFit="1"/>
    </xf>
    <xf numFmtId="0" fontId="0" fillId="0" borderId="112" xfId="0" applyBorder="1" applyAlignment="1">
      <alignment horizontal="center" vertical="center" shrinkToFit="1"/>
    </xf>
    <xf numFmtId="0" fontId="0" fillId="0" borderId="113" xfId="0" applyBorder="1" applyAlignment="1">
      <alignment horizontal="center" vertical="center" shrinkToFit="1"/>
    </xf>
    <xf numFmtId="0" fontId="73" fillId="0" borderId="20" xfId="0" applyFont="1" applyBorder="1" applyAlignment="1">
      <alignment horizontal="center" vertical="center"/>
    </xf>
    <xf numFmtId="0" fontId="73" fillId="0" borderId="19" xfId="0" applyFont="1" applyBorder="1" applyAlignment="1">
      <alignment horizontal="center" vertical="center" shrinkToFit="1"/>
    </xf>
    <xf numFmtId="0" fontId="73" fillId="0" borderId="40" xfId="0" applyFont="1" applyBorder="1" applyAlignment="1">
      <alignment horizontal="center" vertical="center" shrinkToFit="1"/>
    </xf>
    <xf numFmtId="0" fontId="73" fillId="0" borderId="20" xfId="0" applyFont="1" applyBorder="1" applyAlignment="1">
      <alignment horizontal="center" vertical="center" shrinkToFit="1"/>
    </xf>
    <xf numFmtId="0" fontId="0" fillId="0" borderId="1" xfId="0" applyBorder="1" applyAlignment="1">
      <alignment horizontal="center" vertical="center" shrinkToFit="1"/>
    </xf>
    <xf numFmtId="0" fontId="0" fillId="0" borderId="114" xfId="0" applyBorder="1" applyAlignment="1">
      <alignment horizontal="center" vertical="center" shrinkToFit="1"/>
    </xf>
    <xf numFmtId="0" fontId="73" fillId="0" borderId="147" xfId="0" applyFont="1" applyBorder="1" applyAlignment="1">
      <alignment horizontal="center" vertical="center"/>
    </xf>
    <xf numFmtId="0" fontId="73" fillId="0" borderId="115" xfId="0" applyFont="1" applyBorder="1" applyAlignment="1">
      <alignment horizontal="center" vertical="center" shrinkToFit="1"/>
    </xf>
    <xf numFmtId="0" fontId="73" fillId="0" borderId="253" xfId="0" applyFont="1" applyBorder="1" applyAlignment="1">
      <alignment horizontal="center" vertical="center" shrinkToFit="1"/>
    </xf>
    <xf numFmtId="0" fontId="73" fillId="0" borderId="147" xfId="0" applyFont="1" applyBorder="1" applyAlignment="1">
      <alignment horizontal="center" vertical="center" shrinkToFit="1"/>
    </xf>
    <xf numFmtId="0" fontId="0" fillId="0" borderId="146" xfId="0" applyBorder="1" applyAlignment="1">
      <alignment horizontal="center" vertical="center" shrinkToFit="1"/>
    </xf>
    <xf numFmtId="0" fontId="0" fillId="0" borderId="150" xfId="0" applyBorder="1" applyAlignment="1">
      <alignment horizontal="center" vertical="center" shrinkToFit="1"/>
    </xf>
    <xf numFmtId="0" fontId="112" fillId="0" borderId="0" xfId="0" applyFont="1" applyAlignment="1">
      <alignment horizontal="justify" vertical="center"/>
    </xf>
    <xf numFmtId="0" fontId="112" fillId="0" borderId="0" xfId="0" applyFont="1" applyAlignment="1">
      <alignment horizontal="right" vertical="center"/>
    </xf>
    <xf numFmtId="0" fontId="0" fillId="0" borderId="21" xfId="0" applyBorder="1">
      <alignment vertical="center"/>
    </xf>
    <xf numFmtId="0" fontId="112" fillId="0" borderId="21" xfId="0" applyFont="1" applyBorder="1" applyAlignment="1">
      <alignment horizontal="righ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124" fillId="0" borderId="0" xfId="0" applyFont="1" applyAlignment="1">
      <alignment horizontal="justify" vertical="center"/>
    </xf>
    <xf numFmtId="0" fontId="44" fillId="10" borderId="21" xfId="0" applyFont="1" applyFill="1" applyBorder="1" applyAlignment="1">
      <alignment horizontal="left" vertical="center" wrapText="1"/>
    </xf>
    <xf numFmtId="0" fontId="0" fillId="0" borderId="28" xfId="0" applyBorder="1">
      <alignment vertical="center"/>
    </xf>
    <xf numFmtId="0" fontId="44" fillId="0" borderId="23" xfId="0" applyFont="1" applyBorder="1" applyAlignment="1">
      <alignment horizontal="justify" vertical="center" wrapText="1"/>
    </xf>
    <xf numFmtId="0" fontId="44" fillId="0" borderId="28" xfId="0" applyFont="1" applyBorder="1" applyAlignment="1">
      <alignment horizontal="justify" vertical="center" wrapText="1"/>
    </xf>
    <xf numFmtId="0" fontId="102" fillId="0" borderId="0" xfId="0" applyFont="1" applyAlignment="1">
      <alignment horizontal="justify" vertical="center"/>
    </xf>
    <xf numFmtId="0" fontId="44" fillId="0" borderId="26" xfId="0" applyFont="1" applyBorder="1" applyAlignment="1">
      <alignment horizontal="justify" vertical="center" wrapText="1"/>
    </xf>
    <xf numFmtId="0" fontId="44" fillId="0" borderId="1" xfId="0" applyFont="1" applyBorder="1" applyAlignment="1">
      <alignment horizontal="center" vertical="center" wrapText="1"/>
    </xf>
    <xf numFmtId="0" fontId="44" fillId="0" borderId="1" xfId="0" applyFont="1" applyBorder="1" applyAlignment="1">
      <alignment horizontal="justify" vertical="center" wrapText="1"/>
    </xf>
    <xf numFmtId="0" fontId="44" fillId="0" borderId="31" xfId="0" applyFont="1" applyBorder="1" applyAlignment="1">
      <alignment horizontal="left" vertical="center" shrinkToFit="1"/>
    </xf>
    <xf numFmtId="0" fontId="44" fillId="0" borderId="31" xfId="0" applyFont="1" applyBorder="1" applyAlignment="1">
      <alignment horizontal="justify" vertical="center" wrapText="1"/>
    </xf>
    <xf numFmtId="0" fontId="0" fillId="0" borderId="23" xfId="0" applyBorder="1">
      <alignment vertical="center"/>
    </xf>
    <xf numFmtId="0" fontId="63" fillId="3" borderId="68" xfId="5" applyFont="1" applyFill="1" applyBorder="1" applyAlignment="1">
      <alignment horizontal="center" vertical="center" textRotation="255" wrapText="1"/>
    </xf>
    <xf numFmtId="0" fontId="60" fillId="3" borderId="46" xfId="5" applyFont="1" applyFill="1" applyBorder="1" applyAlignment="1">
      <alignment horizontal="center" vertical="center"/>
    </xf>
    <xf numFmtId="0" fontId="63" fillId="3" borderId="17" xfId="5" applyFont="1" applyFill="1" applyBorder="1" applyAlignment="1">
      <alignment horizontal="center" vertical="center"/>
    </xf>
    <xf numFmtId="0" fontId="63" fillId="3" borderId="45" xfId="5" applyFont="1" applyFill="1" applyBorder="1" applyAlignment="1">
      <alignment horizontal="center" vertical="center"/>
    </xf>
    <xf numFmtId="0" fontId="60" fillId="3" borderId="31" xfId="5" applyFont="1" applyFill="1" applyBorder="1" applyAlignment="1">
      <alignment vertical="center" wrapText="1"/>
    </xf>
    <xf numFmtId="0" fontId="63" fillId="3" borderId="51" xfId="5" applyFont="1" applyFill="1" applyBorder="1" applyAlignment="1">
      <alignment horizontal="center" vertical="center" textRotation="255" wrapText="1"/>
    </xf>
    <xf numFmtId="0" fontId="58" fillId="0" borderId="0" xfId="5" applyFont="1" applyAlignment="1">
      <alignment horizontal="center" vertical="center"/>
    </xf>
    <xf numFmtId="0" fontId="0" fillId="0" borderId="0" xfId="0">
      <alignment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18" fillId="0" borderId="0" xfId="8" applyFont="1" applyAlignment="1">
      <alignment horizontal="center" vertical="center"/>
    </xf>
    <xf numFmtId="0" fontId="21" fillId="0" borderId="0" xfId="0" applyFont="1" applyAlignment="1">
      <alignment horizontal="left" vertical="center" wrapText="1"/>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39" fillId="0" borderId="0" xfId="7" applyFont="1" applyAlignment="1">
      <alignment horizontal="center" vertical="center"/>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23"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Border="1" applyAlignment="1">
      <alignment horizontal="left" vertical="center"/>
    </xf>
    <xf numFmtId="0" fontId="0" fillId="0" borderId="27" xfId="0" applyBorder="1">
      <alignment vertical="center"/>
    </xf>
    <xf numFmtId="0" fontId="72" fillId="0" borderId="0" xfId="0" applyFont="1">
      <alignment vertical="center"/>
    </xf>
    <xf numFmtId="0" fontId="35" fillId="0" borderId="31" xfId="3" applyFont="1" applyBorder="1" applyAlignment="1">
      <alignment horizontal="left" vertical="center"/>
    </xf>
    <xf numFmtId="0" fontId="35" fillId="0" borderId="21" xfId="3" applyFont="1" applyBorder="1" applyAlignment="1">
      <alignment horizontal="left" vertical="center"/>
    </xf>
    <xf numFmtId="0" fontId="112" fillId="0" borderId="0" xfId="3" applyFont="1" applyAlignment="1">
      <alignment horizontal="left" vertical="center"/>
    </xf>
    <xf numFmtId="0" fontId="112" fillId="0" borderId="0" xfId="3" applyFont="1">
      <alignment vertical="center"/>
    </xf>
    <xf numFmtId="0" fontId="35" fillId="0" borderId="0" xfId="3" applyFont="1" applyAlignment="1">
      <alignment horizontal="center" vertical="center"/>
    </xf>
    <xf numFmtId="0" fontId="112" fillId="11" borderId="15" xfId="3" applyFont="1" applyFill="1" applyBorder="1" applyAlignment="1">
      <alignment horizontal="left" vertical="center" indent="1"/>
    </xf>
    <xf numFmtId="0" fontId="112" fillId="11" borderId="0" xfId="3" applyFont="1" applyFill="1" applyAlignment="1">
      <alignment horizontal="left" vertical="center" indent="1"/>
    </xf>
    <xf numFmtId="0" fontId="112" fillId="11" borderId="25" xfId="3" applyFont="1" applyFill="1" applyBorder="1" applyAlignment="1">
      <alignment horizontal="center" vertical="center"/>
    </xf>
    <xf numFmtId="0" fontId="112" fillId="11" borderId="2" xfId="3" applyFont="1" applyFill="1" applyBorder="1" applyAlignment="1">
      <alignment horizontal="center" vertical="center"/>
    </xf>
    <xf numFmtId="0" fontId="112" fillId="11" borderId="21" xfId="3" applyFont="1" applyFill="1" applyBorder="1">
      <alignment vertical="center"/>
    </xf>
    <xf numFmtId="0" fontId="112" fillId="11" borderId="20" xfId="3" applyFont="1" applyFill="1" applyBorder="1">
      <alignment vertical="center"/>
    </xf>
    <xf numFmtId="0" fontId="112" fillId="11" borderId="19" xfId="3" applyFont="1" applyFill="1" applyBorder="1" applyAlignment="1">
      <alignment horizontal="center" vertical="center" wrapText="1"/>
    </xf>
    <xf numFmtId="0" fontId="43" fillId="0" borderId="23" xfId="3" applyFont="1" applyBorder="1">
      <alignment vertical="center"/>
    </xf>
    <xf numFmtId="0" fontId="43" fillId="0" borderId="23" xfId="3" applyFont="1" applyBorder="1" applyAlignment="1">
      <alignment horizontal="left" vertical="center" wrapText="1"/>
    </xf>
    <xf numFmtId="0" fontId="43" fillId="0" borderId="22" xfId="3" applyFont="1" applyBorder="1" applyAlignment="1">
      <alignment horizontal="left" vertical="center"/>
    </xf>
    <xf numFmtId="0" fontId="35" fillId="0" borderId="28" xfId="3" applyFont="1" applyBorder="1" applyAlignment="1">
      <alignment horizontal="center" vertical="center"/>
    </xf>
    <xf numFmtId="0" fontId="35" fillId="0" borderId="2" xfId="3" applyFont="1" applyBorder="1" applyAlignment="1">
      <alignment horizontal="center" vertical="center"/>
    </xf>
    <xf numFmtId="0" fontId="35" fillId="0" borderId="1" xfId="3" applyFont="1" applyBorder="1" applyAlignment="1">
      <alignment horizontal="left" vertical="center" shrinkToFit="1"/>
    </xf>
    <xf numFmtId="0" fontId="35" fillId="0" borderId="1" xfId="3" applyFont="1" applyBorder="1" applyAlignment="1">
      <alignment horizontal="left" vertical="center"/>
    </xf>
    <xf numFmtId="0" fontId="35" fillId="0" borderId="1" xfId="3" applyFont="1" applyBorder="1">
      <alignment vertical="center"/>
    </xf>
    <xf numFmtId="0" fontId="35" fillId="0" borderId="1" xfId="3" applyFont="1" applyBorder="1" applyAlignment="1">
      <alignment horizontal="right" vertical="center"/>
    </xf>
    <xf numFmtId="0" fontId="15" fillId="0" borderId="0" xfId="3" applyFont="1" applyAlignment="1">
      <alignment horizontal="left" vertical="center"/>
    </xf>
    <xf numFmtId="0" fontId="15" fillId="0" borderId="0" xfId="3" applyFont="1" applyAlignment="1">
      <alignment horizontal="left" vertical="center" wrapText="1"/>
    </xf>
    <xf numFmtId="0" fontId="35" fillId="0" borderId="0" xfId="3" applyFont="1" applyAlignment="1">
      <alignment horizontal="left"/>
    </xf>
    <xf numFmtId="0" fontId="2" fillId="0" borderId="0" xfId="3" applyFont="1" applyAlignment="1">
      <alignment horizontal="left" vertical="top"/>
    </xf>
    <xf numFmtId="0" fontId="74" fillId="0" borderId="0" xfId="0" applyFont="1" applyAlignment="1">
      <alignment horizontal="center" vertical="center"/>
    </xf>
    <xf numFmtId="0" fontId="5" fillId="0" borderId="19" xfId="0" applyFont="1" applyBorder="1" applyAlignment="1">
      <alignment horizontal="center" vertical="center"/>
    </xf>
    <xf numFmtId="0" fontId="5" fillId="0" borderId="0" xfId="0" applyFont="1" applyAlignment="1">
      <alignment horizontal="center" vertical="center"/>
    </xf>
    <xf numFmtId="0" fontId="35" fillId="0" borderId="21" xfId="0" applyFont="1" applyBorder="1" applyAlignment="1">
      <alignment horizontal="right" shrinkToFit="1"/>
    </xf>
    <xf numFmtId="0" fontId="35" fillId="0" borderId="21" xfId="0" applyFont="1" applyBorder="1" applyAlignment="1">
      <alignment horizontal="center" shrinkToFit="1"/>
    </xf>
    <xf numFmtId="0" fontId="35" fillId="0" borderId="21" xfId="0" applyFont="1" applyBorder="1" applyAlignment="1"/>
    <xf numFmtId="0" fontId="35" fillId="0" borderId="28" xfId="0" applyFont="1" applyBorder="1" applyAlignment="1">
      <alignment horizontal="right" vertical="center" shrinkToFit="1"/>
    </xf>
    <xf numFmtId="0" fontId="35" fillId="0" borderId="31" xfId="0" applyFont="1" applyBorder="1" applyAlignment="1">
      <alignment horizontal="left" vertical="center" shrinkToFit="1"/>
    </xf>
    <xf numFmtId="0" fontId="35" fillId="0" borderId="31" xfId="0" applyFont="1" applyBorder="1" applyAlignment="1">
      <alignment horizontal="left" vertical="center"/>
    </xf>
    <xf numFmtId="0" fontId="35" fillId="0" borderId="29" xfId="0" applyFont="1" applyBorder="1" applyAlignment="1">
      <alignment horizontal="left" vertical="center"/>
    </xf>
    <xf numFmtId="0" fontId="35" fillId="0" borderId="20" xfId="0" applyFont="1" applyBorder="1" applyAlignment="1">
      <alignment horizontal="center" vertical="center"/>
    </xf>
    <xf numFmtId="0" fontId="22" fillId="0" borderId="0" xfId="0" applyFont="1">
      <alignment vertical="center"/>
    </xf>
    <xf numFmtId="0" fontId="22" fillId="0" borderId="0" xfId="0" applyFont="1" applyAlignment="1">
      <alignment horizontal="right" vertical="top"/>
    </xf>
    <xf numFmtId="0" fontId="22" fillId="0" borderId="0" xfId="0" applyFont="1" applyAlignment="1">
      <alignment horizontal="left" vertical="center"/>
    </xf>
    <xf numFmtId="0" fontId="15" fillId="0" borderId="0" xfId="4">
      <alignment vertical="center"/>
    </xf>
    <xf numFmtId="0" fontId="20" fillId="4" borderId="0" xfId="2" applyFont="1" applyFill="1" applyAlignment="1">
      <alignment horizontal="right" vertical="center"/>
    </xf>
    <xf numFmtId="181" fontId="20" fillId="0" borderId="0" xfId="2" applyNumberFormat="1" applyFont="1" applyAlignment="1">
      <alignment horizontal="center" vertical="center"/>
    </xf>
    <xf numFmtId="0" fontId="125" fillId="0" borderId="0" xfId="2" applyFont="1" applyAlignment="1">
      <alignment vertical="center"/>
    </xf>
    <xf numFmtId="0" fontId="21" fillId="0" borderId="0" xfId="2" applyFont="1" applyAlignment="1">
      <alignment horizontal="right" vertical="center"/>
    </xf>
    <xf numFmtId="0" fontId="14" fillId="0" borderId="0" xfId="2"/>
    <xf numFmtId="0" fontId="2" fillId="2" borderId="0" xfId="0" applyFont="1" applyFill="1">
      <alignment vertical="center"/>
    </xf>
    <xf numFmtId="0" fontId="45" fillId="2" borderId="0" xfId="0" applyFont="1" applyFill="1" applyAlignment="1">
      <alignment horizontal="center" vertical="center"/>
    </xf>
    <xf numFmtId="0" fontId="35" fillId="2" borderId="0" xfId="0" applyFont="1" applyFill="1" applyAlignment="1">
      <alignment horizontal="left" vertical="center"/>
    </xf>
    <xf numFmtId="0" fontId="36" fillId="2" borderId="0" xfId="0" applyFont="1" applyFill="1" applyAlignment="1">
      <alignment horizontal="left" vertical="center"/>
    </xf>
    <xf numFmtId="0" fontId="49" fillId="0" borderId="0" xfId="0" applyFont="1">
      <alignment vertical="center"/>
    </xf>
    <xf numFmtId="0" fontId="2" fillId="2" borderId="0" xfId="0" applyFont="1" applyFill="1" applyAlignment="1">
      <alignment horizontal="left" vertical="center"/>
    </xf>
    <xf numFmtId="0" fontId="4" fillId="2" borderId="0" xfId="0" applyFont="1" applyFill="1">
      <alignment vertical="center"/>
    </xf>
    <xf numFmtId="0" fontId="0" fillId="0" borderId="0" xfId="0" applyAlignment="1">
      <alignment horizontal="left" vertical="center"/>
    </xf>
    <xf numFmtId="0" fontId="51" fillId="0" borderId="0" xfId="3" applyFont="1" applyAlignment="1">
      <alignment horizontal="distributed" vertical="center" indent="1"/>
    </xf>
    <xf numFmtId="0" fontId="51" fillId="0" borderId="0" xfId="3" applyFont="1" applyAlignment="1">
      <alignment horizontal="left" vertical="center" indent="1" shrinkToFit="1"/>
    </xf>
    <xf numFmtId="0" fontId="53" fillId="0" borderId="0" xfId="3" applyFont="1" applyAlignment="1">
      <alignment horizontal="distributed" vertical="center" indent="1"/>
    </xf>
    <xf numFmtId="49" fontId="51" fillId="0" borderId="0" xfId="3" applyNumberFormat="1" applyFont="1" applyAlignment="1">
      <alignment horizontal="left" vertical="center" indent="1" shrinkToFit="1"/>
    </xf>
    <xf numFmtId="0" fontId="18" fillId="0" borderId="0" xfId="2" applyFont="1" applyAlignment="1">
      <alignment horizontal="left" vertical="center" wrapText="1"/>
    </xf>
    <xf numFmtId="0" fontId="54" fillId="0" borderId="0" xfId="0" applyFont="1" applyAlignment="1">
      <alignment horizontal="justify" vertical="top" wrapText="1"/>
    </xf>
    <xf numFmtId="0" fontId="55" fillId="0" borderId="0" xfId="0" applyFont="1" applyAlignment="1">
      <alignment horizontal="justify" vertical="top" wrapText="1"/>
    </xf>
    <xf numFmtId="0" fontId="35" fillId="0" borderId="0" xfId="0" applyFont="1" applyAlignment="1">
      <alignment horizontal="left" vertical="center"/>
    </xf>
    <xf numFmtId="0" fontId="129" fillId="0" borderId="0" xfId="5" applyFont="1" applyAlignment="1">
      <alignment vertical="center" wrapText="1"/>
    </xf>
    <xf numFmtId="0" fontId="130" fillId="0" borderId="254" xfId="5" applyFont="1" applyBorder="1" applyAlignment="1">
      <alignment vertical="center"/>
    </xf>
    <xf numFmtId="0" fontId="130" fillId="0" borderId="255" xfId="5" applyFont="1" applyBorder="1" applyAlignment="1">
      <alignment vertical="center"/>
    </xf>
    <xf numFmtId="0" fontId="60" fillId="0" borderId="256" xfId="5" applyFont="1" applyBorder="1" applyAlignment="1">
      <alignment vertical="center"/>
    </xf>
    <xf numFmtId="0" fontId="60" fillId="0" borderId="257" xfId="5" applyFont="1" applyBorder="1" applyAlignment="1">
      <alignment vertical="center"/>
    </xf>
    <xf numFmtId="0" fontId="131" fillId="0" borderId="257" xfId="5" applyFont="1" applyBorder="1" applyAlignment="1">
      <alignment horizontal="left" vertical="center"/>
    </xf>
    <xf numFmtId="0" fontId="47" fillId="0" borderId="257" xfId="5" applyFont="1" applyBorder="1" applyAlignment="1">
      <alignment horizontal="left" vertical="center"/>
    </xf>
    <xf numFmtId="0" fontId="60" fillId="0" borderId="258" xfId="5" applyFont="1" applyBorder="1" applyAlignment="1">
      <alignment vertical="center"/>
    </xf>
    <xf numFmtId="0" fontId="57" fillId="0" borderId="0" xfId="5" applyFont="1" applyAlignment="1">
      <alignment vertical="center"/>
    </xf>
    <xf numFmtId="0" fontId="62" fillId="0" borderId="74" xfId="5" applyFont="1" applyBorder="1" applyAlignment="1">
      <alignment horizontal="center" vertical="center"/>
    </xf>
    <xf numFmtId="0" fontId="62" fillId="0" borderId="68" xfId="5" applyFont="1" applyBorder="1" applyAlignment="1">
      <alignment horizontal="center" vertical="center"/>
    </xf>
    <xf numFmtId="0" fontId="62" fillId="0" borderId="47" xfId="5" applyFont="1" applyBorder="1" applyAlignment="1">
      <alignment horizontal="center" vertical="center"/>
    </xf>
    <xf numFmtId="0" fontId="62" fillId="0" borderId="41" xfId="5" applyFont="1" applyBorder="1" applyAlignment="1">
      <alignment horizontal="center" vertical="center"/>
    </xf>
    <xf numFmtId="0" fontId="62" fillId="0" borderId="42" xfId="5" applyFont="1" applyBorder="1" applyAlignment="1">
      <alignment horizontal="center" vertical="center"/>
    </xf>
    <xf numFmtId="0" fontId="63" fillId="12" borderId="68" xfId="5" applyFont="1" applyFill="1" applyBorder="1" applyAlignment="1">
      <alignment horizontal="center" vertical="center" textRotation="255" wrapText="1"/>
    </xf>
    <xf numFmtId="0" fontId="65" fillId="3" borderId="0" xfId="5" applyFont="1" applyFill="1" applyAlignment="1">
      <alignment horizontal="center" vertical="center" wrapText="1"/>
    </xf>
    <xf numFmtId="0" fontId="65" fillId="3" borderId="49" xfId="5" applyFont="1" applyFill="1" applyBorder="1" applyAlignment="1">
      <alignment horizontal="center" vertical="center" wrapText="1"/>
    </xf>
    <xf numFmtId="0" fontId="65" fillId="3" borderId="48" xfId="5" applyFont="1" applyFill="1" applyBorder="1" applyAlignment="1">
      <alignment horizontal="center" vertical="center" wrapText="1"/>
    </xf>
    <xf numFmtId="0" fontId="65" fillId="12" borderId="48" xfId="5" applyFont="1" applyFill="1" applyBorder="1" applyAlignment="1">
      <alignment horizontal="center" vertical="center" wrapText="1"/>
    </xf>
    <xf numFmtId="0" fontId="65" fillId="12" borderId="44" xfId="5" applyFont="1" applyFill="1" applyBorder="1" applyAlignment="1">
      <alignment horizontal="center" vertical="center" wrapText="1"/>
    </xf>
    <xf numFmtId="0" fontId="60" fillId="3" borderId="77" xfId="5" applyFont="1" applyFill="1" applyBorder="1" applyAlignment="1">
      <alignment horizontal="center" vertical="center"/>
    </xf>
    <xf numFmtId="0" fontId="61" fillId="0" borderId="75" xfId="5" applyFont="1" applyBorder="1" applyAlignment="1">
      <alignment horizontal="center" vertical="center"/>
    </xf>
    <xf numFmtId="181" fontId="61" fillId="0" borderId="77" xfId="5" applyNumberFormat="1" applyFont="1" applyBorder="1" applyAlignment="1">
      <alignment horizontal="center" vertical="center"/>
    </xf>
    <xf numFmtId="181" fontId="61" fillId="0" borderId="75" xfId="5" applyNumberFormat="1" applyFont="1" applyBorder="1" applyAlignment="1">
      <alignment horizontal="center" vertical="center"/>
    </xf>
    <xf numFmtId="181" fontId="61" fillId="12" borderId="75" xfId="5" applyNumberFormat="1" applyFont="1" applyFill="1" applyBorder="1" applyAlignment="1">
      <alignment horizontal="center" vertical="center"/>
    </xf>
    <xf numFmtId="181" fontId="61" fillId="0" borderId="75" xfId="5" applyNumberFormat="1" applyFont="1" applyBorder="1" applyAlignment="1">
      <alignment horizontal="center" vertical="center" wrapText="1"/>
    </xf>
    <xf numFmtId="183" fontId="61" fillId="0" borderId="75" xfId="5" applyNumberFormat="1" applyFont="1" applyBorder="1" applyAlignment="1">
      <alignment horizontal="center" vertical="center"/>
    </xf>
    <xf numFmtId="184" fontId="61" fillId="0" borderId="75" xfId="5" applyNumberFormat="1" applyFont="1" applyBorder="1" applyAlignment="1">
      <alignment horizontal="center" vertical="center"/>
    </xf>
    <xf numFmtId="185" fontId="61" fillId="0" borderId="75" xfId="5" applyNumberFormat="1" applyFont="1" applyBorder="1" applyAlignment="1">
      <alignment horizontal="center" vertical="center"/>
    </xf>
    <xf numFmtId="0" fontId="61" fillId="0" borderId="77" xfId="5" applyFont="1" applyBorder="1" applyAlignment="1">
      <alignment horizontal="center" vertical="center"/>
    </xf>
    <xf numFmtId="181" fontId="61" fillId="12" borderId="77" xfId="5" applyNumberFormat="1" applyFont="1" applyFill="1" applyBorder="1" applyAlignment="1">
      <alignment horizontal="center" vertical="center"/>
    </xf>
    <xf numFmtId="0" fontId="60" fillId="3" borderId="80" xfId="5" applyFont="1" applyFill="1" applyBorder="1" applyAlignment="1">
      <alignment horizontal="center" vertical="center"/>
    </xf>
    <xf numFmtId="0" fontId="61" fillId="0" borderId="78" xfId="5" applyFont="1" applyBorder="1" applyAlignment="1">
      <alignment horizontal="center" vertical="center"/>
    </xf>
    <xf numFmtId="181" fontId="61" fillId="0" borderId="80" xfId="5" applyNumberFormat="1" applyFont="1" applyBorder="1" applyAlignment="1">
      <alignment horizontal="center" vertical="center"/>
    </xf>
    <xf numFmtId="181" fontId="61" fillId="0" borderId="78" xfId="5" applyNumberFormat="1" applyFont="1" applyBorder="1" applyAlignment="1">
      <alignment horizontal="center" vertical="center"/>
    </xf>
    <xf numFmtId="181" fontId="61" fillId="12" borderId="78" xfId="5" applyNumberFormat="1" applyFont="1" applyFill="1" applyBorder="1" applyAlignment="1">
      <alignment horizontal="center" vertical="center"/>
    </xf>
    <xf numFmtId="183" fontId="61" fillId="0" borderId="78" xfId="5" applyNumberFormat="1" applyFont="1" applyBorder="1" applyAlignment="1">
      <alignment horizontal="center" vertical="center"/>
    </xf>
    <xf numFmtId="184" fontId="61" fillId="0" borderId="78" xfId="5" applyNumberFormat="1" applyFont="1" applyBorder="1" applyAlignment="1">
      <alignment horizontal="center" vertical="center"/>
    </xf>
    <xf numFmtId="185" fontId="61" fillId="0" borderId="78" xfId="5" applyNumberFormat="1" applyFont="1" applyBorder="1" applyAlignment="1">
      <alignment horizontal="center" vertical="center"/>
    </xf>
    <xf numFmtId="0" fontId="61" fillId="0" borderId="80" xfId="5" applyFont="1" applyBorder="1" applyAlignment="1">
      <alignment horizontal="center" vertical="center"/>
    </xf>
    <xf numFmtId="181" fontId="61" fillId="12" borderId="80" xfId="5" applyNumberFormat="1" applyFont="1" applyFill="1" applyBorder="1" applyAlignment="1">
      <alignment horizontal="center" vertical="center"/>
    </xf>
    <xf numFmtId="0" fontId="61" fillId="0" borderId="81" xfId="5" applyFont="1" applyBorder="1" applyAlignment="1">
      <alignment horizontal="center" vertical="center"/>
    </xf>
    <xf numFmtId="181" fontId="61" fillId="0" borderId="82" xfId="5" applyNumberFormat="1" applyFont="1" applyBorder="1" applyAlignment="1">
      <alignment horizontal="center" vertical="center"/>
    </xf>
    <xf numFmtId="183" fontId="61" fillId="0" borderId="81" xfId="5" applyNumberFormat="1" applyFont="1" applyBorder="1" applyAlignment="1">
      <alignment horizontal="center" vertical="center"/>
    </xf>
    <xf numFmtId="184" fontId="61" fillId="0" borderId="81" xfId="5" applyNumberFormat="1" applyFont="1" applyBorder="1" applyAlignment="1">
      <alignment horizontal="center" vertical="center"/>
    </xf>
    <xf numFmtId="185" fontId="61" fillId="0" borderId="81" xfId="5" applyNumberFormat="1" applyFont="1" applyBorder="1" applyAlignment="1">
      <alignment horizontal="center" vertical="center"/>
    </xf>
    <xf numFmtId="0" fontId="61" fillId="0" borderId="82" xfId="5" applyFont="1" applyBorder="1" applyAlignment="1">
      <alignment horizontal="center" vertical="center"/>
    </xf>
    <xf numFmtId="0" fontId="60" fillId="3" borderId="106" xfId="5" applyFont="1" applyFill="1" applyBorder="1" applyAlignment="1">
      <alignment horizontal="center" vertical="center"/>
    </xf>
    <xf numFmtId="0" fontId="61" fillId="0" borderId="85" xfId="5" applyFont="1" applyBorder="1" applyAlignment="1">
      <alignment horizontal="center" vertical="center"/>
    </xf>
    <xf numFmtId="181" fontId="61" fillId="0" borderId="85" xfId="5" applyNumberFormat="1" applyFont="1" applyBorder="1" applyAlignment="1">
      <alignment horizontal="center" vertical="center"/>
    </xf>
    <xf numFmtId="181" fontId="61" fillId="0" borderId="86" xfId="5" applyNumberFormat="1" applyFont="1" applyBorder="1" applyAlignment="1">
      <alignment horizontal="center" vertical="center"/>
    </xf>
    <xf numFmtId="181" fontId="61" fillId="0" borderId="53" xfId="5" applyNumberFormat="1" applyFont="1" applyBorder="1" applyAlignment="1">
      <alignment horizontal="center" vertical="center"/>
    </xf>
    <xf numFmtId="181" fontId="61" fillId="12" borderId="53" xfId="5" applyNumberFormat="1" applyFont="1" applyFill="1" applyBorder="1" applyAlignment="1">
      <alignment horizontal="center" vertical="center"/>
    </xf>
    <xf numFmtId="183" fontId="61" fillId="0" borderId="85" xfId="5" applyNumberFormat="1" applyFont="1" applyBorder="1" applyAlignment="1">
      <alignment horizontal="center" vertical="center"/>
    </xf>
    <xf numFmtId="184" fontId="61" fillId="0" borderId="85" xfId="5" applyNumberFormat="1" applyFont="1" applyBorder="1" applyAlignment="1">
      <alignment horizontal="center" vertical="center"/>
    </xf>
    <xf numFmtId="183" fontId="61" fillId="0" borderId="86" xfId="5" applyNumberFormat="1" applyFont="1" applyBorder="1" applyAlignment="1">
      <alignment horizontal="center" vertical="center"/>
    </xf>
    <xf numFmtId="185" fontId="61" fillId="0" borderId="85" xfId="5" applyNumberFormat="1" applyFont="1" applyBorder="1" applyAlignment="1">
      <alignment horizontal="center" vertical="center"/>
    </xf>
    <xf numFmtId="0" fontId="61" fillId="0" borderId="86" xfId="5" applyFont="1" applyBorder="1" applyAlignment="1">
      <alignment horizontal="center" vertical="center"/>
    </xf>
    <xf numFmtId="0" fontId="61" fillId="0" borderId="87" xfId="5" applyFont="1" applyBorder="1" applyAlignment="1">
      <alignment horizontal="center" vertical="center"/>
    </xf>
    <xf numFmtId="181" fontId="61" fillId="12" borderId="86" xfId="5" applyNumberFormat="1" applyFont="1" applyFill="1" applyBorder="1" applyAlignment="1">
      <alignment horizontal="center" vertical="center"/>
    </xf>
    <xf numFmtId="181" fontId="61" fillId="0" borderId="88" xfId="5" applyNumberFormat="1" applyFont="1" applyBorder="1" applyAlignment="1">
      <alignment horizontal="center" vertical="center"/>
    </xf>
    <xf numFmtId="183" fontId="61" fillId="0" borderId="77" xfId="5" applyNumberFormat="1" applyFont="1" applyBorder="1" applyAlignment="1">
      <alignment horizontal="center" vertical="center"/>
    </xf>
    <xf numFmtId="184" fontId="61" fillId="0" borderId="77" xfId="5" applyNumberFormat="1" applyFont="1" applyBorder="1" applyAlignment="1">
      <alignment horizontal="center" vertical="center"/>
    </xf>
    <xf numFmtId="183" fontId="61" fillId="0" borderId="31" xfId="5" applyNumberFormat="1" applyFont="1" applyBorder="1" applyAlignment="1">
      <alignment horizontal="center" vertical="center"/>
    </xf>
    <xf numFmtId="185" fontId="61" fillId="0" borderId="88" xfId="5" applyNumberFormat="1" applyFont="1" applyBorder="1" applyAlignment="1">
      <alignment horizontal="center" vertical="center"/>
    </xf>
    <xf numFmtId="0" fontId="61" fillId="0" borderId="88" xfId="5" applyFont="1" applyBorder="1" applyAlignment="1">
      <alignment horizontal="center" vertical="center"/>
    </xf>
    <xf numFmtId="0" fontId="61" fillId="0" borderId="89" xfId="5" applyFont="1" applyBorder="1" applyAlignment="1">
      <alignment horizontal="center" vertical="center"/>
    </xf>
    <xf numFmtId="0" fontId="61" fillId="0" borderId="90" xfId="5" applyFont="1" applyBorder="1" applyAlignment="1">
      <alignment horizontal="center" vertical="center"/>
    </xf>
    <xf numFmtId="0" fontId="61" fillId="0" borderId="269" xfId="5" applyFont="1" applyBorder="1" applyAlignment="1">
      <alignment horizontal="center" vertical="center"/>
    </xf>
    <xf numFmtId="0" fontId="61" fillId="0" borderId="270" xfId="5" applyFont="1" applyBorder="1" applyAlignment="1">
      <alignment horizontal="center" vertical="center"/>
    </xf>
    <xf numFmtId="0" fontId="61" fillId="0" borderId="91" xfId="5" applyFont="1" applyBorder="1" applyAlignment="1">
      <alignment horizontal="center" vertical="center"/>
    </xf>
    <xf numFmtId="181" fontId="61" fillId="0" borderId="94" xfId="5" applyNumberFormat="1" applyFont="1" applyBorder="1" applyAlignment="1">
      <alignment horizontal="center" vertical="center"/>
    </xf>
    <xf numFmtId="181" fontId="61" fillId="0" borderId="92" xfId="5" applyNumberFormat="1" applyFont="1" applyBorder="1" applyAlignment="1">
      <alignment horizontal="center" vertical="center"/>
    </xf>
    <xf numFmtId="181" fontId="61" fillId="12" borderId="92" xfId="5" applyNumberFormat="1" applyFont="1" applyFill="1" applyBorder="1" applyAlignment="1">
      <alignment horizontal="center" vertical="center"/>
    </xf>
    <xf numFmtId="183" fontId="61" fillId="0" borderId="95" xfId="5" applyNumberFormat="1" applyFont="1" applyBorder="1" applyAlignment="1">
      <alignment horizontal="center" vertical="center"/>
    </xf>
    <xf numFmtId="184" fontId="61" fillId="0" borderId="95" xfId="5" applyNumberFormat="1" applyFont="1" applyBorder="1" applyAlignment="1">
      <alignment horizontal="center" vertical="center"/>
    </xf>
    <xf numFmtId="183" fontId="61" fillId="0" borderId="80" xfId="5" applyNumberFormat="1" applyFont="1" applyBorder="1" applyAlignment="1">
      <alignment horizontal="center" vertical="center"/>
    </xf>
    <xf numFmtId="185" fontId="61" fillId="0" borderId="96" xfId="5" applyNumberFormat="1" applyFont="1" applyBorder="1" applyAlignment="1">
      <alignment horizontal="center" vertical="center"/>
    </xf>
    <xf numFmtId="0" fontId="61" fillId="0" borderId="96" xfId="5" applyFont="1" applyBorder="1" applyAlignment="1">
      <alignment horizontal="center" vertical="center"/>
    </xf>
    <xf numFmtId="0" fontId="61" fillId="0" borderId="97" xfId="5" applyFont="1" applyBorder="1" applyAlignment="1">
      <alignment horizontal="center" vertical="center"/>
    </xf>
    <xf numFmtId="0" fontId="61" fillId="0" borderId="94" xfId="5" applyFont="1" applyBorder="1" applyAlignment="1">
      <alignment horizontal="center" vertical="center"/>
    </xf>
    <xf numFmtId="0" fontId="61" fillId="0" borderId="98" xfId="5" applyFont="1" applyBorder="1" applyAlignment="1">
      <alignment horizontal="center" vertical="center"/>
    </xf>
    <xf numFmtId="0" fontId="61" fillId="0" borderId="99" xfId="5" applyFont="1" applyBorder="1" applyAlignment="1">
      <alignment horizontal="center" vertical="center"/>
    </xf>
    <xf numFmtId="181" fontId="61" fillId="12" borderId="95" xfId="5" applyNumberFormat="1" applyFont="1" applyFill="1" applyBorder="1" applyAlignment="1">
      <alignment horizontal="center" vertical="center"/>
    </xf>
    <xf numFmtId="181" fontId="61" fillId="12" borderId="94" xfId="5" applyNumberFormat="1" applyFont="1" applyFill="1" applyBorder="1" applyAlignment="1">
      <alignment horizontal="center" vertical="center"/>
    </xf>
    <xf numFmtId="183" fontId="61" fillId="0" borderId="49" xfId="5" applyNumberFormat="1" applyFont="1" applyBorder="1" applyAlignment="1">
      <alignment horizontal="center" vertical="center"/>
    </xf>
    <xf numFmtId="183" fontId="61" fillId="0" borderId="21" xfId="5" applyNumberFormat="1" applyFont="1" applyBorder="1" applyAlignment="1">
      <alignment horizontal="center" vertical="center"/>
    </xf>
    <xf numFmtId="185" fontId="61" fillId="0" borderId="94" xfId="5" applyNumberFormat="1" applyFont="1" applyBorder="1" applyAlignment="1">
      <alignment horizontal="center" vertical="center"/>
    </xf>
    <xf numFmtId="181" fontId="61" fillId="0" borderId="99" xfId="5" applyNumberFormat="1" applyFont="1" applyBorder="1" applyAlignment="1">
      <alignment horizontal="center" vertical="center"/>
    </xf>
    <xf numFmtId="181" fontId="61" fillId="12" borderId="99" xfId="5" applyNumberFormat="1" applyFont="1" applyFill="1" applyBorder="1" applyAlignment="1">
      <alignment horizontal="center" vertical="center"/>
    </xf>
    <xf numFmtId="183" fontId="61" fillId="0" borderId="94" xfId="5" applyNumberFormat="1" applyFont="1" applyBorder="1" applyAlignment="1">
      <alignment horizontal="center" vertical="center"/>
    </xf>
    <xf numFmtId="184" fontId="61" fillId="0" borderId="94" xfId="5" applyNumberFormat="1" applyFont="1" applyBorder="1" applyAlignment="1">
      <alignment horizontal="center" vertical="center"/>
    </xf>
    <xf numFmtId="183" fontId="61" fillId="0" borderId="102" xfId="5" applyNumberFormat="1" applyFont="1" applyBorder="1" applyAlignment="1">
      <alignment horizontal="center" vertical="center"/>
    </xf>
    <xf numFmtId="181" fontId="61" fillId="0" borderId="87" xfId="5" applyNumberFormat="1" applyFont="1" applyBorder="1" applyAlignment="1">
      <alignment horizontal="center" vertical="center"/>
    </xf>
    <xf numFmtId="181" fontId="61" fillId="0" borderId="83" xfId="5" applyNumberFormat="1" applyFont="1" applyBorder="1" applyAlignment="1">
      <alignment horizontal="center" vertical="center"/>
    </xf>
    <xf numFmtId="181" fontId="61" fillId="12" borderId="87" xfId="5" applyNumberFormat="1" applyFont="1" applyFill="1" applyBorder="1" applyAlignment="1">
      <alignment horizontal="center" vertical="center"/>
    </xf>
    <xf numFmtId="181" fontId="61" fillId="12" borderId="83" xfId="5" applyNumberFormat="1" applyFont="1" applyFill="1" applyBorder="1" applyAlignment="1">
      <alignment horizontal="center" vertical="center"/>
    </xf>
    <xf numFmtId="184" fontId="61" fillId="0" borderId="86" xfId="5" applyNumberFormat="1" applyFont="1" applyBorder="1" applyAlignment="1">
      <alignment horizontal="center" vertical="center"/>
    </xf>
    <xf numFmtId="183" fontId="61" fillId="0" borderId="103" xfId="5" applyNumberFormat="1" applyFont="1" applyBorder="1" applyAlignment="1">
      <alignment horizontal="center" vertical="center"/>
    </xf>
    <xf numFmtId="185" fontId="61" fillId="0" borderId="86" xfId="5" applyNumberFormat="1" applyFont="1" applyBorder="1" applyAlignment="1">
      <alignment horizontal="center" vertical="center"/>
    </xf>
    <xf numFmtId="0" fontId="61" fillId="0" borderId="104" xfId="5" applyFont="1" applyBorder="1" applyAlignment="1">
      <alignment horizontal="center" vertical="center"/>
    </xf>
    <xf numFmtId="0" fontId="61" fillId="0" borderId="68" xfId="5" applyFont="1" applyBorder="1" applyAlignment="1">
      <alignment horizontal="center" vertical="center"/>
    </xf>
    <xf numFmtId="183" fontId="61" fillId="0" borderId="97" xfId="5" applyNumberFormat="1" applyFont="1" applyBorder="1" applyAlignment="1">
      <alignment horizontal="center" vertical="center"/>
    </xf>
    <xf numFmtId="184" fontId="61" fillId="0" borderId="97" xfId="5" applyNumberFormat="1" applyFont="1" applyBorder="1" applyAlignment="1">
      <alignment horizontal="center" vertical="center"/>
    </xf>
    <xf numFmtId="0" fontId="61" fillId="0" borderId="105" xfId="5" applyFont="1" applyBorder="1" applyAlignment="1">
      <alignment horizontal="center" vertical="center"/>
    </xf>
    <xf numFmtId="0" fontId="61" fillId="0" borderId="47" xfId="5" applyFont="1" applyBorder="1" applyAlignment="1">
      <alignment horizontal="center" vertical="center"/>
    </xf>
    <xf numFmtId="181" fontId="61" fillId="0" borderId="68" xfId="5" applyNumberFormat="1" applyFont="1" applyBorder="1" applyAlignment="1">
      <alignment horizontal="center" vertical="center"/>
    </xf>
    <xf numFmtId="181" fontId="61" fillId="0" borderId="106" xfId="5" applyNumberFormat="1" applyFont="1" applyBorder="1" applyAlignment="1">
      <alignment horizontal="center" vertical="center"/>
    </xf>
    <xf numFmtId="0" fontId="61" fillId="0" borderId="103" xfId="5" applyFont="1" applyBorder="1" applyAlignment="1">
      <alignment horizontal="center" vertical="center"/>
    </xf>
    <xf numFmtId="183" fontId="61" fillId="0" borderId="47" xfId="5" applyNumberFormat="1" applyFont="1" applyBorder="1" applyAlignment="1">
      <alignment horizontal="center" vertical="center"/>
    </xf>
    <xf numFmtId="184" fontId="61" fillId="0" borderId="47" xfId="5" applyNumberFormat="1" applyFont="1" applyBorder="1" applyAlignment="1">
      <alignment horizontal="center" vertical="center"/>
    </xf>
    <xf numFmtId="185" fontId="61" fillId="0" borderId="47" xfId="5" applyNumberFormat="1" applyFont="1" applyBorder="1" applyAlignment="1">
      <alignment horizontal="center" vertical="center"/>
    </xf>
    <xf numFmtId="0" fontId="60" fillId="0" borderId="0" xfId="5" applyFont="1" applyAlignment="1">
      <alignment vertical="center" textRotation="255"/>
    </xf>
    <xf numFmtId="181" fontId="61" fillId="0" borderId="0" xfId="5" applyNumberFormat="1" applyFont="1" applyAlignment="1">
      <alignment horizontal="center" vertical="center"/>
    </xf>
    <xf numFmtId="0" fontId="59" fillId="0" borderId="0" xfId="5" applyFont="1" applyAlignment="1">
      <alignment vertical="center" wrapText="1"/>
    </xf>
    <xf numFmtId="0" fontId="130" fillId="0" borderId="272" xfId="5" applyFont="1" applyBorder="1" applyAlignment="1">
      <alignment vertical="center"/>
    </xf>
    <xf numFmtId="0" fontId="130" fillId="0" borderId="256" xfId="5" applyFont="1" applyBorder="1" applyAlignment="1">
      <alignment vertical="center"/>
    </xf>
    <xf numFmtId="0" fontId="67" fillId="0" borderId="257" xfId="5" applyFont="1" applyBorder="1" applyAlignment="1">
      <alignment vertical="center"/>
    </xf>
    <xf numFmtId="0" fontId="64" fillId="0" borderId="0" xfId="5" applyFont="1" applyAlignment="1">
      <alignment vertical="center"/>
    </xf>
    <xf numFmtId="0" fontId="67" fillId="0" borderId="0" xfId="5" applyFont="1" applyAlignment="1">
      <alignment vertical="center"/>
    </xf>
    <xf numFmtId="0" fontId="62" fillId="0" borderId="108" xfId="5" applyFont="1" applyBorder="1" applyAlignment="1">
      <alignment horizontal="center" vertical="center"/>
    </xf>
    <xf numFmtId="0" fontId="62" fillId="0" borderId="51" xfId="5" applyFont="1" applyBorder="1" applyAlignment="1">
      <alignment horizontal="center" vertical="center"/>
    </xf>
    <xf numFmtId="0" fontId="57" fillId="3" borderId="49" xfId="5" applyFont="1" applyFill="1" applyBorder="1" applyAlignment="1">
      <alignment horizontal="center" vertical="center"/>
    </xf>
    <xf numFmtId="0" fontId="63" fillId="3" borderId="48" xfId="5" applyFont="1" applyFill="1" applyBorder="1" applyAlignment="1">
      <alignment horizontal="center" vertical="center"/>
    </xf>
    <xf numFmtId="0" fontId="65" fillId="3" borderId="44" xfId="5" applyFont="1" applyFill="1" applyBorder="1" applyAlignment="1">
      <alignment horizontal="center" vertical="center" wrapText="1"/>
    </xf>
    <xf numFmtId="0" fontId="65" fillId="3" borderId="50" xfId="5" applyFont="1" applyFill="1" applyBorder="1" applyAlignment="1">
      <alignment horizontal="center" vertical="center" wrapText="1"/>
    </xf>
    <xf numFmtId="0" fontId="65" fillId="12" borderId="49" xfId="5" applyFont="1" applyFill="1" applyBorder="1" applyAlignment="1">
      <alignment horizontal="center" vertical="center" wrapText="1"/>
    </xf>
    <xf numFmtId="181" fontId="61" fillId="0" borderId="109" xfId="5" applyNumberFormat="1" applyFont="1" applyBorder="1" applyAlignment="1">
      <alignment horizontal="center" vertical="center"/>
    </xf>
    <xf numFmtId="181" fontId="61" fillId="12" borderId="109" xfId="5" applyNumberFormat="1" applyFont="1" applyFill="1" applyBorder="1" applyAlignment="1">
      <alignment horizontal="center" vertical="center"/>
    </xf>
    <xf numFmtId="181" fontId="61" fillId="12" borderId="41" xfId="5" applyNumberFormat="1" applyFont="1" applyFill="1" applyBorder="1" applyAlignment="1">
      <alignment horizontal="center" vertical="center"/>
    </xf>
    <xf numFmtId="187" fontId="61" fillId="0" borderId="109" xfId="5" applyNumberFormat="1" applyFont="1" applyBorder="1" applyAlignment="1">
      <alignment horizontal="center" vertical="center"/>
    </xf>
    <xf numFmtId="0" fontId="61" fillId="0" borderId="41" xfId="5" applyFont="1" applyBorder="1" applyAlignment="1">
      <alignment horizontal="center" vertical="center"/>
    </xf>
    <xf numFmtId="0" fontId="60" fillId="0" borderId="18" xfId="5" applyFont="1" applyBorder="1" applyAlignment="1">
      <alignment vertical="center"/>
    </xf>
    <xf numFmtId="0" fontId="59" fillId="0" borderId="0" xfId="5" applyFont="1" applyAlignment="1">
      <alignment vertical="center"/>
    </xf>
    <xf numFmtId="0" fontId="68" fillId="0" borderId="0" xfId="5" applyFont="1" applyAlignment="1">
      <alignment vertical="center"/>
    </xf>
    <xf numFmtId="0" fontId="133" fillId="0" borderId="0" xfId="5" applyFont="1" applyAlignment="1">
      <alignment vertical="center" wrapText="1"/>
    </xf>
    <xf numFmtId="0" fontId="133" fillId="0" borderId="257" xfId="5" applyFont="1" applyBorder="1" applyAlignment="1">
      <alignment vertical="center" wrapText="1"/>
    </xf>
    <xf numFmtId="0" fontId="58" fillId="0" borderId="257" xfId="5" applyFont="1" applyBorder="1" applyAlignment="1">
      <alignment horizontal="center" vertical="center"/>
    </xf>
    <xf numFmtId="0" fontId="134" fillId="0" borderId="257" xfId="5" applyFont="1" applyBorder="1" applyAlignment="1">
      <alignment horizontal="left" vertical="center"/>
    </xf>
    <xf numFmtId="0" fontId="58" fillId="0" borderId="258" xfId="5" applyFont="1" applyBorder="1" applyAlignment="1">
      <alignment horizontal="center" vertical="center"/>
    </xf>
    <xf numFmtId="0" fontId="135" fillId="0" borderId="0" xfId="5" applyFont="1" applyAlignment="1">
      <alignment vertical="center"/>
    </xf>
    <xf numFmtId="0" fontId="59" fillId="0" borderId="0" xfId="5" applyFont="1" applyAlignment="1">
      <alignment horizontal="left" vertical="center" wrapText="1"/>
    </xf>
    <xf numFmtId="0" fontId="136" fillId="0" borderId="74" xfId="5" applyFont="1" applyBorder="1" applyAlignment="1">
      <alignment horizontal="center" vertical="center"/>
    </xf>
    <xf numFmtId="0" fontId="62" fillId="0" borderId="110" xfId="5" applyFont="1" applyBorder="1" applyAlignment="1">
      <alignment horizontal="center" vertical="center"/>
    </xf>
    <xf numFmtId="0" fontId="62" fillId="0" borderId="46" xfId="5" applyFont="1" applyBorder="1" applyAlignment="1">
      <alignment horizontal="center" vertical="center"/>
    </xf>
    <xf numFmtId="0" fontId="60" fillId="0" borderId="0" xfId="5" applyFont="1" applyAlignment="1">
      <alignment horizontal="center" vertical="center"/>
    </xf>
    <xf numFmtId="0" fontId="59" fillId="0" borderId="0" xfId="5" applyFont="1" applyAlignment="1">
      <alignment horizontal="center" vertical="center"/>
    </xf>
    <xf numFmtId="0" fontId="56" fillId="12" borderId="53" xfId="5" applyFont="1" applyFill="1" applyBorder="1" applyAlignment="1">
      <alignment vertical="center" wrapText="1"/>
    </xf>
    <xf numFmtId="0" fontId="56" fillId="0" borderId="17" xfId="5" applyFont="1" applyBorder="1" applyAlignment="1">
      <alignment horizontal="right" vertical="center" wrapText="1"/>
    </xf>
    <xf numFmtId="0" fontId="56" fillId="0" borderId="57" xfId="5" applyFont="1" applyBorder="1" applyAlignment="1">
      <alignment horizontal="right" vertical="center" wrapText="1"/>
    </xf>
    <xf numFmtId="0" fontId="56" fillId="12" borderId="55" xfId="5" applyFont="1" applyFill="1" applyBorder="1" applyAlignment="1">
      <alignment vertical="center" wrapText="1"/>
    </xf>
    <xf numFmtId="184" fontId="56" fillId="12" borderId="121" xfId="5" applyNumberFormat="1" applyFont="1" applyFill="1" applyBorder="1" applyAlignment="1">
      <alignment vertical="center" wrapText="1"/>
    </xf>
    <xf numFmtId="0" fontId="56" fillId="0" borderId="42" xfId="5" applyFont="1" applyBorder="1" applyAlignment="1">
      <alignment horizontal="right" vertical="center" wrapText="1"/>
    </xf>
    <xf numFmtId="0" fontId="56" fillId="12" borderId="46" xfId="5" applyFont="1" applyFill="1" applyBorder="1" applyAlignment="1">
      <alignment vertical="center" wrapText="1"/>
    </xf>
    <xf numFmtId="0" fontId="56" fillId="0" borderId="122" xfId="5" applyFont="1" applyBorder="1" applyAlignment="1">
      <alignment horizontal="right" vertical="center" wrapText="1"/>
    </xf>
    <xf numFmtId="0" fontId="56" fillId="0" borderId="43" xfId="5" applyFont="1" applyBorder="1" applyAlignment="1">
      <alignment horizontal="right" vertical="center" wrapText="1"/>
    </xf>
    <xf numFmtId="0" fontId="60" fillId="0" borderId="0" xfId="5" applyFont="1" applyAlignment="1">
      <alignment horizontal="right" vertical="center" wrapText="1"/>
    </xf>
    <xf numFmtId="0" fontId="70" fillId="0" borderId="0" xfId="5" applyFont="1" applyAlignment="1">
      <alignment vertical="center"/>
    </xf>
    <xf numFmtId="0" fontId="61" fillId="0" borderId="0" xfId="5" applyFont="1"/>
    <xf numFmtId="0" fontId="130" fillId="0" borderId="274" xfId="5" applyFont="1" applyBorder="1" applyAlignment="1">
      <alignment vertical="center"/>
    </xf>
    <xf numFmtId="0" fontId="130" fillId="0" borderId="275" xfId="5" applyFont="1" applyBorder="1" applyAlignment="1">
      <alignment vertical="center"/>
    </xf>
    <xf numFmtId="0" fontId="70" fillId="0" borderId="275" xfId="5" applyFont="1" applyBorder="1" applyAlignment="1">
      <alignment vertical="center"/>
    </xf>
    <xf numFmtId="0" fontId="134" fillId="0" borderId="275" xfId="5" applyFont="1" applyBorder="1" applyAlignment="1">
      <alignment horizontal="left" vertical="center"/>
    </xf>
    <xf numFmtId="0" fontId="47" fillId="0" borderId="275" xfId="5" applyFont="1" applyBorder="1" applyAlignment="1">
      <alignment horizontal="left" vertical="center"/>
    </xf>
    <xf numFmtId="0" fontId="61" fillId="0" borderId="276" xfId="5" applyFont="1" applyBorder="1"/>
    <xf numFmtId="0" fontId="58" fillId="0" borderId="0" xfId="5" applyFont="1"/>
    <xf numFmtId="0" fontId="129" fillId="0" borderId="0" xfId="5" applyFont="1"/>
    <xf numFmtId="0" fontId="129" fillId="0" borderId="0" xfId="5" applyFont="1" applyAlignment="1">
      <alignment wrapText="1"/>
    </xf>
    <xf numFmtId="0" fontId="138" fillId="0" borderId="0" xfId="5" applyFont="1" applyAlignment="1">
      <alignment vertical="center"/>
    </xf>
    <xf numFmtId="0" fontId="139" fillId="0" borderId="0" xfId="5" applyFont="1"/>
    <xf numFmtId="0" fontId="61" fillId="0" borderId="19" xfId="5" applyFont="1" applyBorder="1" applyAlignment="1">
      <alignment vertical="center" wrapText="1"/>
    </xf>
    <xf numFmtId="0" fontId="61" fillId="0" borderId="29" xfId="5" applyFont="1" applyBorder="1" applyAlignment="1">
      <alignment horizontal="center" vertical="center" wrapText="1"/>
    </xf>
    <xf numFmtId="0" fontId="61" fillId="3" borderId="19" xfId="5" applyFont="1" applyFill="1" applyBorder="1" applyAlignment="1">
      <alignment horizontal="right" vertical="center"/>
    </xf>
    <xf numFmtId="0" fontId="140" fillId="3" borderId="21" xfId="5" applyFont="1" applyFill="1" applyBorder="1" applyAlignment="1">
      <alignment vertical="center"/>
    </xf>
    <xf numFmtId="0" fontId="61" fillId="0" borderId="27" xfId="5" applyFont="1" applyBorder="1" applyAlignment="1">
      <alignment horizontal="center" vertical="center" wrapText="1"/>
    </xf>
    <xf numFmtId="0" fontId="61" fillId="0" borderId="0" xfId="5" applyFont="1" applyAlignment="1">
      <alignment vertical="center"/>
    </xf>
    <xf numFmtId="0" fontId="2" fillId="0" borderId="0" xfId="5" applyFont="1" applyAlignment="1">
      <alignment vertical="center"/>
    </xf>
    <xf numFmtId="0" fontId="4" fillId="0" borderId="0" xfId="5" applyFont="1" applyAlignment="1">
      <alignment horizontal="right" vertical="center"/>
    </xf>
    <xf numFmtId="0" fontId="142" fillId="0" borderId="0" xfId="5" applyFont="1" applyAlignment="1">
      <alignment horizontal="right" vertical="center"/>
    </xf>
    <xf numFmtId="0" fontId="143" fillId="7" borderId="41" xfId="5" applyFont="1" applyFill="1" applyBorder="1" applyAlignment="1">
      <alignment horizontal="center" vertical="center"/>
    </xf>
    <xf numFmtId="0" fontId="4" fillId="0" borderId="0" xfId="5" applyFont="1" applyAlignment="1">
      <alignment horizontal="center" vertical="center"/>
    </xf>
    <xf numFmtId="0" fontId="61" fillId="3" borderId="23" xfId="5" applyFont="1" applyFill="1" applyBorder="1" applyAlignment="1">
      <alignment vertical="top" wrapText="1"/>
    </xf>
    <xf numFmtId="0" fontId="61" fillId="0" borderId="23" xfId="5" applyFont="1" applyBorder="1" applyAlignment="1">
      <alignment vertical="center"/>
    </xf>
    <xf numFmtId="0" fontId="48" fillId="0" borderId="15" xfId="5" applyFont="1" applyBorder="1" applyAlignment="1">
      <alignment horizontal="center" vertical="top" wrapText="1"/>
    </xf>
    <xf numFmtId="0" fontId="48" fillId="0" borderId="24" xfId="5" applyFont="1" applyBorder="1" applyAlignment="1">
      <alignment horizontal="left" vertical="top" wrapText="1"/>
    </xf>
    <xf numFmtId="0" fontId="144" fillId="0" borderId="0" xfId="5" applyFont="1"/>
    <xf numFmtId="0" fontId="61" fillId="3" borderId="26" xfId="5" applyFont="1" applyFill="1" applyBorder="1" applyAlignment="1">
      <alignment vertical="top"/>
    </xf>
    <xf numFmtId="0" fontId="61" fillId="0" borderId="26" xfId="5" applyFont="1" applyBorder="1" applyAlignment="1">
      <alignment vertical="center"/>
    </xf>
    <xf numFmtId="0" fontId="48" fillId="0" borderId="0" xfId="5" applyFont="1" applyAlignment="1">
      <alignment horizontal="center" vertical="top"/>
    </xf>
    <xf numFmtId="0" fontId="48" fillId="0" borderId="27" xfId="5" applyFont="1" applyBorder="1" applyAlignment="1">
      <alignment horizontal="left" vertical="top"/>
    </xf>
    <xf numFmtId="0" fontId="61" fillId="3" borderId="26" xfId="5" applyFont="1" applyFill="1" applyBorder="1" applyAlignment="1">
      <alignment horizontal="right"/>
    </xf>
    <xf numFmtId="0" fontId="61" fillId="3" borderId="28" xfId="5" applyFont="1" applyFill="1" applyBorder="1" applyAlignment="1">
      <alignment vertical="top"/>
    </xf>
    <xf numFmtId="0" fontId="61" fillId="0" borderId="28" xfId="5" applyFont="1" applyBorder="1" applyAlignment="1">
      <alignment vertical="center"/>
    </xf>
    <xf numFmtId="0" fontId="140" fillId="3" borderId="1" xfId="5" applyFont="1" applyFill="1" applyBorder="1" applyAlignment="1">
      <alignment horizontal="left" vertical="center" wrapText="1"/>
    </xf>
    <xf numFmtId="0" fontId="61" fillId="0" borderId="20" xfId="5" applyFont="1" applyBorder="1" applyAlignment="1">
      <alignment horizontal="center" vertical="center" wrapText="1"/>
    </xf>
    <xf numFmtId="0" fontId="60" fillId="0" borderId="0" xfId="5" applyFont="1"/>
    <xf numFmtId="0" fontId="60" fillId="0" borderId="0" xfId="5" applyFont="1" applyAlignment="1">
      <alignment vertical="top" wrapText="1"/>
    </xf>
    <xf numFmtId="0" fontId="111" fillId="0" borderId="0" xfId="0" applyFont="1" applyAlignment="1">
      <alignment horizontal="justify" vertical="center"/>
    </xf>
    <xf numFmtId="0" fontId="148" fillId="0" borderId="0" xfId="0" applyFont="1" applyAlignment="1">
      <alignment horizontal="justify" vertical="center"/>
    </xf>
    <xf numFmtId="0" fontId="151" fillId="0" borderId="0" xfId="0" applyFont="1" applyAlignment="1">
      <alignment horizontal="justify" vertical="center"/>
    </xf>
    <xf numFmtId="0" fontId="111" fillId="0" borderId="22" xfId="0" applyFont="1" applyBorder="1" applyAlignment="1">
      <alignment horizontal="center" vertical="center" wrapText="1"/>
    </xf>
    <xf numFmtId="0" fontId="111" fillId="0" borderId="26" xfId="0" applyFont="1" applyBorder="1" applyAlignment="1">
      <alignment horizontal="justify" vertical="center"/>
    </xf>
    <xf numFmtId="0" fontId="149" fillId="0" borderId="0" xfId="0" applyFont="1" applyAlignment="1">
      <alignment horizontal="justify" vertical="center"/>
    </xf>
    <xf numFmtId="0" fontId="111" fillId="8" borderId="1" xfId="0" applyFont="1" applyFill="1" applyBorder="1" applyAlignment="1">
      <alignment horizontal="center" vertical="center" wrapText="1"/>
    </xf>
    <xf numFmtId="0" fontId="111" fillId="0" borderId="1" xfId="0" applyFont="1" applyBorder="1" applyAlignment="1">
      <alignment horizontal="justify" vertical="top" wrapText="1"/>
    </xf>
    <xf numFmtId="20" fontId="111" fillId="0" borderId="1" xfId="0" applyNumberFormat="1" applyFont="1" applyBorder="1" applyAlignment="1">
      <alignment horizontal="justify" vertical="top" wrapText="1"/>
    </xf>
    <xf numFmtId="0" fontId="0" fillId="0" borderId="166" xfId="0" applyBorder="1">
      <alignment vertical="center"/>
    </xf>
    <xf numFmtId="0" fontId="0" fillId="0" borderId="277" xfId="0" applyBorder="1">
      <alignment vertical="center"/>
    </xf>
    <xf numFmtId="0" fontId="0" fillId="0" borderId="168" xfId="0" applyBorder="1">
      <alignment vertical="center"/>
    </xf>
    <xf numFmtId="0" fontId="0" fillId="0" borderId="278" xfId="0" applyBorder="1">
      <alignment vertical="center"/>
    </xf>
    <xf numFmtId="0" fontId="111" fillId="0" borderId="50" xfId="0" applyFont="1" applyBorder="1" applyAlignment="1">
      <alignment horizontal="center" vertical="center" wrapText="1"/>
    </xf>
    <xf numFmtId="0" fontId="111" fillId="9" borderId="50" xfId="0" applyFont="1" applyFill="1" applyBorder="1" applyAlignment="1">
      <alignment horizontal="center" vertical="center" wrapText="1"/>
    </xf>
    <xf numFmtId="0" fontId="111" fillId="0" borderId="45" xfId="0" applyFont="1" applyBorder="1" applyAlignment="1">
      <alignment horizontal="center" vertical="center" wrapText="1"/>
    </xf>
    <xf numFmtId="0" fontId="111" fillId="9" borderId="45" xfId="0" applyFont="1" applyFill="1" applyBorder="1" applyAlignment="1">
      <alignment horizontal="center" vertical="center" wrapText="1"/>
    </xf>
    <xf numFmtId="0" fontId="111" fillId="0" borderId="44" xfId="0" applyFont="1" applyBorder="1" applyAlignment="1">
      <alignment horizontal="justify" vertical="top" wrapText="1"/>
    </xf>
    <xf numFmtId="0" fontId="0" fillId="0" borderId="169" xfId="0" applyBorder="1">
      <alignment vertical="center"/>
    </xf>
    <xf numFmtId="0" fontId="0" fillId="0" borderId="279" xfId="0" applyBorder="1">
      <alignment vertical="center"/>
    </xf>
    <xf numFmtId="0" fontId="111" fillId="0" borderId="0" xfId="0" applyFont="1" applyAlignment="1">
      <alignment horizontal="justify" vertical="center" wrapText="1"/>
    </xf>
    <xf numFmtId="0" fontId="0" fillId="0" borderId="168" xfId="0" applyBorder="1" applyAlignment="1">
      <alignment horizontal="left" vertical="center"/>
    </xf>
    <xf numFmtId="0" fontId="0" fillId="0" borderId="278" xfId="0" applyBorder="1" applyAlignment="1">
      <alignment horizontal="left" vertical="center"/>
    </xf>
    <xf numFmtId="0" fontId="111" fillId="0" borderId="0" xfId="0" applyFont="1" applyAlignment="1">
      <alignment horizontal="center" vertical="center" wrapText="1"/>
    </xf>
    <xf numFmtId="0" fontId="111" fillId="0" borderId="68" xfId="0" applyFont="1" applyBorder="1" applyAlignment="1">
      <alignment horizontal="center" vertical="center" wrapText="1"/>
    </xf>
    <xf numFmtId="0" fontId="111" fillId="0" borderId="0" xfId="0" applyFont="1" applyAlignment="1">
      <alignment vertical="top" wrapText="1"/>
    </xf>
    <xf numFmtId="0" fontId="149" fillId="0" borderId="41" xfId="0" applyFont="1" applyBorder="1" applyAlignment="1">
      <alignment horizontal="center" vertical="center" wrapText="1"/>
    </xf>
    <xf numFmtId="0" fontId="149" fillId="0" borderId="0" xfId="0" applyFont="1" applyAlignment="1">
      <alignment horizontal="center" vertical="center" wrapText="1"/>
    </xf>
    <xf numFmtId="0" fontId="149" fillId="0" borderId="44" xfId="0" applyFont="1" applyBorder="1" applyAlignment="1">
      <alignment horizontal="center" vertical="center" wrapText="1"/>
    </xf>
    <xf numFmtId="0" fontId="111" fillId="0" borderId="0" xfId="0" applyFont="1" applyAlignment="1">
      <alignment horizontal="left" vertical="top" wrapText="1"/>
    </xf>
    <xf numFmtId="0" fontId="111" fillId="0" borderId="22" xfId="0" applyFont="1" applyBorder="1" applyAlignment="1">
      <alignment vertical="center" wrapText="1"/>
    </xf>
    <xf numFmtId="0" fontId="111" fillId="0" borderId="0" xfId="0" applyFont="1" applyAlignment="1">
      <alignment horizontal="left" vertical="center"/>
    </xf>
    <xf numFmtId="0" fontId="111" fillId="0" borderId="41" xfId="0" applyFont="1" applyBorder="1" applyAlignment="1">
      <alignment horizontal="center" vertical="center" wrapText="1"/>
    </xf>
    <xf numFmtId="0" fontId="109" fillId="0" borderId="0" xfId="0" applyFont="1" applyAlignment="1">
      <alignment horizontal="left" vertical="center"/>
    </xf>
    <xf numFmtId="0" fontId="150" fillId="0" borderId="1" xfId="0" applyFont="1" applyBorder="1" applyAlignment="1">
      <alignment vertical="center" wrapText="1"/>
    </xf>
    <xf numFmtId="0" fontId="150" fillId="0" borderId="0" xfId="0" applyFont="1" applyAlignment="1">
      <alignment vertical="center" wrapText="1"/>
    </xf>
    <xf numFmtId="0" fontId="150" fillId="0" borderId="22" xfId="0" applyFont="1" applyBorder="1" applyAlignment="1">
      <alignment vertical="center" wrapText="1"/>
    </xf>
    <xf numFmtId="0" fontId="21" fillId="0" borderId="0" xfId="7" applyFont="1" applyFill="1" applyAlignment="1">
      <alignment horizontal="left" vertical="center"/>
    </xf>
    <xf numFmtId="0" fontId="72" fillId="0" borderId="0" xfId="8" applyFont="1">
      <alignment vertical="center"/>
    </xf>
    <xf numFmtId="0" fontId="21" fillId="0" borderId="0" xfId="0" applyFont="1" applyAlignment="1">
      <alignment horizontal="left" vertical="center"/>
    </xf>
    <xf numFmtId="0" fontId="21" fillId="0" borderId="0" xfId="3" applyNumberFormat="1" applyFont="1" applyBorder="1" applyAlignment="1">
      <alignment horizontal="left" vertical="center" wrapText="1" shrinkToFit="1"/>
    </xf>
    <xf numFmtId="49" fontId="21" fillId="0" borderId="0" xfId="3" applyNumberFormat="1" applyFont="1" applyBorder="1" applyAlignment="1">
      <alignment horizontal="left" vertical="center" shrinkToFit="1"/>
    </xf>
    <xf numFmtId="0" fontId="37" fillId="0" borderId="0" xfId="3" applyNumberFormat="1" applyFont="1" applyBorder="1" applyAlignment="1">
      <alignment vertical="center"/>
    </xf>
    <xf numFmtId="0" fontId="0" fillId="0" borderId="0" xfId="0">
      <alignmen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0" fillId="0" borderId="21" xfId="0" applyBorder="1">
      <alignment vertical="center"/>
    </xf>
    <xf numFmtId="0" fontId="0" fillId="0" borderId="20" xfId="0" applyBorder="1">
      <alignment vertical="center"/>
    </xf>
    <xf numFmtId="0" fontId="0" fillId="0" borderId="27" xfId="0" applyBorder="1">
      <alignment vertical="center"/>
    </xf>
    <xf numFmtId="0" fontId="74"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Alignment="1">
      <alignment horizontal="center" vertical="center"/>
    </xf>
    <xf numFmtId="0" fontId="9" fillId="0" borderId="0" xfId="5" applyFont="1" applyAlignment="1">
      <alignment wrapText="1"/>
    </xf>
    <xf numFmtId="0" fontId="37" fillId="0" borderId="0" xfId="3" applyNumberFormat="1" applyFont="1" applyAlignment="1">
      <alignment horizontal="right" vertical="center"/>
    </xf>
    <xf numFmtId="0" fontId="37" fillId="0" borderId="0" xfId="3" applyFont="1" applyAlignment="1">
      <alignment horizontal="center" vertical="center"/>
    </xf>
    <xf numFmtId="49" fontId="22" fillId="0" borderId="0" xfId="18" applyNumberFormat="1" applyFont="1">
      <alignment vertical="center"/>
    </xf>
    <xf numFmtId="49" fontId="10" fillId="0" borderId="0" xfId="18" applyNumberFormat="1" applyFont="1">
      <alignment vertical="center"/>
    </xf>
    <xf numFmtId="49" fontId="5" fillId="0" borderId="0" xfId="18" applyNumberFormat="1" applyFont="1">
      <alignment vertical="center"/>
    </xf>
    <xf numFmtId="10" fontId="5" fillId="0" borderId="181" xfId="24" applyNumberFormat="1" applyFont="1" applyBorder="1" applyAlignment="1">
      <alignment horizontal="center" vertical="center"/>
    </xf>
    <xf numFmtId="49" fontId="5" fillId="0" borderId="1" xfId="18" applyNumberFormat="1" applyFont="1" applyBorder="1">
      <alignment vertical="center"/>
    </xf>
    <xf numFmtId="49" fontId="5" fillId="0" borderId="1" xfId="18" applyNumberFormat="1" applyFont="1" applyBorder="1" applyAlignment="1">
      <alignment horizontal="left" vertical="center"/>
    </xf>
    <xf numFmtId="189" fontId="5" fillId="13" borderId="20" xfId="24" applyNumberFormat="1" applyFont="1" applyFill="1" applyBorder="1">
      <alignment vertical="center"/>
    </xf>
    <xf numFmtId="49" fontId="5" fillId="0" borderId="180" xfId="18" applyNumberFormat="1" applyFont="1" applyBorder="1">
      <alignment vertical="center"/>
    </xf>
    <xf numFmtId="49" fontId="5" fillId="0" borderId="21" xfId="18" applyNumberFormat="1" applyFont="1" applyBorder="1" applyAlignment="1">
      <alignment horizontal="centerContinuous" vertical="center"/>
    </xf>
    <xf numFmtId="49" fontId="5" fillId="0" borderId="19" xfId="18" applyNumberFormat="1" applyFont="1" applyBorder="1" applyAlignment="1">
      <alignment horizontal="centerContinuous" vertical="center"/>
    </xf>
    <xf numFmtId="49" fontId="5" fillId="0" borderId="180" xfId="18" applyNumberFormat="1" applyFont="1" applyBorder="1" applyAlignment="1">
      <alignment horizontal="left" vertical="center"/>
    </xf>
    <xf numFmtId="49" fontId="5" fillId="0" borderId="181" xfId="18" applyNumberFormat="1" applyFont="1" applyBorder="1" applyAlignment="1">
      <alignment horizontal="center" vertical="center"/>
    </xf>
    <xf numFmtId="181" fontId="5" fillId="6" borderId="19" xfId="18" applyNumberFormat="1" applyFont="1" applyFill="1" applyBorder="1" applyProtection="1">
      <alignment vertical="center"/>
      <protection locked="0"/>
    </xf>
    <xf numFmtId="49" fontId="5" fillId="0" borderId="0" xfId="18" applyNumberFormat="1" applyFont="1" applyAlignment="1">
      <alignment horizontal="left" vertical="center"/>
    </xf>
    <xf numFmtId="49" fontId="5" fillId="0" borderId="0" xfId="18" applyNumberFormat="1" applyFont="1" applyAlignment="1">
      <alignment horizontal="center" vertical="center"/>
    </xf>
    <xf numFmtId="49" fontId="5" fillId="6" borderId="0" xfId="18" applyNumberFormat="1" applyFont="1" applyFill="1" applyAlignment="1">
      <alignment horizontal="center" vertical="center"/>
    </xf>
    <xf numFmtId="49" fontId="5" fillId="6" borderId="0" xfId="18" applyNumberFormat="1" applyFont="1" applyFill="1" applyAlignment="1" applyProtection="1">
      <alignment horizontal="right" vertical="center"/>
      <protection locked="0"/>
    </xf>
    <xf numFmtId="49" fontId="5" fillId="0" borderId="0" xfId="18" applyNumberFormat="1" applyFont="1" applyAlignment="1">
      <alignment horizontal="left" vertical="center" indent="3"/>
    </xf>
    <xf numFmtId="49" fontId="74" fillId="0" borderId="0" xfId="18" applyNumberFormat="1" applyFont="1">
      <alignment vertical="center"/>
    </xf>
    <xf numFmtId="49" fontId="74" fillId="0" borderId="0" xfId="18" applyNumberFormat="1" applyFont="1" applyAlignment="1">
      <alignment horizontal="left" vertical="center"/>
    </xf>
    <xf numFmtId="49" fontId="5" fillId="6" borderId="20" xfId="18" applyNumberFormat="1" applyFont="1" applyFill="1" applyBorder="1" applyAlignment="1" applyProtection="1">
      <alignment horizontal="center" vertical="center"/>
      <protection locked="0"/>
    </xf>
    <xf numFmtId="49" fontId="5" fillId="6" borderId="21" xfId="18" applyNumberFormat="1" applyFont="1" applyFill="1" applyBorder="1" applyAlignment="1" applyProtection="1">
      <alignment horizontal="center" vertical="center"/>
      <protection locked="0"/>
    </xf>
    <xf numFmtId="49" fontId="5" fillId="6" borderId="19" xfId="18" applyNumberFormat="1" applyFont="1" applyFill="1" applyBorder="1" applyAlignment="1" applyProtection="1">
      <alignment horizontal="center" vertical="center"/>
      <protection locked="0"/>
    </xf>
    <xf numFmtId="49" fontId="5" fillId="0" borderId="20" xfId="18" applyNumberFormat="1" applyFont="1" applyBorder="1">
      <alignment vertical="center"/>
    </xf>
    <xf numFmtId="49" fontId="5" fillId="0" borderId="21" xfId="18" applyNumberFormat="1" applyFont="1" applyBorder="1">
      <alignment vertical="center"/>
    </xf>
    <xf numFmtId="49" fontId="5" fillId="0" borderId="21" xfId="18" applyNumberFormat="1" applyFont="1" applyBorder="1" applyAlignment="1">
      <alignment horizontal="left" vertical="center"/>
    </xf>
    <xf numFmtId="49" fontId="5" fillId="0" borderId="19" xfId="18" applyNumberFormat="1" applyFont="1" applyBorder="1" applyAlignment="1">
      <alignment horizontal="left" vertical="center"/>
    </xf>
    <xf numFmtId="49" fontId="9" fillId="0" borderId="0" xfId="18" applyNumberFormat="1" applyFont="1" applyAlignment="1">
      <alignment horizontal="left" vertical="center"/>
    </xf>
    <xf numFmtId="49" fontId="9" fillId="0" borderId="0" xfId="18" applyNumberFormat="1" applyFont="1" applyAlignment="1">
      <alignment horizontal="right" vertical="center" wrapText="1"/>
    </xf>
    <xf numFmtId="49" fontId="12" fillId="0" borderId="0" xfId="18" applyNumberFormat="1" applyFont="1">
      <alignment vertical="center"/>
    </xf>
    <xf numFmtId="49" fontId="12" fillId="0" borderId="0" xfId="18" applyNumberFormat="1" applyFont="1" applyAlignment="1">
      <alignment horizontal="left" vertical="center" indent="4"/>
    </xf>
    <xf numFmtId="0" fontId="36" fillId="0" borderId="0" xfId="0" applyFont="1" applyAlignment="1">
      <alignment horizontal="left" vertical="center"/>
    </xf>
    <xf numFmtId="0" fontId="20" fillId="0" borderId="0" xfId="0" applyFont="1" applyAlignment="1">
      <alignment horizontal="left" vertical="center"/>
    </xf>
    <xf numFmtId="0" fontId="36" fillId="0" borderId="0" xfId="0" applyFont="1" applyAlignment="1">
      <alignment horizontal="left" vertical="center" wrapText="1"/>
    </xf>
    <xf numFmtId="0" fontId="36" fillId="0" borderId="0" xfId="0" applyFont="1" applyAlignment="1">
      <alignment horizontal="left" vertical="top" wrapText="1"/>
    </xf>
    <xf numFmtId="0" fontId="9" fillId="0" borderId="0" xfId="5" applyFont="1" applyAlignment="1">
      <alignment horizontal="center" vertical="center" wrapText="1"/>
    </xf>
    <xf numFmtId="0" fontId="10" fillId="0" borderId="0" xfId="5" applyFont="1" applyAlignment="1">
      <alignment vertical="distributed" wrapText="1"/>
    </xf>
    <xf numFmtId="190" fontId="22" fillId="0" borderId="226" xfId="5" applyNumberFormat="1" applyFont="1" applyBorder="1" applyAlignment="1">
      <alignment horizontal="right" vertical="center" wrapText="1"/>
    </xf>
    <xf numFmtId="49" fontId="22" fillId="0" borderId="227" xfId="5" applyNumberFormat="1" applyFont="1" applyBorder="1" applyAlignment="1">
      <alignment vertical="center"/>
    </xf>
    <xf numFmtId="190" fontId="22" fillId="0" borderId="223" xfId="5" applyNumberFormat="1" applyFont="1" applyBorder="1" applyAlignment="1">
      <alignment horizontal="right" vertical="center" wrapText="1"/>
    </xf>
    <xf numFmtId="49" fontId="22" fillId="0" borderId="14" xfId="5" applyNumberFormat="1" applyFont="1" applyBorder="1" applyAlignment="1">
      <alignment vertical="center"/>
    </xf>
    <xf numFmtId="190" fontId="22" fillId="0" borderId="49" xfId="5" applyNumberFormat="1" applyFont="1" applyBorder="1" applyAlignment="1">
      <alignment horizontal="right" vertical="center" wrapText="1"/>
    </xf>
    <xf numFmtId="49" fontId="22" fillId="0" borderId="219" xfId="5" applyNumberFormat="1" applyFont="1" applyBorder="1" applyAlignment="1">
      <alignment vertical="center"/>
    </xf>
    <xf numFmtId="0" fontId="13" fillId="0" borderId="5" xfId="1" applyFill="1" applyBorder="1" applyAlignment="1" applyProtection="1">
      <alignment horizontal="center" vertical="center"/>
    </xf>
    <xf numFmtId="0" fontId="22" fillId="0" borderId="0" xfId="7" applyFont="1">
      <alignment vertical="center"/>
    </xf>
    <xf numFmtId="0" fontId="5" fillId="0" borderId="0" xfId="7" applyFont="1" applyAlignment="1">
      <alignment horizontal="center" vertical="center"/>
    </xf>
    <xf numFmtId="0" fontId="159" fillId="0" borderId="0" xfId="7" applyFont="1" applyAlignment="1">
      <alignment horizontal="left" vertical="center"/>
    </xf>
    <xf numFmtId="0" fontId="5" fillId="0" borderId="0" xfId="7" applyFont="1" applyAlignment="1">
      <alignment horizontal="left" vertical="center"/>
    </xf>
    <xf numFmtId="49" fontId="5" fillId="0" borderId="31" xfId="7" applyNumberFormat="1" applyFont="1" applyBorder="1" applyAlignment="1">
      <alignment horizontal="center" vertical="center"/>
    </xf>
    <xf numFmtId="0" fontId="22" fillId="0" borderId="31" xfId="7" applyFont="1" applyBorder="1">
      <alignment vertical="center"/>
    </xf>
    <xf numFmtId="0" fontId="5" fillId="0" borderId="28" xfId="7" applyFont="1" applyBorder="1">
      <alignment vertical="center"/>
    </xf>
    <xf numFmtId="0" fontId="5" fillId="0" borderId="31" xfId="7" applyFont="1" applyBorder="1">
      <alignment vertical="center"/>
    </xf>
    <xf numFmtId="0" fontId="5" fillId="0" borderId="26" xfId="7" applyFont="1" applyBorder="1" applyAlignment="1">
      <alignment horizontal="left" vertical="center"/>
    </xf>
    <xf numFmtId="0" fontId="22" fillId="0" borderId="0" xfId="7" applyFont="1" applyAlignment="1">
      <alignment horizontal="center" vertical="center"/>
    </xf>
    <xf numFmtId="0" fontId="22" fillId="0" borderId="24" xfId="7" applyFont="1" applyBorder="1">
      <alignment vertical="center"/>
    </xf>
    <xf numFmtId="0" fontId="5" fillId="0" borderId="28" xfId="7" applyFont="1" applyBorder="1" applyAlignment="1">
      <alignment horizontal="left" vertical="center"/>
    </xf>
    <xf numFmtId="0" fontId="5" fillId="0" borderId="31" xfId="7" applyFont="1" applyBorder="1" applyAlignment="1">
      <alignment horizontal="left" vertical="center"/>
    </xf>
    <xf numFmtId="0" fontId="5" fillId="0" borderId="31" xfId="7" applyFont="1" applyBorder="1" applyAlignment="1">
      <alignment horizontal="center" vertical="center"/>
    </xf>
    <xf numFmtId="0" fontId="22" fillId="0" borderId="31" xfId="7" applyFont="1" applyBorder="1" applyAlignment="1">
      <alignment horizontal="center" vertical="center"/>
    </xf>
    <xf numFmtId="0" fontId="22" fillId="0" borderId="27" xfId="7" applyFont="1" applyBorder="1">
      <alignment vertical="center"/>
    </xf>
    <xf numFmtId="0" fontId="5" fillId="0" borderId="23" xfId="7" applyFont="1" applyBorder="1" applyAlignment="1">
      <alignment horizontal="left" vertical="center"/>
    </xf>
    <xf numFmtId="0" fontId="9" fillId="0" borderId="15" xfId="7" applyFont="1" applyBorder="1" applyAlignment="1">
      <alignment horizontal="center" vertical="center"/>
    </xf>
    <xf numFmtId="0" fontId="9" fillId="0" borderId="0" xfId="7" applyFont="1" applyAlignment="1">
      <alignment horizontal="center" vertical="center"/>
    </xf>
    <xf numFmtId="49" fontId="74" fillId="0" borderId="28" xfId="7" applyNumberFormat="1" applyFont="1" applyBorder="1">
      <alignment vertical="center"/>
    </xf>
    <xf numFmtId="0" fontId="9" fillId="0" borderId="31" xfId="7" applyFont="1" applyBorder="1" applyAlignment="1">
      <alignment horizontal="center" vertical="center"/>
    </xf>
    <xf numFmtId="0" fontId="22" fillId="0" borderId="29" xfId="7" applyFont="1" applyBorder="1">
      <alignment vertical="center"/>
    </xf>
    <xf numFmtId="0" fontId="5" fillId="2" borderId="15" xfId="7" applyFont="1" applyFill="1" applyBorder="1" applyAlignment="1">
      <alignment horizontal="center" vertical="center" wrapText="1"/>
    </xf>
    <xf numFmtId="0" fontId="5" fillId="2" borderId="0" xfId="7" applyFont="1" applyFill="1" applyAlignment="1">
      <alignment horizontal="center" vertical="center" wrapText="1"/>
    </xf>
    <xf numFmtId="49" fontId="74" fillId="0" borderId="15" xfId="7" applyNumberFormat="1" applyFont="1" applyBorder="1">
      <alignment vertical="center"/>
    </xf>
    <xf numFmtId="0" fontId="5" fillId="0" borderId="15" xfId="7" applyFont="1" applyBorder="1" applyAlignment="1">
      <alignment horizontal="center" vertical="center"/>
    </xf>
    <xf numFmtId="49" fontId="74" fillId="0" borderId="0" xfId="7" applyNumberFormat="1" applyFont="1" applyAlignment="1">
      <alignment horizontal="center" vertical="center"/>
    </xf>
    <xf numFmtId="49" fontId="5" fillId="0" borderId="0" xfId="7" applyNumberFormat="1" applyFont="1" applyAlignment="1">
      <alignment horizontal="center" vertical="center"/>
    </xf>
    <xf numFmtId="0" fontId="5" fillId="2" borderId="31" xfId="7" applyFont="1" applyFill="1" applyBorder="1" applyAlignment="1">
      <alignment horizontal="left" vertical="center"/>
    </xf>
    <xf numFmtId="49" fontId="74" fillId="0" borderId="31" xfId="7" applyNumberFormat="1" applyFont="1" applyBorder="1">
      <alignment vertical="center"/>
    </xf>
    <xf numFmtId="0" fontId="5" fillId="0" borderId="15" xfId="7" applyFont="1" applyBorder="1">
      <alignment vertical="center"/>
    </xf>
    <xf numFmtId="0" fontId="10" fillId="0" borderId="15" xfId="7" applyFont="1" applyBorder="1">
      <alignment vertical="center"/>
    </xf>
    <xf numFmtId="0" fontId="28" fillId="0" borderId="24" xfId="7" applyFont="1" applyBorder="1">
      <alignment vertical="center"/>
    </xf>
    <xf numFmtId="49" fontId="12" fillId="0" borderId="31" xfId="7" applyNumberFormat="1" applyFont="1" applyBorder="1" applyAlignment="1">
      <alignment horizontal="center" vertical="center"/>
    </xf>
    <xf numFmtId="49" fontId="12" fillId="0" borderId="31" xfId="7" applyNumberFormat="1" applyFont="1" applyBorder="1">
      <alignment vertical="center"/>
    </xf>
    <xf numFmtId="0" fontId="5" fillId="0" borderId="20" xfId="7" applyFont="1" applyBorder="1" applyAlignment="1">
      <alignment horizontal="left" vertical="center"/>
    </xf>
    <xf numFmtId="0" fontId="22" fillId="0" borderId="15" xfId="7" applyFont="1" applyBorder="1">
      <alignment vertical="center"/>
    </xf>
    <xf numFmtId="0" fontId="9" fillId="0" borderId="0" xfId="7" applyFont="1">
      <alignment vertical="center"/>
    </xf>
    <xf numFmtId="181" fontId="22" fillId="0" borderId="0" xfId="7" applyNumberFormat="1" applyFont="1">
      <alignment vertical="center"/>
    </xf>
    <xf numFmtId="181" fontId="2" fillId="0" borderId="0" xfId="7" applyNumberFormat="1" applyFont="1">
      <alignment vertical="center"/>
    </xf>
    <xf numFmtId="181" fontId="2" fillId="0" borderId="0" xfId="7" applyNumberFormat="1" applyFont="1" applyAlignment="1">
      <alignment horizontal="center" vertical="center"/>
    </xf>
    <xf numFmtId="181" fontId="36" fillId="0" borderId="0" xfId="7" applyNumberFormat="1" applyFont="1" applyAlignment="1">
      <alignment horizontal="center" vertical="center"/>
    </xf>
    <xf numFmtId="181" fontId="77" fillId="0" borderId="0" xfId="7" applyNumberFormat="1" applyFont="1" applyAlignment="1">
      <alignment horizontal="left" vertical="center"/>
    </xf>
    <xf numFmtId="181" fontId="35" fillId="0" borderId="0" xfId="7" applyNumberFormat="1" applyFont="1">
      <alignment vertical="center"/>
    </xf>
    <xf numFmtId="181" fontId="35" fillId="0" borderId="0" xfId="7" applyNumberFormat="1" applyFont="1" applyAlignment="1">
      <alignment horizontal="left" vertical="center" wrapText="1"/>
    </xf>
    <xf numFmtId="181" fontId="35" fillId="0" borderId="0" xfId="7" applyNumberFormat="1" applyFont="1" applyAlignment="1">
      <alignment horizontal="center" vertical="center" wrapText="1"/>
    </xf>
    <xf numFmtId="181" fontId="39" fillId="0" borderId="0" xfId="7" applyNumberFormat="1" applyFont="1" applyAlignment="1">
      <alignment horizontal="right" vertical="center" wrapText="1"/>
    </xf>
    <xf numFmtId="181" fontId="36" fillId="0" borderId="0" xfId="7" applyNumberFormat="1" applyFont="1" applyAlignment="1">
      <alignment horizontal="center" vertical="center" wrapText="1"/>
    </xf>
    <xf numFmtId="181" fontId="2" fillId="0" borderId="1" xfId="7" applyNumberFormat="1" applyFont="1" applyBorder="1" applyAlignment="1">
      <alignment horizontal="center" vertical="center" wrapText="1"/>
    </xf>
    <xf numFmtId="181" fontId="36" fillId="0" borderId="1" xfId="7" applyNumberFormat="1" applyFont="1" applyBorder="1" applyAlignment="1">
      <alignment horizontal="center" vertical="center"/>
    </xf>
    <xf numFmtId="181" fontId="36" fillId="0" borderId="1" xfId="7" applyNumberFormat="1" applyFont="1" applyBorder="1" applyAlignment="1">
      <alignment horizontal="center" vertical="center" wrapText="1"/>
    </xf>
    <xf numFmtId="181" fontId="36" fillId="0" borderId="0" xfId="7" applyNumberFormat="1" applyFont="1">
      <alignment vertical="center"/>
    </xf>
    <xf numFmtId="181" fontId="2" fillId="0" borderId="1" xfId="7" applyNumberFormat="1" applyFont="1" applyBorder="1">
      <alignment vertical="center"/>
    </xf>
    <xf numFmtId="181" fontId="36" fillId="0" borderId="0" xfId="7" applyNumberFormat="1" applyFont="1" applyAlignment="1">
      <alignment horizontal="left" vertical="center" wrapText="1"/>
    </xf>
    <xf numFmtId="181" fontId="36" fillId="0" borderId="2" xfId="7" applyNumberFormat="1" applyFont="1" applyBorder="1" applyAlignment="1">
      <alignment horizontal="center" vertical="center" wrapText="1"/>
    </xf>
    <xf numFmtId="181" fontId="36" fillId="0" borderId="22" xfId="7" applyNumberFormat="1" applyFont="1" applyBorder="1" applyAlignment="1">
      <alignment horizontal="center" vertical="center" wrapText="1"/>
    </xf>
    <xf numFmtId="181" fontId="36" fillId="0" borderId="215" xfId="7" applyNumberFormat="1" applyFont="1" applyBorder="1" applyAlignment="1">
      <alignment horizontal="center" vertical="center" wrapText="1"/>
    </xf>
    <xf numFmtId="181" fontId="36" fillId="0" borderId="20" xfId="7" applyNumberFormat="1" applyFont="1" applyBorder="1" applyAlignment="1">
      <alignment horizontal="center" vertical="center" wrapText="1"/>
    </xf>
    <xf numFmtId="181" fontId="36" fillId="0" borderId="216" xfId="7" applyNumberFormat="1" applyFont="1" applyBorder="1" applyAlignment="1">
      <alignment horizontal="center" vertical="center" wrapText="1"/>
    </xf>
    <xf numFmtId="181" fontId="36" fillId="0" borderId="217" xfId="7" applyNumberFormat="1" applyFont="1" applyBorder="1" applyAlignment="1">
      <alignment horizontal="center" vertical="center" wrapText="1"/>
    </xf>
    <xf numFmtId="181" fontId="36" fillId="0" borderId="218" xfId="7" applyNumberFormat="1" applyFont="1" applyBorder="1" applyAlignment="1">
      <alignment horizontal="center" vertical="center" wrapText="1"/>
    </xf>
    <xf numFmtId="181" fontId="36" fillId="0" borderId="20" xfId="7" applyNumberFormat="1" applyFont="1" applyBorder="1">
      <alignment vertical="center"/>
    </xf>
    <xf numFmtId="181" fontId="36" fillId="0" borderId="48" xfId="7" applyNumberFormat="1" applyFont="1" applyBorder="1" applyAlignment="1">
      <alignment vertical="center" wrapText="1"/>
    </xf>
    <xf numFmtId="181" fontId="36" fillId="0" borderId="28" xfId="7" applyNumberFormat="1" applyFont="1" applyBorder="1" applyAlignment="1">
      <alignment horizontal="center" vertical="center" wrapText="1"/>
    </xf>
    <xf numFmtId="181" fontId="36" fillId="0" borderId="149" xfId="7" applyNumberFormat="1" applyFont="1" applyBorder="1" applyAlignment="1">
      <alignment horizontal="center" vertical="center" wrapText="1"/>
    </xf>
    <xf numFmtId="181" fontId="36" fillId="0" borderId="19" xfId="7" applyNumberFormat="1" applyFont="1" applyBorder="1" applyAlignment="1">
      <alignment horizontal="center" vertical="center" wrapText="1"/>
    </xf>
    <xf numFmtId="181" fontId="36" fillId="0" borderId="114" xfId="7" applyNumberFormat="1" applyFont="1" applyBorder="1" applyAlignment="1">
      <alignment horizontal="center" vertical="center" wrapText="1"/>
    </xf>
    <xf numFmtId="181" fontId="36" fillId="0" borderId="53" xfId="7" applyNumberFormat="1" applyFont="1" applyBorder="1" applyAlignment="1">
      <alignment vertical="center" wrapText="1"/>
    </xf>
    <xf numFmtId="181" fontId="36" fillId="0" borderId="115" xfId="7" applyNumberFormat="1" applyFont="1" applyBorder="1" applyAlignment="1">
      <alignment horizontal="center" vertical="center" wrapText="1"/>
    </xf>
    <xf numFmtId="181" fontId="36" fillId="0" borderId="48" xfId="7" applyNumberFormat="1" applyFont="1" applyBorder="1" applyAlignment="1">
      <alignment horizontal="center" vertical="center"/>
    </xf>
    <xf numFmtId="181" fontId="36" fillId="0" borderId="48" xfId="7" applyNumberFormat="1" applyFont="1" applyBorder="1">
      <alignment vertical="center"/>
    </xf>
    <xf numFmtId="181" fontId="36" fillId="0" borderId="1" xfId="7" applyNumberFormat="1" applyFont="1" applyBorder="1">
      <alignment vertical="center"/>
    </xf>
    <xf numFmtId="181" fontId="36" fillId="0" borderId="0" xfId="7" applyNumberFormat="1" applyFont="1" applyAlignment="1">
      <alignment horizontal="left" vertical="center"/>
    </xf>
    <xf numFmtId="181" fontId="2" fillId="0" borderId="0" xfId="7" applyNumberFormat="1" applyFont="1" applyAlignment="1">
      <alignment horizontal="left" vertical="center"/>
    </xf>
    <xf numFmtId="181" fontId="9" fillId="0" borderId="0" xfId="7" applyNumberFormat="1" applyFont="1">
      <alignment vertical="center"/>
    </xf>
    <xf numFmtId="181" fontId="9" fillId="0" borderId="0" xfId="7" applyNumberFormat="1" applyFont="1" applyAlignment="1">
      <alignment horizontal="left" vertical="center"/>
    </xf>
    <xf numFmtId="181" fontId="2" fillId="0" borderId="0" xfId="7" applyNumberFormat="1" applyFont="1" applyAlignment="1">
      <alignment horizontal="right" vertical="center"/>
    </xf>
    <xf numFmtId="0" fontId="0" fillId="0" borderId="21" xfId="0" applyBorder="1" applyAlignment="1">
      <alignment vertical="center" shrinkToFit="1"/>
    </xf>
    <xf numFmtId="0" fontId="0" fillId="0" borderId="19" xfId="0" applyBorder="1" applyAlignment="1">
      <alignment vertical="center" shrinkToFit="1"/>
    </xf>
    <xf numFmtId="0" fontId="0" fillId="0" borderId="20" xfId="0" applyBorder="1" applyAlignment="1">
      <alignment horizontal="center" vertical="center" shrinkToFit="1"/>
    </xf>
    <xf numFmtId="0" fontId="0" fillId="0" borderId="280" xfId="0" applyBorder="1">
      <alignment vertical="center"/>
    </xf>
    <xf numFmtId="0" fontId="0" fillId="0" borderId="59" xfId="0" applyBorder="1">
      <alignment vertical="center"/>
    </xf>
    <xf numFmtId="0" fontId="0" fillId="0" borderId="281" xfId="0" applyBorder="1" applyAlignment="1">
      <alignment horizontal="center" vertical="center"/>
    </xf>
    <xf numFmtId="0" fontId="0" fillId="0" borderId="26" xfId="0" applyBorder="1" applyAlignment="1">
      <alignment horizontal="center" vertical="center"/>
    </xf>
    <xf numFmtId="0" fontId="0" fillId="0" borderId="131" xfId="0" applyBorder="1">
      <alignment vertical="center"/>
    </xf>
    <xf numFmtId="0" fontId="0" fillId="0" borderId="130" xfId="0" applyBorder="1">
      <alignment vertical="center"/>
    </xf>
    <xf numFmtId="0" fontId="0" fillId="0" borderId="129" xfId="0" applyBorder="1" applyAlignment="1">
      <alignment horizontal="center" vertical="center"/>
    </xf>
    <xf numFmtId="0" fontId="0" fillId="0" borderId="281" xfId="0" applyBorder="1">
      <alignment vertical="center"/>
    </xf>
    <xf numFmtId="0" fontId="0" fillId="0" borderId="26" xfId="0" applyBorder="1" applyAlignment="1">
      <alignment horizontal="right" vertical="center"/>
    </xf>
    <xf numFmtId="0" fontId="0" fillId="0" borderId="23" xfId="0" applyBorder="1" applyAlignment="1">
      <alignment horizontal="right" vertical="center"/>
    </xf>
    <xf numFmtId="0" fontId="73" fillId="0" borderId="0" xfId="0" applyFont="1" applyAlignment="1">
      <alignment horizontal="left" vertical="center"/>
    </xf>
    <xf numFmtId="49" fontId="22" fillId="0" borderId="0" xfId="0" applyNumberFormat="1" applyFont="1">
      <alignment vertical="center"/>
    </xf>
    <xf numFmtId="49" fontId="5" fillId="0" borderId="0" xfId="0" applyNumberFormat="1" applyFont="1" applyAlignment="1">
      <alignment horizontal="justify" vertical="center" wrapText="1"/>
    </xf>
    <xf numFmtId="0" fontId="101" fillId="0" borderId="0" xfId="0" applyFont="1" applyAlignment="1">
      <alignment horizontal="left" vertical="center"/>
    </xf>
    <xf numFmtId="0" fontId="101" fillId="0" borderId="0" xfId="0" applyFont="1" applyAlignment="1">
      <alignment horizontal="right" vertical="center"/>
    </xf>
    <xf numFmtId="49" fontId="74" fillId="0" borderId="0" xfId="0" applyNumberFormat="1" applyFont="1" applyAlignment="1">
      <alignment horizontal="left" vertical="center"/>
    </xf>
    <xf numFmtId="49" fontId="74" fillId="0" borderId="0" xfId="0" applyNumberFormat="1" applyFont="1">
      <alignment vertical="center"/>
    </xf>
    <xf numFmtId="49" fontId="5" fillId="0" borderId="0" xfId="0" applyNumberFormat="1" applyFont="1">
      <alignment vertical="center"/>
    </xf>
    <xf numFmtId="49" fontId="5" fillId="6" borderId="21" xfId="0" applyNumberFormat="1" applyFont="1" applyFill="1" applyBorder="1" applyAlignment="1" applyProtection="1">
      <alignment horizontal="center" vertical="center"/>
      <protection locked="0"/>
    </xf>
    <xf numFmtId="49" fontId="5" fillId="0" borderId="0" xfId="0" applyNumberFormat="1" applyFont="1" applyAlignment="1">
      <alignment horizontal="left" vertical="center"/>
    </xf>
    <xf numFmtId="49" fontId="5" fillId="0" borderId="0" xfId="0" applyNumberFormat="1" applyFont="1" applyAlignment="1">
      <alignment horizontal="left" vertical="center" indent="3"/>
    </xf>
    <xf numFmtId="49" fontId="5" fillId="6" borderId="0" xfId="0" applyNumberFormat="1" applyFont="1" applyFill="1" applyAlignment="1" applyProtection="1">
      <alignment horizontal="center" vertical="center"/>
      <protection locked="0"/>
    </xf>
    <xf numFmtId="49" fontId="5" fillId="0" borderId="181" xfId="0" applyNumberFormat="1" applyFont="1" applyBorder="1" applyAlignment="1">
      <alignment horizontal="center" vertical="center"/>
    </xf>
    <xf numFmtId="0" fontId="5" fillId="13" borderId="19" xfId="0" applyFont="1" applyFill="1" applyBorder="1" applyAlignment="1">
      <alignment horizontal="center" vertical="center"/>
    </xf>
    <xf numFmtId="0" fontId="98" fillId="0" borderId="15" xfId="0" applyFont="1" applyBorder="1" applyAlignment="1">
      <alignment horizontal="left" vertical="center" wrapText="1"/>
    </xf>
    <xf numFmtId="49" fontId="5" fillId="0" borderId="15" xfId="0" applyNumberFormat="1" applyFont="1" applyBorder="1">
      <alignment vertical="center"/>
    </xf>
    <xf numFmtId="49" fontId="5" fillId="0" borderId="15" xfId="0" applyNumberFormat="1" applyFont="1" applyBorder="1" applyAlignment="1">
      <alignment horizontal="center" vertical="center"/>
    </xf>
    <xf numFmtId="0" fontId="101" fillId="6" borderId="23" xfId="0" applyFont="1" applyFill="1" applyBorder="1" applyProtection="1">
      <alignment vertical="center"/>
      <protection locked="0"/>
    </xf>
    <xf numFmtId="0" fontId="101" fillId="6" borderId="28" xfId="0" applyFont="1" applyFill="1" applyBorder="1" applyProtection="1">
      <alignment vertical="center"/>
      <protection locked="0"/>
    </xf>
    <xf numFmtId="0" fontId="101" fillId="6" borderId="19" xfId="0" applyFont="1" applyFill="1" applyBorder="1" applyAlignment="1" applyProtection="1">
      <alignment horizontal="right" vertical="center" shrinkToFit="1"/>
      <protection locked="0"/>
    </xf>
    <xf numFmtId="193" fontId="101" fillId="0" borderId="181" xfId="0" applyNumberFormat="1" applyFont="1" applyBorder="1" applyAlignment="1">
      <alignment horizontal="center" vertical="center"/>
    </xf>
    <xf numFmtId="0" fontId="101" fillId="6" borderId="21" xfId="0" applyFont="1" applyFill="1" applyBorder="1" applyAlignment="1" applyProtection="1">
      <alignment horizontal="right" vertical="center"/>
      <protection locked="0"/>
    </xf>
    <xf numFmtId="0" fontId="101" fillId="0" borderId="15" xfId="0" applyFont="1" applyBorder="1" applyAlignment="1">
      <alignment horizontal="justify" vertical="center"/>
    </xf>
    <xf numFmtId="0" fontId="98" fillId="0" borderId="0" xfId="0" applyFont="1" applyAlignment="1">
      <alignment horizontal="justify"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7" xfId="0" applyNumberFormat="1" applyFont="1" applyBorder="1">
      <alignment vertical="center"/>
    </xf>
    <xf numFmtId="49" fontId="5" fillId="0" borderId="22" xfId="0" applyNumberFormat="1" applyFont="1" applyBorder="1" applyAlignment="1">
      <alignment horizontal="center" vertical="center"/>
    </xf>
    <xf numFmtId="49" fontId="5" fillId="0" borderId="31" xfId="0" applyNumberFormat="1" applyFont="1" applyBorder="1">
      <alignment vertical="center"/>
    </xf>
    <xf numFmtId="49" fontId="5" fillId="0" borderId="25" xfId="0" applyNumberFormat="1" applyFont="1" applyBorder="1">
      <alignment vertical="center"/>
    </xf>
    <xf numFmtId="49" fontId="5" fillId="0" borderId="2" xfId="0" applyNumberFormat="1" applyFont="1" applyBorder="1">
      <alignment vertical="center"/>
    </xf>
    <xf numFmtId="189" fontId="5" fillId="3" borderId="28" xfId="24" applyNumberFormat="1" applyFont="1" applyFill="1" applyBorder="1" applyAlignment="1">
      <alignment horizontal="center" vertical="center"/>
    </xf>
    <xf numFmtId="49" fontId="5" fillId="0" borderId="25" xfId="0" applyNumberFormat="1" applyFont="1" applyBorder="1" applyAlignment="1">
      <alignment horizontal="left" vertical="center"/>
    </xf>
    <xf numFmtId="49" fontId="5" fillId="0" borderId="21" xfId="0" applyNumberFormat="1" applyFont="1" applyBorder="1">
      <alignment vertical="center"/>
    </xf>
    <xf numFmtId="49" fontId="5" fillId="0" borderId="29" xfId="0" applyNumberFormat="1" applyFont="1" applyBorder="1" applyAlignment="1">
      <alignment horizontal="left" vertical="center"/>
    </xf>
    <xf numFmtId="189" fontId="5" fillId="3" borderId="31" xfId="24" applyNumberFormat="1" applyFont="1" applyFill="1" applyBorder="1" applyAlignment="1">
      <alignment horizontal="center" vertical="center"/>
    </xf>
    <xf numFmtId="49" fontId="5" fillId="0" borderId="22" xfId="0" quotePrefix="1" applyNumberFormat="1" applyFont="1" applyBorder="1" applyAlignment="1">
      <alignment horizontal="center" vertical="center"/>
    </xf>
    <xf numFmtId="49" fontId="5" fillId="0" borderId="25" xfId="0" quotePrefix="1" applyNumberFormat="1" applyFont="1" applyBorder="1" applyAlignment="1">
      <alignment horizontal="center" vertical="center"/>
    </xf>
    <xf numFmtId="0" fontId="104" fillId="0" borderId="0" xfId="0" applyFont="1" applyAlignment="1">
      <alignment horizontal="left" vertical="center" indent="2"/>
    </xf>
    <xf numFmtId="49" fontId="10" fillId="0" borderId="0" xfId="0" applyNumberFormat="1" applyFont="1" applyAlignment="1">
      <alignment horizontal="left" vertical="center" indent="4"/>
    </xf>
    <xf numFmtId="49" fontId="10" fillId="0" borderId="0" xfId="0" applyNumberFormat="1" applyFont="1">
      <alignment vertical="center"/>
    </xf>
    <xf numFmtId="49" fontId="8" fillId="6" borderId="0" xfId="0" applyNumberFormat="1" applyFont="1" applyFill="1" applyAlignment="1" applyProtection="1">
      <alignment horizontal="center" vertical="center" wrapText="1"/>
      <protection locked="0"/>
    </xf>
    <xf numFmtId="49" fontId="9" fillId="0" borderId="0" xfId="0" applyNumberFormat="1" applyFont="1" applyAlignment="1">
      <alignment horizontal="right" vertical="center" wrapText="1"/>
    </xf>
    <xf numFmtId="49" fontId="5" fillId="6" borderId="0" xfId="0" applyNumberFormat="1" applyFont="1" applyFill="1" applyAlignment="1" applyProtection="1">
      <alignment horizontal="right" vertical="center"/>
      <protection locked="0"/>
    </xf>
    <xf numFmtId="0" fontId="5" fillId="0" borderId="181" xfId="0" applyFont="1" applyBorder="1" applyAlignment="1">
      <alignment horizontal="center" vertical="center" wrapText="1"/>
    </xf>
    <xf numFmtId="49" fontId="5" fillId="0" borderId="20" xfId="0" applyNumberFormat="1" applyFont="1" applyBorder="1">
      <alignment vertical="center"/>
    </xf>
    <xf numFmtId="0" fontId="10" fillId="0" borderId="0" xfId="0" applyFont="1">
      <alignment vertical="center"/>
    </xf>
    <xf numFmtId="0" fontId="12" fillId="0" borderId="15" xfId="0" applyFont="1" applyBorder="1" applyAlignment="1">
      <alignment horizontal="right" vertical="top"/>
    </xf>
    <xf numFmtId="0" fontId="12" fillId="0" borderId="0" xfId="0" applyFont="1" applyAlignment="1">
      <alignment horizontal="left" vertical="center" indent="3"/>
    </xf>
    <xf numFmtId="0" fontId="12" fillId="0" borderId="0" xfId="0" applyFont="1" applyAlignment="1">
      <alignment horizontal="left" vertical="center" indent="2"/>
    </xf>
    <xf numFmtId="0" fontId="12" fillId="0" borderId="0" xfId="0" applyFont="1">
      <alignment vertical="center"/>
    </xf>
    <xf numFmtId="49" fontId="12" fillId="0" borderId="0" xfId="0" applyNumberFormat="1" applyFont="1" applyAlignment="1">
      <alignment horizontal="left" vertical="top" indent="2"/>
    </xf>
    <xf numFmtId="49" fontId="12" fillId="0" borderId="0" xfId="0" applyNumberFormat="1" applyFont="1">
      <alignment vertical="center"/>
    </xf>
    <xf numFmtId="49" fontId="12" fillId="0" borderId="0" xfId="0" applyNumberFormat="1" applyFont="1" applyAlignment="1">
      <alignment horizontal="left" vertical="center" indent="4"/>
    </xf>
    <xf numFmtId="0" fontId="7" fillId="0" borderId="0" xfId="18" applyFont="1">
      <alignment vertical="center"/>
    </xf>
    <xf numFmtId="0" fontId="9" fillId="0" borderId="17" xfId="18" applyFont="1" applyBorder="1" applyAlignment="1">
      <alignment horizontal="left" vertical="top" wrapText="1"/>
    </xf>
    <xf numFmtId="49" fontId="9" fillId="0" borderId="17" xfId="18" applyNumberFormat="1" applyFont="1" applyBorder="1" applyAlignment="1">
      <alignment horizontal="left" vertical="top" wrapText="1"/>
    </xf>
    <xf numFmtId="0" fontId="9" fillId="0" borderId="0" xfId="18" applyFont="1" applyAlignment="1">
      <alignment horizontal="left" vertical="center"/>
    </xf>
    <xf numFmtId="0" fontId="11" fillId="0" borderId="22" xfId="18" applyFont="1" applyBorder="1" applyAlignment="1">
      <alignment horizontal="left" vertical="center" wrapText="1"/>
    </xf>
    <xf numFmtId="0" fontId="11" fillId="0" borderId="25" xfId="18" applyFont="1" applyBorder="1" applyAlignment="1">
      <alignment horizontal="left" vertical="center" wrapText="1"/>
    </xf>
    <xf numFmtId="0" fontId="11" fillId="0" borderId="23" xfId="18" applyFont="1" applyBorder="1" applyAlignment="1">
      <alignment horizontal="left" vertical="center" wrapText="1" indent="1"/>
    </xf>
    <xf numFmtId="0" fontId="11" fillId="0" borderId="24" xfId="18" applyFont="1" applyBorder="1" applyAlignment="1">
      <alignment horizontal="left" vertical="center" wrapText="1" indent="1"/>
    </xf>
    <xf numFmtId="0" fontId="11" fillId="0" borderId="24" xfId="18" applyFont="1" applyBorder="1" applyAlignment="1">
      <alignment vertical="center" wrapText="1"/>
    </xf>
    <xf numFmtId="0" fontId="11" fillId="0" borderId="132" xfId="18" applyFont="1" applyBorder="1" applyAlignment="1">
      <alignment horizontal="left" vertical="center" wrapText="1" indent="1"/>
    </xf>
    <xf numFmtId="0" fontId="11" fillId="0" borderId="37" xfId="18" applyFont="1" applyBorder="1" applyAlignment="1">
      <alignment horizontal="left" vertical="center" wrapText="1" indent="1"/>
    </xf>
    <xf numFmtId="0" fontId="11" fillId="0" borderId="37" xfId="18" applyFont="1" applyBorder="1" applyAlignment="1">
      <alignment vertical="center" wrapText="1"/>
    </xf>
    <xf numFmtId="0" fontId="7" fillId="0" borderId="25" xfId="18" applyFont="1" applyBorder="1" applyAlignment="1">
      <alignment vertical="center" wrapText="1"/>
    </xf>
    <xf numFmtId="0" fontId="11" fillId="0" borderId="26" xfId="18" applyFont="1" applyBorder="1" applyAlignment="1">
      <alignment horizontal="left" vertical="center" wrapText="1" indent="1"/>
    </xf>
    <xf numFmtId="0" fontId="11" fillId="0" borderId="27" xfId="18" applyFont="1" applyBorder="1" applyAlignment="1">
      <alignment horizontal="left" vertical="center" wrapText="1" indent="1"/>
    </xf>
    <xf numFmtId="0" fontId="11" fillId="0" borderId="27" xfId="18" applyFont="1" applyBorder="1" applyAlignment="1">
      <alignment vertical="center" wrapText="1"/>
    </xf>
    <xf numFmtId="0" fontId="7" fillId="0" borderId="19" xfId="18" applyFont="1" applyBorder="1" applyAlignment="1">
      <alignment horizontal="center" vertical="center" wrapText="1"/>
    </xf>
    <xf numFmtId="0" fontId="11" fillId="0" borderId="20" xfId="18" applyFont="1" applyBorder="1" applyAlignment="1">
      <alignment vertical="center" wrapText="1"/>
    </xf>
    <xf numFmtId="0" fontId="11" fillId="0" borderId="2" xfId="18" applyFont="1" applyBorder="1" applyAlignment="1">
      <alignment horizontal="left" vertical="center" wrapText="1"/>
    </xf>
    <xf numFmtId="0" fontId="11" fillId="0" borderId="38" xfId="18" applyFont="1" applyBorder="1" applyAlignment="1">
      <alignment horizontal="right" vertical="center" wrapText="1"/>
    </xf>
    <xf numFmtId="0" fontId="35" fillId="0" borderId="39" xfId="18" applyFont="1" applyBorder="1" applyAlignment="1">
      <alignment horizontal="right" vertical="center"/>
    </xf>
    <xf numFmtId="0" fontId="11" fillId="0" borderId="23" xfId="18" applyFont="1" applyBorder="1" applyAlignment="1">
      <alignment horizontal="right" vertical="center" wrapText="1"/>
    </xf>
    <xf numFmtId="0" fontId="35" fillId="0" borderId="24" xfId="18" applyFont="1" applyBorder="1" applyAlignment="1">
      <alignment horizontal="right" vertical="center"/>
    </xf>
    <xf numFmtId="0" fontId="11" fillId="0" borderId="26" xfId="18" applyFont="1" applyBorder="1" applyAlignment="1">
      <alignment horizontal="right" vertical="center" wrapText="1"/>
    </xf>
    <xf numFmtId="0" fontId="35" fillId="0" borderId="27" xfId="18" applyFont="1" applyBorder="1" applyAlignment="1">
      <alignment horizontal="right" vertical="center"/>
    </xf>
    <xf numFmtId="0" fontId="11" fillId="0" borderId="28" xfId="18" applyFont="1" applyBorder="1" applyAlignment="1">
      <alignment horizontal="right" vertical="center" wrapText="1"/>
    </xf>
    <xf numFmtId="0" fontId="35" fillId="0" borderId="29" xfId="18" applyFont="1" applyBorder="1" applyAlignment="1">
      <alignment horizontal="right" vertical="center"/>
    </xf>
    <xf numFmtId="0" fontId="11" fillId="0" borderId="0" xfId="18" applyFont="1" applyAlignment="1">
      <alignment horizontal="justify" vertical="center"/>
    </xf>
    <xf numFmtId="0" fontId="15" fillId="0" borderId="0" xfId="7">
      <alignment vertical="center"/>
    </xf>
    <xf numFmtId="0" fontId="21" fillId="0" borderId="0" xfId="7" applyFont="1">
      <alignment vertical="center"/>
    </xf>
    <xf numFmtId="0" fontId="165" fillId="0" borderId="0" xfId="7" applyFont="1">
      <alignment vertical="center"/>
    </xf>
    <xf numFmtId="0" fontId="18" fillId="0" borderId="0" xfId="7" applyFont="1" applyAlignment="1">
      <alignment horizontal="center" vertical="center"/>
    </xf>
    <xf numFmtId="49" fontId="18" fillId="0" borderId="0" xfId="7" applyNumberFormat="1" applyFont="1" applyAlignment="1">
      <alignment horizontal="center" vertical="center"/>
    </xf>
    <xf numFmtId="49" fontId="15" fillId="0" borderId="0" xfId="7" applyNumberFormat="1">
      <alignment vertical="center"/>
    </xf>
    <xf numFmtId="49" fontId="21" fillId="0" borderId="31" xfId="7" applyNumberFormat="1" applyFont="1" applyBorder="1" applyAlignment="1">
      <alignment horizontal="left" vertical="center"/>
    </xf>
    <xf numFmtId="49" fontId="18" fillId="0" borderId="31" xfId="7" applyNumberFormat="1" applyFont="1" applyBorder="1" applyAlignment="1">
      <alignment horizontal="center" vertical="center"/>
    </xf>
    <xf numFmtId="49" fontId="20" fillId="0" borderId="0" xfId="7" applyNumberFormat="1" applyFont="1" applyAlignment="1">
      <alignment horizontal="left" vertical="center"/>
    </xf>
    <xf numFmtId="49" fontId="21" fillId="0" borderId="0" xfId="7" applyNumberFormat="1" applyFont="1" applyAlignment="1">
      <alignment horizontal="left" vertical="center"/>
    </xf>
    <xf numFmtId="49" fontId="21" fillId="0" borderId="0" xfId="7" applyNumberFormat="1" applyFont="1">
      <alignment vertical="center"/>
    </xf>
    <xf numFmtId="0" fontId="21" fillId="0" borderId="23" xfId="7" applyFont="1" applyBorder="1" applyAlignment="1">
      <alignment horizontal="left" vertical="center"/>
    </xf>
    <xf numFmtId="0" fontId="21" fillId="0" borderId="15" xfId="7" applyFont="1" applyBorder="1" applyAlignment="1">
      <alignment horizontal="left" vertical="center"/>
    </xf>
    <xf numFmtId="0" fontId="21" fillId="0" borderId="24" xfId="7" applyFont="1" applyBorder="1" applyAlignment="1">
      <alignment horizontal="left" vertical="center"/>
    </xf>
    <xf numFmtId="0" fontId="21" fillId="0" borderId="26" xfId="7" applyFont="1" applyBorder="1" applyAlignment="1">
      <alignment horizontal="left" vertical="center"/>
    </xf>
    <xf numFmtId="0" fontId="21" fillId="0" borderId="27" xfId="7" applyFont="1" applyBorder="1" applyAlignment="1">
      <alignment horizontal="left" vertical="center"/>
    </xf>
    <xf numFmtId="0" fontId="21" fillId="0" borderId="31" xfId="7" applyFont="1" applyBorder="1" applyAlignment="1">
      <alignment horizontal="left" vertical="center"/>
    </xf>
    <xf numFmtId="0" fontId="21" fillId="0" borderId="24" xfId="7" applyFont="1" applyBorder="1">
      <alignment vertical="center"/>
    </xf>
    <xf numFmtId="0" fontId="21" fillId="0" borderId="21" xfId="7" applyFont="1" applyBorder="1" applyAlignment="1">
      <alignment horizontal="left" vertical="center"/>
    </xf>
    <xf numFmtId="0" fontId="21" fillId="0" borderId="21" xfId="7" applyFont="1" applyBorder="1">
      <alignment vertical="center"/>
    </xf>
    <xf numFmtId="0" fontId="21" fillId="0" borderId="19" xfId="7" applyFont="1" applyBorder="1" applyAlignment="1">
      <alignment horizontal="left" vertical="center"/>
    </xf>
    <xf numFmtId="0" fontId="21" fillId="0" borderId="20" xfId="7" applyFont="1" applyBorder="1" applyAlignment="1">
      <alignment horizontal="left" vertical="center"/>
    </xf>
    <xf numFmtId="0" fontId="167" fillId="0" borderId="26" xfId="7" applyFont="1" applyBorder="1" applyAlignment="1">
      <alignment horizontal="left" vertical="center"/>
    </xf>
    <xf numFmtId="0" fontId="21" fillId="0" borderId="27" xfId="7" applyFont="1" applyBorder="1">
      <alignment vertical="center"/>
    </xf>
    <xf numFmtId="0" fontId="19" fillId="0" borderId="0" xfId="7" applyFont="1" applyAlignment="1">
      <alignment horizontal="left" vertical="center"/>
    </xf>
    <xf numFmtId="0" fontId="20" fillId="0" borderId="0" xfId="7" applyFont="1">
      <alignment vertical="center"/>
    </xf>
    <xf numFmtId="0" fontId="19" fillId="0" borderId="15" xfId="7" applyFont="1" applyBorder="1" applyAlignment="1">
      <alignment horizontal="left" vertical="center"/>
    </xf>
    <xf numFmtId="0" fontId="20" fillId="0" borderId="15" xfId="7" applyFont="1" applyBorder="1" applyAlignment="1">
      <alignment horizontal="left" vertical="center"/>
    </xf>
    <xf numFmtId="0" fontId="21" fillId="0" borderId="28" xfId="7" applyFont="1" applyBorder="1" applyAlignment="1">
      <alignment horizontal="left" vertical="center"/>
    </xf>
    <xf numFmtId="0" fontId="21" fillId="0" borderId="29" xfId="7" applyFont="1" applyBorder="1" applyAlignment="1">
      <alignment horizontal="left" vertical="center"/>
    </xf>
    <xf numFmtId="0" fontId="20" fillId="0" borderId="26" xfId="7" applyFont="1" applyBorder="1" applyAlignment="1">
      <alignment horizontal="left" vertical="center"/>
    </xf>
    <xf numFmtId="0" fontId="167" fillId="0" borderId="0" xfId="7" applyFont="1" applyAlignment="1">
      <alignment horizontal="left" vertical="center"/>
    </xf>
    <xf numFmtId="0" fontId="20" fillId="0" borderId="0" xfId="7" applyFont="1" applyAlignment="1">
      <alignment horizontal="left" vertical="center"/>
    </xf>
    <xf numFmtId="0" fontId="167" fillId="0" borderId="27" xfId="7" applyFont="1" applyBorder="1" applyAlignment="1">
      <alignment horizontal="left" vertical="center"/>
    </xf>
    <xf numFmtId="0" fontId="167" fillId="0" borderId="0" xfId="7" applyFont="1">
      <alignment vertical="center"/>
    </xf>
    <xf numFmtId="0" fontId="21" fillId="0" borderId="0" xfId="7" applyFont="1" applyAlignment="1">
      <alignment vertical="center" shrinkToFit="1"/>
    </xf>
    <xf numFmtId="0" fontId="21" fillId="0" borderId="27" xfId="7" applyFont="1" applyBorder="1" applyAlignment="1">
      <alignment vertical="center" shrinkToFit="1"/>
    </xf>
    <xf numFmtId="0" fontId="20" fillId="0" borderId="31" xfId="7" applyFont="1" applyBorder="1" applyAlignment="1">
      <alignment horizontal="left" vertical="center"/>
    </xf>
    <xf numFmtId="0" fontId="21" fillId="0" borderId="31" xfId="7" applyFont="1" applyBorder="1">
      <alignment vertical="center"/>
    </xf>
    <xf numFmtId="0" fontId="21" fillId="0" borderId="2" xfId="7" applyFont="1" applyBorder="1" applyAlignment="1">
      <alignment horizontal="left" vertical="center"/>
    </xf>
    <xf numFmtId="0" fontId="168" fillId="0" borderId="23" xfId="7" applyFont="1" applyBorder="1" applyAlignment="1">
      <alignment horizontal="left" vertical="center"/>
    </xf>
    <xf numFmtId="0" fontId="168" fillId="0" borderId="15" xfId="7" applyFont="1" applyBorder="1" applyAlignment="1">
      <alignment horizontal="left" vertical="center"/>
    </xf>
    <xf numFmtId="0" fontId="168" fillId="0" borderId="15" xfId="7" applyFont="1" applyBorder="1">
      <alignment vertical="center"/>
    </xf>
    <xf numFmtId="0" fontId="169" fillId="0" borderId="28" xfId="7" applyFont="1" applyBorder="1" applyAlignment="1">
      <alignment horizontal="left" vertical="center" readingOrder="1"/>
    </xf>
    <xf numFmtId="0" fontId="168" fillId="0" borderId="31" xfId="7" applyFont="1" applyBorder="1" applyAlignment="1">
      <alignment horizontal="left" vertical="center"/>
    </xf>
    <xf numFmtId="0" fontId="168" fillId="0" borderId="31" xfId="7" applyFont="1" applyBorder="1">
      <alignment vertical="center"/>
    </xf>
    <xf numFmtId="0" fontId="168" fillId="0" borderId="15" xfId="7" applyFont="1" applyBorder="1" applyAlignment="1">
      <alignment horizontal="center" vertical="center"/>
    </xf>
    <xf numFmtId="0" fontId="169" fillId="0" borderId="26" xfId="7" applyFont="1" applyBorder="1" applyAlignment="1">
      <alignment horizontal="left" vertical="center" readingOrder="1"/>
    </xf>
    <xf numFmtId="0" fontId="168" fillId="0" borderId="0" xfId="7" applyFont="1" applyAlignment="1">
      <alignment horizontal="left" vertical="center"/>
    </xf>
    <xf numFmtId="0" fontId="168" fillId="0" borderId="0" xfId="7" applyFont="1">
      <alignment vertical="center"/>
    </xf>
    <xf numFmtId="0" fontId="168" fillId="0" borderId="28" xfId="7" applyFont="1" applyBorder="1" applyAlignment="1">
      <alignment horizontal="left" vertical="center" readingOrder="1"/>
    </xf>
    <xf numFmtId="0" fontId="90" fillId="0" borderId="26" xfId="7" applyFont="1" applyBorder="1" applyAlignment="1">
      <alignment horizontal="left" vertical="center"/>
    </xf>
    <xf numFmtId="0" fontId="168" fillId="0" borderId="0" xfId="7" applyFont="1" applyAlignment="1">
      <alignment horizontal="center" vertical="center"/>
    </xf>
    <xf numFmtId="0" fontId="90" fillId="0" borderId="28" xfId="7" applyFont="1" applyBorder="1" applyAlignment="1">
      <alignment horizontal="left" vertical="center"/>
    </xf>
    <xf numFmtId="0" fontId="168" fillId="0" borderId="31" xfId="7"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right" vertical="center"/>
    </xf>
    <xf numFmtId="0" fontId="22" fillId="0" borderId="20" xfId="0" applyFont="1" applyBorder="1" applyAlignment="1">
      <alignment horizontal="center" vertical="center"/>
    </xf>
    <xf numFmtId="0" fontId="22" fillId="0" borderId="19" xfId="0" applyFont="1" applyBorder="1" applyAlignment="1">
      <alignment horizontal="center" vertical="center"/>
    </xf>
    <xf numFmtId="0" fontId="9" fillId="0" borderId="0" xfId="0" applyFont="1">
      <alignment vertical="center"/>
    </xf>
    <xf numFmtId="49" fontId="5" fillId="2" borderId="0" xfId="0" applyNumberFormat="1" applyFont="1" applyFill="1">
      <alignment vertical="center"/>
    </xf>
    <xf numFmtId="49" fontId="5" fillId="6" borderId="0" xfId="0" applyNumberFormat="1" applyFont="1" applyFill="1" applyAlignment="1">
      <alignment horizontal="right" vertical="center"/>
    </xf>
    <xf numFmtId="0" fontId="98" fillId="0" borderId="26" xfId="0" applyFont="1" applyBorder="1">
      <alignment vertical="center"/>
    </xf>
    <xf numFmtId="0" fontId="98" fillId="0" borderId="0" xfId="0" applyFont="1">
      <alignment vertical="center"/>
    </xf>
    <xf numFmtId="0" fontId="98" fillId="0" borderId="19" xfId="0" applyFont="1" applyBorder="1">
      <alignment vertical="center"/>
    </xf>
    <xf numFmtId="0" fontId="98" fillId="0" borderId="21" xfId="0" applyFont="1" applyBorder="1">
      <alignment vertical="center"/>
    </xf>
    <xf numFmtId="0" fontId="101" fillId="13" borderId="26" xfId="0" applyFont="1" applyFill="1" applyBorder="1" applyAlignment="1" applyProtection="1">
      <alignment horizontal="right" vertical="center" wrapText="1"/>
      <protection locked="0"/>
    </xf>
    <xf numFmtId="0" fontId="101" fillId="0" borderId="0" xfId="0" applyFont="1" applyAlignment="1">
      <alignment vertical="center" wrapText="1"/>
    </xf>
    <xf numFmtId="0" fontId="101" fillId="0" borderId="27" xfId="0" applyFont="1" applyBorder="1" applyAlignment="1">
      <alignment vertical="top" wrapText="1"/>
    </xf>
    <xf numFmtId="0" fontId="101" fillId="13" borderId="28" xfId="0" applyFont="1" applyFill="1" applyBorder="1" applyAlignment="1" applyProtection="1">
      <alignment horizontal="right" vertical="center" wrapText="1"/>
      <protection locked="0"/>
    </xf>
    <xf numFmtId="0" fontId="101" fillId="0" borderId="23" xfId="0" applyFont="1" applyBorder="1" applyAlignment="1">
      <alignment vertical="center" shrinkToFit="1"/>
    </xf>
    <xf numFmtId="0" fontId="101" fillId="0" borderId="15" xfId="0" applyFont="1" applyBorder="1" applyAlignment="1">
      <alignment horizontal="right" vertical="center" shrinkToFit="1"/>
    </xf>
    <xf numFmtId="193" fontId="101" fillId="0" borderId="15" xfId="0" applyNumberFormat="1" applyFont="1" applyBorder="1" applyAlignment="1">
      <alignment horizontal="center" vertical="center"/>
    </xf>
    <xf numFmtId="0" fontId="98" fillId="6" borderId="1" xfId="0" applyFont="1" applyFill="1" applyBorder="1" applyProtection="1">
      <alignment vertical="center"/>
      <protection locked="0"/>
    </xf>
    <xf numFmtId="0" fontId="2" fillId="0" borderId="41" xfId="0" applyFont="1" applyBorder="1" applyProtection="1">
      <alignment vertical="center"/>
      <protection locked="0"/>
    </xf>
    <xf numFmtId="0" fontId="13" fillId="0" borderId="239" xfId="1" applyFill="1" applyBorder="1" applyAlignment="1" applyProtection="1">
      <alignment horizontal="center" vertical="center"/>
    </xf>
    <xf numFmtId="0" fontId="13" fillId="0" borderId="5" xfId="1" applyFill="1" applyBorder="1" applyAlignment="1" applyProtection="1">
      <alignment horizontal="center" vertical="center" wrapText="1"/>
    </xf>
    <xf numFmtId="0" fontId="13" fillId="0" borderId="240" xfId="1" applyFill="1" applyBorder="1" applyAlignment="1" applyProtection="1">
      <alignment horizontal="center" vertical="center"/>
    </xf>
    <xf numFmtId="0" fontId="0" fillId="0" borderId="0" xfId="0">
      <alignment vertical="center"/>
    </xf>
    <xf numFmtId="181" fontId="0" fillId="0" borderId="0" xfId="0" applyNumberFormat="1">
      <alignment vertical="center"/>
    </xf>
    <xf numFmtId="0" fontId="170" fillId="0" borderId="0" xfId="0" applyFont="1" applyAlignment="1"/>
    <xf numFmtId="0" fontId="171" fillId="2" borderId="0" xfId="0" applyFont="1" applyFill="1">
      <alignment vertical="center"/>
    </xf>
    <xf numFmtId="0" fontId="171" fillId="0" borderId="0" xfId="0" applyFont="1">
      <alignment vertical="center"/>
    </xf>
    <xf numFmtId="0" fontId="172" fillId="2" borderId="0" xfId="0" applyFont="1" applyFill="1">
      <alignment vertical="center"/>
    </xf>
    <xf numFmtId="0" fontId="171" fillId="2" borderId="46" xfId="0" applyFont="1" applyFill="1" applyBorder="1">
      <alignment vertical="center"/>
    </xf>
    <xf numFmtId="0" fontId="171" fillId="2" borderId="43" xfId="0" applyFont="1" applyFill="1" applyBorder="1">
      <alignment vertical="center"/>
    </xf>
    <xf numFmtId="0" fontId="171" fillId="2" borderId="42" xfId="0" applyFont="1" applyFill="1" applyBorder="1">
      <alignment vertical="center"/>
    </xf>
    <xf numFmtId="0" fontId="171" fillId="0" borderId="0" xfId="0" applyFont="1" applyAlignment="1">
      <alignment horizontal="center" vertical="center"/>
    </xf>
    <xf numFmtId="0" fontId="171" fillId="2" borderId="47" xfId="0" applyFont="1" applyFill="1" applyBorder="1" applyAlignment="1">
      <alignment horizontal="left" vertical="center"/>
    </xf>
    <xf numFmtId="0" fontId="171" fillId="2" borderId="18" xfId="0" applyFont="1" applyFill="1" applyBorder="1" applyAlignment="1">
      <alignment horizontal="left" vertical="center"/>
    </xf>
    <xf numFmtId="0" fontId="171" fillId="0" borderId="18" xfId="0" applyFont="1" applyBorder="1">
      <alignment vertical="center"/>
    </xf>
    <xf numFmtId="0" fontId="171" fillId="0" borderId="51" xfId="0" applyFont="1" applyBorder="1">
      <alignment vertical="center"/>
    </xf>
    <xf numFmtId="0" fontId="171" fillId="2" borderId="92" xfId="0" applyFont="1" applyFill="1" applyBorder="1" applyAlignment="1">
      <alignment horizontal="left" vertical="center"/>
    </xf>
    <xf numFmtId="0" fontId="171" fillId="2" borderId="31" xfId="0" applyFont="1" applyFill="1" applyBorder="1" applyAlignment="1">
      <alignment horizontal="left" vertical="center"/>
    </xf>
    <xf numFmtId="0" fontId="171" fillId="0" borderId="31" xfId="0" applyFont="1" applyBorder="1">
      <alignment vertical="center"/>
    </xf>
    <xf numFmtId="0" fontId="171" fillId="2" borderId="31" xfId="0" applyFont="1" applyFill="1" applyBorder="1">
      <alignment vertical="center"/>
    </xf>
    <xf numFmtId="0" fontId="171" fillId="2" borderId="93" xfId="0" applyFont="1" applyFill="1" applyBorder="1">
      <alignment vertical="center"/>
    </xf>
    <xf numFmtId="0" fontId="171" fillId="2" borderId="78" xfId="0" applyFont="1" applyFill="1" applyBorder="1">
      <alignment vertical="center"/>
    </xf>
    <xf numFmtId="0" fontId="171" fillId="2" borderId="21" xfId="0" applyFont="1" applyFill="1" applyBorder="1">
      <alignment vertical="center"/>
    </xf>
    <xf numFmtId="0" fontId="171" fillId="2" borderId="79" xfId="0" applyFont="1" applyFill="1" applyBorder="1">
      <alignment vertical="center"/>
    </xf>
    <xf numFmtId="0" fontId="171" fillId="2" borderId="53" xfId="0" applyFont="1" applyFill="1" applyBorder="1">
      <alignment vertical="center"/>
    </xf>
    <xf numFmtId="0" fontId="171" fillId="2" borderId="17" xfId="0" applyFont="1" applyFill="1" applyBorder="1">
      <alignment vertical="center"/>
    </xf>
    <xf numFmtId="0" fontId="171" fillId="2" borderId="45" xfId="0" applyFont="1" applyFill="1" applyBorder="1">
      <alignment vertical="center"/>
    </xf>
    <xf numFmtId="0" fontId="171" fillId="2" borderId="0" xfId="0" applyFont="1" applyFill="1" applyAlignment="1">
      <alignment horizontal="center" vertical="center"/>
    </xf>
    <xf numFmtId="0" fontId="171" fillId="2" borderId="47" xfId="0" applyFont="1" applyFill="1" applyBorder="1">
      <alignment vertical="center"/>
    </xf>
    <xf numFmtId="0" fontId="171" fillId="2" borderId="18" xfId="0" applyFont="1" applyFill="1" applyBorder="1">
      <alignment vertical="center"/>
    </xf>
    <xf numFmtId="0" fontId="171" fillId="2" borderId="51" xfId="0" applyFont="1" applyFill="1" applyBorder="1">
      <alignment vertical="center"/>
    </xf>
    <xf numFmtId="0" fontId="171" fillId="2" borderId="92" xfId="0" applyFont="1" applyFill="1" applyBorder="1">
      <alignment vertical="center"/>
    </xf>
    <xf numFmtId="0" fontId="171" fillId="2" borderId="48" xfId="0" applyFont="1" applyFill="1" applyBorder="1">
      <alignment vertical="center"/>
    </xf>
    <xf numFmtId="0" fontId="171" fillId="2" borderId="50" xfId="0" applyFont="1" applyFill="1" applyBorder="1">
      <alignment vertical="center"/>
    </xf>
    <xf numFmtId="0" fontId="171" fillId="2" borderId="83" xfId="0" applyFont="1" applyFill="1" applyBorder="1">
      <alignment vertical="center"/>
    </xf>
    <xf numFmtId="0" fontId="171" fillId="2" borderId="116" xfId="0" applyFont="1" applyFill="1" applyBorder="1">
      <alignment vertical="center"/>
    </xf>
    <xf numFmtId="0" fontId="171" fillId="2" borderId="84" xfId="0" applyFont="1" applyFill="1" applyBorder="1">
      <alignment vertical="center"/>
    </xf>
    <xf numFmtId="0" fontId="171" fillId="2" borderId="75" xfId="0" applyFont="1" applyFill="1" applyBorder="1">
      <alignment vertical="center"/>
    </xf>
    <xf numFmtId="0" fontId="171" fillId="2" borderId="145" xfId="0" applyFont="1" applyFill="1" applyBorder="1">
      <alignment vertical="center"/>
    </xf>
    <xf numFmtId="0" fontId="171" fillId="2" borderId="76" xfId="0" applyFont="1" applyFill="1" applyBorder="1">
      <alignment vertical="center"/>
    </xf>
    <xf numFmtId="0" fontId="171" fillId="2" borderId="26" xfId="0" applyFont="1" applyFill="1" applyBorder="1">
      <alignment vertical="center"/>
    </xf>
    <xf numFmtId="0" fontId="171" fillId="2" borderId="28" xfId="0" applyFont="1" applyFill="1" applyBorder="1">
      <alignment vertical="center"/>
    </xf>
    <xf numFmtId="0" fontId="171" fillId="2" borderId="115" xfId="0" applyFont="1" applyFill="1" applyBorder="1">
      <alignment vertical="center"/>
    </xf>
    <xf numFmtId="0" fontId="171" fillId="2" borderId="81" xfId="0" applyFont="1" applyFill="1" applyBorder="1">
      <alignment vertical="center"/>
    </xf>
    <xf numFmtId="0" fontId="171" fillId="2" borderId="15" xfId="0" applyFont="1" applyFill="1" applyBorder="1">
      <alignment vertical="center"/>
    </xf>
    <xf numFmtId="0" fontId="171" fillId="0" borderId="15" xfId="0" applyFont="1" applyBorder="1">
      <alignment vertical="center"/>
    </xf>
    <xf numFmtId="0" fontId="171" fillId="0" borderId="100" xfId="0" applyFont="1" applyBorder="1">
      <alignment vertical="center"/>
    </xf>
    <xf numFmtId="0" fontId="171" fillId="0" borderId="93" xfId="0" applyFont="1" applyBorder="1">
      <alignment vertical="center"/>
    </xf>
    <xf numFmtId="0" fontId="171" fillId="0" borderId="15" xfId="0" applyFont="1" applyBorder="1" applyAlignment="1">
      <alignment horizontal="right" vertical="center"/>
    </xf>
    <xf numFmtId="0" fontId="174" fillId="2" borderId="0" xfId="0" applyFont="1" applyFill="1">
      <alignment vertical="center"/>
    </xf>
    <xf numFmtId="0" fontId="171" fillId="2" borderId="100" xfId="0" applyFont="1" applyFill="1" applyBorder="1">
      <alignment vertical="center"/>
    </xf>
    <xf numFmtId="0" fontId="171" fillId="2" borderId="31" xfId="0" applyFont="1" applyFill="1" applyBorder="1" applyAlignment="1">
      <alignment horizontal="center" vertical="center"/>
    </xf>
    <xf numFmtId="0" fontId="171" fillId="2" borderId="15" xfId="0" applyFont="1" applyFill="1" applyBorder="1" applyAlignment="1">
      <alignment horizontal="center" vertical="center"/>
    </xf>
    <xf numFmtId="0" fontId="171" fillId="2" borderId="0" xfId="0" applyFont="1" applyFill="1" applyAlignment="1">
      <alignment horizontal="left" vertical="top" wrapText="1"/>
    </xf>
    <xf numFmtId="0" fontId="174" fillId="0" borderId="0" xfId="0" applyFont="1">
      <alignment vertical="center"/>
    </xf>
    <xf numFmtId="0" fontId="174" fillId="2" borderId="0" xfId="0" applyFont="1" applyFill="1" applyAlignment="1">
      <alignment vertical="top" wrapText="1"/>
    </xf>
    <xf numFmtId="0" fontId="174" fillId="2" borderId="0" xfId="0" applyFont="1" applyFill="1" applyAlignment="1">
      <alignment vertical="top"/>
    </xf>
    <xf numFmtId="0" fontId="9" fillId="2" borderId="0" xfId="0" applyFont="1" applyFill="1" applyAlignment="1">
      <alignment vertical="top"/>
    </xf>
    <xf numFmtId="0" fontId="9" fillId="2" borderId="0" xfId="0" applyFont="1" applyFill="1" applyAlignment="1">
      <alignment vertical="top" wrapText="1"/>
    </xf>
    <xf numFmtId="0" fontId="171" fillId="2" borderId="2" xfId="0" applyFont="1" applyFill="1" applyBorder="1" applyAlignment="1">
      <alignment horizontal="center" vertical="center"/>
    </xf>
    <xf numFmtId="0" fontId="171" fillId="2" borderId="29" xfId="0" applyFont="1" applyFill="1" applyBorder="1" applyAlignment="1">
      <alignment horizontal="center" vertical="center"/>
    </xf>
    <xf numFmtId="0" fontId="171" fillId="2" borderId="19" xfId="0" applyFont="1" applyFill="1" applyBorder="1">
      <alignment vertical="center"/>
    </xf>
    <xf numFmtId="0" fontId="171" fillId="2" borderId="1" xfId="0" applyFont="1" applyFill="1" applyBorder="1" applyAlignment="1">
      <alignment horizontal="center" vertical="center"/>
    </xf>
    <xf numFmtId="0" fontId="171" fillId="2" borderId="21" xfId="0" applyFont="1" applyFill="1" applyBorder="1" applyAlignment="1">
      <alignment horizontal="center" vertical="center"/>
    </xf>
    <xf numFmtId="0" fontId="171" fillId="2" borderId="20" xfId="0" applyFont="1" applyFill="1" applyBorder="1" applyAlignment="1">
      <alignment horizontal="center" vertical="center"/>
    </xf>
    <xf numFmtId="0" fontId="171" fillId="2" borderId="289" xfId="0" applyFont="1" applyFill="1" applyBorder="1">
      <alignment vertical="center"/>
    </xf>
    <xf numFmtId="0" fontId="171" fillId="2" borderId="1" xfId="0" applyFont="1" applyFill="1" applyBorder="1">
      <alignment vertical="center"/>
    </xf>
    <xf numFmtId="0" fontId="171" fillId="2" borderId="22" xfId="0" applyFont="1" applyFill="1" applyBorder="1" applyAlignment="1">
      <alignment horizontal="center" vertical="center"/>
    </xf>
    <xf numFmtId="0" fontId="171" fillId="2" borderId="146" xfId="0" applyFont="1" applyFill="1" applyBorder="1" applyAlignment="1">
      <alignment horizontal="center" vertical="center"/>
    </xf>
    <xf numFmtId="0" fontId="171" fillId="2" borderId="17" xfId="0" applyFont="1" applyFill="1" applyBorder="1" applyAlignment="1">
      <alignment horizontal="center" vertical="center"/>
    </xf>
    <xf numFmtId="0" fontId="171" fillId="2" borderId="55" xfId="0" applyFont="1" applyFill="1" applyBorder="1">
      <alignment vertical="center"/>
    </xf>
    <xf numFmtId="0" fontId="171" fillId="0" borderId="43" xfId="0" applyFont="1" applyBorder="1">
      <alignment vertical="center"/>
    </xf>
    <xf numFmtId="0" fontId="171" fillId="2" borderId="145" xfId="0" applyFont="1" applyFill="1" applyBorder="1" applyAlignment="1">
      <alignment horizontal="right" vertical="center"/>
    </xf>
    <xf numFmtId="0" fontId="171" fillId="0" borderId="48" xfId="0" applyFont="1" applyBorder="1">
      <alignment vertical="center"/>
    </xf>
    <xf numFmtId="0" fontId="171" fillId="0" borderId="53" xfId="0" applyFont="1" applyBorder="1">
      <alignment vertical="center"/>
    </xf>
    <xf numFmtId="0" fontId="171" fillId="0" borderId="50" xfId="0" applyFont="1" applyBorder="1">
      <alignment vertical="center"/>
    </xf>
    <xf numFmtId="0" fontId="171" fillId="2" borderId="23" xfId="0" applyFont="1" applyFill="1" applyBorder="1">
      <alignment vertical="center"/>
    </xf>
    <xf numFmtId="0" fontId="9" fillId="2" borderId="0" xfId="0" applyFont="1" applyFill="1">
      <alignment vertical="center"/>
    </xf>
    <xf numFmtId="0" fontId="5" fillId="0" borderId="0" xfId="0" applyFont="1">
      <alignment vertical="center"/>
    </xf>
    <xf numFmtId="0" fontId="0" fillId="0" borderId="0" xfId="0">
      <alignment vertical="center"/>
    </xf>
    <xf numFmtId="0" fontId="0" fillId="0" borderId="0" xfId="0" applyAlignment="1">
      <alignment horizontal="center" vertical="center"/>
    </xf>
    <xf numFmtId="0" fontId="22" fillId="0" borderId="0" xfId="0" applyFont="1" applyAlignment="1">
      <alignment vertical="center" wrapText="1"/>
    </xf>
    <xf numFmtId="0" fontId="73" fillId="0" borderId="0" xfId="0" applyFont="1" applyAlignment="1">
      <alignment horizontal="center" vertical="center" wrapText="1"/>
    </xf>
    <xf numFmtId="0" fontId="2" fillId="0" borderId="0" xfId="3" applyFont="1" applyAlignment="1">
      <alignment horizontal="left" vertical="top" wrapText="1"/>
    </xf>
    <xf numFmtId="0" fontId="35" fillId="0" borderId="2" xfId="3" applyFont="1" applyBorder="1" applyAlignment="1">
      <alignment horizontal="center" vertical="center"/>
    </xf>
    <xf numFmtId="0" fontId="35" fillId="0" borderId="28" xfId="3" applyFont="1" applyBorder="1" applyAlignment="1">
      <alignment horizontal="center" vertical="center"/>
    </xf>
    <xf numFmtId="0" fontId="2" fillId="0" borderId="0" xfId="3" applyFont="1" applyAlignment="1">
      <alignment horizontal="left" vertical="center" wrapText="1"/>
    </xf>
    <xf numFmtId="0" fontId="2" fillId="0" borderId="0" xfId="3" applyFont="1" applyAlignment="1">
      <alignment horizontal="left" vertical="center"/>
    </xf>
    <xf numFmtId="0" fontId="36" fillId="0" borderId="23" xfId="3" applyFont="1" applyBorder="1" applyAlignment="1">
      <alignment horizontal="left" vertical="center"/>
    </xf>
    <xf numFmtId="0" fontId="35" fillId="0" borderId="0" xfId="3" applyFont="1">
      <alignment vertical="center"/>
    </xf>
    <xf numFmtId="0" fontId="35" fillId="11" borderId="15" xfId="3" applyFont="1" applyFill="1" applyBorder="1" applyAlignment="1">
      <alignment horizontal="left" vertical="center" indent="1"/>
    </xf>
    <xf numFmtId="0" fontId="35" fillId="11" borderId="0" xfId="3" applyFont="1" applyFill="1" applyAlignment="1">
      <alignment horizontal="left" vertical="center" indent="1"/>
    </xf>
    <xf numFmtId="0" fontId="35" fillId="11" borderId="25" xfId="3" applyFont="1" applyFill="1" applyBorder="1" applyAlignment="1">
      <alignment horizontal="center" vertical="center"/>
    </xf>
    <xf numFmtId="0" fontId="35" fillId="11" borderId="2" xfId="3" applyFont="1" applyFill="1" applyBorder="1" applyAlignment="1">
      <alignment horizontal="center" vertical="center"/>
    </xf>
    <xf numFmtId="0" fontId="35" fillId="11" borderId="21" xfId="3" applyFont="1" applyFill="1" applyBorder="1">
      <alignment vertical="center"/>
    </xf>
    <xf numFmtId="0" fontId="35" fillId="11" borderId="20" xfId="3" applyFont="1" applyFill="1" applyBorder="1">
      <alignment vertical="center"/>
    </xf>
    <xf numFmtId="0" fontId="35" fillId="11" borderId="19" xfId="3" applyFont="1" applyFill="1" applyBorder="1" applyAlignment="1">
      <alignment horizontal="center" vertical="center" wrapText="1"/>
    </xf>
    <xf numFmtId="0" fontId="36" fillId="0" borderId="23" xfId="3" applyFont="1" applyBorder="1">
      <alignment vertical="center"/>
    </xf>
    <xf numFmtId="0" fontId="36" fillId="0" borderId="23" xfId="3" applyFont="1" applyBorder="1" applyAlignment="1">
      <alignment horizontal="left" vertical="center" wrapText="1"/>
    </xf>
    <xf numFmtId="0" fontId="36" fillId="0" borderId="22" xfId="3" applyFont="1" applyBorder="1" applyAlignment="1">
      <alignment horizontal="left" vertical="center"/>
    </xf>
    <xf numFmtId="0" fontId="4" fillId="0" borderId="232" xfId="0" applyFont="1" applyBorder="1" applyAlignment="1" applyProtection="1">
      <alignment horizontal="center" vertical="center" wrapText="1"/>
    </xf>
    <xf numFmtId="0" fontId="13" fillId="0" borderId="3" xfId="1" applyFill="1" applyBorder="1" applyAlignment="1" applyProtection="1">
      <alignment horizontal="center" vertical="center" wrapText="1"/>
    </xf>
    <xf numFmtId="49" fontId="178" fillId="0" borderId="0" xfId="18" applyNumberFormat="1" applyFont="1" applyAlignment="1">
      <alignment horizontal="justify" vertical="center" wrapText="1"/>
    </xf>
    <xf numFmtId="49" fontId="90" fillId="0" borderId="0" xfId="18" applyNumberFormat="1" applyFont="1">
      <alignment vertical="center"/>
    </xf>
    <xf numFmtId="49" fontId="179" fillId="0" borderId="0" xfId="18" applyNumberFormat="1" applyFont="1" applyAlignment="1">
      <alignment horizontal="center" vertical="center" wrapText="1"/>
    </xf>
    <xf numFmtId="49" fontId="174" fillId="0" borderId="0" xfId="18" applyNumberFormat="1" applyFont="1" applyAlignment="1">
      <alignment horizontal="right" vertical="center" wrapText="1"/>
    </xf>
    <xf numFmtId="49" fontId="174" fillId="0" borderId="17" xfId="18" applyNumberFormat="1" applyFont="1" applyBorder="1" applyAlignment="1">
      <alignment horizontal="left" vertical="top" wrapText="1"/>
    </xf>
    <xf numFmtId="49" fontId="174" fillId="0" borderId="0" xfId="18" applyNumberFormat="1" applyFont="1" applyAlignment="1">
      <alignment horizontal="left" vertical="center"/>
    </xf>
    <xf numFmtId="49" fontId="181" fillId="0" borderId="1" xfId="18" applyNumberFormat="1" applyFont="1" applyBorder="1" applyAlignment="1">
      <alignment horizontal="left" vertical="center" wrapText="1"/>
    </xf>
    <xf numFmtId="49" fontId="181" fillId="0" borderId="1" xfId="18" applyNumberFormat="1" applyFont="1" applyBorder="1" applyAlignment="1">
      <alignment horizontal="center" vertical="center" wrapText="1"/>
    </xf>
    <xf numFmtId="49" fontId="181" fillId="0" borderId="0" xfId="18" applyNumberFormat="1" applyFont="1" applyAlignment="1">
      <alignment horizontal="left" vertical="center" wrapText="1"/>
    </xf>
    <xf numFmtId="49" fontId="181" fillId="0" borderId="0" xfId="18" applyNumberFormat="1" applyFont="1" applyAlignment="1">
      <alignment horizontal="left" vertical="center" shrinkToFit="1"/>
    </xf>
    <xf numFmtId="49" fontId="181" fillId="0" borderId="0" xfId="18" applyNumberFormat="1" applyFont="1" applyAlignment="1">
      <alignment horizontal="left" vertical="center" wrapText="1" indent="1"/>
    </xf>
    <xf numFmtId="49" fontId="181" fillId="0" borderId="0" xfId="18" applyNumberFormat="1" applyFont="1" applyAlignment="1">
      <alignment vertical="center" wrapText="1"/>
    </xf>
    <xf numFmtId="49" fontId="181" fillId="0" borderId="21" xfId="18" applyNumberFormat="1" applyFont="1" applyBorder="1" applyAlignment="1">
      <alignment horizontal="center" vertical="center" wrapText="1"/>
    </xf>
    <xf numFmtId="49" fontId="181" fillId="0" borderId="0" xfId="18" applyNumberFormat="1" applyFont="1" applyAlignment="1">
      <alignment horizontal="center" vertical="center" wrapText="1"/>
    </xf>
    <xf numFmtId="49" fontId="181" fillId="0" borderId="1" xfId="18" applyNumberFormat="1" applyFont="1" applyBorder="1" applyAlignment="1">
      <alignment vertical="center" wrapText="1"/>
    </xf>
    <xf numFmtId="49" fontId="182" fillId="0" borderId="0" xfId="18" applyNumberFormat="1" applyFont="1">
      <alignment vertical="center"/>
    </xf>
    <xf numFmtId="49" fontId="184" fillId="0" borderId="1" xfId="18" applyNumberFormat="1" applyFont="1" applyBorder="1" applyAlignment="1">
      <alignment horizontal="center" vertical="center" wrapText="1"/>
    </xf>
    <xf numFmtId="49" fontId="181" fillId="0" borderId="0" xfId="18" applyNumberFormat="1" applyFont="1" applyAlignment="1">
      <alignment horizontal="justify" vertical="center"/>
    </xf>
    <xf numFmtId="0" fontId="19" fillId="0" borderId="23" xfId="25" applyFont="1" applyBorder="1">
      <alignment vertical="center"/>
    </xf>
    <xf numFmtId="0" fontId="19" fillId="0" borderId="15" xfId="25" applyFont="1" applyBorder="1">
      <alignment vertical="center"/>
    </xf>
    <xf numFmtId="49" fontId="181" fillId="0" borderId="15" xfId="18" applyNumberFormat="1" applyFont="1" applyBorder="1">
      <alignment vertical="center"/>
    </xf>
    <xf numFmtId="49" fontId="90" fillId="0" borderId="15" xfId="18" applyNumberFormat="1" applyFont="1" applyBorder="1">
      <alignment vertical="center"/>
    </xf>
    <xf numFmtId="49" fontId="90" fillId="0" borderId="24" xfId="18" applyNumberFormat="1" applyFont="1" applyBorder="1">
      <alignment vertical="center"/>
    </xf>
    <xf numFmtId="0" fontId="19" fillId="0" borderId="26" xfId="25" applyFont="1" applyBorder="1">
      <alignment vertical="center"/>
    </xf>
    <xf numFmtId="0" fontId="19" fillId="0" borderId="0" xfId="25" applyFont="1">
      <alignment vertical="center"/>
    </xf>
    <xf numFmtId="49" fontId="181" fillId="0" borderId="0" xfId="18" applyNumberFormat="1" applyFont="1">
      <alignment vertical="center"/>
    </xf>
    <xf numFmtId="49" fontId="90" fillId="0" borderId="27" xfId="18" applyNumberFormat="1" applyFont="1" applyBorder="1">
      <alignment vertical="center"/>
    </xf>
    <xf numFmtId="0" fontId="19" fillId="0" borderId="28" xfId="25" applyFont="1" applyBorder="1">
      <alignment vertical="center"/>
    </xf>
    <xf numFmtId="0" fontId="19" fillId="0" borderId="31" xfId="25" applyFont="1" applyBorder="1">
      <alignment vertical="center"/>
    </xf>
    <xf numFmtId="49" fontId="181" fillId="0" borderId="31" xfId="18" applyNumberFormat="1" applyFont="1" applyBorder="1">
      <alignment vertical="center"/>
    </xf>
    <xf numFmtId="49" fontId="90" fillId="0" borderId="31" xfId="18" applyNumberFormat="1" applyFont="1" applyBorder="1">
      <alignment vertical="center"/>
    </xf>
    <xf numFmtId="49" fontId="90" fillId="0" borderId="29" xfId="18" applyNumberFormat="1" applyFont="1" applyBorder="1">
      <alignment vertical="center"/>
    </xf>
    <xf numFmtId="49" fontId="181" fillId="0" borderId="0" xfId="18" applyNumberFormat="1" applyFont="1" applyAlignment="1">
      <alignment horizontal="justify" vertical="center" wrapText="1"/>
    </xf>
    <xf numFmtId="0" fontId="2" fillId="0" borderId="0" xfId="0" applyFont="1" applyAlignment="1" applyProtection="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45"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59" xfId="0" applyFont="1" applyBorder="1" applyAlignment="1" applyProtection="1">
      <alignment horizontal="center" vertical="center"/>
    </xf>
    <xf numFmtId="0" fontId="3" fillId="0" borderId="60" xfId="0" applyFont="1" applyBorder="1" applyAlignment="1" applyProtection="1">
      <alignment horizontal="center" vertical="center" shrinkToFit="1"/>
    </xf>
    <xf numFmtId="0" fontId="3" fillId="0" borderId="63" xfId="0" applyFont="1" applyBorder="1" applyAlignment="1" applyProtection="1">
      <alignment horizontal="center" vertical="center"/>
    </xf>
    <xf numFmtId="0" fontId="2" fillId="0" borderId="62" xfId="0" applyFont="1" applyBorder="1" applyAlignment="1" applyProtection="1">
      <alignment horizontal="center" vertical="center"/>
    </xf>
    <xf numFmtId="0" fontId="49" fillId="0" borderId="0" xfId="0" applyFont="1" applyAlignment="1" applyProtection="1">
      <alignment horizontal="center" vertical="center"/>
    </xf>
    <xf numFmtId="0" fontId="2" fillId="0" borderId="29" xfId="0" applyFont="1" applyBorder="1" applyProtection="1">
      <alignment vertical="center"/>
    </xf>
    <xf numFmtId="0" fontId="2" fillId="0" borderId="6"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0" xfId="0" applyFont="1" applyBorder="1" applyProtection="1">
      <alignment vertical="center"/>
    </xf>
    <xf numFmtId="0" fontId="3" fillId="0" borderId="27" xfId="0" applyFont="1" applyBorder="1" applyProtection="1">
      <alignment vertical="center"/>
    </xf>
    <xf numFmtId="0" fontId="2" fillId="0" borderId="21" xfId="0" applyFont="1" applyBorder="1" applyProtection="1">
      <alignment vertical="center"/>
    </xf>
    <xf numFmtId="0" fontId="2" fillId="0" borderId="21" xfId="0" applyFont="1" applyBorder="1" applyAlignment="1" applyProtection="1">
      <alignment horizontal="center" vertical="center"/>
    </xf>
    <xf numFmtId="0" fontId="2" fillId="0" borderId="31" xfId="0" applyFont="1" applyBorder="1" applyProtection="1">
      <alignment vertical="center"/>
    </xf>
    <xf numFmtId="0" fontId="2" fillId="0" borderId="0" xfId="0" applyFont="1" applyBorder="1" applyAlignment="1" applyProtection="1">
      <alignment horizontal="center" vertical="center"/>
    </xf>
    <xf numFmtId="0" fontId="2" fillId="0" borderId="15" xfId="0" applyFont="1" applyBorder="1" applyProtection="1">
      <alignment vertical="center"/>
    </xf>
    <xf numFmtId="0" fontId="3" fillId="2" borderId="15" xfId="0" applyFont="1" applyFill="1" applyBorder="1" applyProtection="1">
      <alignment vertical="center"/>
    </xf>
    <xf numFmtId="0" fontId="2" fillId="2" borderId="35" xfId="0" applyFont="1" applyFill="1" applyBorder="1" applyAlignment="1" applyProtection="1">
      <alignment vertical="center" wrapText="1"/>
    </xf>
    <xf numFmtId="0" fontId="2" fillId="0" borderId="72" xfId="0" applyFont="1" applyBorder="1" applyAlignment="1" applyProtection="1">
      <alignment horizontal="center" vertical="center"/>
    </xf>
    <xf numFmtId="0" fontId="13" fillId="0" borderId="0" xfId="1" applyAlignment="1" applyProtection="1">
      <alignment horizontal="center" vertical="center"/>
    </xf>
    <xf numFmtId="0" fontId="2" fillId="2" borderId="37" xfId="0" applyFont="1" applyFill="1" applyBorder="1" applyProtection="1">
      <alignment vertical="center"/>
    </xf>
    <xf numFmtId="0" fontId="2" fillId="0" borderId="185" xfId="0" applyFont="1" applyBorder="1" applyAlignment="1" applyProtection="1">
      <alignment horizontal="center" vertical="center"/>
    </xf>
    <xf numFmtId="0" fontId="13" fillId="0" borderId="30" xfId="1" applyBorder="1" applyAlignment="1" applyProtection="1">
      <alignment horizontal="center" vertical="center"/>
    </xf>
    <xf numFmtId="0" fontId="2" fillId="2" borderId="0" xfId="0" applyFont="1" applyFill="1" applyBorder="1" applyProtection="1">
      <alignment vertical="center"/>
    </xf>
    <xf numFmtId="0" fontId="2" fillId="0" borderId="231" xfId="0" applyFont="1" applyBorder="1" applyAlignment="1" applyProtection="1">
      <alignment horizontal="center" vertical="center"/>
    </xf>
    <xf numFmtId="0" fontId="2" fillId="2" borderId="15" xfId="0" applyFont="1" applyFill="1" applyBorder="1" applyProtection="1">
      <alignment vertical="center"/>
    </xf>
    <xf numFmtId="0" fontId="2" fillId="0" borderId="15" xfId="0" applyFont="1" applyBorder="1" applyAlignment="1" applyProtection="1">
      <alignment horizontal="center" vertical="center"/>
    </xf>
    <xf numFmtId="0" fontId="13" fillId="0" borderId="1" xfId="1" applyBorder="1" applyAlignment="1" applyProtection="1">
      <alignment horizontal="center" vertical="center"/>
    </xf>
    <xf numFmtId="0" fontId="2" fillId="0" borderId="31" xfId="0" applyFont="1" applyBorder="1" applyAlignment="1" applyProtection="1">
      <alignment horizontal="center" vertical="center"/>
    </xf>
    <xf numFmtId="0" fontId="3" fillId="0" borderId="21" xfId="0" applyFont="1" applyBorder="1" applyProtection="1">
      <alignment vertical="center"/>
    </xf>
    <xf numFmtId="0" fontId="2" fillId="0" borderId="20" xfId="0" applyFont="1" applyBorder="1" applyAlignment="1" applyProtection="1">
      <alignment horizontal="center" vertical="center"/>
    </xf>
    <xf numFmtId="0" fontId="2" fillId="2" borderId="14" xfId="0" applyFont="1" applyFill="1" applyBorder="1" applyProtection="1">
      <alignment vertical="center"/>
    </xf>
    <xf numFmtId="0" fontId="2" fillId="2" borderId="16" xfId="0" applyFont="1" applyFill="1" applyBorder="1" applyProtection="1">
      <alignment vertical="center"/>
    </xf>
    <xf numFmtId="0" fontId="2" fillId="2" borderId="16" xfId="0" applyFont="1" applyFill="1" applyBorder="1" applyAlignment="1" applyProtection="1">
      <alignment vertical="center" wrapText="1"/>
    </xf>
    <xf numFmtId="0" fontId="13" fillId="0" borderId="30" xfId="1" applyFill="1" applyBorder="1" applyAlignment="1" applyProtection="1">
      <alignment horizontal="center" vertical="center"/>
    </xf>
    <xf numFmtId="0" fontId="2" fillId="0" borderId="71" xfId="0" applyFont="1" applyBorder="1" applyAlignment="1" applyProtection="1">
      <alignment horizontal="center" vertical="center"/>
    </xf>
    <xf numFmtId="0" fontId="2" fillId="0" borderId="235" xfId="0" applyFont="1" applyBorder="1" applyAlignment="1" applyProtection="1">
      <alignment horizontal="center" vertical="center"/>
    </xf>
    <xf numFmtId="0" fontId="2" fillId="2" borderId="7" xfId="0" applyFont="1" applyFill="1" applyBorder="1" applyProtection="1">
      <alignment vertical="center"/>
    </xf>
    <xf numFmtId="0" fontId="2" fillId="0" borderId="21"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2" fillId="0" borderId="26" xfId="0" applyFont="1" applyBorder="1" applyAlignment="1" applyProtection="1">
      <alignment horizontal="center"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2" borderId="13" xfId="0" applyFont="1" applyFill="1" applyBorder="1" applyAlignment="1" applyProtection="1">
      <alignment horizontal="left" vertical="center"/>
    </xf>
    <xf numFmtId="0" fontId="2" fillId="0" borderId="16" xfId="0" applyFont="1" applyBorder="1" applyAlignment="1" applyProtection="1">
      <alignment horizontal="left" vertical="center"/>
    </xf>
    <xf numFmtId="0" fontId="2" fillId="0" borderId="41"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0" borderId="31" xfId="0" applyFont="1" applyFill="1" applyBorder="1" applyAlignment="1" applyProtection="1">
      <alignment horizontal="center" vertical="center"/>
    </xf>
    <xf numFmtId="0" fontId="2" fillId="2" borderId="238" xfId="0" applyFont="1" applyFill="1" applyBorder="1" applyAlignment="1" applyProtection="1">
      <alignment vertical="center" wrapText="1"/>
    </xf>
    <xf numFmtId="0" fontId="13" fillId="0" borderId="234" xfId="1" applyFill="1" applyBorder="1" applyAlignment="1" applyProtection="1">
      <alignment horizontal="center" vertical="center"/>
    </xf>
    <xf numFmtId="0" fontId="2" fillId="2" borderId="14" xfId="0" applyFont="1" applyFill="1" applyBorder="1" applyAlignment="1" applyProtection="1">
      <alignment vertical="center" wrapText="1"/>
    </xf>
    <xf numFmtId="0" fontId="13" fillId="0" borderId="70" xfId="1" applyFill="1" applyBorder="1" applyAlignment="1" applyProtection="1">
      <alignment horizontal="center" vertical="center"/>
    </xf>
    <xf numFmtId="0" fontId="2" fillId="2" borderId="13" xfId="0" applyFont="1" applyFill="1" applyBorder="1" applyAlignment="1" applyProtection="1">
      <alignment horizontal="left" vertical="center" wrapText="1"/>
    </xf>
    <xf numFmtId="0" fontId="2" fillId="0" borderId="0" xfId="0" applyFont="1" applyFill="1" applyAlignment="1" applyProtection="1">
      <alignment horizontal="center" vertical="center"/>
    </xf>
    <xf numFmtId="0" fontId="2" fillId="0" borderId="0" xfId="0" applyFont="1" applyFill="1" applyProtection="1">
      <alignment vertical="center"/>
    </xf>
    <xf numFmtId="0" fontId="2" fillId="2" borderId="14" xfId="0" applyFont="1" applyFill="1" applyBorder="1" applyAlignment="1" applyProtection="1">
      <alignment horizontal="left" vertical="center" wrapText="1"/>
    </xf>
    <xf numFmtId="0" fontId="13" fillId="0" borderId="286" xfId="1" applyFill="1" applyBorder="1" applyAlignment="1" applyProtection="1">
      <alignment horizontal="center" vertical="center"/>
    </xf>
    <xf numFmtId="0" fontId="2" fillId="2" borderId="7" xfId="0" applyFont="1" applyFill="1" applyBorder="1" applyAlignment="1" applyProtection="1">
      <alignment vertical="center" wrapText="1"/>
    </xf>
    <xf numFmtId="0" fontId="13" fillId="0" borderId="288" xfId="1" applyFill="1" applyBorder="1" applyAlignment="1" applyProtection="1">
      <alignment horizontal="center" vertical="center"/>
    </xf>
    <xf numFmtId="0" fontId="2" fillId="0" borderId="41" xfId="0" applyFont="1" applyBorder="1" applyAlignment="1" applyProtection="1">
      <alignment horizontal="center" vertical="center" wrapText="1"/>
    </xf>
    <xf numFmtId="0" fontId="47" fillId="0" borderId="53" xfId="0" applyFont="1" applyBorder="1" applyAlignment="1" applyProtection="1">
      <alignment horizontal="justify" vertical="center" wrapText="1"/>
    </xf>
    <xf numFmtId="0" fontId="48" fillId="0" borderId="0" xfId="0" applyFont="1" applyAlignment="1" applyProtection="1">
      <alignment horizontal="justify" vertical="center" wrapText="1"/>
    </xf>
    <xf numFmtId="0" fontId="2" fillId="0" borderId="41" xfId="0" applyFont="1" applyBorder="1" applyAlignment="1" applyProtection="1">
      <alignment vertical="center" wrapText="1"/>
    </xf>
    <xf numFmtId="0" fontId="2" fillId="0" borderId="41" xfId="0" applyFont="1" applyBorder="1" applyAlignment="1" applyProtection="1">
      <alignment horizontal="center" vertical="center" shrinkToFit="1"/>
    </xf>
    <xf numFmtId="0" fontId="2" fillId="0" borderId="48" xfId="0" applyFont="1" applyBorder="1" applyAlignment="1" applyProtection="1">
      <alignment horizontal="center" vertical="center"/>
    </xf>
    <xf numFmtId="0" fontId="2" fillId="0" borderId="31"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2" fillId="0" borderId="237" xfId="0" applyFont="1" applyBorder="1" applyProtection="1">
      <alignment vertical="center"/>
      <protection locked="0"/>
    </xf>
    <xf numFmtId="0" fontId="2" fillId="0" borderId="146" xfId="0" applyFont="1" applyBorder="1" applyAlignment="1" applyProtection="1">
      <alignment horizontal="center" vertical="center"/>
      <protection locked="0"/>
    </xf>
    <xf numFmtId="0" fontId="2" fillId="0" borderId="68" xfId="0" applyFont="1" applyBorder="1" applyAlignment="1" applyProtection="1">
      <alignment vertical="center"/>
      <protection locked="0"/>
    </xf>
    <xf numFmtId="0" fontId="2" fillId="0" borderId="109" xfId="0" applyFont="1" applyBorder="1" applyAlignment="1" applyProtection="1">
      <alignment vertical="center"/>
      <protection locked="0"/>
    </xf>
    <xf numFmtId="0" fontId="2" fillId="0" borderId="21" xfId="0" applyFont="1" applyBorder="1" applyProtection="1">
      <alignment vertical="center"/>
      <protection locked="0"/>
    </xf>
    <xf numFmtId="0" fontId="2" fillId="0" borderId="68" xfId="0" applyFont="1" applyBorder="1" applyAlignment="1" applyProtection="1">
      <alignment horizontal="center" vertical="center"/>
      <protection locked="0"/>
    </xf>
    <xf numFmtId="0" fontId="2" fillId="0" borderId="68" xfId="0" applyFont="1" applyBorder="1" applyProtection="1">
      <alignment vertical="center"/>
      <protection locked="0"/>
    </xf>
    <xf numFmtId="0" fontId="35" fillId="0" borderId="21" xfId="3" applyFont="1" applyBorder="1" applyAlignment="1">
      <alignment horizontal="left" vertical="center"/>
    </xf>
    <xf numFmtId="0" fontId="35" fillId="0" borderId="31" xfId="3" applyFont="1" applyBorder="1" applyAlignment="1">
      <alignment horizontal="left" vertical="center"/>
    </xf>
    <xf numFmtId="0" fontId="2" fillId="2" borderId="0" xfId="0" applyFont="1" applyFill="1" applyAlignment="1">
      <alignment horizontal="left" vertical="center" wrapText="1"/>
    </xf>
    <xf numFmtId="0" fontId="127"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2" fillId="0" borderId="68"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46" fillId="0" borderId="0" xfId="0" applyFont="1" applyAlignment="1" applyProtection="1">
      <alignment horizontal="center" vertical="center"/>
    </xf>
    <xf numFmtId="0" fontId="49"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13" fillId="0" borderId="30" xfId="1" applyFill="1" applyBorder="1" applyAlignment="1" applyProtection="1">
      <alignment horizontal="center" vertical="center"/>
    </xf>
    <xf numFmtId="0" fontId="13" fillId="0" borderId="70" xfId="1" applyFill="1" applyBorder="1" applyAlignment="1" applyProtection="1">
      <alignment horizontal="center" vertical="center"/>
    </xf>
    <xf numFmtId="0" fontId="2" fillId="2" borderId="1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2" fillId="2" borderId="25" xfId="0" applyFont="1" applyFill="1" applyBorder="1" applyAlignment="1" applyProtection="1">
      <alignment horizontal="left" vertical="center"/>
    </xf>
    <xf numFmtId="0" fontId="2" fillId="0" borderId="285" xfId="0" applyFont="1" applyBorder="1" applyAlignment="1" applyProtection="1">
      <alignment horizontal="center" vertical="center"/>
    </xf>
    <xf numFmtId="0" fontId="0" fillId="0" borderId="287" xfId="0" applyBorder="1" applyAlignment="1" applyProtection="1">
      <alignment horizontal="center" vertical="center"/>
    </xf>
    <xf numFmtId="0" fontId="13" fillId="0" borderId="241" xfId="1" applyFill="1" applyBorder="1" applyAlignment="1" applyProtection="1">
      <alignment horizontal="center" vertical="center" wrapText="1"/>
    </xf>
    <xf numFmtId="0" fontId="0" fillId="0" borderId="243" xfId="0" applyBorder="1" applyAlignment="1" applyProtection="1">
      <alignment horizontal="center" vertical="center" wrapText="1"/>
    </xf>
    <xf numFmtId="0" fontId="0" fillId="0" borderId="242" xfId="0" applyBorder="1" applyAlignment="1" applyProtection="1">
      <alignment horizontal="center" vertical="center" wrapText="1"/>
    </xf>
    <xf numFmtId="0" fontId="2" fillId="2" borderId="16" xfId="0" applyFont="1" applyFill="1" applyBorder="1" applyAlignment="1" applyProtection="1">
      <alignment horizontal="left" vertical="center" wrapText="1"/>
    </xf>
    <xf numFmtId="0" fontId="2" fillId="2" borderId="13" xfId="0" applyFont="1" applyFill="1" applyBorder="1" applyAlignment="1" applyProtection="1">
      <alignment horizontal="left" vertical="center" wrapText="1"/>
    </xf>
    <xf numFmtId="0" fontId="2" fillId="0" borderId="232" xfId="0" applyFont="1" applyBorder="1" applyAlignment="1" applyProtection="1">
      <alignment horizontal="center" vertical="center"/>
    </xf>
    <xf numFmtId="0" fontId="2" fillId="0" borderId="236" xfId="0" applyFont="1" applyBorder="1" applyAlignment="1" applyProtection="1">
      <alignment horizontal="center" vertical="center"/>
    </xf>
    <xf numFmtId="0" fontId="51" fillId="0" borderId="0" xfId="3" applyFont="1" applyAlignment="1">
      <alignment horizontal="left" vertical="center" indent="8"/>
    </xf>
    <xf numFmtId="0" fontId="37" fillId="0" borderId="0" xfId="3" applyFont="1" applyAlignment="1">
      <alignment horizontal="left" vertical="center" indent="8"/>
    </xf>
    <xf numFmtId="0" fontId="51" fillId="0" borderId="0" xfId="3" applyFont="1" applyAlignment="1">
      <alignment horizontal="distributed" vertical="center" indent="1"/>
    </xf>
    <xf numFmtId="0" fontId="51" fillId="0" borderId="64" xfId="3" applyFont="1" applyBorder="1" applyAlignment="1">
      <alignment horizontal="distributed" vertical="center" indent="1"/>
    </xf>
    <xf numFmtId="0" fontId="51" fillId="0" borderId="0" xfId="3" applyFont="1" applyAlignment="1">
      <alignment horizontal="left" vertical="center" indent="3"/>
    </xf>
    <xf numFmtId="0" fontId="37" fillId="0" borderId="0" xfId="3" applyFont="1" applyAlignment="1">
      <alignment horizontal="left" vertical="center" indent="3"/>
    </xf>
    <xf numFmtId="0" fontId="51" fillId="0" borderId="0" xfId="3" applyFont="1" applyAlignment="1">
      <alignment horizontal="left" vertical="center" wrapText="1"/>
    </xf>
    <xf numFmtId="0" fontId="51" fillId="0" borderId="31" xfId="3" applyFont="1" applyBorder="1">
      <alignment vertical="center"/>
    </xf>
    <xf numFmtId="0" fontId="33" fillId="0" borderId="15" xfId="3" applyFont="1" applyBorder="1" applyAlignment="1">
      <alignment horizontal="right" vertical="center" shrinkToFit="1"/>
    </xf>
    <xf numFmtId="0" fontId="52" fillId="0" borderId="0" xfId="3" applyFont="1" applyAlignment="1">
      <alignment horizontal="center" vertical="center" shrinkToFit="1"/>
    </xf>
    <xf numFmtId="0" fontId="37" fillId="0" borderId="0" xfId="3" applyFont="1" applyAlignment="1">
      <alignment horizontal="center" vertical="center" shrinkToFit="1"/>
    </xf>
    <xf numFmtId="0" fontId="51" fillId="0" borderId="0" xfId="3" applyFont="1" applyAlignment="1">
      <alignment horizontal="left" vertical="center" indent="2"/>
    </xf>
    <xf numFmtId="0" fontId="37" fillId="0" borderId="0" xfId="3" applyFont="1" applyAlignment="1">
      <alignment horizontal="left" vertical="center" indent="2"/>
    </xf>
    <xf numFmtId="0" fontId="91" fillId="0" borderId="0" xfId="23" applyFont="1" applyAlignment="1">
      <alignment horizontal="left" vertical="center" indent="3"/>
    </xf>
    <xf numFmtId="0" fontId="7" fillId="0" borderId="0" xfId="23" applyAlignment="1">
      <alignment horizontal="left" vertical="center" indent="3"/>
    </xf>
    <xf numFmtId="0" fontId="0" fillId="0" borderId="68" xfId="0" applyBorder="1" applyAlignment="1">
      <alignment horizontal="center" vertical="center"/>
    </xf>
    <xf numFmtId="0" fontId="0" fillId="0" borderId="44" xfId="0" applyBorder="1" applyAlignment="1">
      <alignment horizontal="center" vertical="center"/>
    </xf>
    <xf numFmtId="0" fontId="5" fillId="0" borderId="47" xfId="0" applyFont="1" applyBorder="1" applyAlignment="1">
      <alignment horizontal="center" vertical="center" wrapText="1"/>
    </xf>
    <xf numFmtId="0" fontId="73" fillId="0" borderId="18" xfId="0" applyFont="1" applyBorder="1" applyAlignment="1">
      <alignment horizontal="center" vertical="center" wrapText="1"/>
    </xf>
    <xf numFmtId="0" fontId="73" fillId="0" borderId="51" xfId="0" applyFont="1" applyBorder="1" applyAlignment="1">
      <alignment horizontal="center" vertical="center" wrapText="1"/>
    </xf>
    <xf numFmtId="0" fontId="73" fillId="0" borderId="53"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45" xfId="0" applyFont="1" applyBorder="1" applyAlignment="1">
      <alignment horizontal="center" vertical="center" wrapText="1"/>
    </xf>
    <xf numFmtId="0" fontId="74" fillId="0" borderId="47" xfId="0" applyFont="1" applyBorder="1" applyAlignment="1">
      <alignment horizontal="left" vertical="center"/>
    </xf>
    <xf numFmtId="0" fontId="75" fillId="0" borderId="18" xfId="0" applyFont="1" applyBorder="1" applyAlignment="1">
      <alignment horizontal="left" vertical="center"/>
    </xf>
    <xf numFmtId="0" fontId="75" fillId="0" borderId="51" xfId="0" applyFont="1" applyBorder="1" applyAlignment="1">
      <alignment horizontal="left" vertical="center"/>
    </xf>
    <xf numFmtId="0" fontId="0" fillId="0" borderId="290" xfId="0" applyBorder="1" applyAlignment="1">
      <alignment horizontal="center" vertical="center"/>
    </xf>
    <xf numFmtId="0" fontId="0" fillId="0" borderId="67" xfId="0" applyBorder="1" applyAlignment="1">
      <alignment horizontal="center" vertical="center"/>
    </xf>
    <xf numFmtId="0" fontId="0" fillId="0" borderId="291" xfId="0" applyBorder="1" applyAlignment="1">
      <alignment horizontal="center" vertical="center"/>
    </xf>
    <xf numFmtId="0" fontId="0" fillId="0" borderId="48" xfId="0" applyBorder="1" applyAlignment="1">
      <alignment horizontal="center" vertical="center"/>
    </xf>
    <xf numFmtId="0" fontId="0" fillId="0" borderId="0" xfId="0" applyAlignment="1">
      <alignment horizontal="center" vertical="center"/>
    </xf>
    <xf numFmtId="0" fontId="0" fillId="0" borderId="50" xfId="0" applyBorder="1" applyAlignment="1">
      <alignment horizontal="center" vertical="center"/>
    </xf>
    <xf numFmtId="0" fontId="177" fillId="0" borderId="48" xfId="0" applyFont="1" applyBorder="1" applyAlignment="1">
      <alignment horizontal="center" vertical="center"/>
    </xf>
    <xf numFmtId="0" fontId="73" fillId="0" borderId="0" xfId="0" applyFont="1" applyAlignment="1">
      <alignment horizontal="center" vertical="center"/>
    </xf>
    <xf numFmtId="0" fontId="73" fillId="0" borderId="50" xfId="0" applyFont="1" applyBorder="1" applyAlignment="1">
      <alignment horizontal="center" vertical="center"/>
    </xf>
    <xf numFmtId="0" fontId="73" fillId="0" borderId="53" xfId="0" applyFont="1" applyBorder="1" applyAlignment="1">
      <alignment horizontal="center" vertical="center"/>
    </xf>
    <xf numFmtId="0" fontId="73" fillId="0" borderId="17" xfId="0" applyFont="1" applyBorder="1" applyAlignment="1">
      <alignment horizontal="center" vertical="center"/>
    </xf>
    <xf numFmtId="0" fontId="73" fillId="0" borderId="45" xfId="0" applyFont="1" applyBorder="1" applyAlignment="1">
      <alignment horizontal="center" vertical="center"/>
    </xf>
    <xf numFmtId="0" fontId="5" fillId="0" borderId="47" xfId="0" applyFont="1" applyBorder="1" applyAlignment="1">
      <alignment horizontal="left" vertical="center"/>
    </xf>
    <xf numFmtId="0" fontId="73" fillId="0" borderId="18" xfId="0" applyFont="1" applyBorder="1" applyAlignment="1">
      <alignment horizontal="left" vertical="center"/>
    </xf>
    <xf numFmtId="0" fontId="73" fillId="0" borderId="51" xfId="0" applyFont="1" applyBorder="1" applyAlignment="1">
      <alignment horizontal="left" vertical="center"/>
    </xf>
    <xf numFmtId="0" fontId="73" fillId="0" borderId="53" xfId="0" applyFont="1" applyBorder="1" applyAlignment="1">
      <alignment horizontal="left" vertical="center"/>
    </xf>
    <xf numFmtId="0" fontId="73" fillId="0" borderId="17" xfId="0" applyFont="1" applyBorder="1" applyAlignment="1">
      <alignment horizontal="left" vertical="center"/>
    </xf>
    <xf numFmtId="0" fontId="73" fillId="0" borderId="45" xfId="0" applyFont="1" applyBorder="1" applyAlignment="1">
      <alignment horizontal="left" vertical="center"/>
    </xf>
    <xf numFmtId="0" fontId="175" fillId="0" borderId="0" xfId="0" applyFont="1" applyAlignment="1">
      <alignment horizontal="center" vertical="center"/>
    </xf>
    <xf numFmtId="0" fontId="5" fillId="0" borderId="0" xfId="0" applyFont="1" applyAlignment="1">
      <alignment horizontal="center" vertical="top" wrapText="1"/>
    </xf>
    <xf numFmtId="0" fontId="22"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176" fillId="0" borderId="0" xfId="0" applyFont="1" applyAlignment="1">
      <alignment horizontal="left" vertical="top" wrapText="1"/>
    </xf>
    <xf numFmtId="0" fontId="57" fillId="0" borderId="0" xfId="5" applyFont="1" applyAlignment="1">
      <alignment horizontal="center" vertical="center"/>
    </xf>
    <xf numFmtId="0" fontId="70" fillId="0" borderId="0" xfId="5" applyFont="1" applyAlignment="1">
      <alignment horizontal="left" vertical="center" wrapText="1"/>
    </xf>
    <xf numFmtId="0" fontId="63" fillId="0" borderId="259" xfId="5" applyFont="1" applyBorder="1" applyAlignment="1">
      <alignment horizontal="center" vertical="top" wrapText="1"/>
    </xf>
    <xf numFmtId="0" fontId="60" fillId="0" borderId="17" xfId="5" applyFont="1" applyBorder="1" applyAlignment="1">
      <alignment horizontal="center" vertical="top"/>
    </xf>
    <xf numFmtId="0" fontId="60" fillId="3" borderId="47" xfId="5" applyFont="1" applyFill="1" applyBorder="1" applyAlignment="1">
      <alignment horizontal="center" vertical="center"/>
    </xf>
    <xf numFmtId="0" fontId="60" fillId="3" borderId="43" xfId="5" applyFont="1" applyFill="1" applyBorder="1" applyAlignment="1">
      <alignment horizontal="center" vertical="center"/>
    </xf>
    <xf numFmtId="0" fontId="60" fillId="3" borderId="73" xfId="5" applyFont="1" applyFill="1" applyBorder="1" applyAlignment="1">
      <alignment horizontal="center" vertical="center"/>
    </xf>
    <xf numFmtId="0" fontId="60" fillId="3" borderId="47" xfId="5" applyFont="1" applyFill="1" applyBorder="1" applyAlignment="1">
      <alignment horizontal="center" vertical="center" wrapText="1"/>
    </xf>
    <xf numFmtId="0" fontId="60" fillId="3" borderId="51" xfId="5" applyFont="1" applyFill="1" applyBorder="1" applyAlignment="1">
      <alignment horizontal="center" vertical="center" wrapText="1"/>
    </xf>
    <xf numFmtId="0" fontId="60" fillId="3" borderId="48" xfId="5" applyFont="1" applyFill="1" applyBorder="1" applyAlignment="1">
      <alignment horizontal="center" vertical="center" wrapText="1"/>
    </xf>
    <xf numFmtId="0" fontId="60" fillId="3" borderId="50" xfId="5" applyFont="1" applyFill="1" applyBorder="1" applyAlignment="1">
      <alignment horizontal="center" vertical="center" wrapText="1"/>
    </xf>
    <xf numFmtId="0" fontId="60" fillId="3" borderId="53" xfId="5" applyFont="1" applyFill="1" applyBorder="1" applyAlignment="1">
      <alignment horizontal="center" vertical="center" wrapText="1"/>
    </xf>
    <xf numFmtId="0" fontId="60" fillId="3" borderId="45" xfId="5" applyFont="1" applyFill="1" applyBorder="1" applyAlignment="1">
      <alignment horizontal="center" vertical="center" wrapText="1"/>
    </xf>
    <xf numFmtId="0" fontId="60" fillId="0" borderId="47" xfId="5" applyFont="1" applyBorder="1" applyAlignment="1">
      <alignment horizontal="center" vertical="center" wrapText="1"/>
    </xf>
    <xf numFmtId="0" fontId="60" fillId="0" borderId="51" xfId="5" applyFont="1" applyBorder="1" applyAlignment="1">
      <alignment horizontal="center" vertical="center" wrapText="1"/>
    </xf>
    <xf numFmtId="0" fontId="60" fillId="0" borderId="48" xfId="5" applyFont="1" applyBorder="1" applyAlignment="1">
      <alignment horizontal="center" vertical="center" wrapText="1"/>
    </xf>
    <xf numFmtId="0" fontId="60" fillId="0" borderId="50" xfId="5" applyFont="1" applyBorder="1" applyAlignment="1">
      <alignment horizontal="center" vertical="center" wrapText="1"/>
    </xf>
    <xf numFmtId="0" fontId="60" fillId="0" borderId="53" xfId="5" applyFont="1" applyBorder="1" applyAlignment="1">
      <alignment horizontal="center" vertical="center" wrapText="1"/>
    </xf>
    <xf numFmtId="0" fontId="60" fillId="0" borderId="45" xfId="5" applyFont="1" applyBorder="1" applyAlignment="1">
      <alignment horizontal="center" vertical="center" wrapText="1"/>
    </xf>
    <xf numFmtId="0" fontId="60" fillId="3" borderId="18" xfId="5" applyFont="1" applyFill="1" applyBorder="1" applyAlignment="1">
      <alignment horizontal="center" vertical="center" wrapText="1"/>
    </xf>
    <xf numFmtId="0" fontId="60" fillId="3" borderId="17" xfId="5" applyFont="1" applyFill="1" applyBorder="1" applyAlignment="1">
      <alignment horizontal="center" vertical="center" wrapText="1"/>
    </xf>
    <xf numFmtId="0" fontId="60" fillId="0" borderId="0" xfId="5" applyFont="1" applyAlignment="1">
      <alignment horizontal="center" vertical="center" wrapText="1"/>
    </xf>
    <xf numFmtId="0" fontId="60" fillId="0" borderId="17" xfId="5" applyFont="1" applyBorder="1" applyAlignment="1">
      <alignment horizontal="center" vertical="center" wrapText="1"/>
    </xf>
    <xf numFmtId="0" fontId="60" fillId="3" borderId="68" xfId="5" applyFont="1" applyFill="1" applyBorder="1" applyAlignment="1">
      <alignment horizontal="center" vertical="center" textRotation="255" wrapText="1"/>
    </xf>
    <xf numFmtId="0" fontId="60" fillId="3" borderId="49" xfId="5" applyFont="1" applyFill="1" applyBorder="1" applyAlignment="1">
      <alignment horizontal="center" vertical="center" textRotation="255" wrapText="1"/>
    </xf>
    <xf numFmtId="0" fontId="60" fillId="3" borderId="44" xfId="5" applyFont="1" applyFill="1" applyBorder="1" applyAlignment="1">
      <alignment horizontal="center" vertical="center" textRotation="255" wrapText="1"/>
    </xf>
    <xf numFmtId="0" fontId="62" fillId="0" borderId="47" xfId="5" applyFont="1" applyBorder="1" applyAlignment="1">
      <alignment horizontal="center" vertical="center" wrapText="1"/>
    </xf>
    <xf numFmtId="0" fontId="62" fillId="0" borderId="18" xfId="5" applyFont="1" applyBorder="1" applyAlignment="1">
      <alignment horizontal="center" vertical="center" wrapText="1"/>
    </xf>
    <xf numFmtId="0" fontId="62" fillId="0" borderId="51" xfId="5" applyFont="1" applyBorder="1" applyAlignment="1">
      <alignment horizontal="center" vertical="center" wrapText="1"/>
    </xf>
    <xf numFmtId="0" fontId="62" fillId="0" borderId="48" xfId="5" applyFont="1" applyBorder="1" applyAlignment="1">
      <alignment horizontal="center" vertical="center" wrapText="1"/>
    </xf>
    <xf numFmtId="0" fontId="62" fillId="0" borderId="0" xfId="5" applyFont="1" applyAlignment="1">
      <alignment horizontal="center" vertical="center" wrapText="1"/>
    </xf>
    <xf numFmtId="0" fontId="62" fillId="0" borderId="50" xfId="5" applyFont="1" applyBorder="1" applyAlignment="1">
      <alignment horizontal="center" vertical="center" wrapText="1"/>
    </xf>
    <xf numFmtId="0" fontId="62" fillId="0" borderId="53" xfId="5" applyFont="1" applyBorder="1" applyAlignment="1">
      <alignment horizontal="center" vertical="center" wrapText="1"/>
    </xf>
    <xf numFmtId="0" fontId="62" fillId="0" borderId="17" xfId="5" applyFont="1" applyBorder="1" applyAlignment="1">
      <alignment horizontal="center" vertical="center" wrapText="1"/>
    </xf>
    <xf numFmtId="0" fontId="62" fillId="0" borderId="45" xfId="5" applyFont="1" applyBorder="1" applyAlignment="1">
      <alignment horizontal="center" vertical="center" wrapText="1"/>
    </xf>
    <xf numFmtId="0" fontId="60" fillId="3" borderId="260" xfId="5" applyFont="1" applyFill="1" applyBorder="1" applyAlignment="1">
      <alignment horizontal="center" vertical="center" textRotation="255" wrapText="1"/>
    </xf>
    <xf numFmtId="0" fontId="60" fillId="3" borderId="261" xfId="5" applyFont="1" applyFill="1" applyBorder="1" applyAlignment="1">
      <alignment horizontal="center" vertical="center" textRotation="255" wrapText="1"/>
    </xf>
    <xf numFmtId="0" fontId="60" fillId="3" borderId="262" xfId="5" applyFont="1" applyFill="1" applyBorder="1" applyAlignment="1">
      <alignment horizontal="center" vertical="center" textRotation="255" wrapText="1"/>
    </xf>
    <xf numFmtId="0" fontId="60" fillId="3" borderId="263" xfId="5" applyFont="1" applyFill="1" applyBorder="1" applyAlignment="1">
      <alignment horizontal="center" vertical="center" textRotation="255" wrapText="1"/>
    </xf>
    <xf numFmtId="0" fontId="60" fillId="3" borderId="264" xfId="5" applyFont="1" applyFill="1" applyBorder="1" applyAlignment="1">
      <alignment horizontal="center" vertical="center" textRotation="255" wrapText="1"/>
    </xf>
    <xf numFmtId="0" fontId="60" fillId="3" borderId="265" xfId="5" applyFont="1" applyFill="1" applyBorder="1" applyAlignment="1">
      <alignment horizontal="center" vertical="center" textRotation="255" wrapText="1"/>
    </xf>
    <xf numFmtId="0" fontId="60" fillId="3" borderId="266" xfId="5" applyFont="1" applyFill="1" applyBorder="1" applyAlignment="1">
      <alignment horizontal="center" vertical="center" textRotation="255" wrapText="1"/>
    </xf>
    <xf numFmtId="0" fontId="60" fillId="3" borderId="267" xfId="5" applyFont="1" applyFill="1" applyBorder="1" applyAlignment="1">
      <alignment horizontal="center" vertical="center" textRotation="255" wrapText="1"/>
    </xf>
    <xf numFmtId="0" fontId="60" fillId="3" borderId="268" xfId="5" applyFont="1" applyFill="1" applyBorder="1" applyAlignment="1">
      <alignment horizontal="center" vertical="center" textRotation="255" wrapText="1"/>
    </xf>
    <xf numFmtId="0" fontId="63" fillId="3" borderId="47" xfId="5" applyFont="1" applyFill="1" applyBorder="1" applyAlignment="1">
      <alignment horizontal="center" vertical="center" textRotation="255" wrapText="1"/>
    </xf>
    <xf numFmtId="0" fontId="63" fillId="3" borderId="51" xfId="5" applyFont="1" applyFill="1" applyBorder="1" applyAlignment="1">
      <alignment horizontal="center" vertical="center" textRotation="255" wrapText="1"/>
    </xf>
    <xf numFmtId="0" fontId="63" fillId="3" borderId="48" xfId="5" applyFont="1" applyFill="1" applyBorder="1" applyAlignment="1">
      <alignment horizontal="center" vertical="center" textRotation="255" wrapText="1"/>
    </xf>
    <xf numFmtId="0" fontId="63" fillId="3" borderId="50" xfId="5" applyFont="1" applyFill="1" applyBorder="1" applyAlignment="1">
      <alignment horizontal="center" vertical="center" textRotation="255" wrapText="1"/>
    </xf>
    <xf numFmtId="0" fontId="63" fillId="3" borderId="68" xfId="5" applyFont="1" applyFill="1" applyBorder="1" applyAlignment="1">
      <alignment horizontal="center" vertical="center" textRotation="255" wrapText="1"/>
    </xf>
    <xf numFmtId="0" fontId="63" fillId="3" borderId="49" xfId="5" applyFont="1" applyFill="1" applyBorder="1" applyAlignment="1">
      <alignment horizontal="center" vertical="center" textRotation="255" wrapText="1"/>
    </xf>
    <xf numFmtId="0" fontId="60" fillId="3" borderId="43" xfId="5" applyFont="1" applyFill="1" applyBorder="1" applyAlignment="1">
      <alignment horizontal="center" vertical="distributed"/>
    </xf>
    <xf numFmtId="0" fontId="60" fillId="3" borderId="42" xfId="5" applyFont="1" applyFill="1" applyBorder="1" applyAlignment="1">
      <alignment horizontal="center" vertical="distributed"/>
    </xf>
    <xf numFmtId="0" fontId="60" fillId="0" borderId="18" xfId="5" applyFont="1" applyBorder="1" applyAlignment="1">
      <alignment horizontal="center" vertical="center" wrapText="1"/>
    </xf>
    <xf numFmtId="0" fontId="60" fillId="0" borderId="47" xfId="5" applyFont="1" applyBorder="1" applyAlignment="1">
      <alignment horizontal="center" vertical="center" textRotation="255" wrapText="1"/>
    </xf>
    <xf numFmtId="0" fontId="60" fillId="0" borderId="18" xfId="5" applyFont="1" applyBorder="1" applyAlignment="1">
      <alignment horizontal="center" vertical="center" textRotation="255" wrapText="1"/>
    </xf>
    <xf numFmtId="0" fontId="60" fillId="0" borderId="51" xfId="5" applyFont="1" applyBorder="1" applyAlignment="1">
      <alignment horizontal="center" vertical="center" textRotation="255" wrapText="1"/>
    </xf>
    <xf numFmtId="0" fontId="60" fillId="0" borderId="48" xfId="5" applyFont="1" applyBorder="1" applyAlignment="1">
      <alignment horizontal="center" vertical="center" textRotation="255" wrapText="1"/>
    </xf>
    <xf numFmtId="0" fontId="60" fillId="0" borderId="0" xfId="5" applyFont="1" applyAlignment="1">
      <alignment horizontal="center" vertical="center" textRotation="255" wrapText="1"/>
    </xf>
    <xf numFmtId="0" fontId="60" fillId="0" borderId="50" xfId="5" applyFont="1" applyBorder="1" applyAlignment="1">
      <alignment horizontal="center" vertical="center" textRotation="255" wrapText="1"/>
    </xf>
    <xf numFmtId="0" fontId="60" fillId="0" borderId="53" xfId="5" applyFont="1" applyBorder="1" applyAlignment="1">
      <alignment horizontal="center" vertical="center" textRotation="255" wrapText="1"/>
    </xf>
    <xf numFmtId="0" fontId="60" fillId="0" borderId="17" xfId="5" applyFont="1" applyBorder="1" applyAlignment="1">
      <alignment horizontal="center" vertical="center" textRotation="255" wrapText="1"/>
    </xf>
    <xf numFmtId="0" fontId="60" fillId="0" borderId="45" xfId="5" applyFont="1" applyBorder="1" applyAlignment="1">
      <alignment horizontal="center" vertical="center" textRotation="255" wrapText="1"/>
    </xf>
    <xf numFmtId="0" fontId="64" fillId="12" borderId="68" xfId="5" applyFont="1" applyFill="1" applyBorder="1" applyAlignment="1">
      <alignment horizontal="center" vertical="center" textRotation="255" wrapText="1"/>
    </xf>
    <xf numFmtId="0" fontId="64" fillId="12" borderId="49" xfId="5" applyFont="1" applyFill="1" applyBorder="1" applyAlignment="1">
      <alignment horizontal="center" vertical="center" textRotation="255" wrapText="1"/>
    </xf>
    <xf numFmtId="0" fontId="65" fillId="3" borderId="53" xfId="5" applyFont="1" applyFill="1" applyBorder="1" applyAlignment="1">
      <alignment horizontal="center" vertical="center" wrapText="1"/>
    </xf>
    <xf numFmtId="0" fontId="65" fillId="3" borderId="45" xfId="5" applyFont="1" applyFill="1" applyBorder="1" applyAlignment="1">
      <alignment horizontal="center" vertical="center" wrapText="1"/>
    </xf>
    <xf numFmtId="0" fontId="60" fillId="3" borderId="68" xfId="5" applyFont="1" applyFill="1" applyBorder="1" applyAlignment="1">
      <alignment vertical="center" textRotation="255"/>
    </xf>
    <xf numFmtId="0" fontId="60" fillId="3" borderId="49" xfId="5" applyFont="1" applyFill="1" applyBorder="1" applyAlignment="1">
      <alignment vertical="center" textRotation="255"/>
    </xf>
    <xf numFmtId="0" fontId="60" fillId="3" borderId="44" xfId="5" applyFont="1" applyFill="1" applyBorder="1" applyAlignment="1">
      <alignment vertical="center" textRotation="255"/>
    </xf>
    <xf numFmtId="0" fontId="60" fillId="3" borderId="47" xfId="5" applyFont="1" applyFill="1" applyBorder="1" applyAlignment="1">
      <alignment vertical="center" wrapText="1"/>
    </xf>
    <xf numFmtId="0" fontId="60" fillId="3" borderId="18" xfId="5" applyFont="1" applyFill="1" applyBorder="1" applyAlignment="1">
      <alignment vertical="center" wrapText="1"/>
    </xf>
    <xf numFmtId="0" fontId="60" fillId="3" borderId="48" xfId="5" applyFont="1" applyFill="1" applyBorder="1" applyAlignment="1">
      <alignment vertical="center" wrapText="1"/>
    </xf>
    <xf numFmtId="0" fontId="60" fillId="3" borderId="0" xfId="5" applyFont="1" applyFill="1" applyAlignment="1">
      <alignment vertical="center" wrapText="1"/>
    </xf>
    <xf numFmtId="0" fontId="60" fillId="3" borderId="53" xfId="5" applyFont="1" applyFill="1" applyBorder="1" applyAlignment="1">
      <alignment vertical="center" wrapText="1"/>
    </xf>
    <xf numFmtId="0" fontId="60" fillId="3" borderId="17" xfId="5" applyFont="1" applyFill="1" applyBorder="1" applyAlignment="1">
      <alignment vertical="center" wrapText="1"/>
    </xf>
    <xf numFmtId="0" fontId="61" fillId="0" borderId="145" xfId="5" applyFont="1" applyBorder="1" applyAlignment="1">
      <alignment horizontal="center" vertical="center"/>
    </xf>
    <xf numFmtId="0" fontId="61" fillId="0" borderId="76" xfId="5" applyFont="1" applyBorder="1" applyAlignment="1">
      <alignment horizontal="center" vertical="center"/>
    </xf>
    <xf numFmtId="0" fontId="61" fillId="0" borderId="21" xfId="5" applyFont="1" applyBorder="1" applyAlignment="1">
      <alignment horizontal="center" vertical="center"/>
    </xf>
    <xf numFmtId="0" fontId="61" fillId="0" borderId="79" xfId="5" applyFont="1" applyBorder="1" applyAlignment="1">
      <alignment horizontal="center" vertical="center"/>
    </xf>
    <xf numFmtId="0" fontId="60" fillId="0" borderId="116" xfId="5" applyFont="1" applyBorder="1" applyAlignment="1">
      <alignment horizontal="center" vertical="center" wrapText="1" shrinkToFit="1"/>
    </xf>
    <xf numFmtId="0" fontId="60" fillId="0" borderId="84" xfId="5" applyFont="1" applyBorder="1" applyAlignment="1">
      <alignment horizontal="center" vertical="center" wrapText="1" shrinkToFit="1"/>
    </xf>
    <xf numFmtId="0" fontId="60" fillId="3" borderId="92" xfId="5" applyFont="1" applyFill="1" applyBorder="1" applyAlignment="1">
      <alignment vertical="center" wrapText="1"/>
    </xf>
    <xf numFmtId="0" fontId="60" fillId="3" borderId="31" xfId="5" applyFont="1" applyFill="1" applyBorder="1" applyAlignment="1">
      <alignment vertical="center" wrapText="1"/>
    </xf>
    <xf numFmtId="0" fontId="60" fillId="3" borderId="0" xfId="5" applyFont="1" applyFill="1" applyAlignment="1">
      <alignment horizontal="center" vertical="center" wrapText="1"/>
    </xf>
    <xf numFmtId="0" fontId="60" fillId="12" borderId="46" xfId="5" applyFont="1" applyFill="1" applyBorder="1" applyAlignment="1">
      <alignment horizontal="center" vertical="distributed" wrapText="1"/>
    </xf>
    <xf numFmtId="0" fontId="60" fillId="12" borderId="43" xfId="5" applyFont="1" applyFill="1" applyBorder="1" applyAlignment="1">
      <alignment horizontal="center" vertical="distributed" wrapText="1"/>
    </xf>
    <xf numFmtId="0" fontId="60" fillId="3" borderId="47" xfId="5" applyFont="1" applyFill="1" applyBorder="1" applyAlignment="1">
      <alignment horizontal="left" vertical="center" wrapText="1"/>
    </xf>
    <xf numFmtId="0" fontId="60" fillId="3" borderId="18" xfId="5" applyFont="1" applyFill="1" applyBorder="1" applyAlignment="1">
      <alignment horizontal="left" vertical="center" wrapText="1"/>
    </xf>
    <xf numFmtId="0" fontId="60" fillId="3" borderId="92" xfId="5" applyFont="1" applyFill="1" applyBorder="1" applyAlignment="1">
      <alignment horizontal="left" vertical="center" wrapText="1"/>
    </xf>
    <xf numFmtId="0" fontId="60" fillId="3" borderId="31" xfId="5" applyFont="1" applyFill="1" applyBorder="1" applyAlignment="1">
      <alignment horizontal="left" vertical="center" wrapText="1"/>
    </xf>
    <xf numFmtId="0" fontId="60" fillId="0" borderId="21" xfId="5" applyFont="1" applyBorder="1" applyAlignment="1">
      <alignment horizontal="center" vertical="center" wrapText="1"/>
    </xf>
    <xf numFmtId="0" fontId="60" fillId="0" borderId="79" xfId="5" applyFont="1" applyBorder="1" applyAlignment="1">
      <alignment horizontal="center" vertical="center" wrapText="1"/>
    </xf>
    <xf numFmtId="0" fontId="66" fillId="3" borderId="78" xfId="5" applyFont="1" applyFill="1" applyBorder="1" applyAlignment="1">
      <alignment vertical="center" wrapText="1"/>
    </xf>
    <xf numFmtId="0" fontId="66" fillId="3" borderId="21" xfId="5" applyFont="1" applyFill="1" applyBorder="1" applyAlignment="1">
      <alignment vertical="center" wrapText="1"/>
    </xf>
    <xf numFmtId="186" fontId="61" fillId="0" borderId="116" xfId="5" applyNumberFormat="1" applyFont="1" applyBorder="1" applyAlignment="1">
      <alignment horizontal="center" vertical="center"/>
    </xf>
    <xf numFmtId="186" fontId="61" fillId="0" borderId="84" xfId="5" applyNumberFormat="1" applyFont="1" applyBorder="1" applyAlignment="1">
      <alignment horizontal="center" vertical="center"/>
    </xf>
    <xf numFmtId="0" fontId="60" fillId="3" borderId="53" xfId="5" applyFont="1" applyFill="1" applyBorder="1" applyAlignment="1">
      <alignment horizontal="left" vertical="center" wrapText="1"/>
    </xf>
    <xf numFmtId="0" fontId="60" fillId="3" borderId="17" xfId="5" applyFont="1" applyFill="1" applyBorder="1" applyAlignment="1">
      <alignment horizontal="left" vertical="center" wrapText="1"/>
    </xf>
    <xf numFmtId="0" fontId="60" fillId="0" borderId="116" xfId="5" applyFont="1" applyBorder="1" applyAlignment="1">
      <alignment horizontal="center" vertical="center" wrapText="1"/>
    </xf>
    <xf numFmtId="0" fontId="60" fillId="0" borderId="84" xfId="5" applyFont="1" applyBorder="1" applyAlignment="1">
      <alignment horizontal="center" vertical="center" wrapText="1"/>
    </xf>
    <xf numFmtId="0" fontId="65" fillId="3" borderId="81" xfId="5" applyFont="1" applyFill="1" applyBorder="1" applyAlignment="1">
      <alignment vertical="center" wrapText="1"/>
    </xf>
    <xf numFmtId="0" fontId="65" fillId="3" borderId="15" xfId="5" applyFont="1" applyFill="1" applyBorder="1" applyAlignment="1">
      <alignment vertical="center" wrapText="1"/>
    </xf>
    <xf numFmtId="0" fontId="65" fillId="3" borderId="92" xfId="5" applyFont="1" applyFill="1" applyBorder="1" applyAlignment="1">
      <alignment vertical="center" wrapText="1"/>
    </xf>
    <xf numFmtId="0" fontId="65" fillId="3" borderId="31" xfId="5" applyFont="1" applyFill="1" applyBorder="1" applyAlignment="1">
      <alignment vertical="center" wrapText="1"/>
    </xf>
    <xf numFmtId="0" fontId="61" fillId="0" borderId="271" xfId="5" applyFont="1" applyBorder="1" applyAlignment="1">
      <alignment horizontal="center" vertical="center"/>
    </xf>
    <xf numFmtId="0" fontId="61" fillId="0" borderId="101" xfId="5" applyFont="1" applyBorder="1" applyAlignment="1">
      <alignment horizontal="center" vertical="center"/>
    </xf>
    <xf numFmtId="0" fontId="61" fillId="0" borderId="116" xfId="5" applyFont="1" applyBorder="1" applyAlignment="1">
      <alignment horizontal="center" vertical="center"/>
    </xf>
    <xf numFmtId="0" fontId="61" fillId="0" borderId="84" xfId="5" applyFont="1" applyBorder="1" applyAlignment="1">
      <alignment horizontal="center" vertical="center"/>
    </xf>
    <xf numFmtId="0" fontId="61" fillId="0" borderId="0" xfId="5" applyFont="1" applyAlignment="1">
      <alignment horizontal="left" vertical="center" wrapText="1"/>
    </xf>
    <xf numFmtId="0" fontId="60" fillId="3" borderId="47" xfId="5" applyFont="1" applyFill="1" applyBorder="1" applyAlignment="1">
      <alignment horizontal="left" vertical="center"/>
    </xf>
    <xf numFmtId="0" fontId="60" fillId="3" borderId="18" xfId="5" applyFont="1" applyFill="1" applyBorder="1" applyAlignment="1">
      <alignment horizontal="left" vertical="center"/>
    </xf>
    <xf numFmtId="0" fontId="60" fillId="3" borderId="53" xfId="5" applyFont="1" applyFill="1" applyBorder="1" applyAlignment="1">
      <alignment horizontal="left" vertical="center"/>
    </xf>
    <xf numFmtId="0" fontId="60" fillId="3" borderId="17" xfId="5" applyFont="1" applyFill="1" applyBorder="1" applyAlignment="1">
      <alignment horizontal="left" vertical="center"/>
    </xf>
    <xf numFmtId="0" fontId="61" fillId="0" borderId="18" xfId="5" applyFont="1" applyBorder="1" applyAlignment="1">
      <alignment horizontal="left" vertical="center" wrapText="1"/>
    </xf>
    <xf numFmtId="0" fontId="60" fillId="3" borderId="46" xfId="5" applyFont="1" applyFill="1" applyBorder="1" applyAlignment="1">
      <alignment horizontal="center" vertical="center"/>
    </xf>
    <xf numFmtId="0" fontId="60" fillId="3" borderId="18" xfId="5" applyFont="1" applyFill="1" applyBorder="1" applyAlignment="1">
      <alignment horizontal="center" vertical="center"/>
    </xf>
    <xf numFmtId="0" fontId="60" fillId="3" borderId="107" xfId="5" applyFont="1" applyFill="1" applyBorder="1" applyAlignment="1">
      <alignment horizontal="center" vertical="center"/>
    </xf>
    <xf numFmtId="0" fontId="57" fillId="3" borderId="104" xfId="5" applyFont="1" applyFill="1" applyBorder="1" applyAlignment="1">
      <alignment horizontal="center" vertical="center"/>
    </xf>
    <xf numFmtId="0" fontId="57" fillId="3" borderId="273" xfId="5" applyFont="1" applyFill="1" applyBorder="1" applyAlignment="1">
      <alignment horizontal="center" vertical="center"/>
    </xf>
    <xf numFmtId="0" fontId="63" fillId="3" borderId="47" xfId="5" applyFont="1" applyFill="1" applyBorder="1" applyAlignment="1">
      <alignment horizontal="center" vertical="center"/>
    </xf>
    <xf numFmtId="0" fontId="63" fillId="3" borderId="18" xfId="5" applyFont="1" applyFill="1" applyBorder="1" applyAlignment="1">
      <alignment horizontal="center" vertical="center"/>
    </xf>
    <xf numFmtId="0" fontId="63" fillId="3" borderId="51" xfId="5" applyFont="1" applyFill="1" applyBorder="1" applyAlignment="1">
      <alignment horizontal="center" vertical="center"/>
    </xf>
    <xf numFmtId="0" fontId="63" fillId="3" borderId="48" xfId="5" applyFont="1" applyFill="1" applyBorder="1" applyAlignment="1">
      <alignment horizontal="center" vertical="center"/>
    </xf>
    <xf numFmtId="0" fontId="63" fillId="3" borderId="0" xfId="5" applyFont="1" applyFill="1" applyAlignment="1">
      <alignment horizontal="center" vertical="center"/>
    </xf>
    <xf numFmtId="0" fontId="63" fillId="3" borderId="50" xfId="5" applyFont="1" applyFill="1" applyBorder="1" applyAlignment="1">
      <alignment horizontal="center" vertical="center"/>
    </xf>
    <xf numFmtId="0" fontId="60" fillId="3" borderId="68" xfId="5" applyFont="1" applyFill="1" applyBorder="1" applyAlignment="1">
      <alignment horizontal="center" vertical="center" textRotation="255"/>
    </xf>
    <xf numFmtId="0" fontId="60" fillId="3" borderId="49" xfId="5" applyFont="1" applyFill="1" applyBorder="1" applyAlignment="1">
      <alignment horizontal="center" vertical="center" textRotation="255"/>
    </xf>
    <xf numFmtId="0" fontId="60" fillId="3" borderId="44" xfId="5" applyFont="1" applyFill="1" applyBorder="1" applyAlignment="1">
      <alignment horizontal="center" vertical="center" textRotation="255"/>
    </xf>
    <xf numFmtId="0" fontId="63" fillId="3" borderId="46" xfId="5" applyFont="1" applyFill="1" applyBorder="1" applyAlignment="1">
      <alignment horizontal="center" vertical="center" wrapText="1"/>
    </xf>
    <xf numFmtId="0" fontId="63" fillId="3" borderId="43" xfId="5" applyFont="1" applyFill="1" applyBorder="1" applyAlignment="1">
      <alignment horizontal="center" vertical="center" wrapText="1"/>
    </xf>
    <xf numFmtId="0" fontId="63" fillId="3" borderId="42" xfId="5" applyFont="1" applyFill="1" applyBorder="1" applyAlignment="1">
      <alignment horizontal="center" vertical="center" wrapText="1"/>
    </xf>
    <xf numFmtId="0" fontId="63" fillId="3" borderId="46" xfId="5" applyFont="1" applyFill="1" applyBorder="1" applyAlignment="1">
      <alignment horizontal="center" vertical="center"/>
    </xf>
    <xf numFmtId="0" fontId="63" fillId="3" borderId="43" xfId="5" applyFont="1" applyFill="1" applyBorder="1" applyAlignment="1">
      <alignment horizontal="center" vertical="center"/>
    </xf>
    <xf numFmtId="0" fontId="63" fillId="3" borderId="42" xfId="5" applyFont="1" applyFill="1" applyBorder="1" applyAlignment="1">
      <alignment horizontal="center" vertical="center"/>
    </xf>
    <xf numFmtId="0" fontId="63" fillId="3" borderId="46" xfId="5" applyFont="1" applyFill="1" applyBorder="1" applyAlignment="1">
      <alignment horizontal="left" vertical="center"/>
    </xf>
    <xf numFmtId="0" fontId="63" fillId="3" borderId="43" xfId="5" applyFont="1" applyFill="1" applyBorder="1" applyAlignment="1">
      <alignment horizontal="left" vertical="center"/>
    </xf>
    <xf numFmtId="0" fontId="63" fillId="3" borderId="42" xfId="5" applyFont="1" applyFill="1" applyBorder="1" applyAlignment="1">
      <alignment horizontal="left" vertical="center"/>
    </xf>
    <xf numFmtId="0" fontId="60" fillId="0" borderId="46" xfId="5" applyFont="1" applyBorder="1" applyAlignment="1">
      <alignment horizontal="center" vertical="center"/>
    </xf>
    <xf numFmtId="0" fontId="60" fillId="0" borderId="43" xfId="5" applyFont="1" applyBorder="1" applyAlignment="1">
      <alignment horizontal="center" vertical="center"/>
    </xf>
    <xf numFmtId="0" fontId="60" fillId="0" borderId="42" xfId="5" applyFont="1" applyBorder="1" applyAlignment="1">
      <alignment horizontal="center" vertical="center"/>
    </xf>
    <xf numFmtId="0" fontId="70" fillId="3" borderId="47" xfId="5" applyFont="1" applyFill="1" applyBorder="1" applyAlignment="1">
      <alignment horizontal="center" vertical="center"/>
    </xf>
    <xf numFmtId="0" fontId="70" fillId="3" borderId="111" xfId="5" applyFont="1" applyFill="1" applyBorder="1" applyAlignment="1">
      <alignment horizontal="center" vertical="center"/>
    </xf>
    <xf numFmtId="0" fontId="70" fillId="3" borderId="48" xfId="5" applyFont="1" applyFill="1" applyBorder="1" applyAlignment="1">
      <alignment horizontal="center" vertical="center"/>
    </xf>
    <xf numFmtId="0" fontId="70" fillId="3" borderId="27" xfId="5" applyFont="1" applyFill="1" applyBorder="1" applyAlignment="1">
      <alignment horizontal="center" vertical="center"/>
    </xf>
    <xf numFmtId="0" fontId="70" fillId="3" borderId="112" xfId="5" applyFont="1" applyFill="1" applyBorder="1" applyAlignment="1">
      <alignment horizontal="center" vertical="center"/>
    </xf>
    <xf numFmtId="0" fontId="70" fillId="3" borderId="113" xfId="5" applyFont="1" applyFill="1" applyBorder="1" applyAlignment="1">
      <alignment horizontal="center" vertical="center"/>
    </xf>
    <xf numFmtId="0" fontId="62" fillId="3" borderId="47" xfId="5" applyFont="1" applyFill="1" applyBorder="1" applyAlignment="1">
      <alignment horizontal="left" vertical="center" wrapText="1"/>
    </xf>
    <xf numFmtId="0" fontId="62" fillId="3" borderId="111" xfId="5" applyFont="1" applyFill="1" applyBorder="1" applyAlignment="1">
      <alignment horizontal="left" vertical="center" wrapText="1"/>
    </xf>
    <xf numFmtId="0" fontId="62" fillId="3" borderId="48" xfId="5" applyFont="1" applyFill="1" applyBorder="1" applyAlignment="1">
      <alignment horizontal="left" vertical="center" wrapText="1"/>
    </xf>
    <xf numFmtId="0" fontId="62" fillId="3" borderId="27" xfId="5" applyFont="1" applyFill="1" applyBorder="1" applyAlignment="1">
      <alignment horizontal="left" vertical="center" wrapText="1"/>
    </xf>
    <xf numFmtId="0" fontId="56" fillId="0" borderId="1" xfId="5" applyFont="1" applyBorder="1" applyAlignment="1">
      <alignment horizontal="center" vertical="center"/>
    </xf>
    <xf numFmtId="0" fontId="56" fillId="0" borderId="114" xfId="5" applyFont="1" applyBorder="1" applyAlignment="1">
      <alignment horizontal="center" vertical="center"/>
    </xf>
    <xf numFmtId="0" fontId="56" fillId="0" borderId="23" xfId="5" applyFont="1" applyBorder="1" applyAlignment="1">
      <alignment horizontal="center" vertical="center"/>
    </xf>
    <xf numFmtId="0" fontId="56" fillId="0" borderId="15" xfId="5" applyFont="1" applyBorder="1" applyAlignment="1">
      <alignment horizontal="center" vertical="center"/>
    </xf>
    <xf numFmtId="0" fontId="56" fillId="0" borderId="100" xfId="5" applyFont="1" applyBorder="1" applyAlignment="1">
      <alignment horizontal="center" vertical="center"/>
    </xf>
    <xf numFmtId="0" fontId="56" fillId="0" borderId="28" xfId="5" applyFont="1" applyBorder="1" applyAlignment="1">
      <alignment horizontal="center" vertical="center"/>
    </xf>
    <xf numFmtId="0" fontId="56" fillId="0" borderId="31" xfId="5" applyFont="1" applyBorder="1" applyAlignment="1">
      <alignment horizontal="center" vertical="center"/>
    </xf>
    <xf numFmtId="0" fontId="56" fillId="0" borderId="93" xfId="5" applyFont="1" applyBorder="1" applyAlignment="1">
      <alignment horizontal="center" vertical="center"/>
    </xf>
    <xf numFmtId="0" fontId="62" fillId="3" borderId="28" xfId="5" applyFont="1" applyFill="1" applyBorder="1" applyAlignment="1">
      <alignment horizontal="center" vertical="center" wrapText="1"/>
    </xf>
    <xf numFmtId="0" fontId="62" fillId="3" borderId="31" xfId="5" applyFont="1" applyFill="1" applyBorder="1" applyAlignment="1">
      <alignment horizontal="center" vertical="center"/>
    </xf>
    <xf numFmtId="0" fontId="62" fillId="3" borderId="29" xfId="5" applyFont="1" applyFill="1" applyBorder="1" applyAlignment="1">
      <alignment horizontal="center" vertical="center"/>
    </xf>
    <xf numFmtId="0" fontId="62" fillId="3" borderId="19" xfId="5" applyFont="1" applyFill="1" applyBorder="1" applyAlignment="1">
      <alignment horizontal="center" vertical="center"/>
    </xf>
    <xf numFmtId="0" fontId="62" fillId="3" borderId="21" xfId="5" applyFont="1" applyFill="1" applyBorder="1" applyAlignment="1">
      <alignment horizontal="center" vertical="center"/>
    </xf>
    <xf numFmtId="0" fontId="62" fillId="3" borderId="79" xfId="5" applyFont="1" applyFill="1" applyBorder="1" applyAlignment="1">
      <alignment horizontal="center" vertical="center"/>
    </xf>
    <xf numFmtId="0" fontId="62" fillId="2" borderId="115" xfId="5" applyFont="1" applyFill="1" applyBorder="1" applyAlignment="1">
      <alignment horizontal="center" vertical="center"/>
    </xf>
    <xf numFmtId="0" fontId="62" fillId="2" borderId="116" xfId="5" applyFont="1" applyFill="1" applyBorder="1" applyAlignment="1">
      <alignment horizontal="center" vertical="center"/>
    </xf>
    <xf numFmtId="0" fontId="62" fillId="2" borderId="84" xfId="5" applyFont="1" applyFill="1" applyBorder="1" applyAlignment="1">
      <alignment horizontal="center" vertical="center"/>
    </xf>
    <xf numFmtId="0" fontId="58" fillId="0" borderId="0" xfId="5" applyFont="1" applyAlignment="1">
      <alignment horizontal="center" vertical="center"/>
    </xf>
    <xf numFmtId="0" fontId="64" fillId="0" borderId="259" xfId="5" applyFont="1" applyBorder="1" applyAlignment="1">
      <alignment horizontal="center" vertical="top" wrapText="1"/>
    </xf>
    <xf numFmtId="0" fontId="64" fillId="0" borderId="17" xfId="5" applyFont="1" applyBorder="1" applyAlignment="1">
      <alignment horizontal="center" vertical="top"/>
    </xf>
    <xf numFmtId="0" fontId="129" fillId="0" borderId="0" xfId="5" applyFont="1" applyAlignment="1">
      <alignment horizontal="left" wrapText="1"/>
    </xf>
    <xf numFmtId="0" fontId="129" fillId="3" borderId="46" xfId="5" applyFont="1" applyFill="1" applyBorder="1" applyAlignment="1">
      <alignment horizontal="center" vertical="center"/>
    </xf>
    <xf numFmtId="0" fontId="129" fillId="3" borderId="43" xfId="5" applyFont="1" applyFill="1" applyBorder="1" applyAlignment="1">
      <alignment horizontal="center" vertical="center"/>
    </xf>
    <xf numFmtId="0" fontId="129" fillId="3" borderId="42" xfId="5" applyFont="1" applyFill="1" applyBorder="1" applyAlignment="1">
      <alignment horizontal="center" vertical="center"/>
    </xf>
    <xf numFmtId="0" fontId="62" fillId="3" borderId="117" xfId="5" applyFont="1" applyFill="1" applyBorder="1" applyAlignment="1">
      <alignment horizontal="center" vertical="center" wrapText="1"/>
    </xf>
    <xf numFmtId="0" fontId="62" fillId="3" borderId="118" xfId="5" applyFont="1" applyFill="1" applyBorder="1" applyAlignment="1">
      <alignment horizontal="center" vertical="center" wrapText="1"/>
    </xf>
    <xf numFmtId="0" fontId="62" fillId="3" borderId="119" xfId="5" applyFont="1" applyFill="1" applyBorder="1" applyAlignment="1">
      <alignment horizontal="center" vertical="center" wrapText="1"/>
    </xf>
    <xf numFmtId="0" fontId="62" fillId="3" borderId="19" xfId="5" applyFont="1" applyFill="1" applyBorder="1" applyAlignment="1">
      <alignment horizontal="center" vertical="center" wrapText="1"/>
    </xf>
    <xf numFmtId="0" fontId="62" fillId="3" borderId="120" xfId="5" applyFont="1" applyFill="1" applyBorder="1" applyAlignment="1">
      <alignment horizontal="center" vertical="center" wrapText="1"/>
    </xf>
    <xf numFmtId="0" fontId="62" fillId="3" borderId="115" xfId="5" applyFont="1" applyFill="1" applyBorder="1" applyAlignment="1">
      <alignment horizontal="center" vertical="center" wrapText="1"/>
    </xf>
    <xf numFmtId="0" fontId="62" fillId="3" borderId="112" xfId="5" applyFont="1" applyFill="1" applyBorder="1" applyAlignment="1">
      <alignment horizontal="center" vertical="center" wrapText="1"/>
    </xf>
    <xf numFmtId="0" fontId="62" fillId="3" borderId="113" xfId="5" applyFont="1" applyFill="1" applyBorder="1" applyAlignment="1">
      <alignment horizontal="center" vertical="center" wrapText="1"/>
    </xf>
    <xf numFmtId="0" fontId="62" fillId="3" borderId="81" xfId="5" applyFont="1" applyFill="1" applyBorder="1" applyAlignment="1">
      <alignment horizontal="center" vertical="top" wrapText="1"/>
    </xf>
    <xf numFmtId="0" fontId="62" fillId="3" borderId="24" xfId="5" applyFont="1" applyFill="1" applyBorder="1" applyAlignment="1">
      <alignment horizontal="center" vertical="top" wrapText="1"/>
    </xf>
    <xf numFmtId="0" fontId="62" fillId="3" borderId="48" xfId="5" applyFont="1" applyFill="1" applyBorder="1" applyAlignment="1">
      <alignment horizontal="center" vertical="top" wrapText="1"/>
    </xf>
    <xf numFmtId="0" fontId="62" fillId="3" borderId="27" xfId="5" applyFont="1" applyFill="1" applyBorder="1" applyAlignment="1">
      <alignment horizontal="center" vertical="top" wrapText="1"/>
    </xf>
    <xf numFmtId="0" fontId="62" fillId="3" borderId="53" xfId="5" applyFont="1" applyFill="1" applyBorder="1" applyAlignment="1">
      <alignment horizontal="center" vertical="top" wrapText="1"/>
    </xf>
    <xf numFmtId="0" fontId="62" fillId="3" borderId="57" xfId="5" applyFont="1" applyFill="1" applyBorder="1" applyAlignment="1">
      <alignment horizontal="center" vertical="top" wrapText="1"/>
    </xf>
    <xf numFmtId="0" fontId="62" fillId="3" borderId="23" xfId="5" applyFont="1" applyFill="1" applyBorder="1" applyAlignment="1">
      <alignment horizontal="center" vertical="top" wrapText="1"/>
    </xf>
    <xf numFmtId="0" fontId="62" fillId="3" borderId="26" xfId="5" applyFont="1" applyFill="1" applyBorder="1" applyAlignment="1">
      <alignment horizontal="center" vertical="top" wrapText="1"/>
    </xf>
    <xf numFmtId="0" fontId="62" fillId="3" borderId="55" xfId="5" applyFont="1" applyFill="1" applyBorder="1" applyAlignment="1">
      <alignment horizontal="center" vertical="top" wrapText="1"/>
    </xf>
    <xf numFmtId="0" fontId="62" fillId="3" borderId="100" xfId="5" applyFont="1" applyFill="1" applyBorder="1" applyAlignment="1">
      <alignment horizontal="center" vertical="top" wrapText="1"/>
    </xf>
    <xf numFmtId="0" fontId="62" fillId="3" borderId="50" xfId="5" applyFont="1" applyFill="1" applyBorder="1" applyAlignment="1">
      <alignment horizontal="center" vertical="top" wrapText="1"/>
    </xf>
    <xf numFmtId="0" fontId="62" fillId="3" borderId="45" xfId="5" applyFont="1" applyFill="1" applyBorder="1" applyAlignment="1">
      <alignment horizontal="center" vertical="top" wrapText="1"/>
    </xf>
    <xf numFmtId="0" fontId="60" fillId="0" borderId="0" xfId="5" applyFont="1" applyAlignment="1">
      <alignment vertical="center" wrapText="1"/>
    </xf>
    <xf numFmtId="0" fontId="62" fillId="12" borderId="46" xfId="5" applyFont="1" applyFill="1" applyBorder="1" applyAlignment="1">
      <alignment horizontal="center" vertical="center" wrapText="1"/>
    </xf>
    <xf numFmtId="0" fontId="62" fillId="12" borderId="43" xfId="5" applyFont="1" applyFill="1" applyBorder="1" applyAlignment="1">
      <alignment horizontal="center" vertical="center" wrapText="1"/>
    </xf>
    <xf numFmtId="0" fontId="62" fillId="12" borderId="42" xfId="5" applyFont="1" applyFill="1" applyBorder="1" applyAlignment="1">
      <alignment horizontal="center" vertical="center" wrapText="1"/>
    </xf>
    <xf numFmtId="0" fontId="61" fillId="3" borderId="0" xfId="5" applyFont="1" applyFill="1" applyAlignment="1">
      <alignment horizontal="left" vertical="top" wrapText="1"/>
    </xf>
    <xf numFmtId="0" fontId="61" fillId="3" borderId="27" xfId="5" applyFont="1" applyFill="1" applyBorder="1" applyAlignment="1">
      <alignment horizontal="left" vertical="top" wrapText="1"/>
    </xf>
    <xf numFmtId="0" fontId="61" fillId="3" borderId="31" xfId="5" applyFont="1" applyFill="1" applyBorder="1" applyAlignment="1">
      <alignment horizontal="left" vertical="top" wrapText="1"/>
    </xf>
    <xf numFmtId="0" fontId="61" fillId="3" borderId="29" xfId="5" applyFont="1" applyFill="1" applyBorder="1" applyAlignment="1">
      <alignment horizontal="left" vertical="top" wrapText="1"/>
    </xf>
    <xf numFmtId="0" fontId="48" fillId="0" borderId="0" xfId="5" applyFont="1" applyAlignment="1">
      <alignment horizontal="left" vertical="top"/>
    </xf>
    <xf numFmtId="0" fontId="48" fillId="0" borderId="27" xfId="5" applyFont="1" applyBorder="1" applyAlignment="1">
      <alignment horizontal="left" vertical="top"/>
    </xf>
    <xf numFmtId="0" fontId="48" fillId="0" borderId="31" xfId="5" applyFont="1" applyBorder="1" applyAlignment="1">
      <alignment horizontal="left" vertical="top"/>
    </xf>
    <xf numFmtId="0" fontId="48" fillId="0" borderId="29" xfId="5" applyFont="1" applyBorder="1" applyAlignment="1">
      <alignment horizontal="left" vertical="top"/>
    </xf>
    <xf numFmtId="0" fontId="70" fillId="3" borderId="41" xfId="5" applyFont="1" applyFill="1" applyBorder="1" applyAlignment="1">
      <alignment horizontal="center" vertical="center"/>
    </xf>
    <xf numFmtId="0" fontId="70" fillId="3" borderId="46" xfId="5" applyFont="1" applyFill="1" applyBorder="1" applyAlignment="1">
      <alignment horizontal="center" vertical="center"/>
    </xf>
    <xf numFmtId="0" fontId="61" fillId="3" borderId="23" xfId="5" applyFont="1" applyFill="1" applyBorder="1" applyAlignment="1">
      <alignment horizontal="center" vertical="center"/>
    </xf>
    <xf numFmtId="0" fontId="61" fillId="3" borderId="15" xfId="5" applyFont="1" applyFill="1" applyBorder="1" applyAlignment="1">
      <alignment horizontal="center" vertical="center"/>
    </xf>
    <xf numFmtId="0" fontId="61" fillId="3" borderId="24" xfId="5" applyFont="1" applyFill="1" applyBorder="1" applyAlignment="1">
      <alignment horizontal="center" vertical="center"/>
    </xf>
    <xf numFmtId="0" fontId="61" fillId="3" borderId="28" xfId="5" applyFont="1" applyFill="1" applyBorder="1" applyAlignment="1">
      <alignment horizontal="center" vertical="center"/>
    </xf>
    <xf numFmtId="0" fontId="61" fillId="3" borderId="31" xfId="5" applyFont="1" applyFill="1" applyBorder="1" applyAlignment="1">
      <alignment horizontal="center" vertical="center"/>
    </xf>
    <xf numFmtId="0" fontId="61" fillId="3" borderId="29" xfId="5" applyFont="1" applyFill="1" applyBorder="1" applyAlignment="1">
      <alignment horizontal="center" vertical="center"/>
    </xf>
    <xf numFmtId="0" fontId="138" fillId="3" borderId="19" xfId="5" applyFont="1" applyFill="1" applyBorder="1" applyAlignment="1">
      <alignment horizontal="center" vertical="center" wrapText="1"/>
    </xf>
    <xf numFmtId="0" fontId="138" fillId="3" borderId="24" xfId="5" applyFont="1" applyFill="1" applyBorder="1" applyAlignment="1">
      <alignment horizontal="center" vertical="center" wrapText="1"/>
    </xf>
    <xf numFmtId="0" fontId="138" fillId="3" borderId="23" xfId="5" applyFont="1" applyFill="1" applyBorder="1" applyAlignment="1">
      <alignment horizontal="center" vertical="center" wrapText="1"/>
    </xf>
    <xf numFmtId="0" fontId="138" fillId="0" borderId="26" xfId="5" applyFont="1" applyBorder="1" applyAlignment="1">
      <alignment horizontal="center" vertical="center"/>
    </xf>
    <xf numFmtId="0" fontId="71" fillId="3" borderId="92" xfId="5" applyFont="1" applyFill="1" applyBorder="1" applyAlignment="1">
      <alignment horizontal="left" vertical="center" wrapText="1"/>
    </xf>
    <xf numFmtId="0" fontId="71" fillId="3" borderId="29" xfId="5" applyFont="1" applyFill="1" applyBorder="1" applyAlignment="1">
      <alignment horizontal="left" vertical="center" wrapText="1"/>
    </xf>
    <xf numFmtId="0" fontId="61" fillId="3" borderId="15" xfId="5" applyFont="1" applyFill="1" applyBorder="1" applyAlignment="1">
      <alignment horizontal="left" wrapText="1"/>
    </xf>
    <xf numFmtId="0" fontId="61" fillId="3" borderId="24" xfId="5" applyFont="1" applyFill="1" applyBorder="1" applyAlignment="1">
      <alignment horizontal="left" wrapText="1"/>
    </xf>
    <xf numFmtId="0" fontId="61" fillId="3" borderId="0" xfId="5" applyFont="1" applyFill="1" applyAlignment="1">
      <alignment horizontal="left" wrapText="1"/>
    </xf>
    <xf numFmtId="0" fontId="61" fillId="3" borderId="27" xfId="5" applyFont="1" applyFill="1" applyBorder="1" applyAlignment="1">
      <alignment horizontal="left" wrapText="1"/>
    </xf>
    <xf numFmtId="0" fontId="48" fillId="0" borderId="15" xfId="5" applyFont="1" applyBorder="1" applyAlignment="1">
      <alignment horizontal="left" vertical="top"/>
    </xf>
    <xf numFmtId="0" fontId="62" fillId="3" borderId="23" xfId="5" applyFont="1" applyFill="1" applyBorder="1" applyAlignment="1">
      <alignment horizontal="right" vertical="center"/>
    </xf>
    <xf numFmtId="0" fontId="62" fillId="3" borderId="26" xfId="5" applyFont="1" applyFill="1" applyBorder="1" applyAlignment="1">
      <alignment horizontal="right" vertical="center"/>
    </xf>
    <xf numFmtId="0" fontId="62" fillId="3" borderId="28" xfId="5" applyFont="1" applyFill="1" applyBorder="1" applyAlignment="1">
      <alignment horizontal="right" vertical="center"/>
    </xf>
    <xf numFmtId="0" fontId="62" fillId="3" borderId="15" xfId="5" applyFont="1" applyFill="1" applyBorder="1" applyAlignment="1">
      <alignment horizontal="left" vertical="center" wrapText="1"/>
    </xf>
    <xf numFmtId="0" fontId="62" fillId="3" borderId="24" xfId="5" applyFont="1" applyFill="1" applyBorder="1" applyAlignment="1">
      <alignment horizontal="left" vertical="center" wrapText="1"/>
    </xf>
    <xf numFmtId="0" fontId="62" fillId="3" borderId="0" xfId="5" applyFont="1" applyFill="1" applyAlignment="1">
      <alignment horizontal="left" vertical="center" wrapText="1"/>
    </xf>
    <xf numFmtId="0" fontId="62" fillId="3" borderId="31" xfId="5" applyFont="1" applyFill="1" applyBorder="1" applyAlignment="1">
      <alignment horizontal="left" vertical="center" wrapText="1"/>
    </xf>
    <xf numFmtId="0" fontId="62" fillId="3" borderId="29" xfId="5" applyFont="1" applyFill="1" applyBorder="1" applyAlignment="1">
      <alignment horizontal="left" vertical="center" wrapText="1"/>
    </xf>
    <xf numFmtId="0" fontId="55" fillId="3" borderId="19" xfId="5" applyFont="1" applyFill="1" applyBorder="1" applyAlignment="1">
      <alignment horizontal="left" vertical="center" wrapText="1"/>
    </xf>
    <xf numFmtId="0" fontId="55" fillId="3" borderId="21" xfId="5" applyFont="1" applyFill="1" applyBorder="1" applyAlignment="1">
      <alignment horizontal="left" vertical="center" wrapText="1"/>
    </xf>
    <xf numFmtId="0" fontId="55" fillId="3" borderId="20" xfId="5" applyFont="1" applyFill="1" applyBorder="1" applyAlignment="1">
      <alignment horizontal="left" vertical="center" wrapText="1"/>
    </xf>
    <xf numFmtId="0" fontId="61" fillId="0" borderId="19" xfId="5" applyFont="1" applyBorder="1" applyAlignment="1">
      <alignment horizontal="center" vertical="center" wrapText="1"/>
    </xf>
    <xf numFmtId="0" fontId="61" fillId="0" borderId="21" xfId="5" applyFont="1" applyBorder="1" applyAlignment="1">
      <alignment horizontal="center" vertical="center" wrapText="1"/>
    </xf>
    <xf numFmtId="0" fontId="145" fillId="7" borderId="46" xfId="5" applyFont="1" applyFill="1" applyBorder="1" applyAlignment="1">
      <alignment horizontal="center" vertical="center"/>
    </xf>
    <xf numFmtId="0" fontId="145" fillId="7" borderId="42" xfId="5" applyFont="1" applyFill="1" applyBorder="1" applyAlignment="1">
      <alignment horizontal="center" vertical="center"/>
    </xf>
    <xf numFmtId="0" fontId="4" fillId="0" borderId="15" xfId="5" applyFont="1" applyBorder="1" applyAlignment="1">
      <alignment horizontal="center" vertical="center"/>
    </xf>
    <xf numFmtId="0" fontId="111" fillId="0" borderId="0" xfId="0" applyFont="1" applyAlignment="1">
      <alignment horizontal="justify" vertical="center" wrapText="1"/>
    </xf>
    <xf numFmtId="0" fontId="0" fillId="0" borderId="0" xfId="0">
      <alignment vertical="center"/>
    </xf>
    <xf numFmtId="0" fontId="111" fillId="0" borderId="0" xfId="0" applyFont="1" applyAlignment="1">
      <alignment horizontal="left" vertical="center" wrapText="1"/>
    </xf>
    <xf numFmtId="0" fontId="111" fillId="0" borderId="0" xfId="0" applyFont="1" applyAlignment="1">
      <alignment horizontal="left" vertical="center"/>
    </xf>
    <xf numFmtId="0" fontId="111" fillId="0" borderId="26" xfId="0" applyFont="1" applyBorder="1" applyAlignment="1">
      <alignment horizontal="justify" vertical="center" wrapText="1"/>
    </xf>
    <xf numFmtId="0" fontId="0" fillId="0" borderId="27" xfId="0" applyBorder="1">
      <alignment vertical="center"/>
    </xf>
    <xf numFmtId="0" fontId="111" fillId="0" borderId="28" xfId="0" applyFont="1" applyBorder="1" applyAlignment="1">
      <alignment horizontal="justify" vertical="center" wrapText="1"/>
    </xf>
    <xf numFmtId="0" fontId="0" fillId="0" borderId="31" xfId="0" applyBorder="1">
      <alignment vertical="center"/>
    </xf>
    <xf numFmtId="0" fontId="0" fillId="0" borderId="29" xfId="0" applyBorder="1">
      <alignment vertical="center"/>
    </xf>
    <xf numFmtId="0" fontId="109" fillId="0" borderId="0" xfId="0" applyFont="1" applyAlignment="1">
      <alignment horizontal="justify" vertical="center" wrapText="1"/>
    </xf>
    <xf numFmtId="0" fontId="111" fillId="0" borderId="23" xfId="0" applyFont="1" applyBorder="1" applyAlignment="1">
      <alignment horizontal="justify" vertical="center" wrapText="1"/>
    </xf>
    <xf numFmtId="0" fontId="0" fillId="0" borderId="15" xfId="0" applyBorder="1">
      <alignment vertical="center"/>
    </xf>
    <xf numFmtId="0" fontId="0" fillId="0" borderId="24" xfId="0" applyBorder="1">
      <alignment vertical="center"/>
    </xf>
    <xf numFmtId="0" fontId="111" fillId="0" borderId="23" xfId="0" applyFont="1" applyBorder="1" applyAlignment="1">
      <alignment horizontal="justify" wrapText="1"/>
    </xf>
    <xf numFmtId="0" fontId="0" fillId="0" borderId="15" xfId="0" applyBorder="1" applyAlignment="1"/>
    <xf numFmtId="0" fontId="0" fillId="0" borderId="24" xfId="0" applyBorder="1" applyAlignment="1"/>
    <xf numFmtId="0" fontId="147" fillId="0" borderId="0" xfId="0" applyFont="1" applyAlignment="1">
      <alignment horizontal="justify" vertical="center" wrapText="1"/>
    </xf>
    <xf numFmtId="0" fontId="111" fillId="8" borderId="19" xfId="0" applyFont="1" applyFill="1" applyBorder="1" applyAlignment="1">
      <alignment horizontal="center" vertical="center" wrapText="1"/>
    </xf>
    <xf numFmtId="0" fontId="111" fillId="8" borderId="21" xfId="0" applyFont="1" applyFill="1" applyBorder="1" applyAlignment="1">
      <alignment horizontal="center" vertical="center" wrapText="1"/>
    </xf>
    <xf numFmtId="0" fontId="111" fillId="8" borderId="20" xfId="0" applyFont="1" applyFill="1" applyBorder="1" applyAlignment="1">
      <alignment horizontal="center" vertical="center" wrapText="1"/>
    </xf>
    <xf numFmtId="0" fontId="111" fillId="0" borderId="1" xfId="0" applyFont="1" applyBorder="1" applyAlignment="1">
      <alignment horizontal="justify" vertical="top" wrapText="1"/>
    </xf>
    <xf numFmtId="0" fontId="111" fillId="0" borderId="1" xfId="0" applyFont="1" applyBorder="1" applyAlignment="1">
      <alignment horizontal="left" vertical="top" wrapText="1"/>
    </xf>
    <xf numFmtId="0" fontId="0" fillId="0" borderId="28" xfId="0" applyBorder="1" applyAlignment="1">
      <alignment horizontal="left" vertical="center"/>
    </xf>
    <xf numFmtId="0" fontId="0" fillId="0" borderId="31" xfId="0" applyBorder="1" applyAlignment="1">
      <alignment horizontal="left" vertical="center"/>
    </xf>
    <xf numFmtId="0" fontId="111" fillId="0" borderId="19" xfId="0" applyFont="1" applyBorder="1" applyAlignment="1">
      <alignment horizontal="center" vertical="center" wrapText="1"/>
    </xf>
    <xf numFmtId="0" fontId="111" fillId="0" borderId="21" xfId="0" applyFont="1" applyBorder="1" applyAlignment="1">
      <alignment horizontal="center" vertical="center" wrapText="1"/>
    </xf>
    <xf numFmtId="0" fontId="111" fillId="0" borderId="20" xfId="0" applyFont="1" applyBorder="1" applyAlignment="1">
      <alignment horizontal="center" vertical="center" wrapText="1"/>
    </xf>
    <xf numFmtId="0" fontId="150" fillId="0" borderId="0" xfId="0" applyFont="1" applyAlignment="1">
      <alignment horizontal="justify" vertical="center" wrapText="1"/>
    </xf>
    <xf numFmtId="0" fontId="153" fillId="0" borderId="0" xfId="0" applyFont="1">
      <alignment vertical="center"/>
    </xf>
    <xf numFmtId="0" fontId="147" fillId="0" borderId="66" xfId="0" applyFont="1" applyBorder="1" applyAlignment="1">
      <alignment horizontal="justify" vertical="top" wrapText="1"/>
    </xf>
    <xf numFmtId="0" fontId="111" fillId="0" borderId="68" xfId="0" applyFont="1" applyBorder="1" applyAlignment="1">
      <alignment horizontal="center" vertical="center" wrapText="1"/>
    </xf>
    <xf numFmtId="0" fontId="111" fillId="0" borderId="44" xfId="0" applyFont="1" applyBorder="1" applyAlignment="1">
      <alignment horizontal="center" vertical="center" wrapText="1"/>
    </xf>
    <xf numFmtId="0" fontId="111" fillId="9" borderId="68" xfId="0" applyFont="1" applyFill="1" applyBorder="1" applyAlignment="1">
      <alignment horizontal="center" vertical="center" wrapText="1"/>
    </xf>
    <xf numFmtId="0" fontId="111" fillId="9" borderId="44" xfId="0" applyFont="1" applyFill="1" applyBorder="1" applyAlignment="1">
      <alignment horizontal="center" vertical="center" wrapText="1"/>
    </xf>
    <xf numFmtId="0" fontId="111" fillId="0" borderId="18" xfId="0" applyFont="1" applyBorder="1" applyAlignment="1">
      <alignment horizontal="justify" vertical="top" wrapText="1"/>
    </xf>
    <xf numFmtId="0" fontId="111" fillId="0" borderId="65" xfId="0" applyFont="1" applyBorder="1" applyAlignment="1">
      <alignment horizontal="justify" vertical="top" wrapText="1"/>
    </xf>
    <xf numFmtId="0" fontId="154" fillId="0" borderId="0" xfId="0" applyFont="1" applyAlignment="1">
      <alignment horizontal="justify" vertical="center" wrapText="1"/>
    </xf>
    <xf numFmtId="0" fontId="111" fillId="0" borderId="0" xfId="0" applyFont="1" applyAlignment="1">
      <alignment horizontal="justify" vertical="top" wrapText="1"/>
    </xf>
    <xf numFmtId="0" fontId="111" fillId="0" borderId="17" xfId="0" applyFont="1" applyBorder="1" applyAlignment="1">
      <alignment horizontal="justify" vertical="top" wrapText="1"/>
    </xf>
    <xf numFmtId="0" fontId="111" fillId="0" borderId="49" xfId="0" applyFont="1" applyBorder="1" applyAlignment="1">
      <alignment horizontal="center" vertical="center" wrapText="1"/>
    </xf>
    <xf numFmtId="0" fontId="111" fillId="0" borderId="46" xfId="0" applyFont="1" applyBorder="1" applyAlignment="1">
      <alignment horizontal="center" vertical="center" wrapText="1"/>
    </xf>
    <xf numFmtId="0" fontId="111" fillId="0" borderId="43" xfId="0" applyFont="1" applyBorder="1" applyAlignment="1">
      <alignment horizontal="center" vertical="center" wrapText="1"/>
    </xf>
    <xf numFmtId="0" fontId="111" fillId="0" borderId="42" xfId="0" applyFont="1" applyBorder="1" applyAlignment="1">
      <alignment horizontal="center" vertical="center" wrapText="1"/>
    </xf>
    <xf numFmtId="0" fontId="111" fillId="9" borderId="46" xfId="0" applyFont="1" applyFill="1" applyBorder="1" applyAlignment="1">
      <alignment horizontal="center" vertical="center" wrapText="1"/>
    </xf>
    <xf numFmtId="0" fontId="111" fillId="9" borderId="42" xfId="0" applyFont="1" applyFill="1" applyBorder="1" applyAlignment="1">
      <alignment horizontal="center" vertical="center" wrapText="1"/>
    </xf>
    <xf numFmtId="0" fontId="155" fillId="0" borderId="0" xfId="0" applyFont="1" applyAlignment="1">
      <alignment horizontal="justify" vertical="center" wrapText="1"/>
    </xf>
    <xf numFmtId="0" fontId="111" fillId="0" borderId="23" xfId="0" applyFont="1" applyBorder="1" applyAlignment="1">
      <alignment horizontal="center" vertical="center" wrapText="1"/>
    </xf>
    <xf numFmtId="0" fontId="111" fillId="0" borderId="15" xfId="0" applyFont="1" applyBorder="1" applyAlignment="1">
      <alignment horizontal="center" vertical="center" wrapText="1"/>
    </xf>
    <xf numFmtId="0" fontId="111" fillId="0" borderId="24" xfId="0" applyFont="1" applyBorder="1" applyAlignment="1">
      <alignment horizontal="center" vertical="center" wrapText="1"/>
    </xf>
    <xf numFmtId="0" fontId="111" fillId="0" borderId="15" xfId="0" applyFont="1" applyBorder="1" applyAlignment="1">
      <alignment horizontal="left" vertical="center" wrapText="1"/>
    </xf>
    <xf numFmtId="0" fontId="111" fillId="0" borderId="66" xfId="0" applyFont="1" applyBorder="1" applyAlignment="1">
      <alignment horizontal="left" vertical="top" wrapText="1"/>
    </xf>
    <xf numFmtId="0" fontId="111" fillId="0" borderId="0" xfId="0" applyFont="1" applyAlignment="1">
      <alignment horizontal="center" vertical="top" wrapText="1"/>
    </xf>
    <xf numFmtId="0" fontId="111" fillId="0" borderId="0" xfId="0" applyFont="1" applyAlignment="1">
      <alignment horizontal="left" vertical="top" wrapText="1"/>
    </xf>
    <xf numFmtId="0" fontId="111" fillId="0" borderId="47" xfId="0" applyFont="1" applyBorder="1" applyAlignment="1">
      <alignment horizontal="center" vertical="top" wrapText="1"/>
    </xf>
    <xf numFmtId="0" fontId="111" fillId="0" borderId="51" xfId="0" applyFont="1" applyBorder="1" applyAlignment="1">
      <alignment horizontal="center" vertical="top" wrapText="1"/>
    </xf>
    <xf numFmtId="0" fontId="149" fillId="0" borderId="46" xfId="0" applyFont="1" applyBorder="1" applyAlignment="1">
      <alignment horizontal="center" vertical="center" wrapText="1"/>
    </xf>
    <xf numFmtId="0" fontId="111" fillId="0" borderId="0" xfId="0" applyFont="1" applyAlignment="1">
      <alignment vertical="top" wrapText="1"/>
    </xf>
    <xf numFmtId="0" fontId="111" fillId="0" borderId="65" xfId="0" applyFont="1" applyBorder="1" applyAlignment="1">
      <alignment horizontal="left" vertical="top" wrapText="1"/>
    </xf>
    <xf numFmtId="0" fontId="149" fillId="0" borderId="53" xfId="0" applyFont="1" applyBorder="1" applyAlignment="1">
      <alignment horizontal="center" vertical="center" wrapText="1"/>
    </xf>
    <xf numFmtId="0" fontId="111" fillId="0" borderId="45" xfId="0" applyFont="1" applyBorder="1" applyAlignment="1">
      <alignment horizontal="center" vertical="center" wrapText="1"/>
    </xf>
    <xf numFmtId="0" fontId="111" fillId="0" borderId="23" xfId="0" applyFont="1" applyBorder="1" applyAlignment="1">
      <alignment horizontal="left" vertical="center" wrapText="1"/>
    </xf>
    <xf numFmtId="0" fontId="111" fillId="0" borderId="24" xfId="0" applyFont="1" applyBorder="1" applyAlignment="1">
      <alignment horizontal="left" vertical="center" wrapText="1"/>
    </xf>
    <xf numFmtId="0" fontId="111" fillId="0" borderId="28" xfId="0" applyFont="1" applyBorder="1" applyAlignment="1">
      <alignment horizontal="left" vertical="center" wrapText="1"/>
    </xf>
    <xf numFmtId="0" fontId="111" fillId="0" borderId="31" xfId="0" applyFont="1" applyBorder="1" applyAlignment="1">
      <alignment horizontal="left" vertical="center" wrapText="1"/>
    </xf>
    <xf numFmtId="0" fontId="111" fillId="0" borderId="29" xfId="0" applyFont="1" applyBorder="1" applyAlignment="1">
      <alignment horizontal="left" vertical="center" wrapText="1"/>
    </xf>
    <xf numFmtId="0" fontId="147" fillId="0" borderId="66" xfId="0" applyFont="1" applyBorder="1" applyAlignment="1">
      <alignment horizontal="left" vertical="top" wrapText="1"/>
    </xf>
    <xf numFmtId="0" fontId="111" fillId="0" borderId="46" xfId="0" applyFont="1" applyBorder="1" applyAlignment="1">
      <alignment horizontal="center" vertical="top" wrapText="1"/>
    </xf>
    <xf numFmtId="0" fontId="111" fillId="0" borderId="42" xfId="0" applyFont="1" applyBorder="1" applyAlignment="1">
      <alignment horizontal="center" vertical="top" wrapText="1"/>
    </xf>
    <xf numFmtId="0" fontId="111" fillId="0" borderId="0" xfId="0" applyFont="1" applyAlignment="1">
      <alignment horizontal="center" vertical="center" wrapText="1"/>
    </xf>
    <xf numFmtId="0" fontId="111" fillId="0" borderId="19" xfId="0" applyFont="1" applyBorder="1" applyAlignment="1">
      <alignment horizontal="justify" vertical="center" wrapText="1"/>
    </xf>
    <xf numFmtId="0" fontId="0" fillId="0" borderId="21" xfId="0" applyBorder="1">
      <alignment vertical="center"/>
    </xf>
    <xf numFmtId="0" fontId="0" fillId="0" borderId="20" xfId="0" applyBorder="1">
      <alignment vertical="center"/>
    </xf>
    <xf numFmtId="0" fontId="20" fillId="0" borderId="0" xfId="2" applyFont="1" applyFill="1" applyBorder="1" applyAlignment="1">
      <alignment horizontal="left" vertical="center" wrapText="1"/>
    </xf>
    <xf numFmtId="0" fontId="20" fillId="0" borderId="0" xfId="2" applyFont="1" applyFill="1" applyBorder="1" applyAlignment="1">
      <alignment horizontal="center" vertical="center"/>
    </xf>
    <xf numFmtId="0" fontId="20" fillId="0" borderId="0" xfId="2" applyFont="1" applyFill="1" applyBorder="1" applyAlignment="1">
      <alignment horizontal="left" vertical="center" wrapText="1" indent="1"/>
    </xf>
    <xf numFmtId="0" fontId="15" fillId="0" borderId="0" xfId="2" applyFont="1" applyBorder="1" applyAlignment="1">
      <alignment horizontal="right" vertical="center" wrapText="1"/>
    </xf>
    <xf numFmtId="0" fontId="15" fillId="0" borderId="0" xfId="2" applyFont="1" applyBorder="1" applyAlignment="1">
      <alignment horizontal="center" vertical="center" wrapText="1"/>
    </xf>
    <xf numFmtId="0" fontId="20" fillId="0" borderId="128" xfId="2" applyFont="1" applyFill="1" applyBorder="1" applyAlignment="1">
      <alignment horizontal="center" vertical="center" wrapText="1"/>
    </xf>
    <xf numFmtId="0" fontId="20" fillId="0" borderId="25" xfId="2" applyFont="1" applyFill="1" applyBorder="1" applyAlignment="1">
      <alignment horizontal="center" vertical="center" wrapText="1"/>
    </xf>
    <xf numFmtId="0" fontId="20" fillId="0" borderId="2" xfId="2" applyFont="1" applyFill="1" applyBorder="1" applyAlignment="1">
      <alignment horizontal="center" vertical="center" wrapText="1"/>
    </xf>
    <xf numFmtId="0" fontId="20" fillId="0" borderId="128" xfId="2" applyFont="1" applyFill="1" applyBorder="1" applyAlignment="1">
      <alignment horizontal="left" vertical="center" wrapText="1" indent="1"/>
    </xf>
    <xf numFmtId="0" fontId="20" fillId="0" borderId="25" xfId="2" applyFont="1" applyFill="1" applyBorder="1" applyAlignment="1">
      <alignment horizontal="left" vertical="center" wrapText="1" indent="1"/>
    </xf>
    <xf numFmtId="0" fontId="20" fillId="0" borderId="2" xfId="2" applyFont="1" applyFill="1" applyBorder="1" applyAlignment="1">
      <alignment horizontal="left" vertical="center" wrapText="1" indent="1"/>
    </xf>
    <xf numFmtId="0" fontId="20" fillId="0" borderId="129" xfId="2" applyFont="1" applyFill="1" applyBorder="1" applyAlignment="1">
      <alignment horizontal="left" vertical="center" wrapText="1" indent="1" shrinkToFit="1"/>
    </xf>
    <xf numFmtId="0" fontId="20" fillId="0" borderId="130" xfId="2" applyFont="1" applyFill="1" applyBorder="1" applyAlignment="1">
      <alignment horizontal="left" vertical="center" wrapText="1" indent="1" shrinkToFit="1"/>
    </xf>
    <xf numFmtId="0" fontId="20" fillId="0" borderId="131" xfId="2" applyFont="1" applyFill="1" applyBorder="1" applyAlignment="1">
      <alignment horizontal="left" vertical="center" wrapText="1" indent="1" shrinkToFit="1"/>
    </xf>
    <xf numFmtId="0" fontId="20" fillId="0" borderId="26" xfId="2" applyFont="1" applyFill="1" applyBorder="1" applyAlignment="1">
      <alignment horizontal="center" vertical="center" wrapText="1" shrinkToFit="1"/>
    </xf>
    <xf numFmtId="0" fontId="20" fillId="0" borderId="0" xfId="2" applyFont="1" applyFill="1" applyBorder="1" applyAlignment="1">
      <alignment horizontal="center" vertical="center" wrapText="1" shrinkToFit="1"/>
    </xf>
    <xf numFmtId="0" fontId="20" fillId="0" borderId="27" xfId="2" applyFont="1" applyFill="1" applyBorder="1" applyAlignment="1">
      <alignment horizontal="center" vertical="center" wrapText="1" shrinkToFit="1"/>
    </xf>
    <xf numFmtId="0" fontId="19" fillId="0" borderId="26" xfId="2" applyFont="1" applyFill="1" applyBorder="1" applyAlignment="1">
      <alignment horizontal="left" vertical="center" wrapText="1" indent="2" shrinkToFit="1"/>
    </xf>
    <xf numFmtId="0" fontId="19" fillId="0" borderId="0" xfId="2" applyFont="1" applyFill="1" applyBorder="1" applyAlignment="1">
      <alignment horizontal="left" vertical="center" wrapText="1" indent="2" shrinkToFit="1"/>
    </xf>
    <xf numFmtId="0" fontId="19" fillId="0" borderId="27" xfId="2" applyFont="1" applyFill="1" applyBorder="1" applyAlignment="1">
      <alignment horizontal="left" vertical="center" wrapText="1" indent="2" shrinkToFit="1"/>
    </xf>
    <xf numFmtId="0" fontId="20" fillId="0" borderId="133" xfId="2" applyFont="1" applyFill="1" applyBorder="1" applyAlignment="1">
      <alignment horizontal="left" vertical="center" wrapText="1" indent="1" shrinkToFit="1"/>
    </xf>
    <xf numFmtId="0" fontId="20" fillId="0" borderId="67" xfId="2" applyFont="1" applyFill="1" applyBorder="1" applyAlignment="1">
      <alignment horizontal="left" vertical="center" wrapText="1" indent="1" shrinkToFit="1"/>
    </xf>
    <xf numFmtId="0" fontId="20" fillId="0" borderId="28" xfId="2" applyFont="1" applyFill="1" applyBorder="1" applyAlignment="1">
      <alignment horizontal="left" vertical="center" wrapText="1" indent="1" shrinkToFit="1"/>
    </xf>
    <xf numFmtId="0" fontId="20" fillId="0" borderId="31" xfId="2" applyFont="1" applyFill="1" applyBorder="1" applyAlignment="1">
      <alignment horizontal="left" vertical="center" wrapText="1" indent="1" shrinkToFit="1"/>
    </xf>
    <xf numFmtId="0" fontId="20" fillId="0" borderId="36" xfId="2" applyFont="1" applyFill="1" applyBorder="1" applyAlignment="1">
      <alignment horizontal="center" vertical="center" shrinkToFit="1"/>
    </xf>
    <xf numFmtId="0" fontId="26" fillId="0" borderId="36" xfId="2" applyFont="1" applyFill="1" applyBorder="1" applyAlignment="1">
      <alignment horizontal="center" vertical="center" wrapText="1"/>
    </xf>
    <xf numFmtId="178" fontId="20" fillId="0" borderId="38" xfId="2" applyNumberFormat="1" applyFont="1" applyFill="1" applyBorder="1" applyAlignment="1">
      <alignment horizontal="center" vertical="center" shrinkToFit="1"/>
    </xf>
    <xf numFmtId="0" fontId="20" fillId="0" borderId="38" xfId="2" applyFont="1" applyFill="1" applyBorder="1" applyAlignment="1">
      <alignment horizontal="center" vertical="center" wrapText="1" shrinkToFit="1"/>
    </xf>
    <xf numFmtId="0" fontId="20" fillId="0" borderId="138" xfId="2" applyFont="1" applyFill="1" applyBorder="1" applyAlignment="1">
      <alignment horizontal="center" vertical="center" wrapText="1"/>
    </xf>
    <xf numFmtId="0" fontId="20" fillId="0" borderId="138" xfId="2" applyFont="1" applyFill="1" applyBorder="1"/>
    <xf numFmtId="0" fontId="20" fillId="0" borderId="128" xfId="2" applyFont="1" applyFill="1" applyBorder="1"/>
    <xf numFmtId="0" fontId="20" fillId="0" borderId="25" xfId="2" applyFont="1" applyFill="1" applyBorder="1" applyAlignment="1">
      <alignment horizontal="center" vertical="center"/>
    </xf>
    <xf numFmtId="0" fontId="20" fillId="0" borderId="137" xfId="2" applyFont="1" applyFill="1" applyBorder="1" applyAlignment="1">
      <alignment horizontal="center" vertical="center"/>
    </xf>
    <xf numFmtId="0" fontId="19" fillId="0" borderId="139" xfId="2" applyFont="1" applyFill="1" applyBorder="1" applyAlignment="1">
      <alignment horizontal="center" vertical="center"/>
    </xf>
    <xf numFmtId="0" fontId="19" fillId="0" borderId="140" xfId="2" applyFont="1" applyFill="1" applyBorder="1" applyAlignment="1">
      <alignment horizontal="center" vertical="center"/>
    </xf>
    <xf numFmtId="0" fontId="19" fillId="0" borderId="135" xfId="2" applyFont="1" applyFill="1" applyBorder="1" applyAlignment="1">
      <alignment horizontal="center" vertical="center"/>
    </xf>
    <xf numFmtId="0" fontId="19" fillId="0" borderId="64" xfId="2" applyFont="1" applyFill="1" applyBorder="1" applyAlignment="1">
      <alignment horizontal="center" vertical="center"/>
    </xf>
    <xf numFmtId="0" fontId="19" fillId="0" borderId="36" xfId="2" applyFont="1" applyFill="1" applyBorder="1" applyAlignment="1">
      <alignment horizontal="center" vertical="center"/>
    </xf>
    <xf numFmtId="0" fontId="19" fillId="0" borderId="142" xfId="2" applyFont="1" applyFill="1" applyBorder="1" applyAlignment="1">
      <alignment horizontal="left" vertical="center" wrapText="1" indent="1"/>
    </xf>
    <xf numFmtId="0" fontId="19" fillId="0" borderId="143" xfId="2" applyFont="1" applyFill="1" applyBorder="1" applyAlignment="1">
      <alignment horizontal="left" vertical="center" wrapText="1" indent="1"/>
    </xf>
    <xf numFmtId="0" fontId="19" fillId="0" borderId="144" xfId="2" applyFont="1" applyFill="1" applyBorder="1" applyAlignment="1">
      <alignment horizontal="left" vertical="center" wrapText="1" indent="1"/>
    </xf>
    <xf numFmtId="0" fontId="20" fillId="0" borderId="142" xfId="2" applyFont="1" applyFill="1" applyBorder="1" applyAlignment="1">
      <alignment horizontal="left" vertical="top"/>
    </xf>
    <xf numFmtId="0" fontId="20" fillId="0" borderId="143" xfId="2" applyFont="1" applyFill="1" applyBorder="1" applyAlignment="1">
      <alignment horizontal="left" vertical="top"/>
    </xf>
    <xf numFmtId="0" fontId="20" fillId="0" borderId="144" xfId="2" applyFont="1" applyFill="1" applyBorder="1" applyAlignment="1">
      <alignment horizontal="left" vertical="top"/>
    </xf>
    <xf numFmtId="0" fontId="19" fillId="0" borderId="133" xfId="2" applyFont="1" applyFill="1" applyBorder="1" applyAlignment="1">
      <alignment horizontal="center" vertical="center" wrapText="1"/>
    </xf>
    <xf numFmtId="0" fontId="19" fillId="0" borderId="67" xfId="2" applyFont="1" applyFill="1" applyBorder="1" applyAlignment="1">
      <alignment horizontal="center" vertical="center" wrapText="1"/>
    </xf>
    <xf numFmtId="0" fontId="19" fillId="0" borderId="135" xfId="2" applyFont="1" applyFill="1" applyBorder="1" applyAlignment="1">
      <alignment horizontal="center" vertical="center" wrapText="1"/>
    </xf>
    <xf numFmtId="0" fontId="19" fillId="0" borderId="64" xfId="2" applyFont="1" applyFill="1" applyBorder="1" applyAlignment="1">
      <alignment horizontal="center" vertical="center" wrapText="1"/>
    </xf>
    <xf numFmtId="181" fontId="21" fillId="0" borderId="36" xfId="2" applyNumberFormat="1" applyFont="1" applyFill="1" applyBorder="1" applyAlignment="1">
      <alignment vertical="center"/>
    </xf>
    <xf numFmtId="0" fontId="20" fillId="0" borderId="26" xfId="2" applyFont="1" applyFill="1" applyBorder="1" applyAlignment="1">
      <alignment horizontal="left" vertical="center" wrapText="1" shrinkToFit="1"/>
    </xf>
    <xf numFmtId="0" fontId="20" fillId="0" borderId="0" xfId="2" applyFont="1" applyFill="1" applyBorder="1" applyAlignment="1">
      <alignment horizontal="left" vertical="center" wrapText="1" shrinkToFit="1"/>
    </xf>
    <xf numFmtId="181" fontId="18" fillId="0" borderId="0" xfId="2" applyNumberFormat="1" applyFont="1" applyFill="1" applyBorder="1" applyAlignment="1">
      <alignment vertical="center" shrinkToFit="1"/>
    </xf>
    <xf numFmtId="178" fontId="25" fillId="0" borderId="0" xfId="2" applyNumberFormat="1" applyFont="1" applyFill="1" applyBorder="1" applyAlignment="1">
      <alignment horizontal="left" vertical="center" wrapText="1" shrinkToFit="1"/>
    </xf>
    <xf numFmtId="178" fontId="18" fillId="0" borderId="0" xfId="2" applyNumberFormat="1" applyFont="1" applyFill="1" applyBorder="1" applyAlignment="1">
      <alignment vertical="center" shrinkToFit="1"/>
    </xf>
    <xf numFmtId="0" fontId="20" fillId="0" borderId="0" xfId="2" applyFont="1" applyFill="1" applyBorder="1" applyAlignment="1">
      <alignment horizontal="center" vertical="center" wrapText="1"/>
    </xf>
    <xf numFmtId="0" fontId="20" fillId="0" borderId="27" xfId="2" applyFont="1" applyFill="1" applyBorder="1" applyAlignment="1">
      <alignment horizontal="center" vertical="center" wrapText="1"/>
    </xf>
    <xf numFmtId="178" fontId="20" fillId="0" borderId="0" xfId="2" applyNumberFormat="1" applyFont="1" applyFill="1" applyBorder="1" applyAlignment="1">
      <alignment horizontal="left" vertical="center" shrinkToFit="1"/>
    </xf>
    <xf numFmtId="0" fontId="19" fillId="0" borderId="135" xfId="2" applyFont="1" applyFill="1" applyBorder="1" applyAlignment="1">
      <alignment horizontal="left" vertical="center" wrapText="1" indent="2" shrinkToFit="1"/>
    </xf>
    <xf numFmtId="0" fontId="19" fillId="0" borderId="64" xfId="2" applyFont="1" applyFill="1" applyBorder="1" applyAlignment="1">
      <alignment horizontal="left" vertical="center" wrapText="1" indent="2" shrinkToFit="1"/>
    </xf>
    <xf numFmtId="178" fontId="18" fillId="0" borderId="64" xfId="2" applyNumberFormat="1" applyFont="1" applyFill="1" applyBorder="1" applyAlignment="1">
      <alignment vertical="center" shrinkToFit="1"/>
    </xf>
    <xf numFmtId="0" fontId="20" fillId="0" borderId="64" xfId="2" applyFont="1" applyFill="1" applyBorder="1" applyAlignment="1">
      <alignment horizontal="left" vertical="center" wrapText="1"/>
    </xf>
    <xf numFmtId="0" fontId="20" fillId="0" borderId="136" xfId="2" applyFont="1" applyFill="1" applyBorder="1" applyAlignment="1">
      <alignment horizontal="left" vertical="center" wrapText="1"/>
    </xf>
    <xf numFmtId="0" fontId="20" fillId="0" borderId="26" xfId="2" applyFont="1" applyFill="1" applyBorder="1" applyAlignment="1">
      <alignment horizontal="left" vertical="center" wrapText="1" indent="1" shrinkToFit="1"/>
    </xf>
    <xf numFmtId="0" fontId="20" fillId="0" borderId="0" xfId="2" applyFont="1" applyFill="1" applyBorder="1" applyAlignment="1">
      <alignment horizontal="left" vertical="center" wrapText="1" indent="1" shrinkToFit="1"/>
    </xf>
    <xf numFmtId="0" fontId="19" fillId="0" borderId="0" xfId="2" applyFont="1" applyFill="1" applyBorder="1" applyAlignment="1">
      <alignment horizontal="center" vertical="center" wrapText="1"/>
    </xf>
    <xf numFmtId="0" fontId="26" fillId="0" borderId="0" xfId="2" applyFont="1" applyFill="1" applyBorder="1" applyAlignment="1">
      <alignment horizontal="left" vertical="center" wrapText="1"/>
    </xf>
    <xf numFmtId="0" fontId="26" fillId="0" borderId="27" xfId="2" applyFont="1" applyFill="1" applyBorder="1" applyAlignment="1">
      <alignment horizontal="left" vertical="center" wrapText="1"/>
    </xf>
    <xf numFmtId="0" fontId="20" fillId="0" borderId="27" xfId="2" applyFont="1" applyFill="1" applyBorder="1" applyAlignment="1">
      <alignment horizontal="left" vertical="center" wrapText="1"/>
    </xf>
    <xf numFmtId="0" fontId="15" fillId="0" borderId="21" xfId="2" applyFont="1" applyFill="1" applyBorder="1" applyAlignment="1">
      <alignment horizontal="left" vertical="center" shrinkToFit="1"/>
    </xf>
    <xf numFmtId="49" fontId="21" fillId="0" borderId="21" xfId="2" applyNumberFormat="1" applyFont="1" applyFill="1" applyBorder="1" applyAlignment="1">
      <alignment horizontal="left" vertical="center" wrapText="1" indent="1"/>
    </xf>
    <xf numFmtId="0" fontId="20" fillId="0" borderId="0" xfId="2" applyFont="1" applyFill="1" applyAlignment="1">
      <alignment horizontal="center" vertical="center"/>
    </xf>
    <xf numFmtId="0" fontId="20" fillId="0" borderId="31" xfId="2" applyFont="1" applyFill="1" applyBorder="1" applyAlignment="1">
      <alignment horizontal="left" vertical="center" wrapText="1"/>
    </xf>
    <xf numFmtId="0" fontId="20" fillId="0" borderId="125" xfId="2" applyFont="1" applyFill="1" applyBorder="1" applyAlignment="1">
      <alignment horizontal="center" vertical="center" wrapText="1"/>
    </xf>
    <xf numFmtId="0" fontId="20" fillId="0" borderId="126" xfId="2" applyFont="1" applyFill="1" applyBorder="1" applyAlignment="1">
      <alignment horizontal="center" vertical="center" wrapText="1"/>
    </xf>
    <xf numFmtId="0" fontId="20" fillId="0" borderId="127" xfId="2" applyFont="1" applyFill="1" applyBorder="1" applyAlignment="1">
      <alignment horizontal="center" vertical="center" wrapText="1"/>
    </xf>
    <xf numFmtId="0" fontId="20" fillId="0" borderId="137" xfId="2" applyFont="1" applyFill="1" applyBorder="1" applyAlignment="1">
      <alignment horizontal="left" vertical="center" wrapText="1" indent="1"/>
    </xf>
    <xf numFmtId="0" fontId="20" fillId="0" borderId="129" xfId="2" applyFont="1" applyFill="1" applyBorder="1" applyAlignment="1">
      <alignment horizontal="left" vertical="center" wrapText="1" indent="1"/>
    </xf>
    <xf numFmtId="0" fontId="15" fillId="0" borderId="130" xfId="2" applyFont="1" applyBorder="1" applyAlignment="1">
      <alignment horizontal="left" vertical="center" wrapText="1" indent="1"/>
    </xf>
    <xf numFmtId="0" fontId="15" fillId="0" borderId="130" xfId="2" applyFont="1" applyFill="1" applyBorder="1" applyAlignment="1">
      <alignment horizontal="left" vertical="center" wrapText="1" indent="1"/>
    </xf>
    <xf numFmtId="0" fontId="26" fillId="0" borderId="130" xfId="2" applyFont="1" applyFill="1" applyBorder="1" applyAlignment="1">
      <alignment horizontal="left" vertical="center" wrapText="1"/>
    </xf>
    <xf numFmtId="0" fontId="15" fillId="0" borderId="130" xfId="2" applyFont="1" applyBorder="1" applyAlignment="1">
      <alignment horizontal="left" vertical="center" wrapText="1"/>
    </xf>
    <xf numFmtId="0" fontId="15" fillId="0" borderId="131" xfId="2" applyFont="1" applyBorder="1" applyAlignment="1">
      <alignment horizontal="left" vertical="center" wrapText="1"/>
    </xf>
    <xf numFmtId="0" fontId="20" fillId="0" borderId="132" xfId="2" applyFont="1" applyFill="1" applyBorder="1" applyAlignment="1">
      <alignment horizontal="left" vertical="center" wrapText="1" indent="1" shrinkToFit="1"/>
    </xf>
    <xf numFmtId="0" fontId="20" fillId="0" borderId="36" xfId="2" applyFont="1" applyFill="1" applyBorder="1" applyAlignment="1">
      <alignment horizontal="left" vertical="center" wrapText="1" indent="1" shrinkToFit="1"/>
    </xf>
    <xf numFmtId="0" fontId="20" fillId="0" borderId="36" xfId="2" applyFont="1" applyFill="1" applyBorder="1" applyAlignment="1">
      <alignment horizontal="center" vertical="center" wrapText="1"/>
    </xf>
    <xf numFmtId="0" fontId="26" fillId="0" borderId="67" xfId="2" applyFont="1" applyFill="1" applyBorder="1" applyAlignment="1">
      <alignment horizontal="left" vertical="center" wrapText="1" shrinkToFit="1"/>
    </xf>
    <xf numFmtId="180" fontId="18" fillId="0" borderId="67" xfId="2" applyNumberFormat="1" applyFont="1" applyFill="1" applyBorder="1" applyAlignment="1">
      <alignment vertical="center" shrinkToFit="1"/>
    </xf>
    <xf numFmtId="0" fontId="20" fillId="0" borderId="67" xfId="2" applyFont="1" applyFill="1" applyBorder="1" applyAlignment="1">
      <alignment horizontal="left" vertical="center" wrapText="1"/>
    </xf>
    <xf numFmtId="0" fontId="20" fillId="0" borderId="134" xfId="2" applyFont="1" applyFill="1" applyBorder="1" applyAlignment="1">
      <alignment horizontal="left" vertical="center" wrapText="1"/>
    </xf>
    <xf numFmtId="0" fontId="20" fillId="0" borderId="0" xfId="2" applyFont="1" applyFill="1" applyAlignment="1">
      <alignment vertical="top" wrapText="1"/>
    </xf>
    <xf numFmtId="0" fontId="20" fillId="0" borderId="0" xfId="2" applyFont="1" applyFill="1" applyAlignment="1">
      <alignment vertical="center" wrapText="1"/>
    </xf>
    <xf numFmtId="0" fontId="20" fillId="0" borderId="0" xfId="2" applyFont="1" applyFill="1" applyAlignment="1">
      <alignment horizontal="right" vertical="top" wrapText="1"/>
    </xf>
    <xf numFmtId="0" fontId="18" fillId="0" borderId="0" xfId="2" applyFont="1" applyFill="1" applyAlignment="1">
      <alignment horizontal="center" vertical="center" wrapText="1"/>
    </xf>
    <xf numFmtId="0" fontId="21" fillId="0" borderId="0" xfId="2" applyFont="1" applyFill="1" applyAlignment="1">
      <alignment horizontal="center" vertical="top" wrapText="1"/>
    </xf>
    <xf numFmtId="179" fontId="26" fillId="0" borderId="123" xfId="2" applyNumberFormat="1" applyFont="1" applyFill="1" applyBorder="1" applyAlignment="1">
      <alignment horizontal="center" vertical="center" wrapText="1"/>
    </xf>
    <xf numFmtId="179" fontId="26" fillId="0" borderId="124" xfId="2" applyNumberFormat="1" applyFont="1" applyFill="1" applyBorder="1" applyAlignment="1">
      <alignment horizontal="center" vertical="center" wrapText="1"/>
    </xf>
    <xf numFmtId="0" fontId="15" fillId="0" borderId="31" xfId="2" applyFont="1" applyFill="1" applyBorder="1" applyAlignment="1">
      <alignment horizontal="left" vertical="center" shrinkToFit="1"/>
    </xf>
    <xf numFmtId="0" fontId="21" fillId="0" borderId="31" xfId="2" applyFont="1" applyFill="1" applyBorder="1" applyAlignment="1">
      <alignment horizontal="left" vertical="center" wrapText="1" indent="1"/>
    </xf>
    <xf numFmtId="0" fontId="0" fillId="0" borderId="0" xfId="0" applyAlignment="1">
      <alignment horizontal="left" vertical="top" wrapText="1"/>
    </xf>
    <xf numFmtId="0" fontId="0" fillId="0" borderId="120" xfId="0" applyBorder="1" applyAlignment="1">
      <alignment horizontal="center" vertical="center"/>
    </xf>
    <xf numFmtId="0" fontId="0" fillId="0" borderId="146" xfId="0" applyBorder="1" applyAlignment="1">
      <alignment horizontal="center" vertical="center"/>
    </xf>
    <xf numFmtId="0" fontId="0" fillId="0" borderId="1" xfId="0" applyBorder="1" applyAlignment="1">
      <alignment horizontal="center" vertical="center"/>
    </xf>
    <xf numFmtId="0" fontId="0" fillId="0" borderId="150" xfId="0" applyBorder="1" applyAlignment="1">
      <alignment horizontal="center" vertical="center"/>
    </xf>
    <xf numFmtId="0" fontId="0" fillId="0" borderId="43" xfId="0" applyBorder="1" applyAlignment="1">
      <alignment horizontal="center" vertical="center"/>
    </xf>
    <xf numFmtId="0" fontId="0" fillId="0" borderId="47" xfId="0" applyBorder="1" applyAlignment="1">
      <alignment horizontal="left" vertical="center" wrapText="1"/>
    </xf>
    <xf numFmtId="0" fontId="0" fillId="0" borderId="18" xfId="0" applyBorder="1" applyAlignment="1">
      <alignment horizontal="left" vertical="center" wrapText="1"/>
    </xf>
    <xf numFmtId="0" fontId="0" fillId="0" borderId="53" xfId="0" applyBorder="1" applyAlignment="1">
      <alignment horizontal="left" vertical="center" wrapText="1"/>
    </xf>
    <xf numFmtId="0" fontId="0" fillId="0" borderId="17" xfId="0" applyBorder="1" applyAlignment="1">
      <alignment horizontal="left" vertical="center" wrapText="1"/>
    </xf>
    <xf numFmtId="0" fontId="0" fillId="0" borderId="119" xfId="0" applyBorder="1" applyAlignment="1">
      <alignment horizontal="center" vertical="center"/>
    </xf>
    <xf numFmtId="0" fontId="0" fillId="0" borderId="114" xfId="0" applyBorder="1" applyAlignment="1">
      <alignment horizontal="center" vertical="center"/>
    </xf>
    <xf numFmtId="0" fontId="0" fillId="0" borderId="145" xfId="0" applyBorder="1" applyAlignment="1">
      <alignment horizontal="center" vertical="center"/>
    </xf>
    <xf numFmtId="0" fontId="0" fillId="0" borderId="76" xfId="0" applyBorder="1" applyAlignment="1">
      <alignment horizontal="center" vertical="center"/>
    </xf>
    <xf numFmtId="0" fontId="0" fillId="0" borderId="148" xfId="0" applyBorder="1" applyAlignment="1">
      <alignment horizontal="center" vertical="center"/>
    </xf>
    <xf numFmtId="0" fontId="0" fillId="0" borderId="2" xfId="0" applyBorder="1" applyAlignment="1">
      <alignment horizontal="center" vertical="center"/>
    </xf>
    <xf numFmtId="0" fontId="0" fillId="0" borderId="149" xfId="0" applyBorder="1" applyAlignment="1">
      <alignment horizontal="center" vertical="center"/>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xf>
    <xf numFmtId="0" fontId="0" fillId="0" borderId="79" xfId="0" applyBorder="1" applyAlignment="1">
      <alignment horizontal="center" vertical="center"/>
    </xf>
    <xf numFmtId="0" fontId="75" fillId="0" borderId="0" xfId="0" applyFont="1" applyAlignment="1">
      <alignment horizontal="center" vertical="center"/>
    </xf>
    <xf numFmtId="0" fontId="7" fillId="0" borderId="31" xfId="4" applyFont="1" applyBorder="1" applyAlignment="1">
      <alignment horizontal="left" vertical="center" shrinkToFit="1"/>
    </xf>
    <xf numFmtId="0" fontId="0" fillId="0" borderId="31" xfId="4" applyFont="1" applyBorder="1" applyAlignment="1">
      <alignment horizontal="left" vertical="center" shrinkToFit="1"/>
    </xf>
    <xf numFmtId="0" fontId="15" fillId="0" borderId="31" xfId="4" applyFont="1" applyBorder="1" applyAlignment="1">
      <alignment horizontal="center" vertical="center" shrinkToFit="1"/>
    </xf>
    <xf numFmtId="0" fontId="72" fillId="0" borderId="21" xfId="4" applyFont="1" applyBorder="1" applyAlignment="1">
      <alignment horizontal="left" vertical="center"/>
    </xf>
    <xf numFmtId="0" fontId="7" fillId="0" borderId="21" xfId="4" applyFont="1" applyBorder="1" applyAlignment="1">
      <alignment horizontal="left" vertical="center"/>
    </xf>
    <xf numFmtId="49" fontId="15" fillId="0" borderId="21" xfId="4" applyNumberFormat="1" applyFont="1" applyBorder="1" applyAlignment="1">
      <alignment horizontal="center" vertical="center" shrinkToFit="1"/>
    </xf>
    <xf numFmtId="0" fontId="0" fillId="0" borderId="42" xfId="0" applyBorder="1" applyAlignment="1">
      <alignment horizontal="center" vertical="center"/>
    </xf>
    <xf numFmtId="49" fontId="0" fillId="0" borderId="121" xfId="0" applyNumberFormat="1" applyBorder="1" applyAlignment="1">
      <alignment horizontal="right" vertical="center"/>
    </xf>
    <xf numFmtId="49" fontId="0" fillId="0" borderId="43" xfId="0" applyNumberFormat="1" applyBorder="1" applyAlignment="1">
      <alignment horizontal="right" vertical="center"/>
    </xf>
    <xf numFmtId="0" fontId="0" fillId="0" borderId="18" xfId="0" applyBorder="1" applyAlignment="1">
      <alignment horizontal="left" vertical="center"/>
    </xf>
    <xf numFmtId="0" fontId="0" fillId="0" borderId="51" xfId="0" applyBorder="1" applyAlignment="1">
      <alignment horizontal="center" vertical="center"/>
    </xf>
    <xf numFmtId="0" fontId="0" fillId="0" borderId="45" xfId="0" applyBorder="1" applyAlignment="1">
      <alignment horizontal="center" vertical="center"/>
    </xf>
    <xf numFmtId="0" fontId="0" fillId="0" borderId="17" xfId="0" applyBorder="1" applyAlignment="1">
      <alignment horizontal="center" vertical="center"/>
    </xf>
    <xf numFmtId="0" fontId="0" fillId="0" borderId="75" xfId="0" applyBorder="1" applyAlignment="1">
      <alignment horizontal="left" vertical="center"/>
    </xf>
    <xf numFmtId="0" fontId="0" fillId="0" borderId="145" xfId="0" applyBorder="1" applyAlignment="1">
      <alignment horizontal="left" vertical="center"/>
    </xf>
    <xf numFmtId="0" fontId="0" fillId="0" borderId="76" xfId="0" applyBorder="1" applyAlignment="1">
      <alignment horizontal="left"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35" fillId="0" borderId="0" xfId="7" applyFont="1" applyFill="1" applyBorder="1" applyAlignment="1">
      <alignment horizontal="left" vertical="center" shrinkToFit="1"/>
    </xf>
    <xf numFmtId="0" fontId="35" fillId="0" borderId="27" xfId="7" applyFont="1" applyFill="1" applyBorder="1" applyAlignment="1">
      <alignment horizontal="left" vertical="center" shrinkToFit="1"/>
    </xf>
    <xf numFmtId="0" fontId="35" fillId="0" borderId="23" xfId="7" applyFont="1" applyFill="1" applyBorder="1" applyAlignment="1">
      <alignment horizontal="left" vertical="top" wrapText="1"/>
    </xf>
    <xf numFmtId="0" fontId="35" fillId="0" borderId="15" xfId="7" applyFont="1" applyFill="1" applyBorder="1" applyAlignment="1">
      <alignment horizontal="left" vertical="top" wrapText="1"/>
    </xf>
    <xf numFmtId="0" fontId="35" fillId="0" borderId="26" xfId="7" applyFont="1" applyFill="1" applyBorder="1" applyAlignment="1">
      <alignment horizontal="left" vertical="top" wrapText="1"/>
    </xf>
    <xf numFmtId="0" fontId="35" fillId="0" borderId="0" xfId="7" applyFont="1" applyFill="1" applyBorder="1" applyAlignment="1">
      <alignment horizontal="left" vertical="top" wrapText="1"/>
    </xf>
    <xf numFmtId="0" fontId="35" fillId="0" borderId="15" xfId="7" applyFont="1" applyFill="1" applyBorder="1" applyAlignment="1">
      <alignment horizontal="left" vertical="center" shrinkToFit="1"/>
    </xf>
    <xf numFmtId="0" fontId="35" fillId="0" borderId="24" xfId="7" applyFont="1" applyFill="1" applyBorder="1" applyAlignment="1">
      <alignment horizontal="left" vertical="center" shrinkToFit="1"/>
    </xf>
    <xf numFmtId="0" fontId="35" fillId="0" borderId="31" xfId="7" applyFont="1" applyFill="1" applyBorder="1" applyAlignment="1">
      <alignment horizontal="left" vertical="center" shrinkToFit="1"/>
    </xf>
    <xf numFmtId="0" fontId="35" fillId="0" borderId="29" xfId="7" applyFont="1" applyFill="1" applyBorder="1" applyAlignment="1">
      <alignment horizontal="left" vertical="center" shrinkToFit="1"/>
    </xf>
    <xf numFmtId="0" fontId="35" fillId="0" borderId="15" xfId="7" applyFont="1" applyFill="1" applyBorder="1" applyAlignment="1">
      <alignment horizontal="left" vertical="center" wrapText="1"/>
    </xf>
    <xf numFmtId="49" fontId="2" fillId="0" borderId="21" xfId="6" applyNumberFormat="1" applyFont="1" applyBorder="1" applyAlignment="1">
      <alignment horizontal="left" vertical="center"/>
    </xf>
    <xf numFmtId="49" fontId="2" fillId="0" borderId="21" xfId="6" applyNumberFormat="1" applyFont="1" applyBorder="1" applyAlignment="1">
      <alignment horizontal="center" vertical="center"/>
    </xf>
    <xf numFmtId="0" fontId="51" fillId="0" borderId="0" xfId="3" applyFont="1" applyAlignment="1">
      <alignment horizontal="right" vertical="center" wrapText="1"/>
    </xf>
    <xf numFmtId="0" fontId="39" fillId="0" borderId="0" xfId="7" applyFont="1" applyFill="1" applyAlignment="1">
      <alignment horizontal="center" vertical="center"/>
    </xf>
    <xf numFmtId="0" fontId="2" fillId="0" borderId="31" xfId="6" applyFont="1" applyBorder="1" applyAlignment="1">
      <alignment horizontal="left" vertical="center"/>
    </xf>
    <xf numFmtId="0" fontId="2" fillId="0" borderId="31" xfId="6" applyFont="1" applyBorder="1" applyAlignment="1">
      <alignment horizontal="center" vertical="center"/>
    </xf>
    <xf numFmtId="0" fontId="2" fillId="0" borderId="0" xfId="0" applyFont="1" applyAlignment="1">
      <alignment horizontal="left" vertical="top" wrapText="1"/>
    </xf>
    <xf numFmtId="0" fontId="2" fillId="0" borderId="0" xfId="0" applyFont="1" applyAlignment="1">
      <alignment horizontal="left" vertical="top"/>
    </xf>
    <xf numFmtId="0" fontId="2" fillId="0" borderId="23" xfId="0" applyFont="1" applyBorder="1" applyAlignment="1">
      <alignment horizontal="left" vertical="center" wrapText="1"/>
    </xf>
    <xf numFmtId="0" fontId="2" fillId="0" borderId="15"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0" borderId="31"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horizontal="center" vertical="center"/>
    </xf>
    <xf numFmtId="0" fontId="2" fillId="0" borderId="28" xfId="0" applyFont="1" applyBorder="1" applyAlignment="1">
      <alignment horizontal="center"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31" xfId="0" applyFont="1" applyBorder="1" applyAlignment="1">
      <alignment horizontal="left" vertical="center"/>
    </xf>
    <xf numFmtId="0" fontId="2" fillId="0" borderId="29" xfId="0" applyFont="1" applyBorder="1" applyAlignment="1">
      <alignment horizontal="left" vertical="center"/>
    </xf>
    <xf numFmtId="0" fontId="2" fillId="0" borderId="26" xfId="0" applyFont="1" applyBorder="1" applyAlignment="1">
      <alignment horizontal="left" vertical="center" wrapText="1"/>
    </xf>
    <xf numFmtId="0" fontId="2" fillId="0" borderId="0" xfId="0" applyFont="1" applyBorder="1" applyAlignment="1">
      <alignment horizontal="left" vertical="center" wrapText="1"/>
    </xf>
    <xf numFmtId="0" fontId="2" fillId="0" borderId="27" xfId="0" applyFont="1" applyBorder="1" applyAlignment="1">
      <alignment horizontal="left" vertical="center" wrapText="1"/>
    </xf>
    <xf numFmtId="0" fontId="2" fillId="0" borderId="0" xfId="0" applyFont="1" applyAlignment="1">
      <alignment horizontal="center" vertical="center"/>
    </xf>
    <xf numFmtId="0" fontId="2" fillId="0" borderId="0" xfId="0" applyFont="1" applyBorder="1" applyAlignment="1">
      <alignment horizontal="left" vertical="top" wrapText="1"/>
    </xf>
    <xf numFmtId="0" fontId="2" fillId="0" borderId="19" xfId="0" applyFont="1" applyBorder="1" applyAlignment="1">
      <alignment horizontal="left" vertical="center" wrapText="1"/>
    </xf>
    <xf numFmtId="0" fontId="2" fillId="0" borderId="21" xfId="0" applyFont="1" applyBorder="1" applyAlignment="1">
      <alignment horizontal="left" vertical="center" wrapText="1"/>
    </xf>
    <xf numFmtId="0" fontId="2" fillId="0" borderId="20" xfId="0" applyFont="1" applyBorder="1" applyAlignment="1">
      <alignment horizontal="left" vertical="center" wrapText="1"/>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36" fillId="0" borderId="0" xfId="0" applyFont="1" applyBorder="1" applyAlignment="1">
      <alignment horizontal="left" vertical="center" wrapText="1"/>
    </xf>
    <xf numFmtId="0" fontId="2" fillId="0" borderId="163" xfId="0" applyFont="1" applyBorder="1" applyAlignment="1">
      <alignment horizontal="center" vertical="center"/>
    </xf>
    <xf numFmtId="0" fontId="2" fillId="0" borderId="164" xfId="0" applyFont="1" applyBorder="1" applyAlignment="1">
      <alignment horizontal="center" vertical="center"/>
    </xf>
    <xf numFmtId="0" fontId="2" fillId="0" borderId="23" xfId="0" applyFont="1" applyBorder="1" applyAlignment="1">
      <alignment horizontal="left" vertical="center"/>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36" fillId="0" borderId="0" xfId="0" applyFont="1" applyBorder="1" applyAlignment="1">
      <alignment horizontal="left" wrapText="1"/>
    </xf>
    <xf numFmtId="0" fontId="38" fillId="0" borderId="0" xfId="0" applyFont="1" applyBorder="1" applyAlignment="1">
      <alignment horizontal="left" wrapText="1"/>
    </xf>
    <xf numFmtId="0" fontId="38" fillId="0" borderId="27" xfId="0" applyFont="1" applyBorder="1" applyAlignment="1">
      <alignment horizontal="left" wrapText="1"/>
    </xf>
    <xf numFmtId="0" fontId="2" fillId="0" borderId="0" xfId="0" applyFont="1" applyBorder="1" applyAlignment="1">
      <alignment horizontal="left" vertical="center"/>
    </xf>
    <xf numFmtId="0" fontId="2" fillId="0" borderId="21" xfId="4" applyFont="1" applyBorder="1" applyAlignment="1">
      <alignment horizontal="left" vertical="center" shrinkToFit="1"/>
    </xf>
    <xf numFmtId="182" fontId="15" fillId="0" borderId="21" xfId="4" applyNumberFormat="1" applyFont="1" applyBorder="1" applyAlignment="1">
      <alignment horizontal="center" vertical="center" shrinkToFit="1"/>
    </xf>
    <xf numFmtId="0" fontId="2" fillId="0" borderId="151" xfId="0" applyFont="1" applyBorder="1" applyAlignment="1">
      <alignment horizontal="center" vertical="center"/>
    </xf>
    <xf numFmtId="0" fontId="2" fillId="0" borderId="160" xfId="0" applyFont="1" applyBorder="1" applyAlignment="1">
      <alignment horizontal="center" vertical="center"/>
    </xf>
    <xf numFmtId="0" fontId="2" fillId="0" borderId="152" xfId="0" applyFont="1" applyBorder="1" applyAlignment="1">
      <alignment horizontal="left" vertical="center" wrapText="1"/>
    </xf>
    <xf numFmtId="0" fontId="2" fillId="0" borderId="153" xfId="0" applyFont="1" applyBorder="1" applyAlignment="1">
      <alignment horizontal="left" vertical="center" wrapText="1"/>
    </xf>
    <xf numFmtId="0" fontId="2" fillId="0" borderId="161" xfId="0" applyFont="1" applyBorder="1" applyAlignment="1">
      <alignment horizontal="left" vertical="center" wrapText="1"/>
    </xf>
    <xf numFmtId="0" fontId="2" fillId="0" borderId="162" xfId="0" applyFont="1" applyBorder="1" applyAlignment="1">
      <alignment horizontal="left" vertical="center" wrapText="1"/>
    </xf>
    <xf numFmtId="0" fontId="36" fillId="0" borderId="0" xfId="0" applyFont="1" applyBorder="1" applyAlignment="1">
      <alignment horizontal="left" vertical="center"/>
    </xf>
    <xf numFmtId="0" fontId="36" fillId="0" borderId="27" xfId="0" applyFont="1" applyBorder="1" applyAlignment="1">
      <alignment horizontal="left" vertical="center"/>
    </xf>
    <xf numFmtId="0" fontId="36" fillId="0" borderId="27" xfId="0" applyFont="1" applyBorder="1" applyAlignment="1">
      <alignment horizontal="left" vertical="center" wrapText="1"/>
    </xf>
    <xf numFmtId="0" fontId="36" fillId="0" borderId="158" xfId="0" applyFont="1" applyBorder="1" applyAlignment="1">
      <alignment horizontal="left" vertical="center" wrapText="1"/>
    </xf>
    <xf numFmtId="0" fontId="36" fillId="0" borderId="159" xfId="0" applyFont="1" applyBorder="1" applyAlignment="1">
      <alignment horizontal="left" vertical="center" wrapText="1"/>
    </xf>
    <xf numFmtId="0" fontId="36" fillId="0" borderId="15" xfId="0" applyFont="1" applyBorder="1" applyAlignment="1">
      <alignment horizontal="left" vertical="center"/>
    </xf>
    <xf numFmtId="0" fontId="36" fillId="0" borderId="24" xfId="0" applyFont="1" applyBorder="1" applyAlignment="1">
      <alignment horizontal="left" vertical="center"/>
    </xf>
    <xf numFmtId="0" fontId="36" fillId="0" borderId="31" xfId="0" applyFont="1" applyBorder="1" applyAlignment="1">
      <alignment horizontal="left" vertical="center"/>
    </xf>
    <xf numFmtId="0" fontId="35" fillId="0" borderId="31" xfId="4" applyFont="1" applyBorder="1" applyAlignment="1">
      <alignment horizontal="left" vertical="center" shrinkToFit="1"/>
    </xf>
    <xf numFmtId="182" fontId="15" fillId="0" borderId="31" xfId="4" applyNumberFormat="1" applyFont="1" applyBorder="1" applyAlignment="1">
      <alignment horizontal="center" vertical="center" shrinkToFit="1"/>
    </xf>
    <xf numFmtId="0" fontId="2" fillId="0" borderId="26" xfId="0" applyFont="1" applyBorder="1" applyAlignment="1">
      <alignment horizontal="center" vertical="center"/>
    </xf>
    <xf numFmtId="0" fontId="2" fillId="0" borderId="0" xfId="0" applyFont="1" applyBorder="1" applyAlignment="1">
      <alignment horizontal="center" vertical="center"/>
    </xf>
    <xf numFmtId="0" fontId="2" fillId="0" borderId="27" xfId="0" applyFont="1" applyBorder="1" applyAlignment="1">
      <alignment horizontal="center" vertical="center"/>
    </xf>
    <xf numFmtId="0" fontId="2" fillId="0" borderId="31" xfId="0" applyFont="1" applyBorder="1" applyAlignment="1">
      <alignment horizontal="center" vertical="center"/>
    </xf>
    <xf numFmtId="0" fontId="2" fillId="0" borderId="29" xfId="0" applyFont="1" applyBorder="1" applyAlignment="1">
      <alignment horizontal="center" vertical="center"/>
    </xf>
    <xf numFmtId="0" fontId="2" fillId="0" borderId="155" xfId="0" applyFont="1" applyBorder="1" applyAlignment="1">
      <alignment horizontal="left" vertical="center" wrapText="1"/>
    </xf>
    <xf numFmtId="0" fontId="2" fillId="0" borderId="156" xfId="0" applyFont="1" applyBorder="1" applyAlignment="1">
      <alignment horizontal="left" vertical="center" wrapText="1"/>
    </xf>
    <xf numFmtId="0" fontId="2" fillId="0" borderId="164" xfId="0" applyFont="1" applyBorder="1" applyAlignment="1">
      <alignment horizontal="right" vertical="center"/>
    </xf>
    <xf numFmtId="0" fontId="35" fillId="0" borderId="0" xfId="4" applyFont="1" applyBorder="1" applyAlignment="1">
      <alignment horizontal="center" vertical="center" shrinkToFit="1"/>
    </xf>
    <xf numFmtId="182" fontId="15" fillId="0" borderId="0" xfId="4" applyNumberFormat="1" applyFont="1" applyBorder="1" applyAlignment="1">
      <alignment horizontal="center" vertical="center" shrinkToFit="1"/>
    </xf>
    <xf numFmtId="0" fontId="2" fillId="0" borderId="0" xfId="4" applyFont="1" applyBorder="1" applyAlignment="1">
      <alignment horizontal="center" vertical="center" shrinkToFit="1"/>
    </xf>
    <xf numFmtId="49" fontId="2" fillId="0" borderId="31" xfId="0" applyNumberFormat="1" applyFont="1" applyBorder="1" applyAlignment="1">
      <alignment horizontal="left" vertical="center"/>
    </xf>
    <xf numFmtId="49" fontId="2" fillId="0" borderId="29" xfId="0" applyNumberFormat="1" applyFont="1" applyBorder="1" applyAlignment="1">
      <alignment horizontal="left" vertical="center"/>
    </xf>
    <xf numFmtId="0" fontId="2" fillId="0" borderId="31" xfId="0" applyFont="1" applyFill="1" applyBorder="1" applyAlignment="1">
      <alignment horizontal="left" vertical="center"/>
    </xf>
    <xf numFmtId="0" fontId="2" fillId="0" borderId="157" xfId="0" applyFont="1" applyBorder="1" applyAlignment="1">
      <alignment horizontal="center" vertical="center"/>
    </xf>
    <xf numFmtId="0" fontId="2" fillId="0" borderId="166" xfId="0" applyFont="1" applyBorder="1" applyAlignment="1">
      <alignment horizontal="left" vertical="center" wrapText="1"/>
    </xf>
    <xf numFmtId="0" fontId="2" fillId="0" borderId="66" xfId="0" applyFont="1" applyBorder="1" applyAlignment="1">
      <alignment horizontal="left" vertical="center" wrapText="1"/>
    </xf>
    <xf numFmtId="0" fontId="2" fillId="0" borderId="167" xfId="0" applyFont="1" applyBorder="1" applyAlignment="1">
      <alignment horizontal="left" vertical="center" wrapText="1"/>
    </xf>
    <xf numFmtId="0" fontId="2" fillId="0" borderId="168" xfId="0" applyFont="1" applyBorder="1" applyAlignment="1">
      <alignment horizontal="left" vertical="center" wrapText="1"/>
    </xf>
    <xf numFmtId="0" fontId="2" fillId="0" borderId="168" xfId="0" applyFont="1" applyBorder="1" applyAlignment="1">
      <alignment horizontal="left" vertical="center"/>
    </xf>
    <xf numFmtId="0" fontId="2" fillId="0" borderId="15" xfId="0" applyFont="1" applyFill="1" applyBorder="1" applyAlignment="1">
      <alignment horizontal="center" vertical="center"/>
    </xf>
    <xf numFmtId="0" fontId="2" fillId="0" borderId="24" xfId="0" applyFont="1" applyFill="1" applyBorder="1" applyAlignment="1">
      <alignment horizontal="center" vertical="center"/>
    </xf>
    <xf numFmtId="49" fontId="2" fillId="0" borderId="0" xfId="0" applyNumberFormat="1" applyFont="1" applyBorder="1" applyAlignment="1">
      <alignment horizontal="left" vertical="center"/>
    </xf>
    <xf numFmtId="49" fontId="2" fillId="0" borderId="27" xfId="0" applyNumberFormat="1" applyFont="1" applyBorder="1" applyAlignment="1">
      <alignment horizontal="left" vertical="center"/>
    </xf>
    <xf numFmtId="0" fontId="2" fillId="0" borderId="19" xfId="0" applyFont="1" applyBorder="1" applyAlignment="1">
      <alignment horizontal="left" vertical="center"/>
    </xf>
    <xf numFmtId="0" fontId="2" fillId="0" borderId="20" xfId="0" applyFont="1" applyBorder="1" applyAlignment="1">
      <alignment horizontal="left" vertical="center"/>
    </xf>
    <xf numFmtId="0" fontId="35" fillId="0" borderId="31" xfId="4" applyFont="1" applyBorder="1" applyAlignment="1">
      <alignment horizontal="center" vertical="center" shrinkToFit="1"/>
    </xf>
    <xf numFmtId="0" fontId="2" fillId="0" borderId="21" xfId="4" applyFont="1" applyBorder="1" applyAlignment="1">
      <alignment horizontal="center" vertical="center" shrinkToFit="1"/>
    </xf>
    <xf numFmtId="49" fontId="2" fillId="0" borderId="158" xfId="0" applyNumberFormat="1" applyFont="1" applyBorder="1" applyAlignment="1">
      <alignment horizontal="right" vertical="center"/>
    </xf>
    <xf numFmtId="0" fontId="2" fillId="0" borderId="160" xfId="0" applyFont="1" applyBorder="1" applyAlignment="1">
      <alignment horizontal="left" vertical="center"/>
    </xf>
    <xf numFmtId="0" fontId="2" fillId="0" borderId="161" xfId="0" applyFont="1" applyBorder="1" applyAlignment="1">
      <alignment horizontal="left" vertical="center"/>
    </xf>
    <xf numFmtId="0" fontId="2" fillId="0" borderId="162" xfId="0" applyFont="1" applyBorder="1" applyAlignment="1">
      <alignment horizontal="left" vertical="center"/>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35" fillId="0" borderId="23" xfId="0" applyFont="1" applyBorder="1" applyAlignment="1">
      <alignment horizontal="center" vertical="center"/>
    </xf>
    <xf numFmtId="0" fontId="35" fillId="0" borderId="24" xfId="0" applyFont="1" applyBorder="1" applyAlignment="1">
      <alignment horizontal="center" vertical="center"/>
    </xf>
    <xf numFmtId="0" fontId="35" fillId="0" borderId="26" xfId="0" applyFont="1" applyBorder="1" applyAlignment="1">
      <alignment horizontal="center" vertical="center"/>
    </xf>
    <xf numFmtId="0" fontId="35" fillId="0" borderId="27"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2" fillId="0" borderId="27" xfId="0" applyFont="1" applyBorder="1" applyAlignment="1">
      <alignment horizontal="left" vertical="top" wrapText="1"/>
    </xf>
    <xf numFmtId="0" fontId="2" fillId="0" borderId="31" xfId="0" applyFont="1" applyBorder="1" applyAlignment="1">
      <alignment horizontal="left" vertical="top" wrapText="1"/>
    </xf>
    <xf numFmtId="0" fontId="2" fillId="0" borderId="29" xfId="0" applyFont="1" applyBorder="1" applyAlignment="1">
      <alignment horizontal="left" vertical="top" wrapText="1"/>
    </xf>
    <xf numFmtId="0" fontId="2" fillId="0" borderId="23" xfId="0" applyFont="1" applyBorder="1" applyAlignment="1">
      <alignment horizontal="left" vertical="top" wrapText="1"/>
    </xf>
    <xf numFmtId="0" fontId="2" fillId="0" borderId="15" xfId="0" applyFont="1" applyBorder="1" applyAlignment="1">
      <alignment horizontal="left" vertical="top"/>
    </xf>
    <xf numFmtId="0" fontId="2" fillId="0" borderId="24" xfId="0" applyFont="1" applyBorder="1" applyAlignment="1">
      <alignment horizontal="left" vertical="top"/>
    </xf>
    <xf numFmtId="0" fontId="2" fillId="0" borderId="26" xfId="0" applyFont="1" applyBorder="1" applyAlignment="1">
      <alignment horizontal="left" vertical="top"/>
    </xf>
    <xf numFmtId="0" fontId="2" fillId="0" borderId="0" xfId="0" applyFont="1" applyBorder="1" applyAlignment="1">
      <alignment horizontal="left" vertical="top"/>
    </xf>
    <xf numFmtId="0" fontId="2" fillId="0" borderId="27" xfId="0" applyFont="1" applyBorder="1" applyAlignment="1">
      <alignment horizontal="left" vertical="top"/>
    </xf>
    <xf numFmtId="0" fontId="2" fillId="0" borderId="28" xfId="0" applyFont="1" applyBorder="1" applyAlignment="1">
      <alignment horizontal="left" vertical="top"/>
    </xf>
    <xf numFmtId="0" fontId="2" fillId="0" borderId="31" xfId="0" applyFont="1" applyBorder="1" applyAlignment="1">
      <alignment horizontal="left" vertical="top"/>
    </xf>
    <xf numFmtId="0" fontId="2" fillId="0" borderId="29" xfId="0" applyFont="1" applyBorder="1" applyAlignment="1">
      <alignment horizontal="left" vertical="top"/>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35" fillId="0" borderId="0" xfId="0" applyFont="1" applyAlignment="1">
      <alignment horizontal="center" vertical="center"/>
    </xf>
    <xf numFmtId="49" fontId="15" fillId="0" borderId="31" xfId="4" applyNumberFormat="1" applyFont="1" applyBorder="1" applyAlignment="1">
      <alignment horizontal="left" vertical="center" shrinkToFit="1"/>
    </xf>
    <xf numFmtId="49" fontId="15" fillId="0" borderId="21" xfId="4" applyNumberFormat="1" applyFont="1" applyBorder="1" applyAlignment="1">
      <alignment horizontal="left" vertical="center" shrinkToFit="1"/>
    </xf>
    <xf numFmtId="0" fontId="2" fillId="0" borderId="1" xfId="0" applyFont="1" applyBorder="1" applyAlignment="1">
      <alignment horizontal="center" vertical="center"/>
    </xf>
    <xf numFmtId="0" fontId="2" fillId="0" borderId="19" xfId="0" applyFont="1" applyBorder="1" applyAlignment="1">
      <alignment horizontal="center" vertical="center"/>
    </xf>
    <xf numFmtId="0" fontId="2" fillId="0" borderId="21" xfId="0" applyFont="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21" fillId="0" borderId="0" xfId="0" applyFont="1" applyAlignment="1">
      <alignment horizontal="left" vertical="center" wrapText="1"/>
    </xf>
    <xf numFmtId="0" fontId="21" fillId="0" borderId="176" xfId="8" applyFont="1" applyBorder="1" applyAlignment="1">
      <alignment horizontal="center" vertical="center"/>
    </xf>
    <xf numFmtId="0" fontId="21" fillId="0" borderId="177" xfId="8" applyFont="1" applyBorder="1" applyAlignment="1">
      <alignment horizontal="center" vertical="center"/>
    </xf>
    <xf numFmtId="0" fontId="21" fillId="0" borderId="178" xfId="8" applyFont="1" applyBorder="1" applyAlignment="1">
      <alignment horizontal="center" vertical="center"/>
    </xf>
    <xf numFmtId="0" fontId="21" fillId="0" borderId="179" xfId="8" applyFont="1" applyBorder="1" applyAlignment="1">
      <alignment horizontal="center" vertical="center"/>
    </xf>
    <xf numFmtId="0" fontId="21" fillId="0" borderId="19" xfId="8" applyFont="1" applyBorder="1" applyAlignment="1">
      <alignment horizontal="center" vertical="center"/>
    </xf>
    <xf numFmtId="0" fontId="21" fillId="0" borderId="21" xfId="8" applyFont="1" applyBorder="1" applyAlignment="1">
      <alignment horizontal="center" vertical="center"/>
    </xf>
    <xf numFmtId="0" fontId="21" fillId="0" borderId="20" xfId="8" applyFont="1" applyBorder="1" applyAlignment="1">
      <alignment horizontal="center" vertical="center"/>
    </xf>
    <xf numFmtId="0" fontId="21" fillId="0" borderId="173" xfId="8" applyFont="1" applyBorder="1" applyAlignment="1">
      <alignment horizontal="center" vertical="center"/>
    </xf>
    <xf numFmtId="0" fontId="21" fillId="0" borderId="174" xfId="8" applyFont="1" applyBorder="1" applyAlignment="1">
      <alignment horizontal="center" vertical="center"/>
    </xf>
    <xf numFmtId="0" fontId="21" fillId="0" borderId="175" xfId="8" applyFont="1" applyBorder="1" applyAlignment="1">
      <alignment horizontal="center" vertical="center"/>
    </xf>
    <xf numFmtId="0" fontId="21" fillId="0" borderId="125" xfId="8" applyFont="1" applyBorder="1" applyAlignment="1">
      <alignment horizontal="left" vertical="center" wrapText="1"/>
    </xf>
    <xf numFmtId="0" fontId="21" fillId="0" borderId="126" xfId="8" applyFont="1" applyBorder="1" applyAlignment="1">
      <alignment horizontal="left" vertical="center" wrapText="1"/>
    </xf>
    <xf numFmtId="0" fontId="21" fillId="0" borderId="127" xfId="8" applyFont="1" applyBorder="1" applyAlignment="1">
      <alignment horizontal="left" vertical="center" wrapText="1"/>
    </xf>
    <xf numFmtId="0" fontId="21" fillId="0" borderId="125" xfId="8" applyFont="1" applyBorder="1" applyAlignment="1">
      <alignment horizontal="center" vertical="center"/>
    </xf>
    <xf numFmtId="0" fontId="21" fillId="0" borderId="127" xfId="8" applyFont="1" applyBorder="1" applyAlignment="1">
      <alignment horizontal="center" vertical="center"/>
    </xf>
    <xf numFmtId="0" fontId="21" fillId="0" borderId="19" xfId="8" applyFont="1" applyBorder="1" applyAlignment="1">
      <alignment horizontal="left" vertical="center" wrapText="1"/>
    </xf>
    <xf numFmtId="0" fontId="21" fillId="0" borderId="21" xfId="8" applyFont="1" applyBorder="1" applyAlignment="1">
      <alignment horizontal="left" vertical="center" wrapText="1"/>
    </xf>
    <xf numFmtId="0" fontId="21" fillId="0" borderId="20" xfId="8" applyFont="1" applyBorder="1" applyAlignment="1">
      <alignment horizontal="left" vertical="center" wrapText="1"/>
    </xf>
    <xf numFmtId="0" fontId="21" fillId="0" borderId="171" xfId="8" applyFont="1" applyBorder="1" applyAlignment="1">
      <alignment horizontal="center" vertical="center"/>
    </xf>
    <xf numFmtId="0" fontId="21" fillId="0" borderId="172" xfId="8" applyFont="1" applyBorder="1" applyAlignment="1">
      <alignment horizontal="center" vertical="center"/>
    </xf>
    <xf numFmtId="0" fontId="21" fillId="0" borderId="19" xfId="8" applyFont="1" applyBorder="1" applyAlignment="1">
      <alignment horizontal="center"/>
    </xf>
    <xf numFmtId="0" fontId="21" fillId="0" borderId="20" xfId="8" applyFont="1" applyBorder="1" applyAlignment="1">
      <alignment horizontal="center"/>
    </xf>
    <xf numFmtId="0" fontId="21" fillId="0" borderId="23" xfId="8" applyFont="1" applyBorder="1" applyAlignment="1">
      <alignment horizontal="left" vertical="center" wrapText="1"/>
    </xf>
    <xf numFmtId="0" fontId="21" fillId="0" borderId="19" xfId="8" applyFont="1" applyBorder="1" applyAlignment="1">
      <alignment horizontal="left" vertical="top" wrapText="1"/>
    </xf>
    <xf numFmtId="0" fontId="21" fillId="0" borderId="20" xfId="8" applyFont="1" applyBorder="1" applyAlignment="1">
      <alignment horizontal="left" vertical="top" wrapText="1"/>
    </xf>
    <xf numFmtId="0" fontId="21" fillId="0" borderId="19" xfId="8" applyFont="1" applyBorder="1" applyAlignment="1">
      <alignment horizontal="center" vertical="top"/>
    </xf>
    <xf numFmtId="0" fontId="21" fillId="0" borderId="21" xfId="8" applyFont="1" applyBorder="1" applyAlignment="1">
      <alignment horizontal="center" vertical="top"/>
    </xf>
    <xf numFmtId="0" fontId="21" fillId="0" borderId="20" xfId="8" applyFont="1" applyBorder="1" applyAlignment="1">
      <alignment horizontal="center" vertical="top"/>
    </xf>
    <xf numFmtId="0" fontId="2" fillId="0" borderId="31" xfId="7" applyFont="1" applyBorder="1" applyAlignment="1">
      <alignment horizontal="center" vertical="center"/>
    </xf>
    <xf numFmtId="0" fontId="2" fillId="0" borderId="21" xfId="7" applyFont="1" applyBorder="1" applyAlignment="1">
      <alignment horizontal="center" vertical="center"/>
    </xf>
    <xf numFmtId="49" fontId="2" fillId="0" borderId="21" xfId="7" applyNumberFormat="1" applyFont="1" applyBorder="1" applyAlignment="1">
      <alignment horizontal="center" vertical="center"/>
    </xf>
    <xf numFmtId="0" fontId="2" fillId="0" borderId="21" xfId="7" applyNumberFormat="1" applyFont="1" applyBorder="1" applyAlignment="1">
      <alignment horizontal="center" vertical="center"/>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0" xfId="8" applyFont="1" applyBorder="1" applyAlignment="1">
      <alignment horizontal="center" vertical="center"/>
    </xf>
    <xf numFmtId="0" fontId="72" fillId="0" borderId="1" xfId="0" applyFont="1" applyBorder="1" applyAlignment="1">
      <alignment horizontal="left" vertical="center" wrapText="1" indent="1"/>
    </xf>
    <xf numFmtId="0" fontId="21" fillId="0" borderId="1" xfId="0" applyFont="1" applyBorder="1" applyAlignment="1">
      <alignment horizontal="right" vertical="center" wrapText="1"/>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21" fillId="0" borderId="31" xfId="8" applyFont="1" applyBorder="1" applyAlignment="1">
      <alignment horizontal="center" vertical="center"/>
    </xf>
    <xf numFmtId="0" fontId="21" fillId="0" borderId="1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0" xfId="0" applyFont="1" applyBorder="1" applyAlignment="1">
      <alignment horizontal="center" vertical="center" wrapText="1"/>
    </xf>
    <xf numFmtId="0" fontId="18" fillId="0" borderId="0" xfId="8" applyFont="1" applyAlignment="1">
      <alignment horizontal="center"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15" xfId="7" applyFont="1" applyBorder="1" applyAlignment="1">
      <alignment horizontal="left" vertical="center" wrapText="1"/>
    </xf>
    <xf numFmtId="0" fontId="35" fillId="0" borderId="31" xfId="7" applyFont="1" applyBorder="1" applyAlignment="1">
      <alignment horizontal="left" vertical="center" wrapText="1"/>
    </xf>
    <xf numFmtId="0" fontId="35" fillId="0" borderId="23" xfId="7" applyFont="1" applyFill="1" applyBorder="1" applyAlignment="1">
      <alignment horizontal="left" vertical="center"/>
    </xf>
    <xf numFmtId="0" fontId="35" fillId="0" borderId="21" xfId="7" applyFont="1" applyFill="1" applyBorder="1" applyAlignment="1">
      <alignment horizontal="center" vertical="center"/>
    </xf>
    <xf numFmtId="0" fontId="35" fillId="0" borderId="20" xfId="7" applyFont="1" applyFill="1" applyBorder="1" applyAlignment="1">
      <alignment horizontal="center" vertical="center"/>
    </xf>
    <xf numFmtId="0" fontId="35" fillId="0" borderId="24" xfId="7" applyFont="1" applyFill="1" applyBorder="1" applyAlignment="1">
      <alignment horizontal="left" vertical="center"/>
    </xf>
    <xf numFmtId="0" fontId="35" fillId="0" borderId="1" xfId="7" applyFont="1" applyBorder="1" applyAlignment="1">
      <alignment horizontal="left" vertical="center" wrapText="1" indent="1"/>
    </xf>
    <xf numFmtId="0" fontId="35" fillId="0" borderId="1" xfId="7" applyFont="1" applyBorder="1" applyAlignment="1">
      <alignment horizontal="right" vertical="center" wrapText="1"/>
    </xf>
    <xf numFmtId="0" fontId="35" fillId="0" borderId="21" xfId="7" applyFont="1" applyBorder="1" applyAlignment="1">
      <alignment horizontal="center" vertical="center"/>
    </xf>
    <xf numFmtId="0" fontId="35" fillId="0" borderId="20" xfId="7" applyFont="1" applyBorder="1" applyAlignment="1">
      <alignment horizontal="center" vertical="center"/>
    </xf>
    <xf numFmtId="0" fontId="39" fillId="0" borderId="0" xfId="7" applyFont="1" applyAlignment="1">
      <alignment horizontal="center" vertical="center"/>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7" fillId="0" borderId="31" xfId="3" applyFont="1" applyBorder="1" applyAlignment="1">
      <alignment horizontal="center" vertical="center" shrinkToFit="1"/>
    </xf>
    <xf numFmtId="0" fontId="37" fillId="0" borderId="31" xfId="3" applyFont="1" applyBorder="1" applyAlignment="1">
      <alignment horizontal="center" vertical="center"/>
    </xf>
    <xf numFmtId="49" fontId="77" fillId="0" borderId="21" xfId="9" applyNumberFormat="1" applyFont="1" applyBorder="1" applyAlignment="1">
      <alignment horizontal="center" vertical="center"/>
    </xf>
    <xf numFmtId="0" fontId="20" fillId="0" borderId="19" xfId="2" applyFont="1" applyBorder="1" applyAlignment="1">
      <alignment horizontal="left" vertical="center"/>
    </xf>
    <xf numFmtId="0" fontId="20" fillId="0" borderId="21" xfId="2" applyFont="1" applyBorder="1" applyAlignment="1">
      <alignment horizontal="left" vertical="center"/>
    </xf>
    <xf numFmtId="0" fontId="20" fillId="0" borderId="20" xfId="2" applyFont="1" applyBorder="1" applyAlignment="1">
      <alignment horizontal="left" vertical="center"/>
    </xf>
    <xf numFmtId="181" fontId="20" fillId="0" borderId="19" xfId="2" applyNumberFormat="1" applyFont="1" applyBorder="1" applyAlignment="1">
      <alignment horizontal="right" vertical="center"/>
    </xf>
    <xf numFmtId="181" fontId="20" fillId="0" borderId="21" xfId="2" applyNumberFormat="1" applyFont="1" applyBorder="1" applyAlignment="1">
      <alignment horizontal="right" vertical="center"/>
    </xf>
    <xf numFmtId="0" fontId="20" fillId="0" borderId="0" xfId="2" applyFont="1" applyAlignment="1">
      <alignment horizontal="left" vertical="top" wrapText="1"/>
    </xf>
    <xf numFmtId="0" fontId="14" fillId="0" borderId="0" xfId="2" applyFont="1" applyAlignment="1"/>
    <xf numFmtId="0" fontId="20" fillId="0" borderId="19" xfId="2" applyFont="1" applyBorder="1" applyAlignment="1">
      <alignment horizontal="left" vertical="center" wrapText="1"/>
    </xf>
    <xf numFmtId="0" fontId="20" fillId="0" borderId="21" xfId="2" applyFont="1" applyBorder="1" applyAlignment="1">
      <alignment horizontal="left" vertical="center" wrapText="1"/>
    </xf>
    <xf numFmtId="0" fontId="20" fillId="0" borderId="20" xfId="2" applyFont="1" applyBorder="1" applyAlignment="1">
      <alignment horizontal="left" vertical="center" wrapText="1"/>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20" fillId="0" borderId="23" xfId="2" applyFont="1" applyBorder="1" applyAlignment="1">
      <alignment horizontal="center" vertical="center" wrapText="1"/>
    </xf>
    <xf numFmtId="0" fontId="20" fillId="0" borderId="26" xfId="2" applyFont="1" applyBorder="1" applyAlignment="1">
      <alignment horizontal="center" vertical="center" wrapText="1"/>
    </xf>
    <xf numFmtId="0" fontId="20" fillId="0" borderId="28" xfId="2" applyFont="1" applyBorder="1" applyAlignment="1">
      <alignment horizontal="center" vertical="center" wrapText="1"/>
    </xf>
    <xf numFmtId="0" fontId="20" fillId="0" borderId="0" xfId="2" applyFont="1" applyAlignment="1">
      <alignment horizontal="left" vertical="center"/>
    </xf>
    <xf numFmtId="0" fontId="20" fillId="0" borderId="0" xfId="2" applyFont="1" applyAlignment="1">
      <alignment horizontal="right" vertical="center"/>
    </xf>
    <xf numFmtId="0" fontId="18" fillId="0" borderId="0" xfId="2" applyFont="1" applyAlignment="1">
      <alignment horizontal="center" vertical="center"/>
    </xf>
    <xf numFmtId="179" fontId="19" fillId="0" borderId="0" xfId="2" applyNumberFormat="1" applyFont="1" applyFill="1" applyBorder="1" applyAlignment="1">
      <alignment horizontal="center" vertical="center" wrapText="1"/>
    </xf>
    <xf numFmtId="0" fontId="15" fillId="0" borderId="31" xfId="4" applyFont="1" applyBorder="1" applyAlignment="1">
      <alignment horizontal="left" vertical="center" shrinkToFit="1"/>
    </xf>
    <xf numFmtId="0" fontId="21" fillId="0" borderId="31" xfId="4" applyFont="1" applyBorder="1" applyAlignment="1">
      <alignment horizontal="left" vertical="center" wrapText="1" indent="1" shrinkToFit="1"/>
    </xf>
    <xf numFmtId="0" fontId="21" fillId="0" borderId="31" xfId="2" applyFont="1" applyBorder="1" applyAlignment="1">
      <alignment horizontal="left" vertical="center" wrapText="1" indent="1"/>
    </xf>
    <xf numFmtId="0" fontId="15" fillId="0" borderId="21" xfId="4" applyFont="1" applyBorder="1" applyAlignment="1">
      <alignment horizontal="left" vertical="center" shrinkToFit="1"/>
    </xf>
    <xf numFmtId="49" fontId="0" fillId="0" borderId="31" xfId="4" applyNumberFormat="1" applyFont="1" applyBorder="1" applyAlignment="1">
      <alignment horizontal="left" vertical="center" wrapText="1" shrinkToFit="1"/>
    </xf>
    <xf numFmtId="49" fontId="15" fillId="0" borderId="31" xfId="2" applyNumberFormat="1" applyFont="1" applyBorder="1" applyAlignment="1">
      <alignment horizontal="left" vertical="center" wrapText="1"/>
    </xf>
    <xf numFmtId="0" fontId="20" fillId="0" borderId="0" xfId="3" applyFont="1" applyAlignment="1">
      <alignment horizontal="left" vertical="top" wrapText="1"/>
    </xf>
    <xf numFmtId="0" fontId="15" fillId="0" borderId="31" xfId="3" applyFont="1" applyBorder="1" applyAlignment="1">
      <alignment horizontal="left" vertical="center" indent="1" shrinkToFit="1"/>
    </xf>
    <xf numFmtId="0" fontId="20" fillId="0" borderId="19" xfId="3" applyFont="1" applyBorder="1" applyAlignment="1">
      <alignment horizontal="left" vertical="center" wrapText="1" indent="1"/>
    </xf>
    <xf numFmtId="0" fontId="20" fillId="0" borderId="21" xfId="3" applyFont="1" applyBorder="1" applyAlignment="1">
      <alignment horizontal="left" vertical="center" wrapText="1" indent="1"/>
    </xf>
    <xf numFmtId="0" fontId="20" fillId="0" borderId="20" xfId="3" applyFont="1" applyBorder="1" applyAlignment="1">
      <alignment horizontal="left" vertical="center" wrapText="1" indent="1"/>
    </xf>
    <xf numFmtId="0" fontId="20" fillId="0" borderId="0" xfId="3" applyFont="1" applyAlignment="1">
      <alignment horizontal="left" vertical="center" shrinkToFit="1"/>
    </xf>
    <xf numFmtId="0" fontId="20" fillId="0" borderId="0" xfId="3" applyFont="1" applyAlignment="1">
      <alignment horizontal="right" vertical="center" shrinkToFit="1"/>
    </xf>
    <xf numFmtId="0" fontId="18" fillId="0" borderId="0" xfId="3" applyFont="1" applyAlignment="1">
      <alignment horizontal="center" vertical="center" wrapText="1" shrinkToFit="1"/>
    </xf>
    <xf numFmtId="0" fontId="15" fillId="0" borderId="0" xfId="3" applyFont="1" applyAlignment="1">
      <alignment horizontal="center" vertical="center" shrinkToFit="1"/>
    </xf>
    <xf numFmtId="0" fontId="15" fillId="0" borderId="0" xfId="2" applyFont="1" applyAlignment="1">
      <alignment horizontal="center" vertical="center" shrinkToFit="1"/>
    </xf>
    <xf numFmtId="0" fontId="20" fillId="0" borderId="0" xfId="3" applyFont="1" applyAlignment="1">
      <alignment horizontal="center" vertical="top" shrinkToFit="1"/>
    </xf>
    <xf numFmtId="0" fontId="21" fillId="0" borderId="31" xfId="3" applyFont="1" applyBorder="1" applyAlignment="1">
      <alignment horizontal="left" vertical="center" wrapText="1" indent="1"/>
    </xf>
    <xf numFmtId="0" fontId="15" fillId="0" borderId="31" xfId="3" applyFont="1" applyBorder="1" applyAlignment="1">
      <alignment horizontal="left" vertical="center" wrapText="1" indent="1"/>
    </xf>
    <xf numFmtId="49" fontId="21" fillId="0" borderId="21" xfId="3" applyNumberFormat="1" applyFont="1" applyBorder="1" applyAlignment="1">
      <alignment horizontal="left" vertical="center" wrapText="1"/>
    </xf>
    <xf numFmtId="49" fontId="15" fillId="0" borderId="21" xfId="3" applyNumberFormat="1" applyFont="1" applyBorder="1" applyAlignment="1">
      <alignment horizontal="left" vertical="center" wrapText="1"/>
    </xf>
    <xf numFmtId="0" fontId="15" fillId="0" borderId="31" xfId="3" applyFont="1" applyBorder="1" applyAlignment="1">
      <alignment horizontal="left" vertical="center" wrapText="1" indent="1" shrinkToFit="1"/>
    </xf>
    <xf numFmtId="0" fontId="33" fillId="0" borderId="1" xfId="3" applyFont="1" applyBorder="1" applyAlignment="1">
      <alignment horizontal="left" vertical="center" wrapText="1"/>
    </xf>
    <xf numFmtId="0" fontId="33" fillId="0" borderId="19" xfId="3" applyFont="1" applyBorder="1" applyAlignment="1">
      <alignment horizontal="left" vertical="center" wrapText="1"/>
    </xf>
    <xf numFmtId="0" fontId="33" fillId="0" borderId="21" xfId="3" applyFont="1" applyBorder="1" applyAlignment="1">
      <alignment horizontal="left" vertical="center" wrapText="1"/>
    </xf>
    <xf numFmtId="0" fontId="33" fillId="0" borderId="20" xfId="3" applyFont="1" applyBorder="1" applyAlignment="1">
      <alignment horizontal="left" vertical="center" wrapText="1"/>
    </xf>
    <xf numFmtId="0" fontId="37" fillId="0" borderId="0" xfId="3" applyFont="1" applyAlignment="1">
      <alignment horizontal="left" vertical="center" wrapText="1"/>
    </xf>
    <xf numFmtId="0" fontId="37" fillId="0" borderId="0" xfId="3" quotePrefix="1" applyFont="1" applyAlignment="1">
      <alignment horizontal="left" vertical="top" wrapText="1"/>
    </xf>
    <xf numFmtId="0" fontId="37" fillId="0" borderId="0" xfId="3" quotePrefix="1" applyFont="1" applyAlignment="1">
      <alignment horizontal="left" vertical="top"/>
    </xf>
    <xf numFmtId="0" fontId="21" fillId="0" borderId="31" xfId="3" applyFont="1" applyBorder="1" applyAlignment="1">
      <alignment horizontal="left" vertical="center" shrinkToFit="1"/>
    </xf>
    <xf numFmtId="0" fontId="37" fillId="0" borderId="31" xfId="3" applyNumberFormat="1" applyFont="1" applyBorder="1" applyAlignment="1">
      <alignment horizontal="left" vertical="center"/>
    </xf>
    <xf numFmtId="0" fontId="37" fillId="0" borderId="31" xfId="3" applyFont="1" applyBorder="1" applyAlignment="1">
      <alignment horizontal="left" vertical="center" wrapText="1" indent="1" shrinkToFit="1"/>
    </xf>
    <xf numFmtId="0" fontId="33" fillId="0" borderId="19" xfId="3" applyFont="1" applyBorder="1" applyAlignment="1">
      <alignment horizontal="left" vertical="center"/>
    </xf>
    <xf numFmtId="0" fontId="33" fillId="0" borderId="21" xfId="3" applyFont="1" applyBorder="1" applyAlignment="1">
      <alignment horizontal="left" vertical="center"/>
    </xf>
    <xf numFmtId="0" fontId="33" fillId="0" borderId="20" xfId="3" applyFont="1" applyBorder="1" applyAlignment="1">
      <alignment horizontal="left" vertical="center"/>
    </xf>
    <xf numFmtId="0" fontId="33" fillId="0" borderId="19" xfId="3" applyNumberFormat="1" applyFont="1" applyBorder="1" applyAlignment="1">
      <alignment horizontal="center" vertical="center" wrapText="1"/>
    </xf>
    <xf numFmtId="0" fontId="33" fillId="0" borderId="20" xfId="3" applyNumberFormat="1" applyFont="1" applyBorder="1" applyAlignment="1">
      <alignment horizontal="center" vertical="center" wrapText="1"/>
    </xf>
    <xf numFmtId="0" fontId="33" fillId="0" borderId="0" xfId="3" applyFont="1" applyAlignment="1">
      <alignment horizontal="left" vertical="center" shrinkToFit="1"/>
    </xf>
    <xf numFmtId="0" fontId="20" fillId="0" borderId="0" xfId="3" applyNumberFormat="1" applyFont="1" applyAlignment="1">
      <alignment horizontal="right" vertical="center" shrinkToFit="1"/>
    </xf>
    <xf numFmtId="0" fontId="33" fillId="0" borderId="15" xfId="3" applyNumberFormat="1" applyFont="1" applyBorder="1" applyAlignment="1">
      <alignment horizontal="center" vertical="center"/>
    </xf>
    <xf numFmtId="0" fontId="33" fillId="0" borderId="23" xfId="3" applyNumberFormat="1" applyFont="1" applyBorder="1" applyAlignment="1">
      <alignment horizontal="center" vertical="center"/>
    </xf>
    <xf numFmtId="0" fontId="33" fillId="0" borderId="1" xfId="3" applyNumberFormat="1" applyFont="1" applyBorder="1" applyAlignment="1">
      <alignment horizontal="center" vertical="center"/>
    </xf>
    <xf numFmtId="0" fontId="37" fillId="0" borderId="31" xfId="3" applyFont="1" applyBorder="1" applyAlignment="1">
      <alignment horizontal="left" vertical="center" indent="1" shrinkToFit="1"/>
    </xf>
    <xf numFmtId="0" fontId="20" fillId="0" borderId="1" xfId="5" applyFont="1" applyBorder="1" applyAlignment="1">
      <alignment horizontal="left" vertical="center" wrapText="1"/>
    </xf>
    <xf numFmtId="0" fontId="33" fillId="0" borderId="21" xfId="3" applyNumberFormat="1" applyFont="1" applyBorder="1" applyAlignment="1">
      <alignment horizontal="center" vertical="center" wrapText="1"/>
    </xf>
    <xf numFmtId="0" fontId="20" fillId="0" borderId="1" xfId="3" applyFont="1" applyBorder="1" applyAlignment="1">
      <alignment horizontal="left" vertical="center" wrapText="1"/>
    </xf>
    <xf numFmtId="0" fontId="33" fillId="0" borderId="19" xfId="3" applyFont="1" applyBorder="1" applyAlignment="1">
      <alignment vertical="center" wrapText="1"/>
    </xf>
    <xf numFmtId="0" fontId="33" fillId="0" borderId="21" xfId="3" applyFont="1" applyBorder="1" applyAlignment="1">
      <alignment vertical="center" wrapText="1"/>
    </xf>
    <xf numFmtId="0" fontId="33" fillId="0" borderId="20" xfId="3" applyFont="1" applyBorder="1" applyAlignment="1">
      <alignment vertical="center" wrapText="1"/>
    </xf>
    <xf numFmtId="181" fontId="33" fillId="0" borderId="19" xfId="3" applyNumberFormat="1" applyFont="1" applyBorder="1" applyAlignment="1">
      <alignment horizontal="center" vertical="center" wrapText="1"/>
    </xf>
    <xf numFmtId="181" fontId="33" fillId="0" borderId="21" xfId="3" applyNumberFormat="1" applyFont="1" applyBorder="1" applyAlignment="1">
      <alignment horizontal="center" vertical="center" wrapText="1"/>
    </xf>
    <xf numFmtId="0" fontId="33" fillId="0" borderId="1" xfId="3" applyFont="1" applyBorder="1" applyAlignment="1">
      <alignment horizontal="left" vertical="center" wrapText="1" shrinkToFit="1"/>
    </xf>
    <xf numFmtId="0" fontId="33" fillId="0" borderId="19" xfId="3" applyFont="1" applyBorder="1" applyAlignment="1">
      <alignment horizontal="center" vertical="center" wrapText="1"/>
    </xf>
    <xf numFmtId="0" fontId="33" fillId="0" borderId="21" xfId="3" applyFont="1" applyBorder="1" applyAlignment="1">
      <alignment horizontal="center" vertical="center" wrapText="1"/>
    </xf>
    <xf numFmtId="0" fontId="33" fillId="0" borderId="20" xfId="3" applyFont="1" applyBorder="1" applyAlignment="1">
      <alignment horizontal="center" vertical="center" wrapText="1"/>
    </xf>
    <xf numFmtId="0" fontId="52" fillId="0" borderId="0" xfId="3" applyFont="1" applyAlignment="1">
      <alignment horizontal="center" vertical="center" wrapText="1" shrinkToFit="1"/>
    </xf>
    <xf numFmtId="0" fontId="53" fillId="0" borderId="0" xfId="3" applyNumberFormat="1" applyFont="1" applyAlignment="1">
      <alignment horizontal="center" vertical="top" shrinkToFit="1"/>
    </xf>
    <xf numFmtId="0" fontId="37" fillId="0" borderId="0" xfId="3" applyFont="1" applyBorder="1" applyAlignment="1">
      <alignment horizontal="left" vertical="center" indent="1" shrinkToFit="1"/>
    </xf>
    <xf numFmtId="0" fontId="37" fillId="0" borderId="23" xfId="3" applyFont="1" applyBorder="1" applyAlignment="1">
      <alignment horizontal="left" vertical="center"/>
    </xf>
    <xf numFmtId="0" fontId="37" fillId="0" borderId="15" xfId="3" applyFont="1" applyBorder="1" applyAlignment="1">
      <alignment horizontal="left" vertical="center"/>
    </xf>
    <xf numFmtId="0" fontId="37" fillId="0" borderId="24" xfId="3" applyFont="1" applyBorder="1" applyAlignment="1">
      <alignment horizontal="left" vertical="center"/>
    </xf>
    <xf numFmtId="0" fontId="37" fillId="0" borderId="28" xfId="3" applyFont="1" applyBorder="1" applyAlignment="1">
      <alignment horizontal="left" vertical="center"/>
    </xf>
    <xf numFmtId="0" fontId="37" fillId="0" borderId="31" xfId="3" applyFont="1" applyBorder="1" applyAlignment="1">
      <alignment horizontal="left" vertical="center"/>
    </xf>
    <xf numFmtId="0" fontId="37" fillId="0" borderId="29" xfId="3" applyFont="1" applyBorder="1" applyAlignment="1">
      <alignment horizontal="left" vertical="center"/>
    </xf>
    <xf numFmtId="0" fontId="37" fillId="0" borderId="0" xfId="3" applyFont="1" applyBorder="1" applyAlignment="1">
      <alignment horizontal="left" vertical="center" wrapText="1"/>
    </xf>
    <xf numFmtId="0" fontId="37" fillId="0" borderId="0" xfId="3" applyFont="1" applyBorder="1" applyAlignment="1">
      <alignment horizontal="left" vertical="center"/>
    </xf>
    <xf numFmtId="0" fontId="37" fillId="0" borderId="1" xfId="3" applyFont="1" applyBorder="1" applyAlignment="1">
      <alignment horizontal="left" vertical="center" shrinkToFit="1"/>
    </xf>
    <xf numFmtId="49" fontId="84" fillId="0" borderId="1" xfId="3" applyNumberFormat="1" applyFont="1" applyBorder="1" applyAlignment="1">
      <alignment horizontal="left" vertical="center"/>
    </xf>
    <xf numFmtId="0" fontId="84" fillId="0" borderId="1" xfId="3" applyFont="1" applyBorder="1" applyAlignment="1">
      <alignment horizontal="left" vertical="center"/>
    </xf>
    <xf numFmtId="0" fontId="33" fillId="0" borderId="1" xfId="3" applyFont="1" applyBorder="1" applyAlignment="1">
      <alignment horizontal="center" vertical="center" wrapText="1"/>
    </xf>
    <xf numFmtId="0" fontId="33" fillId="0" borderId="22" xfId="3" applyFont="1" applyBorder="1" applyAlignment="1">
      <alignment horizontal="center" vertical="center" wrapText="1"/>
    </xf>
    <xf numFmtId="0" fontId="35" fillId="0" borderId="19" xfId="12" applyFont="1" applyBorder="1" applyAlignment="1">
      <alignment horizontal="left" vertical="center" wrapText="1"/>
    </xf>
    <xf numFmtId="0" fontId="35" fillId="0" borderId="20" xfId="12" applyFont="1" applyBorder="1" applyAlignment="1">
      <alignment horizontal="left" vertical="center" wrapText="1"/>
    </xf>
    <xf numFmtId="0" fontId="2" fillId="0" borderId="1" xfId="12" applyFont="1" applyBorder="1" applyAlignment="1">
      <alignment horizontal="center" vertical="top" wrapText="1"/>
    </xf>
    <xf numFmtId="0" fontId="2" fillId="0" borderId="19" xfId="12" applyFont="1" applyBorder="1" applyAlignment="1">
      <alignment horizontal="center" vertical="top" wrapText="1"/>
    </xf>
    <xf numFmtId="0" fontId="2" fillId="0" borderId="0" xfId="3" applyFont="1" applyAlignment="1">
      <alignment horizontal="right" vertical="center" shrinkToFit="1"/>
    </xf>
    <xf numFmtId="0" fontId="39" fillId="0" borderId="0" xfId="12" applyFont="1" applyAlignment="1">
      <alignment horizontal="center" vertical="center" wrapText="1"/>
    </xf>
    <xf numFmtId="0" fontId="2" fillId="0" borderId="0" xfId="12" applyFont="1">
      <alignment vertical="center"/>
    </xf>
    <xf numFmtId="0" fontId="2" fillId="0" borderId="31" xfId="4" applyFont="1" applyBorder="1" applyAlignment="1">
      <alignment horizontal="center" vertical="center" shrinkToFit="1"/>
    </xf>
    <xf numFmtId="49" fontId="2" fillId="0" borderId="21" xfId="4" applyNumberFormat="1" applyFont="1" applyBorder="1" applyAlignment="1">
      <alignment horizontal="left" vertical="center" shrinkToFit="1"/>
    </xf>
    <xf numFmtId="0" fontId="85" fillId="0" borderId="0" xfId="12" applyFont="1" applyAlignment="1">
      <alignment horizontal="right" vertical="center" wrapText="1"/>
    </xf>
    <xf numFmtId="0" fontId="39" fillId="0" borderId="0" xfId="12" applyFont="1" applyAlignment="1">
      <alignment horizontal="left" vertical="center" wrapText="1" indent="1"/>
    </xf>
    <xf numFmtId="0" fontId="41" fillId="0" borderId="19" xfId="12" applyFont="1" applyBorder="1" applyAlignment="1">
      <alignment horizontal="right" vertical="center" wrapText="1"/>
    </xf>
    <xf numFmtId="0" fontId="41" fillId="0" borderId="21" xfId="12" applyFont="1" applyBorder="1" applyAlignment="1">
      <alignment horizontal="right" vertical="center" wrapText="1"/>
    </xf>
    <xf numFmtId="0" fontId="39" fillId="0" borderId="0" xfId="12" applyFont="1" applyBorder="1" applyAlignment="1">
      <alignment horizontal="left" vertical="center" wrapText="1" indent="1"/>
    </xf>
    <xf numFmtId="0" fontId="2" fillId="0" borderId="0" xfId="12" applyFont="1" applyBorder="1">
      <alignment vertical="center"/>
    </xf>
    <xf numFmtId="0" fontId="12" fillId="0" borderId="0" xfId="18" applyFont="1" applyAlignment="1">
      <alignment horizontal="left" vertical="center" indent="2"/>
    </xf>
    <xf numFmtId="49" fontId="5" fillId="0" borderId="1" xfId="18" applyNumberFormat="1" applyFont="1" applyBorder="1" applyAlignment="1">
      <alignment horizontal="center" vertical="center"/>
    </xf>
    <xf numFmtId="49" fontId="5" fillId="0" borderId="19" xfId="18" applyNumberFormat="1" applyFont="1" applyBorder="1" applyAlignment="1">
      <alignment horizontal="left" vertical="center" wrapText="1"/>
    </xf>
    <xf numFmtId="49" fontId="5" fillId="0" borderId="21" xfId="18" applyNumberFormat="1" applyFont="1" applyBorder="1" applyAlignment="1">
      <alignment horizontal="left" vertical="center"/>
    </xf>
    <xf numFmtId="49" fontId="5" fillId="0" borderId="20" xfId="18" applyNumberFormat="1" applyFont="1" applyBorder="1" applyAlignment="1">
      <alignment horizontal="left" vertical="center"/>
    </xf>
    <xf numFmtId="181" fontId="5" fillId="6" borderId="19" xfId="18" applyNumberFormat="1" applyFont="1" applyFill="1" applyBorder="1" applyAlignment="1" applyProtection="1">
      <alignment horizontal="right" vertical="center"/>
      <protection locked="0"/>
    </xf>
    <xf numFmtId="181" fontId="5" fillId="6" borderId="21" xfId="18" applyNumberFormat="1" applyFont="1" applyFill="1" applyBorder="1" applyAlignment="1" applyProtection="1">
      <alignment horizontal="right" vertical="center"/>
      <protection locked="0"/>
    </xf>
    <xf numFmtId="0" fontId="10" fillId="0" borderId="15" xfId="18" applyFont="1" applyBorder="1" applyAlignment="1">
      <alignment horizontal="justify" vertical="center"/>
    </xf>
    <xf numFmtId="0" fontId="12" fillId="0" borderId="0" xfId="18" applyFont="1" applyAlignment="1">
      <alignment horizontal="left" vertical="center" indent="4"/>
    </xf>
    <xf numFmtId="0" fontId="5" fillId="0" borderId="81" xfId="18" applyFont="1" applyBorder="1" applyAlignment="1">
      <alignment horizontal="left" vertical="center" wrapText="1"/>
    </xf>
    <xf numFmtId="0" fontId="5" fillId="0" borderId="15" xfId="18" applyFont="1" applyBorder="1" applyAlignment="1">
      <alignment horizontal="left" vertical="center" wrapText="1"/>
    </xf>
    <xf numFmtId="0" fontId="5" fillId="0" borderId="24" xfId="18" applyFont="1" applyBorder="1" applyAlignment="1">
      <alignment horizontal="left" vertical="center" wrapText="1"/>
    </xf>
    <xf numFmtId="49" fontId="5" fillId="0" borderId="0" xfId="18" applyNumberFormat="1" applyFont="1" applyAlignment="1">
      <alignment horizontal="justify" vertical="center" wrapText="1"/>
    </xf>
    <xf numFmtId="49" fontId="8" fillId="0" borderId="0" xfId="18" applyNumberFormat="1" applyFont="1" applyAlignment="1">
      <alignment horizontal="center" vertical="center" wrapText="1"/>
    </xf>
    <xf numFmtId="49" fontId="9" fillId="0" borderId="0" xfId="18" applyNumberFormat="1" applyFont="1" applyAlignment="1">
      <alignment horizontal="right" vertical="center" wrapText="1"/>
    </xf>
    <xf numFmtId="49" fontId="74" fillId="0" borderId="0" xfId="18" applyNumberFormat="1" applyFont="1" applyAlignment="1">
      <alignment horizontal="left" vertical="center" wrapText="1"/>
    </xf>
    <xf numFmtId="49" fontId="74" fillId="6" borderId="17" xfId="18" applyNumberFormat="1" applyFont="1" applyFill="1" applyBorder="1" applyAlignment="1" applyProtection="1">
      <alignment horizontal="left" vertical="center" wrapText="1"/>
      <protection locked="0"/>
    </xf>
    <xf numFmtId="49" fontId="74" fillId="6" borderId="43" xfId="18" applyNumberFormat="1" applyFont="1" applyFill="1" applyBorder="1" applyAlignment="1" applyProtection="1">
      <alignment horizontal="left" vertical="center" wrapText="1"/>
      <protection locked="0"/>
    </xf>
    <xf numFmtId="49" fontId="10" fillId="0" borderId="0" xfId="18" applyNumberFormat="1" applyFont="1" applyAlignment="1">
      <alignment horizontal="left" vertical="top" wrapText="1" indent="1"/>
    </xf>
    <xf numFmtId="49" fontId="22" fillId="0" borderId="18" xfId="18" applyNumberFormat="1" applyFont="1" applyBorder="1" applyAlignment="1">
      <alignment horizontal="left" vertical="top" wrapText="1" indent="1"/>
    </xf>
    <xf numFmtId="49" fontId="74" fillId="6" borderId="17" xfId="18" applyNumberFormat="1" applyFont="1" applyFill="1" applyBorder="1" applyAlignment="1" applyProtection="1">
      <alignment horizontal="left" vertical="center" shrinkToFit="1"/>
      <protection locked="0"/>
    </xf>
    <xf numFmtId="181" fontId="5" fillId="6" borderId="182" xfId="18" applyNumberFormat="1" applyFont="1" applyFill="1" applyBorder="1" applyAlignment="1" applyProtection="1">
      <alignment horizontal="right" vertical="center"/>
      <protection locked="0"/>
    </xf>
    <xf numFmtId="0" fontId="5" fillId="0" borderId="1" xfId="18" applyFont="1" applyBorder="1" applyAlignment="1">
      <alignment horizontal="left" vertical="center"/>
    </xf>
    <xf numFmtId="49" fontId="74" fillId="0" borderId="0" xfId="0" applyNumberFormat="1" applyFont="1" applyAlignment="1">
      <alignment horizontal="center" vertical="center" wrapText="1"/>
    </xf>
    <xf numFmtId="49" fontId="9" fillId="0" borderId="0" xfId="0" applyNumberFormat="1" applyFont="1" applyAlignment="1">
      <alignment horizontal="right" vertical="center" wrapText="1"/>
    </xf>
    <xf numFmtId="49" fontId="5" fillId="0" borderId="19" xfId="0" applyNumberFormat="1" applyFont="1" applyBorder="1" applyAlignment="1">
      <alignment horizontal="left" vertical="center"/>
    </xf>
    <xf numFmtId="49" fontId="5" fillId="0" borderId="21" xfId="0" applyNumberFormat="1" applyFont="1" applyBorder="1" applyAlignment="1">
      <alignment horizontal="left" vertical="center"/>
    </xf>
    <xf numFmtId="38" fontId="5" fillId="6" borderId="1" xfId="21" applyFont="1" applyFill="1" applyBorder="1" applyAlignment="1" applyProtection="1">
      <alignment horizontal="right" vertical="center"/>
      <protection locked="0"/>
    </xf>
    <xf numFmtId="38" fontId="5" fillId="6" borderId="282" xfId="21" applyFont="1" applyFill="1" applyBorder="1" applyAlignment="1" applyProtection="1">
      <alignment horizontal="right" vertical="center"/>
      <protection locked="0"/>
    </xf>
    <xf numFmtId="49" fontId="5" fillId="0" borderId="21"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1" xfId="0" applyNumberFormat="1" applyFont="1" applyBorder="1" applyAlignment="1">
      <alignment horizontal="left" vertical="center"/>
    </xf>
    <xf numFmtId="49" fontId="5" fillId="6" borderId="21" xfId="0" applyNumberFormat="1" applyFont="1" applyFill="1" applyBorder="1" applyAlignment="1" applyProtection="1">
      <alignment horizontal="center" vertical="center"/>
      <protection locked="0"/>
    </xf>
    <xf numFmtId="49" fontId="5" fillId="6" borderId="20" xfId="0" applyNumberFormat="1" applyFont="1" applyFill="1" applyBorder="1" applyAlignment="1" applyProtection="1">
      <alignment horizontal="center" vertical="center"/>
      <protection locked="0"/>
    </xf>
    <xf numFmtId="49" fontId="5" fillId="0" borderId="0" xfId="0" applyNumberFormat="1" applyFont="1" applyAlignment="1">
      <alignment horizontal="justify" vertical="center" wrapText="1"/>
    </xf>
    <xf numFmtId="49" fontId="9" fillId="6" borderId="31" xfId="0" applyNumberFormat="1" applyFont="1" applyFill="1" applyBorder="1" applyAlignment="1" applyProtection="1">
      <alignment horizontal="left" vertical="center" shrinkToFit="1"/>
      <protection locked="0"/>
    </xf>
    <xf numFmtId="49" fontId="5" fillId="0" borderId="0" xfId="0" applyNumberFormat="1" applyFont="1" applyAlignment="1">
      <alignment horizontal="left" vertical="center" wrapText="1"/>
    </xf>
    <xf numFmtId="49" fontId="9" fillId="6" borderId="21" xfId="0" applyNumberFormat="1" applyFont="1" applyFill="1" applyBorder="1" applyAlignment="1" applyProtection="1">
      <alignment horizontal="left" vertical="center" shrinkToFit="1"/>
      <protection locked="0"/>
    </xf>
    <xf numFmtId="49" fontId="5" fillId="0" borderId="0" xfId="0" applyNumberFormat="1" applyFont="1" applyAlignment="1">
      <alignment vertical="center" wrapText="1"/>
    </xf>
    <xf numFmtId="0" fontId="98" fillId="0" borderId="19" xfId="0" applyFont="1" applyBorder="1" applyAlignment="1">
      <alignment horizontal="left" vertical="center" wrapText="1"/>
    </xf>
    <xf numFmtId="0" fontId="98" fillId="0" borderId="21" xfId="0" applyFont="1" applyBorder="1" applyAlignment="1">
      <alignment horizontal="left" vertical="center" wrapText="1"/>
    </xf>
    <xf numFmtId="0" fontId="98" fillId="0" borderId="20" xfId="0" applyFont="1" applyBorder="1" applyAlignment="1">
      <alignment horizontal="left" vertical="center" wrapText="1"/>
    </xf>
    <xf numFmtId="181" fontId="5" fillId="6" borderId="19" xfId="0" applyNumberFormat="1" applyFont="1" applyFill="1" applyBorder="1" applyAlignment="1" applyProtection="1">
      <alignment horizontal="right" vertical="center"/>
      <protection locked="0"/>
    </xf>
    <xf numFmtId="181" fontId="5" fillId="6" borderId="182" xfId="0" applyNumberFormat="1" applyFont="1" applyFill="1" applyBorder="1" applyAlignment="1" applyProtection="1">
      <alignment horizontal="right" vertical="center"/>
      <protection locked="0"/>
    </xf>
    <xf numFmtId="0" fontId="98" fillId="0" borderId="23" xfId="0" applyFont="1" applyBorder="1" applyAlignment="1">
      <alignment horizontal="left" vertical="center" shrinkToFit="1"/>
    </xf>
    <xf numFmtId="0" fontId="98" fillId="0" borderId="15" xfId="0" applyFont="1" applyBorder="1" applyAlignment="1">
      <alignment horizontal="left" vertical="center" shrinkToFit="1"/>
    </xf>
    <xf numFmtId="0" fontId="98" fillId="0" borderId="24" xfId="0" applyFont="1" applyBorder="1" applyAlignment="1">
      <alignment horizontal="left" vertical="center" shrinkToFit="1"/>
    </xf>
    <xf numFmtId="0" fontId="98" fillId="0" borderId="28" xfId="0" applyFont="1" applyBorder="1" applyAlignment="1">
      <alignment horizontal="left" vertical="center" shrinkToFit="1"/>
    </xf>
    <xf numFmtId="0" fontId="98" fillId="0" borderId="31" xfId="0" applyFont="1" applyBorder="1" applyAlignment="1">
      <alignment horizontal="left" vertical="center" shrinkToFit="1"/>
    </xf>
    <xf numFmtId="0" fontId="98" fillId="0" borderId="29" xfId="0" applyFont="1" applyBorder="1" applyAlignment="1">
      <alignment horizontal="left" vertical="center" shrinkToFit="1"/>
    </xf>
    <xf numFmtId="0" fontId="5" fillId="0" borderId="21" xfId="0" applyFont="1" applyBorder="1" applyAlignment="1">
      <alignment horizontal="center" vertical="center"/>
    </xf>
    <xf numFmtId="0" fontId="5" fillId="0" borderId="20" xfId="0" applyFont="1" applyBorder="1" applyAlignment="1">
      <alignment horizontal="center" vertical="center"/>
    </xf>
    <xf numFmtId="0" fontId="98" fillId="0" borderId="0" xfId="0" applyFont="1" applyAlignment="1">
      <alignment horizontal="justify" vertical="center"/>
    </xf>
    <xf numFmtId="49" fontId="5" fillId="6" borderId="0" xfId="0" applyNumberFormat="1" applyFont="1" applyFill="1" applyAlignment="1" applyProtection="1">
      <alignment horizontal="center" vertical="center"/>
      <protection locked="0"/>
    </xf>
    <xf numFmtId="0" fontId="98" fillId="0" borderId="31" xfId="0" applyFont="1" applyBorder="1" applyAlignment="1">
      <alignment horizontal="justify" vertical="center"/>
    </xf>
    <xf numFmtId="0" fontId="98" fillId="0" borderId="19" xfId="0" applyFont="1" applyBorder="1" applyAlignment="1">
      <alignment horizontal="left" vertical="center"/>
    </xf>
    <xf numFmtId="0" fontId="98" fillId="0" borderId="21" xfId="0" applyFont="1" applyBorder="1" applyAlignment="1">
      <alignment horizontal="left" vertical="center"/>
    </xf>
    <xf numFmtId="0" fontId="98" fillId="0" borderId="20" xfId="0" applyFont="1" applyBorder="1" applyAlignment="1">
      <alignment horizontal="left" vertical="center"/>
    </xf>
    <xf numFmtId="0" fontId="98" fillId="0" borderId="19" xfId="0" applyFont="1" applyBorder="1" applyAlignment="1">
      <alignment horizontal="center" vertical="center"/>
    </xf>
    <xf numFmtId="0" fontId="98" fillId="0" borderId="21" xfId="0" applyFont="1" applyBorder="1" applyAlignment="1">
      <alignment horizontal="center" vertical="center"/>
    </xf>
    <xf numFmtId="0" fontId="98" fillId="0" borderId="1" xfId="0" applyFont="1" applyBorder="1" applyAlignment="1">
      <alignment horizontal="center" vertical="center"/>
    </xf>
    <xf numFmtId="0" fontId="98" fillId="0" borderId="20" xfId="0" applyFont="1" applyBorder="1" applyAlignment="1">
      <alignment horizontal="center" vertical="center"/>
    </xf>
    <xf numFmtId="0" fontId="101" fillId="0" borderId="23" xfId="0" applyFont="1" applyBorder="1" applyAlignment="1">
      <alignment horizontal="left" vertical="top" wrapText="1"/>
    </xf>
    <xf numFmtId="0" fontId="101" fillId="0" borderId="15" xfId="0" applyFont="1" applyBorder="1" applyAlignment="1">
      <alignment horizontal="left" vertical="top" wrapText="1"/>
    </xf>
    <xf numFmtId="0" fontId="101" fillId="0" borderId="24" xfId="0" applyFont="1" applyBorder="1" applyAlignment="1">
      <alignment horizontal="left" vertical="top" wrapText="1"/>
    </xf>
    <xf numFmtId="0" fontId="101" fillId="0" borderId="26" xfId="0" applyFont="1" applyBorder="1" applyAlignment="1">
      <alignment horizontal="left" vertical="top" wrapText="1"/>
    </xf>
    <xf numFmtId="0" fontId="101" fillId="0" borderId="0" xfId="0" applyFont="1" applyAlignment="1">
      <alignment horizontal="left" vertical="top" wrapText="1"/>
    </xf>
    <xf numFmtId="0" fontId="101" fillId="0" borderId="27" xfId="0" applyFont="1" applyBorder="1" applyAlignment="1">
      <alignment horizontal="left" vertical="top" wrapText="1"/>
    </xf>
    <xf numFmtId="0" fontId="101" fillId="0" borderId="22" xfId="0" applyFont="1" applyBorder="1" applyAlignment="1">
      <alignment horizontal="center" vertical="center"/>
    </xf>
    <xf numFmtId="0" fontId="101" fillId="0" borderId="25" xfId="0" applyFont="1" applyBorder="1" applyAlignment="1">
      <alignment horizontal="center" vertical="center"/>
    </xf>
    <xf numFmtId="0" fontId="101" fillId="0" borderId="2" xfId="0" applyFont="1" applyBorder="1" applyAlignment="1">
      <alignment horizontal="center" vertical="center"/>
    </xf>
    <xf numFmtId="0" fontId="101" fillId="0" borderId="183" xfId="0" applyFont="1" applyBorder="1" applyAlignment="1">
      <alignment horizontal="center" vertical="center" wrapText="1"/>
    </xf>
    <xf numFmtId="0" fontId="101" fillId="0" borderId="24" xfId="0" applyFont="1" applyBorder="1" applyAlignment="1">
      <alignment horizontal="center" vertical="center" wrapText="1"/>
    </xf>
    <xf numFmtId="0" fontId="101" fillId="6" borderId="23" xfId="0" applyFont="1" applyFill="1" applyBorder="1" applyAlignment="1" applyProtection="1">
      <alignment horizontal="right" vertical="center"/>
      <protection locked="0"/>
    </xf>
    <xf numFmtId="0" fontId="101" fillId="6" borderId="24" xfId="0" applyFont="1" applyFill="1" applyBorder="1" applyAlignment="1" applyProtection="1">
      <alignment horizontal="right" vertical="center"/>
      <protection locked="0"/>
    </xf>
    <xf numFmtId="0" fontId="101" fillId="0" borderId="26" xfId="0" applyFont="1" applyBorder="1" applyAlignment="1">
      <alignment horizontal="center" vertical="center"/>
    </xf>
    <xf numFmtId="0" fontId="101" fillId="0" borderId="0" xfId="0" applyFont="1" applyAlignment="1">
      <alignment horizontal="center" vertical="center"/>
    </xf>
    <xf numFmtId="0" fontId="101" fillId="0" borderId="27" xfId="0" applyFont="1" applyBorder="1" applyAlignment="1">
      <alignment horizontal="center" vertical="center"/>
    </xf>
    <xf numFmtId="0" fontId="101" fillId="0" borderId="26" xfId="0" applyFont="1" applyBorder="1" applyAlignment="1">
      <alignment horizontal="left" vertical="center"/>
    </xf>
    <xf numFmtId="0" fontId="101" fillId="0" borderId="27" xfId="0" applyFont="1" applyBorder="1" applyAlignment="1">
      <alignment horizontal="left" vertical="center"/>
    </xf>
    <xf numFmtId="0" fontId="101" fillId="0" borderId="184" xfId="0" applyFont="1" applyBorder="1" applyAlignment="1">
      <alignment horizontal="center" vertical="center" shrinkToFit="1"/>
    </xf>
    <xf numFmtId="0" fontId="101" fillId="0" borderId="29" xfId="0" applyFont="1" applyBorder="1" applyAlignment="1">
      <alignment horizontal="center" vertical="center" shrinkToFit="1"/>
    </xf>
    <xf numFmtId="0" fontId="101" fillId="6" borderId="28" xfId="0" applyFont="1" applyFill="1" applyBorder="1" applyAlignment="1" applyProtection="1">
      <alignment horizontal="right" vertical="center"/>
      <protection locked="0"/>
    </xf>
    <xf numFmtId="0" fontId="101" fillId="6" borderId="29" xfId="0" applyFont="1" applyFill="1" applyBorder="1" applyAlignment="1" applyProtection="1">
      <alignment horizontal="right" vertical="center"/>
      <protection locked="0"/>
    </xf>
    <xf numFmtId="0" fontId="101" fillId="0" borderId="1" xfId="0" applyFont="1" applyBorder="1" applyAlignment="1">
      <alignment horizontal="center" vertical="center"/>
    </xf>
    <xf numFmtId="0" fontId="101" fillId="0" borderId="23" xfId="0" applyFont="1" applyBorder="1" applyAlignment="1">
      <alignment horizontal="left" vertical="center" wrapText="1"/>
    </xf>
    <xf numFmtId="0" fontId="101" fillId="0" borderId="15" xfId="0" applyFont="1" applyBorder="1" applyAlignment="1">
      <alignment horizontal="left" vertical="center" wrapText="1"/>
    </xf>
    <xf numFmtId="0" fontId="101" fillId="0" borderId="24" xfId="0" applyFont="1" applyBorder="1" applyAlignment="1">
      <alignment horizontal="left" vertical="center" wrapText="1"/>
    </xf>
    <xf numFmtId="0" fontId="101" fillId="0" borderId="26" xfId="0" applyFont="1" applyBorder="1" applyAlignment="1">
      <alignment horizontal="left" vertical="center" wrapText="1"/>
    </xf>
    <xf numFmtId="0" fontId="101" fillId="0" borderId="0" xfId="0" applyFont="1" applyAlignment="1">
      <alignment horizontal="left" vertical="center" wrapText="1"/>
    </xf>
    <xf numFmtId="0" fontId="101" fillId="0" borderId="27" xfId="0" applyFont="1" applyBorder="1" applyAlignment="1">
      <alignment horizontal="left" vertical="center" wrapText="1"/>
    </xf>
    <xf numFmtId="0" fontId="101" fillId="0" borderId="28" xfId="0" applyFont="1" applyBorder="1" applyAlignment="1">
      <alignment horizontal="left" vertical="center" wrapText="1"/>
    </xf>
    <xf numFmtId="0" fontId="101" fillId="0" borderId="31" xfId="0" applyFont="1" applyBorder="1" applyAlignment="1">
      <alignment horizontal="left" vertical="center" wrapText="1"/>
    </xf>
    <xf numFmtId="0" fontId="101" fillId="0" borderId="29" xfId="0" applyFont="1" applyBorder="1" applyAlignment="1">
      <alignment horizontal="left" vertical="center" wrapText="1"/>
    </xf>
    <xf numFmtId="0" fontId="101" fillId="0" borderId="184" xfId="0" applyFont="1" applyBorder="1" applyAlignment="1">
      <alignment horizontal="center" vertical="center"/>
    </xf>
    <xf numFmtId="0" fontId="101" fillId="0" borderId="29" xfId="0" applyFont="1" applyBorder="1" applyAlignment="1">
      <alignment horizontal="center" vertical="center"/>
    </xf>
    <xf numFmtId="0" fontId="101" fillId="0" borderId="23" xfId="0" applyFont="1" applyBorder="1" applyAlignment="1">
      <alignment horizontal="left" vertical="center"/>
    </xf>
    <xf numFmtId="0" fontId="101" fillId="0" borderId="15" xfId="0" applyFont="1" applyBorder="1" applyAlignment="1">
      <alignment horizontal="left" vertical="center"/>
    </xf>
    <xf numFmtId="0" fontId="101" fillId="0" borderId="0" xfId="0" applyFont="1" applyAlignment="1">
      <alignment horizontal="left" vertical="center"/>
    </xf>
    <xf numFmtId="0" fontId="101" fillId="0" borderId="28" xfId="0" applyFont="1" applyBorder="1" applyAlignment="1">
      <alignment horizontal="left" vertical="center"/>
    </xf>
    <xf numFmtId="0" fontId="101" fillId="0" borderId="31" xfId="0" applyFont="1" applyBorder="1" applyAlignment="1">
      <alignment horizontal="left" vertical="center"/>
    </xf>
    <xf numFmtId="0" fontId="101" fillId="0" borderId="1" xfId="0" applyFont="1" applyBorder="1" applyAlignment="1">
      <alignment vertical="center" shrinkToFit="1"/>
    </xf>
    <xf numFmtId="0" fontId="101" fillId="0" borderId="19" xfId="0" applyFont="1" applyBorder="1" applyAlignment="1">
      <alignment horizontal="justify" vertical="center"/>
    </xf>
    <xf numFmtId="0" fontId="101" fillId="0" borderId="21" xfId="0" applyFont="1" applyBorder="1" applyAlignment="1">
      <alignment horizontal="justify" vertical="center"/>
    </xf>
    <xf numFmtId="0" fontId="101" fillId="0" borderId="20" xfId="0" applyFont="1" applyBorder="1" applyAlignment="1">
      <alignment horizontal="justify" vertical="center"/>
    </xf>
    <xf numFmtId="49" fontId="5" fillId="0" borderId="20" xfId="0" applyNumberFormat="1" applyFont="1" applyBorder="1" applyAlignment="1">
      <alignment horizontal="left" vertical="center"/>
    </xf>
    <xf numFmtId="38" fontId="5" fillId="6" borderId="19" xfId="21" applyFont="1" applyFill="1" applyBorder="1" applyAlignment="1" applyProtection="1">
      <alignment horizontal="right" vertical="center"/>
      <protection locked="0"/>
    </xf>
    <xf numFmtId="38" fontId="5" fillId="6" borderId="21" xfId="21" applyFont="1" applyFill="1" applyBorder="1" applyAlignment="1" applyProtection="1">
      <alignment horizontal="right" vertical="center"/>
      <protection locked="0"/>
    </xf>
    <xf numFmtId="49" fontId="5" fillId="0" borderId="180" xfId="0" applyNumberFormat="1" applyFont="1" applyBorder="1" applyAlignment="1">
      <alignment horizontal="center"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8" xfId="0" applyNumberFormat="1" applyFont="1" applyBorder="1" applyAlignment="1">
      <alignment horizontal="left" vertical="center"/>
    </xf>
    <xf numFmtId="49" fontId="5" fillId="0" borderId="31" xfId="0" applyNumberFormat="1" applyFont="1" applyBorder="1" applyAlignment="1">
      <alignment horizontal="left" vertical="center"/>
    </xf>
    <xf numFmtId="49" fontId="5" fillId="0" borderId="29" xfId="0" applyNumberFormat="1" applyFont="1" applyBorder="1" applyAlignment="1">
      <alignment horizontal="left" vertical="center"/>
    </xf>
    <xf numFmtId="38" fontId="5" fillId="6" borderId="23" xfId="21" applyFont="1" applyFill="1" applyBorder="1" applyAlignment="1" applyProtection="1">
      <alignment horizontal="right" vertical="center"/>
      <protection locked="0"/>
    </xf>
    <xf numFmtId="38" fontId="5" fillId="6" borderId="15" xfId="21" applyFont="1" applyFill="1" applyBorder="1" applyAlignment="1" applyProtection="1">
      <alignment horizontal="right" vertical="center"/>
      <protection locked="0"/>
    </xf>
    <xf numFmtId="38" fontId="5" fillId="6" borderId="28" xfId="21" applyFont="1" applyFill="1" applyBorder="1" applyAlignment="1" applyProtection="1">
      <alignment horizontal="right" vertical="center"/>
      <protection locked="0"/>
    </xf>
    <xf numFmtId="38" fontId="5" fillId="6" borderId="31" xfId="21" applyFont="1" applyFill="1" applyBorder="1" applyAlignment="1" applyProtection="1">
      <alignment horizontal="right" vertical="center"/>
      <protection locked="0"/>
    </xf>
    <xf numFmtId="49" fontId="5" fillId="0" borderId="183"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5" fillId="0" borderId="184"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9" fillId="0" borderId="188" xfId="0" applyNumberFormat="1" applyFont="1" applyBorder="1" applyAlignment="1">
      <alignment horizontal="left" vertical="center" wrapText="1"/>
    </xf>
    <xf numFmtId="49" fontId="9" fillId="0" borderId="38" xfId="0" applyNumberFormat="1" applyFont="1" applyBorder="1" applyAlignment="1">
      <alignment horizontal="left" vertical="center" wrapText="1"/>
    </xf>
    <xf numFmtId="49" fontId="9" fillId="0" borderId="39" xfId="0" applyNumberFormat="1" applyFont="1" applyBorder="1" applyAlignment="1">
      <alignment horizontal="left" vertical="center" wrapText="1"/>
    </xf>
    <xf numFmtId="38" fontId="9" fillId="6" borderId="188" xfId="21" applyFont="1" applyFill="1" applyBorder="1" applyAlignment="1" applyProtection="1">
      <alignment horizontal="right" vertical="center"/>
      <protection locked="0"/>
    </xf>
    <xf numFmtId="38" fontId="9" fillId="6" borderId="38" xfId="21" applyFont="1" applyFill="1" applyBorder="1" applyAlignment="1" applyProtection="1">
      <alignment horizontal="right" vertical="center"/>
      <protection locked="0"/>
    </xf>
    <xf numFmtId="49" fontId="9" fillId="0" borderId="283" xfId="0" applyNumberFormat="1" applyFont="1" applyBorder="1" applyAlignment="1">
      <alignment horizontal="center" vertical="center"/>
    </xf>
    <xf numFmtId="49" fontId="9" fillId="0" borderId="39" xfId="0" applyNumberFormat="1" applyFont="1" applyBorder="1" applyAlignment="1">
      <alignment horizontal="center" vertical="center"/>
    </xf>
    <xf numFmtId="49" fontId="5" fillId="0" borderId="19"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0" fontId="98" fillId="0" borderId="0" xfId="0" applyFont="1" applyAlignment="1">
      <alignment horizontal="left" vertical="center" indent="1"/>
    </xf>
    <xf numFmtId="49" fontId="5" fillId="0" borderId="23" xfId="0" applyNumberFormat="1" applyFont="1" applyBorder="1" applyAlignment="1">
      <alignment horizontal="center" vertical="center"/>
    </xf>
    <xf numFmtId="49" fontId="5" fillId="0" borderId="15"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31" xfId="0" applyNumberFormat="1" applyFont="1" applyBorder="1" applyAlignment="1">
      <alignment horizontal="center" vertical="center"/>
    </xf>
    <xf numFmtId="189" fontId="5" fillId="13" borderId="23" xfId="24" applyNumberFormat="1" applyFont="1" applyFill="1" applyBorder="1" applyAlignment="1">
      <alignment horizontal="right" vertical="center"/>
    </xf>
    <xf numFmtId="189" fontId="5" fillId="13" borderId="15" xfId="24" applyNumberFormat="1" applyFont="1" applyFill="1" applyBorder="1" applyAlignment="1">
      <alignment horizontal="right" vertical="center"/>
    </xf>
    <xf numFmtId="189" fontId="5" fillId="13" borderId="24" xfId="24" applyNumberFormat="1" applyFont="1" applyFill="1" applyBorder="1" applyAlignment="1">
      <alignment horizontal="right" vertical="center"/>
    </xf>
    <xf numFmtId="189" fontId="5" fillId="13" borderId="26" xfId="24" applyNumberFormat="1" applyFont="1" applyFill="1" applyBorder="1" applyAlignment="1">
      <alignment horizontal="right" vertical="center"/>
    </xf>
    <xf numFmtId="189" fontId="5" fillId="13" borderId="0" xfId="24" applyNumberFormat="1" applyFont="1" applyFill="1" applyBorder="1" applyAlignment="1">
      <alignment horizontal="right" vertical="center"/>
    </xf>
    <xf numFmtId="189" fontId="5" fillId="13" borderId="27" xfId="24" applyNumberFormat="1" applyFont="1" applyFill="1" applyBorder="1" applyAlignment="1">
      <alignment horizontal="right" vertical="center"/>
    </xf>
    <xf numFmtId="49" fontId="5" fillId="0" borderId="1" xfId="0" applyNumberFormat="1" applyFont="1" applyBorder="1" applyAlignment="1">
      <alignment horizontal="left" vertical="center" shrinkToFit="1"/>
    </xf>
    <xf numFmtId="49" fontId="5" fillId="0" borderId="19" xfId="0" applyNumberFormat="1" applyFont="1" applyBorder="1" applyAlignment="1">
      <alignment horizontal="left" vertical="center" shrinkToFit="1"/>
    </xf>
    <xf numFmtId="0" fontId="104" fillId="0" borderId="0" xfId="0" applyFont="1" applyAlignment="1">
      <alignment horizontal="left" vertical="center" indent="2"/>
    </xf>
    <xf numFmtId="0" fontId="104" fillId="0" borderId="0" xfId="0" applyFont="1" applyAlignment="1">
      <alignment horizontal="left" vertical="center" indent="4"/>
    </xf>
    <xf numFmtId="189" fontId="5" fillId="0" borderId="31" xfId="24" applyNumberFormat="1" applyFont="1" applyBorder="1" applyAlignment="1">
      <alignment horizontal="center" vertical="center"/>
    </xf>
    <xf numFmtId="189" fontId="5" fillId="0" borderId="29" xfId="24" applyNumberFormat="1" applyFont="1" applyBorder="1" applyAlignment="1">
      <alignment horizontal="center" vertical="center"/>
    </xf>
    <xf numFmtId="0" fontId="5" fillId="13" borderId="23" xfId="0" applyFont="1" applyFill="1" applyBorder="1" applyAlignment="1">
      <alignment horizontal="center" vertical="center"/>
    </xf>
    <xf numFmtId="0" fontId="5" fillId="13" borderId="15" xfId="0" applyFont="1" applyFill="1" applyBorder="1" applyAlignment="1">
      <alignment horizontal="center" vertical="center"/>
    </xf>
    <xf numFmtId="0" fontId="5" fillId="13" borderId="26" xfId="0" applyFont="1" applyFill="1" applyBorder="1" applyAlignment="1">
      <alignment horizontal="center" vertical="center"/>
    </xf>
    <xf numFmtId="0" fontId="5" fillId="13" borderId="0" xfId="0" applyFont="1" applyFill="1" applyAlignment="1">
      <alignment horizontal="center" vertical="center"/>
    </xf>
    <xf numFmtId="0" fontId="104" fillId="0" borderId="0" xfId="0" applyFont="1" applyAlignment="1">
      <alignment horizontal="justify" vertical="center"/>
    </xf>
    <xf numFmtId="49" fontId="8" fillId="6" borderId="0" xfId="0" applyNumberFormat="1" applyFont="1" applyFill="1" applyAlignment="1" applyProtection="1">
      <alignment vertical="center" wrapText="1"/>
      <protection locked="0"/>
    </xf>
    <xf numFmtId="49" fontId="8" fillId="0" borderId="0" xfId="0" applyNumberFormat="1" applyFont="1" applyAlignment="1">
      <alignment horizontal="left" vertical="center" wrapText="1"/>
    </xf>
    <xf numFmtId="0" fontId="5" fillId="0" borderId="1" xfId="0" applyFont="1" applyBorder="1" applyAlignment="1">
      <alignment horizontal="left" vertical="center" wrapText="1"/>
    </xf>
    <xf numFmtId="0" fontId="5" fillId="6" borderId="282" xfId="0" applyFont="1" applyFill="1" applyBorder="1" applyAlignment="1" applyProtection="1">
      <alignment horizontal="right" vertical="center" wrapText="1"/>
      <protection locked="0"/>
    </xf>
    <xf numFmtId="0" fontId="5" fillId="6" borderId="284" xfId="0" applyFont="1" applyFill="1" applyBorder="1" applyAlignment="1" applyProtection="1">
      <alignment horizontal="right" vertical="center" wrapText="1"/>
      <protection locked="0"/>
    </xf>
    <xf numFmtId="49" fontId="74" fillId="0" borderId="0" xfId="0" applyNumberFormat="1" applyFont="1" applyAlignment="1">
      <alignment horizontal="left" vertical="center" shrinkToFit="1"/>
    </xf>
    <xf numFmtId="49" fontId="74" fillId="6" borderId="17" xfId="0" applyNumberFormat="1" applyFont="1" applyFill="1" applyBorder="1" applyAlignment="1" applyProtection="1">
      <alignment horizontal="left" vertical="center" wrapText="1"/>
      <protection locked="0"/>
    </xf>
    <xf numFmtId="49" fontId="74" fillId="6" borderId="43" xfId="0" applyNumberFormat="1" applyFont="1" applyFill="1" applyBorder="1" applyAlignment="1" applyProtection="1">
      <alignment horizontal="left" vertical="center" wrapText="1"/>
      <protection locked="0"/>
    </xf>
    <xf numFmtId="49" fontId="10" fillId="0" borderId="0" xfId="0" applyNumberFormat="1" applyFont="1" applyAlignment="1">
      <alignment horizontal="left" vertical="top" wrapText="1" indent="1"/>
    </xf>
    <xf numFmtId="49" fontId="22" fillId="0" borderId="18" xfId="0" applyNumberFormat="1" applyFont="1" applyBorder="1" applyAlignment="1">
      <alignment horizontal="left" vertical="top" wrapText="1" indent="1"/>
    </xf>
    <xf numFmtId="49" fontId="74" fillId="6" borderId="17" xfId="0" applyNumberFormat="1" applyFont="1" applyFill="1" applyBorder="1" applyAlignment="1" applyProtection="1">
      <alignment horizontal="left" vertical="center" shrinkToFit="1"/>
      <protection locked="0"/>
    </xf>
    <xf numFmtId="0" fontId="5" fillId="0" borderId="19" xfId="0" applyFont="1" applyBorder="1" applyAlignment="1">
      <alignment horizontal="center" vertical="center"/>
    </xf>
    <xf numFmtId="0" fontId="12" fillId="0" borderId="15" xfId="0" applyFont="1" applyBorder="1" applyAlignment="1">
      <alignment horizontal="left" vertical="top" wrapText="1"/>
    </xf>
    <xf numFmtId="49" fontId="5" fillId="0" borderId="19" xfId="0" applyNumberFormat="1" applyFont="1" applyBorder="1" applyAlignment="1">
      <alignment horizontal="right" vertical="center"/>
    </xf>
    <xf numFmtId="49" fontId="5" fillId="0" borderId="21" xfId="0" applyNumberFormat="1" applyFont="1" applyBorder="1" applyAlignment="1">
      <alignment horizontal="right" vertical="center"/>
    </xf>
    <xf numFmtId="194" fontId="5" fillId="13" borderId="21" xfId="0" applyNumberFormat="1" applyFont="1" applyFill="1" applyBorder="1" applyAlignment="1">
      <alignment horizontal="right" vertical="center"/>
    </xf>
    <xf numFmtId="49" fontId="5" fillId="0" borderId="20" xfId="0" applyNumberFormat="1" applyFont="1" applyBorder="1" applyAlignment="1">
      <alignment horizontal="left" vertical="center" wrapText="1"/>
    </xf>
    <xf numFmtId="181" fontId="5" fillId="6" borderId="21" xfId="0" applyNumberFormat="1" applyFont="1" applyFill="1" applyBorder="1" applyAlignment="1" applyProtection="1">
      <alignment horizontal="right" vertical="center"/>
      <protection locked="0"/>
    </xf>
    <xf numFmtId="49" fontId="5" fillId="0" borderId="180" xfId="0" applyNumberFormat="1" applyFont="1" applyBorder="1" applyAlignment="1">
      <alignment horizontal="left" vertical="center"/>
    </xf>
    <xf numFmtId="49" fontId="5" fillId="0" borderId="19"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0" fontId="5" fillId="6" borderId="19" xfId="0" applyFont="1" applyFill="1" applyBorder="1" applyAlignment="1" applyProtection="1">
      <alignment horizontal="right" vertical="center" wrapText="1"/>
      <protection locked="0"/>
    </xf>
    <xf numFmtId="0" fontId="5" fillId="6" borderId="21" xfId="0" applyFont="1" applyFill="1" applyBorder="1" applyAlignment="1" applyProtection="1">
      <alignment horizontal="right" vertical="center" wrapText="1"/>
      <protection locked="0"/>
    </xf>
    <xf numFmtId="0" fontId="5" fillId="6" borderId="182" xfId="0" applyFont="1" applyFill="1" applyBorder="1" applyAlignment="1" applyProtection="1">
      <alignment horizontal="right" vertical="center" wrapText="1"/>
      <protection locked="0"/>
    </xf>
    <xf numFmtId="0" fontId="12" fillId="0" borderId="0" xfId="0" applyFont="1" applyAlignment="1">
      <alignment horizontal="left" vertical="top" wrapText="1"/>
    </xf>
    <xf numFmtId="0" fontId="12" fillId="0" borderId="0" xfId="0" applyFont="1" applyAlignment="1">
      <alignment horizontal="left" vertical="center" indent="2"/>
    </xf>
    <xf numFmtId="0" fontId="12" fillId="0" borderId="0" xfId="0" applyFont="1" applyAlignment="1">
      <alignment horizontal="justify" vertical="center"/>
    </xf>
    <xf numFmtId="0" fontId="5" fillId="0" borderId="0" xfId="18" applyFont="1" applyAlignment="1">
      <alignment horizontal="justify" vertical="center" wrapText="1"/>
    </xf>
    <xf numFmtId="0" fontId="8" fillId="0" borderId="0" xfId="18" applyFont="1" applyAlignment="1">
      <alignment horizontal="center" vertical="center" wrapText="1"/>
    </xf>
    <xf numFmtId="0" fontId="9" fillId="0" borderId="0" xfId="18" applyFont="1" applyAlignment="1">
      <alignment horizontal="right" vertical="center" wrapText="1"/>
    </xf>
    <xf numFmtId="0" fontId="10" fillId="0" borderId="18" xfId="18" applyFont="1" applyBorder="1" applyAlignment="1">
      <alignment horizontal="left" vertical="top" wrapText="1" indent="1"/>
    </xf>
    <xf numFmtId="0" fontId="7" fillId="0" borderId="18" xfId="18" applyFont="1" applyBorder="1" applyAlignment="1">
      <alignment horizontal="left" vertical="top" wrapText="1" indent="1"/>
    </xf>
    <xf numFmtId="0" fontId="11" fillId="0" borderId="1" xfId="18" applyFont="1" applyBorder="1" applyAlignment="1">
      <alignment horizontal="left" vertical="center" wrapText="1"/>
    </xf>
    <xf numFmtId="0" fontId="11" fillId="0" borderId="19" xfId="18" applyFont="1" applyBorder="1" applyAlignment="1">
      <alignment horizontal="left" vertical="center" wrapText="1"/>
    </xf>
    <xf numFmtId="0" fontId="11" fillId="0" borderId="1" xfId="18" applyFont="1" applyBorder="1" applyAlignment="1">
      <alignment horizontal="left" vertical="center" indent="1"/>
    </xf>
    <xf numFmtId="0" fontId="11" fillId="0" borderId="1" xfId="18" applyFont="1" applyBorder="1" applyAlignment="1">
      <alignment horizontal="left" vertical="center" wrapText="1" indent="1"/>
    </xf>
    <xf numFmtId="0" fontId="11" fillId="0" borderId="15" xfId="18" applyFont="1" applyBorder="1" applyAlignment="1">
      <alignment horizontal="left" vertical="center" shrinkToFit="1"/>
    </xf>
    <xf numFmtId="0" fontId="11" fillId="0" borderId="25" xfId="18" applyFont="1" applyBorder="1" applyAlignment="1">
      <alignment vertical="center" wrapText="1"/>
    </xf>
    <xf numFmtId="0" fontId="7" fillId="0" borderId="25" xfId="18" applyFont="1" applyBorder="1" applyAlignment="1">
      <alignment vertical="center" wrapText="1"/>
    </xf>
    <xf numFmtId="0" fontId="11" fillId="0" borderId="21" xfId="18" applyFont="1" applyBorder="1" applyAlignment="1">
      <alignment horizontal="left" vertical="center" wrapText="1"/>
    </xf>
    <xf numFmtId="0" fontId="11" fillId="0" borderId="19" xfId="18" applyFont="1" applyBorder="1" applyAlignment="1">
      <alignment horizontal="center" vertical="center" wrapText="1"/>
    </xf>
    <xf numFmtId="0" fontId="11" fillId="0" borderId="20" xfId="18" applyFont="1" applyBorder="1" applyAlignment="1">
      <alignment horizontal="center" vertical="center" wrapText="1"/>
    </xf>
    <xf numFmtId="0" fontId="11" fillId="0" borderId="22" xfId="18" applyFont="1" applyBorder="1" applyAlignment="1">
      <alignment horizontal="left" vertical="center" wrapText="1"/>
    </xf>
    <xf numFmtId="0" fontId="11" fillId="0" borderId="25" xfId="18" applyFont="1" applyBorder="1" applyAlignment="1">
      <alignment horizontal="left" vertical="center" wrapText="1"/>
    </xf>
    <xf numFmtId="0" fontId="11" fillId="0" borderId="187" xfId="18" applyFont="1" applyBorder="1" applyAlignment="1">
      <alignment horizontal="left" vertical="center" wrapText="1" indent="1"/>
    </xf>
    <xf numFmtId="0" fontId="11" fillId="0" borderId="34" xfId="18" applyFont="1" applyBorder="1" applyAlignment="1">
      <alignment horizontal="left" vertical="center" wrapText="1" indent="1"/>
    </xf>
    <xf numFmtId="0" fontId="11" fillId="0" borderId="35" xfId="18" applyFont="1" applyBorder="1" applyAlignment="1">
      <alignment horizontal="left" vertical="center" wrapText="1" indent="1"/>
    </xf>
    <xf numFmtId="0" fontId="11" fillId="0" borderId="26" xfId="18" applyFont="1" applyBorder="1" applyAlignment="1">
      <alignment horizontal="left" vertical="center" wrapText="1" indent="1"/>
    </xf>
    <xf numFmtId="0" fontId="11" fillId="0" borderId="0" xfId="18" applyFont="1" applyAlignment="1">
      <alignment horizontal="left" vertical="center" wrapText="1" indent="1"/>
    </xf>
    <xf numFmtId="0" fontId="11" fillId="0" borderId="27" xfId="18" applyFont="1" applyBorder="1" applyAlignment="1">
      <alignment horizontal="left" vertical="center" wrapText="1" indent="1"/>
    </xf>
    <xf numFmtId="0" fontId="11" fillId="0" borderId="135" xfId="18" applyFont="1" applyBorder="1" applyAlignment="1">
      <alignment horizontal="center" vertical="center" wrapText="1"/>
    </xf>
    <xf numFmtId="0" fontId="11" fillId="0" borderId="64" xfId="18" applyFont="1" applyBorder="1" applyAlignment="1">
      <alignment horizontal="center" vertical="center" wrapText="1"/>
    </xf>
    <xf numFmtId="0" fontId="11" fillId="0" borderId="136" xfId="18" applyFont="1" applyBorder="1" applyAlignment="1">
      <alignment horizontal="center" vertical="center" wrapText="1"/>
    </xf>
    <xf numFmtId="0" fontId="12" fillId="0" borderId="188" xfId="18" applyFont="1" applyBorder="1" applyAlignment="1">
      <alignment horizontal="center" vertical="center" wrapText="1"/>
    </xf>
    <xf numFmtId="0" fontId="12" fillId="0" borderId="38" xfId="18" applyFont="1" applyBorder="1" applyAlignment="1">
      <alignment horizontal="center" vertical="center" wrapText="1"/>
    </xf>
    <xf numFmtId="0" fontId="11" fillId="0" borderId="2" xfId="18" applyFont="1" applyBorder="1" applyAlignment="1">
      <alignment horizontal="left" vertical="center" wrapText="1"/>
    </xf>
    <xf numFmtId="0" fontId="22" fillId="0" borderId="15" xfId="18" applyFont="1" applyBorder="1" applyAlignment="1">
      <alignment horizontal="left" vertical="center" wrapText="1"/>
    </xf>
    <xf numFmtId="0" fontId="22" fillId="0" borderId="0" xfId="18" applyFont="1" applyAlignment="1">
      <alignment horizontal="left" vertical="center" wrapText="1"/>
    </xf>
    <xf numFmtId="0" fontId="22" fillId="0" borderId="31" xfId="18" applyFont="1" applyBorder="1" applyAlignment="1">
      <alignment horizontal="left" vertical="center" wrapText="1"/>
    </xf>
    <xf numFmtId="0" fontId="11" fillId="0" borderId="0" xfId="18" applyFont="1" applyAlignment="1">
      <alignment horizontal="justify" vertical="center" wrapText="1"/>
    </xf>
    <xf numFmtId="0" fontId="21" fillId="0" borderId="0" xfId="7" applyFont="1" applyAlignment="1">
      <alignment horizontal="left" vertical="center" shrinkToFit="1"/>
    </xf>
    <xf numFmtId="0" fontId="21" fillId="0" borderId="27" xfId="7" applyFont="1" applyBorder="1" applyAlignment="1">
      <alignment horizontal="left" vertical="center" shrinkToFit="1"/>
    </xf>
    <xf numFmtId="0" fontId="90" fillId="0" borderId="26" xfId="7" applyFont="1" applyBorder="1" applyAlignment="1">
      <alignment horizontal="left" vertical="top" wrapText="1"/>
    </xf>
    <xf numFmtId="0" fontId="90" fillId="0" borderId="0" xfId="7" applyFont="1" applyAlignment="1">
      <alignment horizontal="left" vertical="top" wrapText="1"/>
    </xf>
    <xf numFmtId="0" fontId="92" fillId="0" borderId="28" xfId="7" applyFont="1" applyBorder="1" applyAlignment="1">
      <alignment horizontal="left" vertical="top" wrapText="1" readingOrder="1"/>
    </xf>
    <xf numFmtId="0" fontId="92" fillId="0" borderId="31" xfId="7" applyFont="1" applyBorder="1" applyAlignment="1">
      <alignment horizontal="left" vertical="top" wrapText="1" readingOrder="1"/>
    </xf>
    <xf numFmtId="0" fontId="18" fillId="0" borderId="0" xfId="7" applyFont="1" applyAlignment="1">
      <alignment horizontal="center" vertical="center"/>
    </xf>
    <xf numFmtId="49" fontId="18" fillId="0" borderId="31" xfId="7" applyNumberFormat="1" applyFont="1" applyBorder="1" applyAlignment="1">
      <alignment horizontal="left" vertical="center"/>
    </xf>
    <xf numFmtId="49" fontId="18" fillId="0" borderId="21" xfId="7" applyNumberFormat="1" applyFont="1" applyBorder="1" applyAlignment="1">
      <alignment horizontal="left" vertical="center"/>
    </xf>
    <xf numFmtId="49" fontId="21" fillId="0" borderId="31" xfId="7" applyNumberFormat="1" applyFont="1" applyBorder="1" applyAlignment="1">
      <alignment horizontal="left" vertical="center"/>
    </xf>
    <xf numFmtId="0" fontId="21" fillId="0" borderId="0" xfId="7" applyFont="1" applyAlignment="1">
      <alignment horizontal="left" vertical="center"/>
    </xf>
    <xf numFmtId="0" fontId="98" fillId="0" borderId="0" xfId="18" applyFont="1" applyAlignment="1">
      <alignment horizontal="left" vertical="center"/>
    </xf>
    <xf numFmtId="0" fontId="22" fillId="0" borderId="0" xfId="18" applyFont="1" applyAlignment="1">
      <alignment horizontal="left" vertical="center"/>
    </xf>
    <xf numFmtId="0" fontId="44" fillId="0" borderId="0" xfId="18" applyFont="1" applyAlignment="1">
      <alignment horizontal="right" vertical="center" wrapText="1"/>
    </xf>
    <xf numFmtId="0" fontId="98" fillId="0" borderId="0" xfId="18" applyFont="1" applyAlignment="1">
      <alignment horizontal="center" vertical="center" wrapText="1"/>
    </xf>
    <xf numFmtId="49" fontId="9" fillId="0" borderId="31" xfId="19" applyNumberFormat="1" applyFont="1" applyBorder="1" applyAlignment="1">
      <alignment horizontal="left" vertical="center"/>
    </xf>
    <xf numFmtId="0" fontId="9" fillId="0" borderId="31" xfId="19" applyFont="1" applyBorder="1" applyAlignment="1">
      <alignment horizontal="center" vertical="center"/>
    </xf>
    <xf numFmtId="0" fontId="98" fillId="0" borderId="19" xfId="18" applyFont="1" applyBorder="1" applyAlignment="1">
      <alignment horizontal="center" vertical="center" wrapText="1"/>
    </xf>
    <xf numFmtId="0" fontId="98" fillId="0" borderId="20" xfId="18" applyFont="1" applyBorder="1" applyAlignment="1">
      <alignment horizontal="center" vertical="center" wrapText="1"/>
    </xf>
    <xf numFmtId="0" fontId="98" fillId="0" borderId="19" xfId="18" applyFont="1" applyBorder="1" applyAlignment="1">
      <alignment horizontal="right" vertical="center" wrapText="1"/>
    </xf>
    <xf numFmtId="0" fontId="98" fillId="0" borderId="20" xfId="18" applyFont="1" applyBorder="1" applyAlignment="1">
      <alignment horizontal="right" vertical="center" wrapText="1"/>
    </xf>
    <xf numFmtId="0" fontId="44" fillId="0" borderId="1" xfId="18" applyFont="1" applyBorder="1" applyAlignment="1">
      <alignment horizontal="center" vertical="center" wrapText="1"/>
    </xf>
    <xf numFmtId="0" fontId="44" fillId="0" borderId="1" xfId="18" applyFont="1" applyBorder="1" applyAlignment="1">
      <alignment horizontal="right" wrapText="1"/>
    </xf>
    <xf numFmtId="49" fontId="9" fillId="0" borderId="31" xfId="19" applyNumberFormat="1" applyFont="1" applyBorder="1" applyAlignment="1">
      <alignment horizontal="left" vertical="center" wrapText="1"/>
    </xf>
    <xf numFmtId="0" fontId="98" fillId="0" borderId="0" xfId="18" applyFont="1" applyBorder="1" applyAlignment="1">
      <alignment horizontal="left" vertical="center" wrapText="1"/>
    </xf>
    <xf numFmtId="0" fontId="44" fillId="0" borderId="23" xfId="18" applyFont="1" applyBorder="1" applyAlignment="1">
      <alignment horizontal="right" vertical="center" wrapText="1"/>
    </xf>
    <xf numFmtId="0" fontId="44" fillId="0" borderId="24" xfId="18" applyFont="1" applyBorder="1" applyAlignment="1">
      <alignment horizontal="right" vertical="center" wrapText="1"/>
    </xf>
    <xf numFmtId="0" fontId="44" fillId="0" borderId="26" xfId="18" applyFont="1" applyBorder="1" applyAlignment="1">
      <alignment horizontal="right" vertical="center" wrapText="1"/>
    </xf>
    <xf numFmtId="0" fontId="44" fillId="0" borderId="27" xfId="18" applyFont="1" applyBorder="1" applyAlignment="1">
      <alignment horizontal="right" vertical="center" wrapText="1"/>
    </xf>
    <xf numFmtId="0" fontId="44" fillId="0" borderId="28" xfId="18" applyFont="1" applyBorder="1" applyAlignment="1">
      <alignment horizontal="right" vertical="center" wrapText="1"/>
    </xf>
    <xf numFmtId="0" fontId="44" fillId="0" borderId="29" xfId="18" applyFont="1" applyBorder="1" applyAlignment="1">
      <alignment horizontal="right" vertical="center" wrapText="1"/>
    </xf>
    <xf numFmtId="0" fontId="44" fillId="0" borderId="15" xfId="18" applyFont="1" applyBorder="1" applyAlignment="1">
      <alignment horizontal="left" vertical="center" wrapText="1"/>
    </xf>
    <xf numFmtId="0" fontId="44" fillId="0" borderId="24" xfId="18" applyFont="1" applyBorder="1" applyAlignment="1">
      <alignment horizontal="left" vertical="center" wrapText="1"/>
    </xf>
    <xf numFmtId="0" fontId="44" fillId="0" borderId="28" xfId="18" applyFont="1" applyBorder="1" applyAlignment="1">
      <alignment horizontal="left" vertical="center" wrapText="1"/>
    </xf>
    <xf numFmtId="0" fontId="44" fillId="0" borderId="31" xfId="18" applyFont="1" applyBorder="1" applyAlignment="1">
      <alignment horizontal="left" vertical="center" wrapText="1"/>
    </xf>
    <xf numFmtId="0" fontId="44" fillId="0" borderId="29" xfId="18" applyFont="1" applyBorder="1" applyAlignment="1">
      <alignment horizontal="left" vertical="center" wrapText="1"/>
    </xf>
    <xf numFmtId="0" fontId="44" fillId="0" borderId="0" xfId="18" applyFont="1" applyBorder="1" applyAlignment="1">
      <alignment horizontal="center" vertical="center" wrapText="1"/>
    </xf>
    <xf numFmtId="0" fontId="44" fillId="0" borderId="27" xfId="18" applyFont="1" applyBorder="1" applyAlignment="1">
      <alignment horizontal="center" vertical="center" wrapText="1"/>
    </xf>
    <xf numFmtId="0" fontId="44" fillId="0" borderId="31" xfId="18" applyFont="1" applyBorder="1" applyAlignment="1">
      <alignment horizontal="center" vertical="center" wrapText="1"/>
    </xf>
    <xf numFmtId="0" fontId="44" fillId="0" borderId="29" xfId="18" applyFont="1" applyBorder="1" applyAlignment="1">
      <alignment horizontal="center" vertical="center" wrapText="1"/>
    </xf>
    <xf numFmtId="0" fontId="44" fillId="0" borderId="19" xfId="18" applyFont="1" applyBorder="1" applyAlignment="1">
      <alignment horizontal="right" vertical="center" wrapText="1"/>
    </xf>
    <xf numFmtId="0" fontId="44" fillId="0" borderId="21" xfId="18" applyFont="1" applyBorder="1" applyAlignment="1">
      <alignment horizontal="right" vertical="center" wrapText="1"/>
    </xf>
    <xf numFmtId="0" fontId="44" fillId="0" borderId="19" xfId="18" applyFont="1" applyBorder="1" applyAlignment="1">
      <alignment horizontal="center" vertical="center" wrapText="1"/>
    </xf>
    <xf numFmtId="0" fontId="44" fillId="0" borderId="21" xfId="18" applyFont="1" applyBorder="1" applyAlignment="1">
      <alignment horizontal="center" vertical="center" wrapText="1"/>
    </xf>
    <xf numFmtId="0" fontId="44" fillId="0" borderId="20" xfId="18" applyFont="1" applyBorder="1" applyAlignment="1">
      <alignment horizontal="center" vertical="center" wrapText="1"/>
    </xf>
    <xf numFmtId="0" fontId="98" fillId="0" borderId="0" xfId="18" applyFont="1" applyAlignment="1">
      <alignment horizontal="left" vertical="center" wrapText="1"/>
    </xf>
    <xf numFmtId="0" fontId="12" fillId="0" borderId="0" xfId="19" applyFont="1" applyBorder="1" applyAlignment="1">
      <alignment horizontal="left" vertical="center"/>
    </xf>
    <xf numFmtId="0" fontId="9" fillId="0" borderId="31" xfId="19" applyFont="1" applyBorder="1" applyAlignment="1">
      <alignment horizontal="center" vertical="center" wrapText="1"/>
    </xf>
    <xf numFmtId="0" fontId="98" fillId="0" borderId="0" xfId="18" applyFont="1" applyAlignment="1">
      <alignment horizontal="justify" vertical="center" wrapText="1"/>
    </xf>
    <xf numFmtId="0" fontId="44" fillId="0" borderId="23" xfId="18" applyFont="1" applyBorder="1" applyAlignment="1">
      <alignment horizontal="center" vertical="center" wrapText="1"/>
    </xf>
    <xf numFmtId="0" fontId="44" fillId="0" borderId="24" xfId="18" applyFont="1" applyBorder="1" applyAlignment="1">
      <alignment horizontal="center" vertical="center" wrapText="1"/>
    </xf>
    <xf numFmtId="0" fontId="44" fillId="0" borderId="23" xfId="18" applyFont="1" applyBorder="1" applyAlignment="1">
      <alignment horizontal="left" vertical="center" wrapText="1"/>
    </xf>
    <xf numFmtId="0" fontId="44" fillId="0" borderId="26" xfId="18" applyFont="1" applyBorder="1" applyAlignment="1">
      <alignment horizontal="center" vertical="center" wrapText="1"/>
    </xf>
    <xf numFmtId="0" fontId="44" fillId="0" borderId="0" xfId="18" applyFont="1" applyBorder="1" applyAlignment="1">
      <alignment horizontal="left" vertical="center" wrapText="1"/>
    </xf>
    <xf numFmtId="0" fontId="44" fillId="0" borderId="0" xfId="18" applyFont="1" applyAlignment="1">
      <alignment horizontal="left" vertical="center" wrapText="1"/>
    </xf>
    <xf numFmtId="0" fontId="44" fillId="0" borderId="28" xfId="18" applyFont="1" applyBorder="1" applyAlignment="1">
      <alignment vertical="center" wrapText="1"/>
    </xf>
    <xf numFmtId="0" fontId="44" fillId="0" borderId="29" xfId="18" applyFont="1" applyBorder="1" applyAlignment="1">
      <alignment vertical="center" wrapText="1"/>
    </xf>
    <xf numFmtId="0" fontId="44" fillId="0" borderId="15" xfId="18" applyFont="1" applyBorder="1" applyAlignment="1">
      <alignment horizontal="justify" vertical="center" wrapText="1"/>
    </xf>
    <xf numFmtId="0" fontId="44" fillId="0" borderId="28" xfId="18" applyFont="1" applyBorder="1" applyAlignment="1">
      <alignment horizontal="center" vertical="center" wrapText="1"/>
    </xf>
    <xf numFmtId="0" fontId="44" fillId="0" borderId="24" xfId="18" applyFont="1" applyBorder="1" applyAlignment="1">
      <alignment horizontal="justify" vertical="center" wrapText="1"/>
    </xf>
    <xf numFmtId="0" fontId="44" fillId="0" borderId="21" xfId="18" applyFont="1" applyBorder="1" applyAlignment="1">
      <alignment horizontal="justify" vertical="center" wrapText="1"/>
    </xf>
    <xf numFmtId="0" fontId="44" fillId="0" borderId="20" xfId="18" applyFont="1" applyBorder="1" applyAlignment="1">
      <alignment horizontal="justify" vertical="center" wrapText="1"/>
    </xf>
    <xf numFmtId="0" fontId="44" fillId="0" borderId="31" xfId="18" applyFont="1" applyBorder="1" applyAlignment="1">
      <alignment horizontal="justify" vertical="center" wrapText="1"/>
    </xf>
    <xf numFmtId="0" fontId="44" fillId="0" borderId="29" xfId="18" applyFont="1" applyBorder="1" applyAlignment="1">
      <alignment horizontal="justify" vertical="center" wrapText="1"/>
    </xf>
    <xf numFmtId="0" fontId="44" fillId="0" borderId="22" xfId="18" applyFont="1" applyBorder="1" applyAlignment="1">
      <alignment horizontal="center" vertical="center" wrapText="1"/>
    </xf>
    <xf numFmtId="0" fontId="44" fillId="0" borderId="25" xfId="18" applyFont="1" applyBorder="1" applyAlignment="1">
      <alignment horizontal="center" vertical="center" wrapText="1"/>
    </xf>
    <xf numFmtId="0" fontId="98" fillId="0" borderId="0" xfId="18" applyFont="1" applyBorder="1" applyAlignment="1">
      <alignment horizontal="justify" vertical="center" wrapText="1"/>
    </xf>
    <xf numFmtId="0" fontId="44" fillId="0" borderId="2" xfId="18" applyFont="1" applyBorder="1" applyAlignment="1">
      <alignment horizontal="center" vertical="center" wrapText="1"/>
    </xf>
    <xf numFmtId="0" fontId="44" fillId="0" borderId="26" xfId="18" applyFont="1" applyBorder="1" applyAlignment="1">
      <alignment horizontal="left" vertical="center" wrapText="1"/>
    </xf>
    <xf numFmtId="0" fontId="101" fillId="0" borderId="22" xfId="18" applyFont="1" applyBorder="1" applyAlignment="1">
      <alignment horizontal="center" vertical="center" wrapText="1"/>
    </xf>
    <xf numFmtId="0" fontId="101" fillId="0" borderId="2" xfId="18" applyFont="1" applyBorder="1" applyAlignment="1">
      <alignment horizontal="center" vertical="center" wrapText="1"/>
    </xf>
    <xf numFmtId="0" fontId="102" fillId="0" borderId="0" xfId="18" applyFont="1" applyBorder="1" applyAlignment="1">
      <alignment horizontal="justify" vertical="center" wrapText="1"/>
    </xf>
    <xf numFmtId="0" fontId="102" fillId="0" borderId="0" xfId="18" applyFont="1" applyAlignment="1">
      <alignment horizontal="justify" vertical="center" wrapText="1"/>
    </xf>
    <xf numFmtId="0" fontId="102" fillId="0" borderId="1" xfId="18" applyFont="1" applyBorder="1" applyAlignment="1">
      <alignment horizontal="center" vertical="center" wrapText="1"/>
    </xf>
    <xf numFmtId="0" fontId="102" fillId="0" borderId="23" xfId="18" applyFont="1" applyBorder="1" applyAlignment="1">
      <alignment horizontal="center" vertical="center" wrapText="1"/>
    </xf>
    <xf numFmtId="0" fontId="102" fillId="0" borderId="24" xfId="18" applyFont="1" applyBorder="1" applyAlignment="1">
      <alignment horizontal="center" vertical="center" wrapText="1"/>
    </xf>
    <xf numFmtId="0" fontId="102" fillId="0" borderId="28" xfId="18" applyFont="1" applyBorder="1" applyAlignment="1">
      <alignment horizontal="center" vertical="center" wrapText="1"/>
    </xf>
    <xf numFmtId="0" fontId="102" fillId="0" borderId="29" xfId="18" applyFont="1" applyBorder="1" applyAlignment="1">
      <alignment horizontal="center" vertical="center" wrapText="1"/>
    </xf>
    <xf numFmtId="0" fontId="101" fillId="0" borderId="0" xfId="18" applyFont="1" applyAlignment="1">
      <alignment horizontal="justify" vertical="center" wrapText="1"/>
    </xf>
    <xf numFmtId="0" fontId="102" fillId="0" borderId="19" xfId="18" applyFont="1" applyBorder="1" applyAlignment="1">
      <alignment horizontal="center" vertical="top" wrapText="1"/>
    </xf>
    <xf numFmtId="0" fontId="102" fillId="0" borderId="20" xfId="18" applyFont="1" applyBorder="1" applyAlignment="1">
      <alignment horizontal="center" vertical="top" wrapText="1"/>
    </xf>
    <xf numFmtId="0" fontId="22" fillId="0" borderId="1" xfId="0" applyFont="1" applyBorder="1" applyAlignment="1">
      <alignment horizontal="center" vertical="center"/>
    </xf>
    <xf numFmtId="0" fontId="74" fillId="0" borderId="0" xfId="0" applyFont="1" applyAlignment="1">
      <alignment horizontal="center" vertical="center"/>
    </xf>
    <xf numFmtId="0" fontId="22" fillId="0" borderId="1" xfId="0" applyFont="1" applyBorder="1" applyAlignment="1">
      <alignment horizontal="left" vertical="center"/>
    </xf>
    <xf numFmtId="0" fontId="22" fillId="0" borderId="21" xfId="0" applyFont="1" applyBorder="1" applyAlignment="1">
      <alignment horizontal="center" vertical="center"/>
    </xf>
    <xf numFmtId="0" fontId="22" fillId="0" borderId="31" xfId="0" applyFont="1" applyBorder="1" applyAlignment="1">
      <alignment horizontal="left" vertical="center"/>
    </xf>
    <xf numFmtId="0" fontId="22" fillId="0" borderId="31" xfId="0" applyFont="1" applyBorder="1" applyAlignment="1">
      <alignment horizontal="center" vertical="center"/>
    </xf>
    <xf numFmtId="0" fontId="22" fillId="0" borderId="1" xfId="0" applyFont="1" applyBorder="1" applyAlignment="1">
      <alignment horizontal="left" vertical="center" wrapText="1"/>
    </xf>
    <xf numFmtId="0" fontId="22" fillId="0" borderId="21" xfId="0" applyFont="1" applyBorder="1" applyAlignment="1">
      <alignment horizontal="left" vertical="center"/>
    </xf>
    <xf numFmtId="0" fontId="22" fillId="0" borderId="20" xfId="0" applyFont="1" applyBorder="1" applyAlignment="1">
      <alignment horizontal="left" vertical="center"/>
    </xf>
    <xf numFmtId="49" fontId="181" fillId="0" borderId="23" xfId="18" applyNumberFormat="1" applyFont="1" applyBorder="1" applyAlignment="1">
      <alignment horizontal="center" vertical="center" wrapText="1"/>
    </xf>
    <xf numFmtId="49" fontId="181" fillId="0" borderId="24" xfId="18" applyNumberFormat="1" applyFont="1" applyBorder="1" applyAlignment="1">
      <alignment horizontal="center" vertical="center" wrapText="1"/>
    </xf>
    <xf numFmtId="49" fontId="181" fillId="0" borderId="26" xfId="18" applyNumberFormat="1" applyFont="1" applyBorder="1" applyAlignment="1">
      <alignment horizontal="center" vertical="center" wrapText="1"/>
    </xf>
    <xf numFmtId="49" fontId="181" fillId="0" borderId="27" xfId="18" applyNumberFormat="1" applyFont="1" applyBorder="1" applyAlignment="1">
      <alignment horizontal="center" vertical="center" wrapText="1"/>
    </xf>
    <xf numFmtId="49" fontId="181" fillId="0" borderId="28" xfId="18" applyNumberFormat="1" applyFont="1" applyBorder="1" applyAlignment="1">
      <alignment horizontal="center" vertical="center" wrapText="1"/>
    </xf>
    <xf numFmtId="49" fontId="181" fillId="0" borderId="29" xfId="18" applyNumberFormat="1" applyFont="1" applyBorder="1" applyAlignment="1">
      <alignment horizontal="center" vertical="center" wrapText="1"/>
    </xf>
    <xf numFmtId="49" fontId="181" fillId="0" borderId="22" xfId="18" applyNumberFormat="1" applyFont="1" applyBorder="1" applyAlignment="1">
      <alignment horizontal="center" vertical="center" wrapText="1"/>
    </xf>
    <xf numFmtId="49" fontId="181" fillId="0" borderId="25" xfId="18" applyNumberFormat="1" applyFont="1" applyBorder="1" applyAlignment="1">
      <alignment horizontal="center" vertical="center" wrapText="1"/>
    </xf>
    <xf numFmtId="49" fontId="181" fillId="0" borderId="2" xfId="18" applyNumberFormat="1" applyFont="1" applyBorder="1" applyAlignment="1">
      <alignment horizontal="center" vertical="center" wrapText="1"/>
    </xf>
    <xf numFmtId="49" fontId="181" fillId="0" borderId="31" xfId="18" applyNumberFormat="1" applyFont="1" applyBorder="1" applyAlignment="1">
      <alignment horizontal="left" vertical="center"/>
    </xf>
    <xf numFmtId="49" fontId="181" fillId="0" borderId="15" xfId="18" applyNumberFormat="1" applyFont="1" applyBorder="1" applyAlignment="1">
      <alignment horizontal="justify" vertical="center" wrapText="1"/>
    </xf>
    <xf numFmtId="49" fontId="181" fillId="0" borderId="0" xfId="18" applyNumberFormat="1" applyFont="1" applyAlignment="1">
      <alignment horizontal="justify" vertical="center" wrapText="1"/>
    </xf>
    <xf numFmtId="49" fontId="184" fillId="0" borderId="19" xfId="18" applyNumberFormat="1" applyFont="1" applyBorder="1" applyAlignment="1">
      <alignment horizontal="center" vertical="center" wrapText="1"/>
    </xf>
    <xf numFmtId="49" fontId="184" fillId="0" borderId="20" xfId="18" applyNumberFormat="1" applyFont="1" applyBorder="1" applyAlignment="1">
      <alignment horizontal="center" vertical="center" wrapText="1"/>
    </xf>
    <xf numFmtId="49" fontId="181" fillId="0" borderId="19" xfId="18" applyNumberFormat="1" applyFont="1" applyBorder="1" applyAlignment="1">
      <alignment horizontal="center" vertical="center" wrapText="1"/>
    </xf>
    <xf numFmtId="49" fontId="181" fillId="0" borderId="20" xfId="18" applyNumberFormat="1" applyFont="1" applyBorder="1" applyAlignment="1">
      <alignment horizontal="center" vertical="center" wrapText="1"/>
    </xf>
    <xf numFmtId="49" fontId="184" fillId="0" borderId="21" xfId="18" applyNumberFormat="1" applyFont="1" applyBorder="1" applyAlignment="1">
      <alignment horizontal="center" vertical="center" wrapText="1"/>
    </xf>
    <xf numFmtId="49" fontId="181" fillId="0" borderId="21" xfId="18" applyNumberFormat="1" applyFont="1" applyBorder="1" applyAlignment="1">
      <alignment horizontal="center" vertical="center" wrapText="1"/>
    </xf>
    <xf numFmtId="49" fontId="181" fillId="0" borderId="19" xfId="18" applyNumberFormat="1" applyFont="1" applyBorder="1" applyAlignment="1">
      <alignment horizontal="left" vertical="center" wrapText="1"/>
    </xf>
    <xf numFmtId="49" fontId="181" fillId="0" borderId="20" xfId="18" applyNumberFormat="1" applyFont="1" applyBorder="1" applyAlignment="1">
      <alignment horizontal="left" vertical="center" wrapText="1"/>
    </xf>
    <xf numFmtId="49" fontId="181" fillId="0" borderId="21" xfId="18" applyNumberFormat="1" applyFont="1" applyBorder="1" applyAlignment="1">
      <alignment horizontal="left" vertical="center" wrapText="1"/>
    </xf>
    <xf numFmtId="49" fontId="181" fillId="0" borderId="15" xfId="18" applyNumberFormat="1" applyFont="1" applyBorder="1" applyAlignment="1">
      <alignment horizontal="left" vertical="center" shrinkToFit="1"/>
    </xf>
    <xf numFmtId="49" fontId="178" fillId="0" borderId="0" xfId="18" applyNumberFormat="1" applyFont="1" applyAlignment="1">
      <alignment horizontal="justify" vertical="center" wrapText="1"/>
    </xf>
    <xf numFmtId="49" fontId="179" fillId="0" borderId="0" xfId="18" applyNumberFormat="1" applyFont="1" applyAlignment="1">
      <alignment horizontal="center" vertical="center" wrapText="1"/>
    </xf>
    <xf numFmtId="49" fontId="174" fillId="0" borderId="0" xfId="18" applyNumberFormat="1" applyFont="1" applyAlignment="1">
      <alignment horizontal="right" vertical="center" wrapText="1"/>
    </xf>
    <xf numFmtId="49" fontId="180" fillId="0" borderId="18" xfId="18" applyNumberFormat="1" applyFont="1" applyBorder="1" applyAlignment="1">
      <alignment horizontal="left" vertical="top" wrapText="1" indent="1"/>
    </xf>
    <xf numFmtId="0" fontId="39" fillId="0" borderId="0" xfId="0" applyFont="1" applyAlignment="1">
      <alignment horizontal="center" vertical="center"/>
    </xf>
    <xf numFmtId="0" fontId="35" fillId="0" borderId="31" xfId="0" applyFont="1" applyBorder="1" applyAlignment="1">
      <alignment horizontal="center" vertical="center"/>
    </xf>
    <xf numFmtId="0" fontId="2" fillId="0" borderId="31" xfId="0" applyFont="1" applyBorder="1" applyAlignment="1">
      <alignment horizontal="center" vertical="center" wrapText="1"/>
    </xf>
    <xf numFmtId="0" fontId="35" fillId="0" borderId="21" xfId="0" applyFont="1" applyBorder="1" applyAlignment="1">
      <alignment horizontal="center" vertical="center"/>
    </xf>
    <xf numFmtId="49" fontId="2" fillId="0" borderId="21" xfId="0" applyNumberFormat="1" applyFont="1" applyBorder="1" applyAlignment="1">
      <alignment horizontal="center" vertical="center"/>
    </xf>
    <xf numFmtId="0" fontId="2" fillId="0" borderId="23" xfId="0" applyFont="1" applyBorder="1" applyAlignment="1">
      <alignment horizontal="left" vertical="top"/>
    </xf>
    <xf numFmtId="0" fontId="2" fillId="0" borderId="15" xfId="0" applyFont="1" applyBorder="1" applyAlignment="1">
      <alignment horizontal="center" vertical="center"/>
    </xf>
    <xf numFmtId="0" fontId="2" fillId="0" borderId="24" xfId="0" applyFont="1" applyBorder="1" applyAlignment="1">
      <alignment horizontal="center" vertical="center"/>
    </xf>
    <xf numFmtId="182" fontId="2" fillId="0" borderId="31" xfId="0" applyNumberFormat="1" applyFont="1" applyBorder="1" applyAlignment="1">
      <alignment horizontal="center" vertical="center" wrapText="1"/>
    </xf>
    <xf numFmtId="49" fontId="5" fillId="6" borderId="0" xfId="0" applyNumberFormat="1" applyFont="1" applyFill="1" applyAlignment="1">
      <alignment horizontal="center" vertical="center"/>
    </xf>
    <xf numFmtId="49" fontId="5" fillId="6" borderId="31" xfId="0" applyNumberFormat="1" applyFont="1" applyFill="1" applyBorder="1" applyAlignment="1" applyProtection="1">
      <alignment horizontal="left" vertical="center" wrapText="1"/>
      <protection locked="0"/>
    </xf>
    <xf numFmtId="49" fontId="94" fillId="6" borderId="31" xfId="0" applyNumberFormat="1" applyFont="1" applyFill="1" applyBorder="1" applyAlignment="1">
      <alignment horizontal="left" vertical="center" wrapText="1"/>
    </xf>
    <xf numFmtId="49" fontId="5" fillId="6" borderId="21" xfId="0" applyNumberFormat="1" applyFont="1" applyFill="1" applyBorder="1" applyAlignment="1" applyProtection="1">
      <alignment horizontal="left" vertical="center" wrapText="1"/>
      <protection locked="0"/>
    </xf>
    <xf numFmtId="49" fontId="94" fillId="6" borderId="21" xfId="0" applyNumberFormat="1" applyFont="1" applyFill="1" applyBorder="1" applyAlignment="1">
      <alignment vertical="center" wrapText="1"/>
    </xf>
    <xf numFmtId="49" fontId="5" fillId="6" borderId="31" xfId="0" applyNumberFormat="1" applyFont="1" applyFill="1" applyBorder="1" applyAlignment="1" applyProtection="1">
      <alignment horizontal="left" vertical="center" shrinkToFit="1"/>
      <protection locked="0"/>
    </xf>
    <xf numFmtId="0" fontId="98" fillId="6" borderId="19" xfId="0" applyFont="1" applyFill="1" applyBorder="1" applyAlignment="1" applyProtection="1">
      <alignment horizontal="right" vertical="center"/>
      <protection locked="0"/>
    </xf>
    <xf numFmtId="0" fontId="98" fillId="6" borderId="21" xfId="0" applyFont="1" applyFill="1" applyBorder="1" applyAlignment="1" applyProtection="1">
      <alignment horizontal="right" vertical="center"/>
      <protection locked="0"/>
    </xf>
    <xf numFmtId="0" fontId="98" fillId="6" borderId="182" xfId="0" applyFont="1" applyFill="1" applyBorder="1" applyAlignment="1" applyProtection="1">
      <alignment horizontal="right" vertical="center"/>
      <protection locked="0"/>
    </xf>
    <xf numFmtId="0" fontId="98" fillId="0" borderId="180" xfId="0" applyFont="1" applyBorder="1" applyAlignment="1">
      <alignment horizontal="center" vertical="center"/>
    </xf>
    <xf numFmtId="0" fontId="101" fillId="0" borderId="1" xfId="0" applyFont="1" applyBorder="1" applyAlignment="1">
      <alignment horizontal="center" vertical="center" wrapText="1"/>
    </xf>
    <xf numFmtId="0" fontId="99" fillId="0" borderId="19" xfId="0" applyFont="1" applyBorder="1" applyAlignment="1">
      <alignment horizontal="center" vertical="center" wrapText="1"/>
    </xf>
    <xf numFmtId="0" fontId="99" fillId="0" borderId="20" xfId="0" applyFont="1" applyBorder="1" applyAlignment="1">
      <alignment horizontal="center" vertical="center" wrapText="1"/>
    </xf>
    <xf numFmtId="0" fontId="101" fillId="13" borderId="160" xfId="0" applyFont="1" applyFill="1" applyBorder="1" applyAlignment="1" applyProtection="1">
      <alignment horizontal="right" vertical="center"/>
      <protection locked="0"/>
    </xf>
    <xf numFmtId="0" fontId="101" fillId="13" borderId="161" xfId="0" applyFont="1" applyFill="1" applyBorder="1" applyAlignment="1" applyProtection="1">
      <alignment horizontal="right" vertical="center"/>
      <protection locked="0"/>
    </xf>
    <xf numFmtId="0" fontId="101" fillId="0" borderId="161" xfId="0" applyFont="1" applyBorder="1" applyAlignment="1">
      <alignment horizontal="left" vertical="center"/>
    </xf>
    <xf numFmtId="0" fontId="101" fillId="0" borderId="162" xfId="0" applyFont="1" applyBorder="1" applyAlignment="1">
      <alignment horizontal="left" vertical="center"/>
    </xf>
    <xf numFmtId="0" fontId="101" fillId="13" borderId="26" xfId="0" applyFont="1" applyFill="1" applyBorder="1" applyAlignment="1" applyProtection="1">
      <alignment horizontal="right" vertical="center"/>
      <protection locked="0"/>
    </xf>
    <xf numFmtId="0" fontId="101" fillId="13" borderId="27" xfId="0" applyFont="1" applyFill="1" applyBorder="1" applyAlignment="1" applyProtection="1">
      <alignment horizontal="right" vertical="center"/>
      <protection locked="0"/>
    </xf>
    <xf numFmtId="0" fontId="101" fillId="0" borderId="26" xfId="0" applyFont="1" applyBorder="1" applyAlignment="1">
      <alignment horizontal="center" vertical="center" wrapText="1"/>
    </xf>
    <xf numFmtId="0" fontId="101" fillId="0" borderId="0" xfId="0" applyFont="1" applyAlignment="1">
      <alignment horizontal="center" vertical="center" wrapText="1"/>
    </xf>
    <xf numFmtId="0" fontId="101" fillId="0" borderId="27" xfId="0" applyFont="1" applyBorder="1" applyAlignment="1">
      <alignment horizontal="center" vertical="center" wrapText="1"/>
    </xf>
    <xf numFmtId="0" fontId="101" fillId="13" borderId="28" xfId="0" applyFont="1" applyFill="1" applyBorder="1" applyAlignment="1" applyProtection="1">
      <alignment horizontal="right" vertical="center"/>
      <protection locked="0"/>
    </xf>
    <xf numFmtId="0" fontId="101" fillId="13" borderId="31" xfId="0" applyFont="1" applyFill="1" applyBorder="1" applyAlignment="1" applyProtection="1">
      <alignment horizontal="right" vertical="center"/>
      <protection locked="0"/>
    </xf>
    <xf numFmtId="0" fontId="101" fillId="0" borderId="29" xfId="0" applyFont="1" applyBorder="1" applyAlignment="1">
      <alignment horizontal="left" vertical="center"/>
    </xf>
    <xf numFmtId="0" fontId="101" fillId="13" borderId="29" xfId="0" applyFont="1" applyFill="1" applyBorder="1" applyAlignment="1" applyProtection="1">
      <alignment horizontal="right" vertical="center"/>
      <protection locked="0"/>
    </xf>
    <xf numFmtId="0" fontId="101" fillId="0" borderId="23" xfId="0" applyFont="1" applyBorder="1" applyAlignment="1">
      <alignment horizontal="center" vertical="center" wrapText="1"/>
    </xf>
    <xf numFmtId="0" fontId="101" fillId="0" borderId="28" xfId="0" applyFont="1" applyBorder="1" applyAlignment="1">
      <alignment horizontal="center" vertical="center" wrapText="1"/>
    </xf>
    <xf numFmtId="0" fontId="44" fillId="0" borderId="15" xfId="0" applyFont="1" applyBorder="1" applyAlignment="1">
      <alignment horizontal="left" vertical="center" wrapText="1"/>
    </xf>
    <xf numFmtId="0" fontId="44" fillId="0" borderId="24" xfId="0" applyFont="1" applyBorder="1" applyAlignment="1">
      <alignment horizontal="left" vertical="center" wrapText="1"/>
    </xf>
    <xf numFmtId="0" fontId="44" fillId="0" borderId="0" xfId="0" applyFont="1" applyAlignment="1">
      <alignment horizontal="left" vertical="center" wrapText="1"/>
    </xf>
    <xf numFmtId="0" fontId="44" fillId="0" borderId="27" xfId="0" applyFont="1" applyBorder="1" applyAlignment="1">
      <alignment horizontal="left" vertical="center" wrapText="1"/>
    </xf>
    <xf numFmtId="0" fontId="44" fillId="0" borderId="31" xfId="0" applyFont="1" applyBorder="1" applyAlignment="1">
      <alignment horizontal="left" vertical="center" wrapText="1"/>
    </xf>
    <xf numFmtId="0" fontId="44" fillId="0" borderId="29" xfId="0" applyFont="1" applyBorder="1" applyAlignment="1">
      <alignment horizontal="left" vertical="center" wrapText="1"/>
    </xf>
    <xf numFmtId="0" fontId="101" fillId="0" borderId="151" xfId="0" applyFont="1" applyBorder="1" applyAlignment="1">
      <alignment horizontal="center" vertical="center" wrapText="1"/>
    </xf>
    <xf numFmtId="0" fontId="101" fillId="0" borderId="152" xfId="0" applyFont="1" applyBorder="1" applyAlignment="1">
      <alignment horizontal="center" vertical="center" wrapText="1"/>
    </xf>
    <xf numFmtId="0" fontId="101" fillId="0" borderId="153" xfId="0" applyFont="1" applyBorder="1" applyAlignment="1">
      <alignment horizontal="center" vertical="center" wrapText="1"/>
    </xf>
    <xf numFmtId="0" fontId="101" fillId="0" borderId="23" xfId="0" applyFont="1" applyBorder="1" applyAlignment="1">
      <alignment horizontal="center" vertical="center"/>
    </xf>
    <xf numFmtId="0" fontId="101" fillId="0" borderId="15" xfId="0" applyFont="1" applyBorder="1" applyAlignment="1">
      <alignment horizontal="center" vertical="center"/>
    </xf>
    <xf numFmtId="0" fontId="101" fillId="0" borderId="24" xfId="0" applyFont="1" applyBorder="1" applyAlignment="1">
      <alignment horizontal="center" vertical="center"/>
    </xf>
    <xf numFmtId="0" fontId="101" fillId="0" borderId="23" xfId="0" applyFont="1" applyBorder="1" applyAlignment="1">
      <alignment horizontal="right" vertical="center"/>
    </xf>
    <xf numFmtId="0" fontId="101" fillId="0" borderId="24" xfId="0" applyFont="1" applyBorder="1" applyAlignment="1">
      <alignment horizontal="right" vertical="center"/>
    </xf>
    <xf numFmtId="0" fontId="101" fillId="0" borderId="160" xfId="0" applyFont="1" applyBorder="1" applyAlignment="1">
      <alignment horizontal="center" vertical="center"/>
    </xf>
    <xf numFmtId="0" fontId="101" fillId="0" borderId="161" xfId="0" applyFont="1" applyBorder="1" applyAlignment="1">
      <alignment horizontal="center" vertical="center"/>
    </xf>
    <xf numFmtId="0" fontId="101" fillId="13" borderId="0" xfId="0" applyFont="1" applyFill="1" applyAlignment="1" applyProtection="1">
      <alignment horizontal="right" vertical="center"/>
      <protection locked="0"/>
    </xf>
    <xf numFmtId="0" fontId="101" fillId="0" borderId="28" xfId="0" applyFont="1" applyBorder="1" applyAlignment="1">
      <alignment horizontal="center" vertical="center"/>
    </xf>
    <xf numFmtId="0" fontId="101" fillId="0" borderId="31" xfId="0" applyFont="1" applyBorder="1" applyAlignment="1">
      <alignment horizontal="center" vertical="center"/>
    </xf>
    <xf numFmtId="0" fontId="101" fillId="0" borderId="1" xfId="0" applyFont="1" applyBorder="1" applyAlignment="1">
      <alignment horizontal="left" vertical="center" shrinkToFit="1"/>
    </xf>
    <xf numFmtId="0" fontId="101" fillId="6" borderId="19" xfId="0" applyFont="1" applyFill="1" applyBorder="1" applyAlignment="1" applyProtection="1">
      <alignment horizontal="right" vertical="center" shrinkToFit="1"/>
      <protection locked="0"/>
    </xf>
    <xf numFmtId="0" fontId="101" fillId="6" borderId="21" xfId="0" applyFont="1" applyFill="1" applyBorder="1" applyAlignment="1" applyProtection="1">
      <alignment horizontal="right" vertical="center" shrinkToFit="1"/>
      <protection locked="0"/>
    </xf>
    <xf numFmtId="0" fontId="101" fillId="0" borderId="19" xfId="0" applyFont="1" applyBorder="1" applyAlignment="1">
      <alignment horizontal="left" vertical="center" shrinkToFit="1"/>
    </xf>
    <xf numFmtId="0" fontId="101" fillId="0" borderId="21" xfId="0" applyFont="1" applyBorder="1" applyAlignment="1">
      <alignment horizontal="left" vertical="center" shrinkToFit="1"/>
    </xf>
    <xf numFmtId="0" fontId="101" fillId="6" borderId="19" xfId="0" applyFont="1" applyFill="1" applyBorder="1" applyAlignment="1" applyProtection="1">
      <alignment horizontal="right" vertical="center"/>
      <protection locked="0"/>
    </xf>
    <xf numFmtId="0" fontId="101" fillId="6" borderId="182" xfId="0" applyFont="1" applyFill="1" applyBorder="1" applyAlignment="1" applyProtection="1">
      <alignment horizontal="right" vertical="center"/>
      <protection locked="0"/>
    </xf>
    <xf numFmtId="0" fontId="101" fillId="0" borderId="19" xfId="0" applyFont="1" applyBorder="1" applyAlignment="1">
      <alignment vertical="center" shrinkToFit="1"/>
    </xf>
    <xf numFmtId="0" fontId="101" fillId="0" borderId="21" xfId="0" applyFont="1" applyBorder="1" applyAlignment="1">
      <alignment vertical="center" shrinkToFit="1"/>
    </xf>
    <xf numFmtId="0" fontId="102" fillId="0" borderId="15" xfId="0" applyFont="1" applyBorder="1" applyAlignment="1">
      <alignment horizontal="justify" vertical="center"/>
    </xf>
    <xf numFmtId="0" fontId="102" fillId="0" borderId="31" xfId="0" applyFont="1" applyBorder="1" applyAlignment="1">
      <alignment horizontal="justify" vertical="center"/>
    </xf>
    <xf numFmtId="0" fontId="5" fillId="0" borderId="0" xfId="0" applyFont="1" applyAlignment="1">
      <alignment horizontal="left" vertical="center"/>
    </xf>
    <xf numFmtId="0" fontId="5" fillId="0" borderId="23" xfId="0" applyFont="1" applyBorder="1" applyAlignment="1">
      <alignment horizontal="left" vertical="center" wrapText="1"/>
    </xf>
    <xf numFmtId="0" fontId="5" fillId="0" borderId="15" xfId="0" applyFont="1" applyBorder="1" applyAlignment="1">
      <alignment horizontal="left" vertical="center" wrapText="1"/>
    </xf>
    <xf numFmtId="0" fontId="5" fillId="0" borderId="24" xfId="0" applyFont="1" applyBorder="1" applyAlignment="1">
      <alignment horizontal="left" vertical="center" wrapText="1"/>
    </xf>
    <xf numFmtId="0" fontId="5" fillId="0" borderId="28" xfId="0" applyFont="1" applyBorder="1" applyAlignment="1">
      <alignment horizontal="left" vertical="center" wrapText="1"/>
    </xf>
    <xf numFmtId="0" fontId="5" fillId="0" borderId="31" xfId="0" applyFont="1" applyBorder="1" applyAlignment="1">
      <alignment horizontal="left" vertical="center" wrapText="1"/>
    </xf>
    <xf numFmtId="0" fontId="5" fillId="0" borderId="29" xfId="0" applyFont="1" applyBorder="1" applyAlignment="1">
      <alignment horizontal="left" vertical="center" wrapText="1"/>
    </xf>
    <xf numFmtId="0" fontId="5" fillId="0" borderId="23" xfId="0" applyFont="1" applyBorder="1" applyAlignment="1">
      <alignment horizontal="center" vertical="center"/>
    </xf>
    <xf numFmtId="0" fontId="5" fillId="0" borderId="28" xfId="0" applyFont="1" applyBorder="1" applyAlignment="1">
      <alignment horizontal="center" vertical="center"/>
    </xf>
    <xf numFmtId="0" fontId="5" fillId="0" borderId="15" xfId="0" applyFont="1" applyBorder="1" applyAlignment="1">
      <alignment horizontal="center" vertical="center"/>
    </xf>
    <xf numFmtId="0" fontId="5" fillId="0" borderId="31" xfId="0" applyFont="1" applyBorder="1" applyAlignment="1">
      <alignment horizontal="center" vertical="center"/>
    </xf>
    <xf numFmtId="0" fontId="5" fillId="0" borderId="24" xfId="0" applyFont="1" applyBorder="1" applyAlignment="1">
      <alignment horizontal="center" vertical="center"/>
    </xf>
    <xf numFmtId="0" fontId="5" fillId="0" borderId="29" xfId="0" applyFont="1" applyBorder="1" applyAlignment="1">
      <alignment horizontal="center" vertical="center"/>
    </xf>
    <xf numFmtId="0" fontId="9" fillId="0" borderId="0" xfId="0" applyFont="1" applyAlignment="1">
      <alignment horizontal="right" vertical="center"/>
    </xf>
    <xf numFmtId="0" fontId="74" fillId="0" borderId="31" xfId="0" applyFont="1" applyBorder="1" applyAlignment="1">
      <alignment horizontal="center" vertical="center" shrinkToFit="1"/>
    </xf>
    <xf numFmtId="49" fontId="74" fillId="0" borderId="21" xfId="0" applyNumberFormat="1" applyFont="1" applyBorder="1" applyAlignment="1">
      <alignment horizontal="center" vertical="center" shrinkToFit="1"/>
    </xf>
    <xf numFmtId="0" fontId="9" fillId="0" borderId="31" xfId="0" applyFont="1" applyBorder="1" applyAlignment="1">
      <alignment horizontal="center" vertical="center"/>
    </xf>
    <xf numFmtId="0" fontId="5" fillId="0" borderId="22" xfId="0" applyFont="1" applyBorder="1" applyAlignment="1">
      <alignment horizontal="left" vertical="center"/>
    </xf>
    <xf numFmtId="0" fontId="5" fillId="0" borderId="2" xfId="0" applyFont="1" applyBorder="1" applyAlignment="1">
      <alignment horizontal="left" vertical="center"/>
    </xf>
    <xf numFmtId="0" fontId="35" fillId="0" borderId="0" xfId="0" applyFont="1" applyAlignment="1">
      <alignment horizontal="left" vertical="center"/>
    </xf>
    <xf numFmtId="0" fontId="35" fillId="0" borderId="19" xfId="0" applyFont="1" applyBorder="1" applyAlignment="1">
      <alignment horizontal="center" vertical="center"/>
    </xf>
    <xf numFmtId="0" fontId="22" fillId="0" borderId="0" xfId="0" applyFont="1" applyAlignment="1">
      <alignment horizontal="left" vertical="top" wrapText="1"/>
    </xf>
    <xf numFmtId="0" fontId="22" fillId="0" borderId="0" xfId="0" applyFont="1" applyAlignment="1">
      <alignment horizontal="left" vertical="top"/>
    </xf>
    <xf numFmtId="0" fontId="35" fillId="0" borderId="23" xfId="0" applyFont="1" applyBorder="1" applyAlignment="1">
      <alignment horizontal="left" vertical="center" wrapText="1"/>
    </xf>
    <xf numFmtId="0" fontId="35" fillId="0" borderId="15" xfId="0" applyFont="1" applyBorder="1" applyAlignment="1">
      <alignment horizontal="left" vertical="center" wrapText="1"/>
    </xf>
    <xf numFmtId="0" fontId="35" fillId="0" borderId="24" xfId="0" applyFont="1" applyBorder="1" applyAlignment="1">
      <alignment horizontal="left" vertical="center" wrapText="1"/>
    </xf>
    <xf numFmtId="0" fontId="35" fillId="0" borderId="28" xfId="0" applyFont="1" applyBorder="1" applyAlignment="1">
      <alignment horizontal="left" vertical="center" wrapText="1"/>
    </xf>
    <xf numFmtId="0" fontId="35" fillId="0" borderId="31" xfId="0" applyFont="1" applyBorder="1" applyAlignment="1">
      <alignment horizontal="left" vertical="center" wrapText="1"/>
    </xf>
    <xf numFmtId="0" fontId="35" fillId="0" borderId="29" xfId="0" applyFont="1" applyBorder="1" applyAlignment="1">
      <alignment horizontal="left" vertical="center" wrapText="1"/>
    </xf>
    <xf numFmtId="0" fontId="35" fillId="0" borderId="15" xfId="0" applyFont="1" applyBorder="1" applyAlignment="1">
      <alignment horizontal="center" vertical="center"/>
    </xf>
    <xf numFmtId="0" fontId="35" fillId="0" borderId="26" xfId="0" applyFont="1" applyBorder="1" applyAlignment="1">
      <alignment horizontal="left" vertical="center" wrapText="1"/>
    </xf>
    <xf numFmtId="0" fontId="35" fillId="0" borderId="0" xfId="0" applyFont="1" applyAlignment="1">
      <alignment horizontal="left" vertical="center" wrapText="1"/>
    </xf>
    <xf numFmtId="0" fontId="35" fillId="0" borderId="27" xfId="0" applyFont="1" applyBorder="1" applyAlignment="1">
      <alignment horizontal="left" vertical="center" wrapText="1"/>
    </xf>
    <xf numFmtId="0" fontId="78" fillId="0" borderId="15" xfId="0" applyFont="1" applyBorder="1" applyAlignment="1">
      <alignment horizontal="left" vertical="center" wrapText="1"/>
    </xf>
    <xf numFmtId="0" fontId="78" fillId="0" borderId="24" xfId="0" applyFont="1" applyBorder="1" applyAlignment="1">
      <alignment horizontal="left" vertical="center" wrapText="1"/>
    </xf>
    <xf numFmtId="0" fontId="78" fillId="0" borderId="28" xfId="0" applyFont="1" applyBorder="1" applyAlignment="1">
      <alignment horizontal="left" vertical="center" wrapText="1"/>
    </xf>
    <xf numFmtId="0" fontId="78" fillId="0" borderId="31" xfId="0" applyFont="1" applyBorder="1" applyAlignment="1">
      <alignment horizontal="left" vertical="center" wrapText="1"/>
    </xf>
    <xf numFmtId="0" fontId="78" fillId="0" borderId="29" xfId="0" applyFont="1" applyBorder="1" applyAlignment="1">
      <alignment horizontal="left" vertical="center" wrapText="1"/>
    </xf>
    <xf numFmtId="0" fontId="78" fillId="0" borderId="15" xfId="0" applyFont="1" applyBorder="1" applyAlignment="1">
      <alignment horizontal="center" vertical="center"/>
    </xf>
    <xf numFmtId="0" fontId="78" fillId="0" borderId="31" xfId="0" applyFont="1" applyBorder="1" applyAlignment="1">
      <alignment horizontal="center" vertical="center"/>
    </xf>
    <xf numFmtId="0" fontId="35" fillId="0" borderId="22" xfId="0" applyFont="1" applyBorder="1" applyAlignment="1">
      <alignment horizontal="left" vertical="center"/>
    </xf>
    <xf numFmtId="0" fontId="35" fillId="0" borderId="0" xfId="0" applyFont="1" applyAlignment="1">
      <alignment horizontal="right" shrinkToFit="1"/>
    </xf>
    <xf numFmtId="0" fontId="35" fillId="0" borderId="0" xfId="0" applyFont="1" applyAlignment="1">
      <alignment horizontal="right"/>
    </xf>
    <xf numFmtId="0" fontId="39" fillId="0" borderId="31" xfId="0" applyFont="1" applyBorder="1" applyAlignment="1">
      <alignment horizontal="center" vertical="center"/>
    </xf>
    <xf numFmtId="49" fontId="39" fillId="0" borderId="21" xfId="0" applyNumberFormat="1" applyFont="1" applyBorder="1" applyAlignment="1">
      <alignment horizontal="center" vertical="center"/>
    </xf>
    <xf numFmtId="0" fontId="20" fillId="4" borderId="0" xfId="2" applyFont="1" applyFill="1" applyAlignment="1">
      <alignment horizontal="left" vertical="top" wrapText="1"/>
    </xf>
    <xf numFmtId="0" fontId="36" fillId="4" borderId="0" xfId="2" applyFont="1" applyFill="1" applyAlignment="1">
      <alignment horizontal="left" vertical="top" wrapText="1"/>
    </xf>
    <xf numFmtId="0" fontId="20" fillId="4" borderId="19" xfId="2" applyFont="1" applyFill="1" applyBorder="1" applyAlignment="1">
      <alignment horizontal="right" vertical="center"/>
    </xf>
    <xf numFmtId="0" fontId="20" fillId="4" borderId="20" xfId="2" applyFont="1" applyFill="1" applyBorder="1" applyAlignment="1">
      <alignment horizontal="right" vertical="center"/>
    </xf>
    <xf numFmtId="181" fontId="20" fillId="0" borderId="19" xfId="2" applyNumberFormat="1" applyFont="1" applyBorder="1" applyAlignment="1">
      <alignment horizontal="center" vertical="center"/>
    </xf>
    <xf numFmtId="181" fontId="20" fillId="0" borderId="21" xfId="2" applyNumberFormat="1" applyFont="1" applyBorder="1" applyAlignment="1">
      <alignment horizontal="center" vertical="center"/>
    </xf>
    <xf numFmtId="0" fontId="20" fillId="4" borderId="0" xfId="2" applyFont="1" applyFill="1" applyAlignment="1">
      <alignment horizontal="left" vertical="center"/>
    </xf>
    <xf numFmtId="0" fontId="20" fillId="0" borderId="19" xfId="2" applyFont="1" applyBorder="1" applyAlignment="1">
      <alignment vertical="center" wrapText="1"/>
    </xf>
    <xf numFmtId="0" fontId="20" fillId="0" borderId="21" xfId="2" applyFont="1" applyBorder="1" applyAlignment="1">
      <alignment vertical="center" wrapText="1"/>
    </xf>
    <xf numFmtId="0" fontId="20" fillId="0" borderId="20" xfId="2" applyFont="1" applyBorder="1" applyAlignment="1">
      <alignment vertical="center" wrapText="1"/>
    </xf>
    <xf numFmtId="0" fontId="20" fillId="0" borderId="19" xfId="2" applyFont="1" applyBorder="1" applyAlignment="1">
      <alignment horizontal="center" vertical="center" wrapText="1"/>
    </xf>
    <xf numFmtId="0" fontId="20" fillId="0" borderId="20" xfId="2" applyFont="1" applyBorder="1" applyAlignment="1">
      <alignment horizontal="center" vertical="center" wrapText="1"/>
    </xf>
    <xf numFmtId="0" fontId="20" fillId="0" borderId="25" xfId="2" applyFont="1" applyBorder="1" applyAlignment="1">
      <alignment horizontal="center" vertical="center" textRotation="255" wrapText="1"/>
    </xf>
    <xf numFmtId="0" fontId="20" fillId="0" borderId="2" xfId="2" applyFont="1" applyBorder="1" applyAlignment="1">
      <alignment horizontal="center" vertical="center" textRotation="255" wrapText="1"/>
    </xf>
    <xf numFmtId="0" fontId="15" fillId="0" borderId="21" xfId="4" applyBorder="1" applyAlignment="1">
      <alignment horizontal="left" vertical="center" shrinkToFit="1"/>
    </xf>
    <xf numFmtId="49" fontId="15" fillId="0" borderId="31" xfId="4" applyNumberFormat="1" applyBorder="1" applyAlignment="1">
      <alignment horizontal="left" vertical="center" wrapText="1" shrinkToFit="1"/>
    </xf>
    <xf numFmtId="0" fontId="15" fillId="0" borderId="31" xfId="4" applyBorder="1" applyAlignment="1">
      <alignment horizontal="left" vertical="center" shrinkToFit="1"/>
    </xf>
    <xf numFmtId="0" fontId="20" fillId="0" borderId="19" xfId="2" applyFont="1" applyBorder="1" applyAlignment="1">
      <alignment horizontal="right" vertical="center"/>
    </xf>
    <xf numFmtId="0" fontId="20" fillId="0" borderId="20" xfId="2" applyFont="1" applyBorder="1" applyAlignment="1">
      <alignment horizontal="right" vertical="center"/>
    </xf>
    <xf numFmtId="179" fontId="19" fillId="0" borderId="0" xfId="2" applyNumberFormat="1" applyFont="1" applyAlignment="1">
      <alignment horizontal="center" vertical="center" wrapText="1"/>
    </xf>
    <xf numFmtId="0" fontId="2" fillId="0" borderId="0" xfId="3" applyFont="1" applyAlignment="1">
      <alignment horizontal="left" vertical="top" wrapText="1"/>
    </xf>
    <xf numFmtId="0" fontId="21" fillId="0" borderId="1" xfId="3" applyFont="1" applyBorder="1" applyAlignment="1">
      <alignment horizontal="left" vertical="center" wrapText="1" indent="1"/>
    </xf>
    <xf numFmtId="0" fontId="21" fillId="0" borderId="1" xfId="3" applyFont="1" applyBorder="1" applyAlignment="1">
      <alignment horizontal="center" vertical="center"/>
    </xf>
    <xf numFmtId="0" fontId="21" fillId="0" borderId="1" xfId="3" applyFont="1" applyBorder="1" applyAlignment="1">
      <alignment horizontal="left" vertical="center" indent="3"/>
    </xf>
    <xf numFmtId="0" fontId="15" fillId="0" borderId="0" xfId="3" applyFont="1" applyAlignment="1">
      <alignment horizontal="left" vertical="top" wrapText="1"/>
    </xf>
    <xf numFmtId="0" fontId="35" fillId="11" borderId="1" xfId="3" applyFont="1" applyFill="1" applyBorder="1" applyAlignment="1">
      <alignment horizontal="left" vertical="center" indent="1"/>
    </xf>
    <xf numFmtId="0" fontId="35" fillId="0" borderId="1" xfId="3" applyFont="1" applyBorder="1" applyAlignment="1">
      <alignment horizontal="left" vertical="center" indent="3"/>
    </xf>
    <xf numFmtId="0" fontId="35" fillId="0" borderId="1" xfId="3" applyFont="1" applyBorder="1" applyAlignment="1">
      <alignment horizontal="center" vertical="center"/>
    </xf>
    <xf numFmtId="0" fontId="21" fillId="0" borderId="19" xfId="3" applyFont="1" applyBorder="1" applyAlignment="1">
      <alignment horizontal="center" vertical="center"/>
    </xf>
    <xf numFmtId="0" fontId="21" fillId="0" borderId="21" xfId="3" applyFont="1" applyBorder="1" applyAlignment="1">
      <alignment horizontal="center" vertical="center"/>
    </xf>
    <xf numFmtId="0" fontId="21" fillId="0" borderId="20" xfId="3" applyFont="1" applyBorder="1" applyAlignment="1">
      <alignment horizontal="center" vertical="center"/>
    </xf>
    <xf numFmtId="0" fontId="35" fillId="0" borderId="1" xfId="3" applyFont="1" applyBorder="1" applyAlignment="1">
      <alignment horizontal="left" vertical="center"/>
    </xf>
    <xf numFmtId="0" fontId="35" fillId="0" borderId="22" xfId="3" applyFont="1" applyBorder="1" applyAlignment="1">
      <alignment horizontal="center" vertical="center"/>
    </xf>
    <xf numFmtId="0" fontId="35" fillId="0" borderId="25" xfId="3" applyFont="1" applyBorder="1" applyAlignment="1">
      <alignment horizontal="center" vertical="center"/>
    </xf>
    <xf numFmtId="0" fontId="35" fillId="0" borderId="2" xfId="3" applyFont="1" applyBorder="1" applyAlignment="1">
      <alignment horizontal="center" vertical="center"/>
    </xf>
    <xf numFmtId="0" fontId="35" fillId="0" borderId="19" xfId="3" applyFont="1" applyBorder="1" applyAlignment="1">
      <alignment horizontal="left" vertical="center"/>
    </xf>
    <xf numFmtId="0" fontId="35" fillId="0" borderId="21" xfId="3" applyFont="1" applyBorder="1" applyAlignment="1">
      <alignment horizontal="left" vertical="center"/>
    </xf>
    <xf numFmtId="0" fontId="35" fillId="0" borderId="20" xfId="3" applyFont="1" applyBorder="1" applyAlignment="1">
      <alignment horizontal="left" vertical="center"/>
    </xf>
    <xf numFmtId="0" fontId="35" fillId="0" borderId="19" xfId="3" applyFont="1" applyBorder="1" applyAlignment="1">
      <alignment horizontal="left" vertical="center" wrapText="1"/>
    </xf>
    <xf numFmtId="0" fontId="35" fillId="0" borderId="21" xfId="3" applyFont="1" applyBorder="1" applyAlignment="1">
      <alignment horizontal="left" vertical="center" wrapText="1"/>
    </xf>
    <xf numFmtId="0" fontId="35" fillId="0" borderId="20" xfId="3" applyFont="1" applyBorder="1" applyAlignment="1">
      <alignment horizontal="left" vertical="center" wrapText="1"/>
    </xf>
    <xf numFmtId="0" fontId="35" fillId="0" borderId="1" xfId="3" applyFont="1" applyBorder="1" applyAlignment="1">
      <alignment horizontal="right" vertical="center"/>
    </xf>
    <xf numFmtId="0" fontId="35" fillId="0" borderId="1" xfId="3" applyFont="1" applyBorder="1" applyAlignment="1">
      <alignment horizontal="left" vertical="center" wrapText="1"/>
    </xf>
    <xf numFmtId="0" fontId="112" fillId="11" borderId="25" xfId="3" applyFont="1" applyFill="1" applyBorder="1" applyAlignment="1">
      <alignment horizontal="center" vertical="center"/>
    </xf>
    <xf numFmtId="0" fontId="112" fillId="11" borderId="23" xfId="3" applyFont="1" applyFill="1" applyBorder="1" applyAlignment="1">
      <alignment horizontal="left" vertical="center" indent="1"/>
    </xf>
    <xf numFmtId="0" fontId="112" fillId="11" borderId="15" xfId="3" applyFont="1" applyFill="1" applyBorder="1" applyAlignment="1">
      <alignment horizontal="left" vertical="center" indent="1"/>
    </xf>
    <xf numFmtId="0" fontId="112" fillId="11" borderId="24" xfId="3" applyFont="1" applyFill="1" applyBorder="1" applyAlignment="1">
      <alignment horizontal="left" vertical="center" indent="1"/>
    </xf>
    <xf numFmtId="0" fontId="112" fillId="11" borderId="26" xfId="3" applyFont="1" applyFill="1" applyBorder="1" applyAlignment="1">
      <alignment horizontal="left" vertical="center" indent="1"/>
    </xf>
    <xf numFmtId="0" fontId="112" fillId="11" borderId="0" xfId="3" applyFont="1" applyFill="1" applyAlignment="1">
      <alignment horizontal="left" vertical="center" indent="1"/>
    </xf>
    <xf numFmtId="0" fontId="112" fillId="11" borderId="27" xfId="3" applyFont="1" applyFill="1" applyBorder="1" applyAlignment="1">
      <alignment horizontal="left" vertical="center" indent="1"/>
    </xf>
    <xf numFmtId="0" fontId="43" fillId="0" borderId="23" xfId="3" applyFont="1" applyBorder="1" applyAlignment="1">
      <alignment horizontal="left" vertical="center"/>
    </xf>
    <xf numFmtId="0" fontId="43" fillId="0" borderId="15" xfId="3" applyFont="1" applyBorder="1" applyAlignment="1">
      <alignment horizontal="left" vertical="center"/>
    </xf>
    <xf numFmtId="0" fontId="43" fillId="0" borderId="24" xfId="3" applyFont="1" applyBorder="1" applyAlignment="1">
      <alignment horizontal="left" vertical="center"/>
    </xf>
    <xf numFmtId="0" fontId="35" fillId="0" borderId="28" xfId="3" applyFont="1" applyBorder="1" applyAlignment="1">
      <alignment horizontal="center" vertical="center"/>
    </xf>
    <xf numFmtId="0" fontId="35" fillId="0" borderId="31" xfId="3" applyFont="1" applyBorder="1" applyAlignment="1">
      <alignment horizontal="center" vertical="center"/>
    </xf>
    <xf numFmtId="0" fontId="35" fillId="0" borderId="29" xfId="3" applyFont="1" applyBorder="1" applyAlignment="1">
      <alignment horizontal="center" vertical="center"/>
    </xf>
    <xf numFmtId="0" fontId="112" fillId="11" borderId="2" xfId="3" applyFont="1" applyFill="1" applyBorder="1" applyAlignment="1">
      <alignment horizontal="center" vertical="center"/>
    </xf>
    <xf numFmtId="0" fontId="112" fillId="11" borderId="1" xfId="3" applyFont="1" applyFill="1" applyBorder="1" applyAlignment="1">
      <alignment horizontal="center" vertical="center"/>
    </xf>
    <xf numFmtId="0" fontId="112" fillId="11" borderId="28" xfId="3" applyFont="1" applyFill="1" applyBorder="1" applyAlignment="1">
      <alignment horizontal="left" vertical="center" indent="1"/>
    </xf>
    <xf numFmtId="0" fontId="112" fillId="11" borderId="31" xfId="3" applyFont="1" applyFill="1" applyBorder="1" applyAlignment="1">
      <alignment horizontal="left" vertical="center" indent="1"/>
    </xf>
    <xf numFmtId="0" fontId="112" fillId="11" borderId="29" xfId="3" applyFont="1" applyFill="1" applyBorder="1" applyAlignment="1">
      <alignment horizontal="left" vertical="center" indent="1"/>
    </xf>
    <xf numFmtId="0" fontId="112" fillId="11" borderId="15" xfId="3" applyFont="1" applyFill="1" applyBorder="1" applyAlignment="1">
      <alignment horizontal="left" vertical="center" wrapText="1"/>
    </xf>
    <xf numFmtId="0" fontId="112" fillId="11" borderId="24" xfId="3" applyFont="1" applyFill="1" applyBorder="1" applyAlignment="1">
      <alignment horizontal="left" vertical="center" wrapText="1"/>
    </xf>
    <xf numFmtId="0" fontId="112" fillId="11" borderId="31" xfId="3" applyFont="1" applyFill="1" applyBorder="1" applyAlignment="1">
      <alignment horizontal="left" vertical="center" wrapText="1"/>
    </xf>
    <xf numFmtId="0" fontId="112" fillId="11" borderId="29" xfId="3" applyFont="1" applyFill="1" applyBorder="1" applyAlignment="1">
      <alignment horizontal="left" vertical="center" wrapText="1"/>
    </xf>
    <xf numFmtId="0" fontId="43" fillId="0" borderId="23" xfId="3" applyFont="1" applyBorder="1" applyAlignment="1">
      <alignment horizontal="left" vertical="top"/>
    </xf>
    <xf numFmtId="0" fontId="43" fillId="0" borderId="24" xfId="3" applyFont="1" applyBorder="1" applyAlignment="1">
      <alignment horizontal="left" vertical="top"/>
    </xf>
    <xf numFmtId="0" fontId="112" fillId="0" borderId="28" xfId="3" applyFont="1" applyBorder="1" applyAlignment="1">
      <alignment horizontal="center" vertical="center"/>
    </xf>
    <xf numFmtId="0" fontId="112" fillId="0" borderId="29" xfId="3" applyFont="1" applyBorder="1" applyAlignment="1">
      <alignment horizontal="center" vertical="center"/>
    </xf>
    <xf numFmtId="0" fontId="112" fillId="0" borderId="23" xfId="3" applyFont="1" applyBorder="1" applyAlignment="1">
      <alignment horizontal="center" vertical="center"/>
    </xf>
    <xf numFmtId="0" fontId="112" fillId="0" borderId="24" xfId="3" applyFont="1" applyBorder="1" applyAlignment="1">
      <alignment horizontal="center" vertical="center"/>
    </xf>
    <xf numFmtId="0" fontId="112" fillId="11" borderId="1" xfId="3" applyFont="1" applyFill="1" applyBorder="1" applyAlignment="1">
      <alignment horizontal="center" vertical="center" wrapText="1"/>
    </xf>
    <xf numFmtId="0" fontId="112" fillId="11" borderId="19" xfId="3" applyFont="1" applyFill="1" applyBorder="1" applyAlignment="1">
      <alignment horizontal="center" vertical="center" wrapText="1"/>
    </xf>
    <xf numFmtId="0" fontId="112" fillId="11" borderId="19" xfId="3" applyFont="1" applyFill="1" applyBorder="1" applyAlignment="1">
      <alignment horizontal="center" vertical="center"/>
    </xf>
    <xf numFmtId="0" fontId="43" fillId="0" borderId="23" xfId="3" applyFont="1" applyBorder="1" applyAlignment="1">
      <alignment horizontal="left" vertical="top" wrapText="1"/>
    </xf>
    <xf numFmtId="0" fontId="43" fillId="0" borderId="24" xfId="3" applyFont="1" applyBorder="1" applyAlignment="1">
      <alignment horizontal="left" vertical="top" wrapText="1"/>
    </xf>
    <xf numFmtId="0" fontId="112" fillId="0" borderId="28" xfId="3" applyFont="1" applyBorder="1" applyAlignment="1">
      <alignment horizontal="center" vertical="center" wrapText="1"/>
    </xf>
    <xf numFmtId="0" fontId="112" fillId="0" borderId="29" xfId="3" applyFont="1" applyBorder="1" applyAlignment="1">
      <alignment horizontal="center" vertical="center" wrapText="1"/>
    </xf>
    <xf numFmtId="0" fontId="39" fillId="0" borderId="0" xfId="3" applyFont="1" applyAlignment="1">
      <alignment horizontal="left" vertical="distributed" wrapText="1" indent="9"/>
    </xf>
    <xf numFmtId="0" fontId="39" fillId="0" borderId="0" xfId="3" applyFont="1" applyAlignment="1">
      <alignment horizontal="left" vertical="distributed" indent="9"/>
    </xf>
    <xf numFmtId="0" fontId="35" fillId="0" borderId="31" xfId="3" applyFont="1" applyBorder="1" applyAlignment="1">
      <alignment horizontal="left" vertical="center"/>
    </xf>
    <xf numFmtId="49" fontId="35" fillId="0" borderId="21" xfId="3" applyNumberFormat="1" applyFont="1" applyBorder="1" applyAlignment="1">
      <alignment horizontal="left" vertical="center"/>
    </xf>
    <xf numFmtId="0" fontId="112" fillId="11" borderId="19" xfId="3" applyFont="1" applyFill="1" applyBorder="1" applyAlignment="1">
      <alignment horizontal="left" vertical="center" indent="1"/>
    </xf>
    <xf numFmtId="0" fontId="112" fillId="11" borderId="21" xfId="3" applyFont="1" applyFill="1" applyBorder="1" applyAlignment="1">
      <alignment horizontal="left" vertical="center" indent="1"/>
    </xf>
    <xf numFmtId="0" fontId="112" fillId="11" borderId="20" xfId="3" applyFont="1" applyFill="1" applyBorder="1" applyAlignment="1">
      <alignment horizontal="left" vertical="center" indent="1"/>
    </xf>
    <xf numFmtId="0" fontId="35" fillId="0" borderId="19" xfId="3" applyFont="1" applyBorder="1" applyAlignment="1">
      <alignment horizontal="center" vertical="center"/>
    </xf>
    <xf numFmtId="0" fontId="35" fillId="0" borderId="20" xfId="3" applyFont="1" applyBorder="1" applyAlignment="1">
      <alignment horizontal="center" vertical="center"/>
    </xf>
    <xf numFmtId="0" fontId="35" fillId="11" borderId="19" xfId="3" applyFont="1" applyFill="1" applyBorder="1" applyAlignment="1">
      <alignment horizontal="left" vertical="center" indent="1"/>
    </xf>
    <xf numFmtId="0" fontId="35" fillId="11" borderId="21" xfId="3" applyFont="1" applyFill="1" applyBorder="1" applyAlignment="1">
      <alignment horizontal="left" vertical="center" indent="1"/>
    </xf>
    <xf numFmtId="0" fontId="35" fillId="11" borderId="20" xfId="3" applyFont="1" applyFill="1" applyBorder="1" applyAlignment="1">
      <alignment horizontal="left" vertical="center" indent="1"/>
    </xf>
    <xf numFmtId="0" fontId="35" fillId="0" borderId="19" xfId="3" applyFont="1" applyBorder="1" applyAlignment="1">
      <alignment horizontal="left" vertical="center" indent="3"/>
    </xf>
    <xf numFmtId="0" fontId="35" fillId="0" borderId="20" xfId="3" applyFont="1" applyBorder="1" applyAlignment="1">
      <alignment horizontal="left" vertical="center" indent="3"/>
    </xf>
    <xf numFmtId="0" fontId="35" fillId="0" borderId="1" xfId="3" applyFont="1" applyBorder="1" applyAlignment="1">
      <alignment horizontal="left" vertical="center" wrapText="1" indent="1"/>
    </xf>
    <xf numFmtId="0" fontId="2" fillId="0" borderId="0" xfId="3" applyFont="1" applyAlignment="1">
      <alignment horizontal="left" vertical="center" wrapText="1"/>
    </xf>
    <xf numFmtId="0" fontId="35" fillId="11" borderId="1" xfId="3" applyFont="1" applyFill="1" applyBorder="1" applyAlignment="1">
      <alignment horizontal="center" vertical="center" wrapText="1"/>
    </xf>
    <xf numFmtId="0" fontId="35" fillId="11" borderId="19" xfId="3" applyFont="1" applyFill="1" applyBorder="1" applyAlignment="1">
      <alignment horizontal="center" vertical="center" wrapText="1"/>
    </xf>
    <xf numFmtId="0" fontId="35" fillId="11" borderId="19" xfId="3" applyFont="1" applyFill="1" applyBorder="1" applyAlignment="1">
      <alignment horizontal="center" vertical="center"/>
    </xf>
    <xf numFmtId="0" fontId="35" fillId="11" borderId="1" xfId="3" applyFont="1" applyFill="1" applyBorder="1" applyAlignment="1">
      <alignment horizontal="center" vertical="center"/>
    </xf>
    <xf numFmtId="0" fontId="36" fillId="0" borderId="23" xfId="3" applyFont="1" applyBorder="1" applyAlignment="1">
      <alignment horizontal="left" vertical="center"/>
    </xf>
    <xf numFmtId="0" fontId="36" fillId="0" borderId="15" xfId="3" applyFont="1" applyBorder="1" applyAlignment="1">
      <alignment horizontal="left" vertical="center"/>
    </xf>
    <xf numFmtId="0" fontId="36" fillId="0" borderId="24" xfId="3" applyFont="1" applyBorder="1" applyAlignment="1">
      <alignment horizontal="left" vertical="center"/>
    </xf>
    <xf numFmtId="0" fontId="36" fillId="0" borderId="23" xfId="3" applyFont="1" applyBorder="1" applyAlignment="1">
      <alignment horizontal="left" vertical="top"/>
    </xf>
    <xf numFmtId="0" fontId="36" fillId="0" borderId="24" xfId="3" applyFont="1" applyBorder="1" applyAlignment="1">
      <alignment horizontal="left" vertical="top"/>
    </xf>
    <xf numFmtId="0" fontId="35" fillId="11" borderId="2" xfId="3" applyFont="1" applyFill="1" applyBorder="1" applyAlignment="1">
      <alignment horizontal="center" vertical="center"/>
    </xf>
    <xf numFmtId="0" fontId="35" fillId="11" borderId="23" xfId="3" applyFont="1" applyFill="1" applyBorder="1" applyAlignment="1">
      <alignment horizontal="left" vertical="center" indent="1"/>
    </xf>
    <xf numFmtId="0" fontId="35" fillId="11" borderId="15" xfId="3" applyFont="1" applyFill="1" applyBorder="1" applyAlignment="1">
      <alignment horizontal="left" vertical="center" indent="1"/>
    </xf>
    <xf numFmtId="0" fontId="35" fillId="11" borderId="24" xfId="3" applyFont="1" applyFill="1" applyBorder="1" applyAlignment="1">
      <alignment horizontal="left" vertical="center" indent="1"/>
    </xf>
    <xf numFmtId="0" fontId="35" fillId="11" borderId="28" xfId="3" applyFont="1" applyFill="1" applyBorder="1" applyAlignment="1">
      <alignment horizontal="left" vertical="center" indent="1"/>
    </xf>
    <xf numFmtId="0" fontId="35" fillId="11" borderId="31" xfId="3" applyFont="1" applyFill="1" applyBorder="1" applyAlignment="1">
      <alignment horizontal="left" vertical="center" indent="1"/>
    </xf>
    <xf numFmtId="0" fontId="35" fillId="11" borderId="29" xfId="3" applyFont="1" applyFill="1" applyBorder="1" applyAlignment="1">
      <alignment horizontal="left" vertical="center" indent="1"/>
    </xf>
    <xf numFmtId="0" fontId="35" fillId="11" borderId="26" xfId="3" applyFont="1" applyFill="1" applyBorder="1" applyAlignment="1">
      <alignment horizontal="left" vertical="center" indent="1"/>
    </xf>
    <xf numFmtId="0" fontId="35" fillId="11" borderId="0" xfId="3" applyFont="1" applyFill="1" applyAlignment="1">
      <alignment horizontal="left" vertical="center" indent="1"/>
    </xf>
    <xf numFmtId="0" fontId="35" fillId="0" borderId="23" xfId="3" applyFont="1" applyBorder="1" applyAlignment="1">
      <alignment horizontal="center" vertical="center"/>
    </xf>
    <xf numFmtId="0" fontId="35" fillId="0" borderId="24" xfId="3" applyFont="1" applyBorder="1" applyAlignment="1">
      <alignment horizontal="center" vertical="center"/>
    </xf>
    <xf numFmtId="0" fontId="35" fillId="11" borderId="25" xfId="3" applyFont="1" applyFill="1" applyBorder="1" applyAlignment="1">
      <alignment horizontal="center" vertical="center"/>
    </xf>
    <xf numFmtId="0" fontId="35" fillId="11" borderId="27" xfId="3" applyFont="1" applyFill="1" applyBorder="1" applyAlignment="1">
      <alignment horizontal="left" vertical="center" indent="1"/>
    </xf>
    <xf numFmtId="0" fontId="36" fillId="0" borderId="23" xfId="3" applyFont="1" applyBorder="1" applyAlignment="1">
      <alignment horizontal="left" vertical="top" wrapText="1"/>
    </xf>
    <xf numFmtId="0" fontId="36" fillId="0" borderId="24" xfId="3" applyFont="1" applyBorder="1" applyAlignment="1">
      <alignment horizontal="left" vertical="top" wrapText="1"/>
    </xf>
    <xf numFmtId="0" fontId="35" fillId="0" borderId="28" xfId="3" applyFont="1" applyBorder="1" applyAlignment="1">
      <alignment horizontal="center" vertical="center" wrapText="1"/>
    </xf>
    <xf numFmtId="0" fontId="35" fillId="0" borderId="29" xfId="3" applyFont="1" applyBorder="1" applyAlignment="1">
      <alignment horizontal="center" vertical="center" wrapText="1"/>
    </xf>
    <xf numFmtId="0" fontId="20" fillId="0" borderId="19" xfId="3" applyFont="1" applyFill="1" applyBorder="1" applyAlignment="1">
      <alignment horizontal="left" vertical="center" indent="1"/>
    </xf>
    <xf numFmtId="0" fontId="20" fillId="0" borderId="21" xfId="3" applyFont="1" applyFill="1" applyBorder="1" applyAlignment="1">
      <alignment horizontal="left" vertical="center" indent="1"/>
    </xf>
    <xf numFmtId="0" fontId="20" fillId="0" borderId="20" xfId="3" applyFont="1" applyFill="1" applyBorder="1" applyAlignment="1">
      <alignment horizontal="left" vertical="center" indent="1"/>
    </xf>
    <xf numFmtId="0" fontId="20" fillId="0" borderId="19" xfId="3" applyFont="1" applyFill="1" applyBorder="1" applyAlignment="1">
      <alignment horizontal="center" vertical="center"/>
    </xf>
    <xf numFmtId="0" fontId="20" fillId="0" borderId="20" xfId="3" applyFont="1" applyFill="1" applyBorder="1" applyAlignment="1">
      <alignment horizontal="center" vertical="center"/>
    </xf>
    <xf numFmtId="0" fontId="20" fillId="0" borderId="0" xfId="2" applyFont="1" applyAlignment="1">
      <alignment horizontal="right" vertical="top" wrapText="1"/>
    </xf>
    <xf numFmtId="0" fontId="31" fillId="0" borderId="0" xfId="2" applyFont="1" applyAlignment="1">
      <alignment horizontal="right" vertical="center" shrinkToFit="1"/>
    </xf>
    <xf numFmtId="0" fontId="32" fillId="0" borderId="0" xfId="2" applyFont="1" applyAlignment="1">
      <alignment horizontal="right" vertical="center" shrinkToFit="1"/>
    </xf>
    <xf numFmtId="0" fontId="39" fillId="0" borderId="0" xfId="0" applyFont="1" applyAlignment="1">
      <alignment horizontal="center" vertical="distributed" wrapText="1"/>
    </xf>
    <xf numFmtId="0" fontId="21" fillId="0" borderId="0" xfId="3" applyFont="1" applyAlignment="1">
      <alignment horizontal="center" vertical="distributed" wrapText="1"/>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20" fillId="0" borderId="1" xfId="3" applyFont="1" applyFill="1" applyBorder="1" applyAlignment="1">
      <alignment horizontal="center" vertical="center" wrapText="1"/>
    </xf>
    <xf numFmtId="0" fontId="20" fillId="0" borderId="19" xfId="3" applyFont="1" applyFill="1" applyBorder="1" applyAlignment="1">
      <alignment horizontal="center" vertical="center" wrapText="1"/>
    </xf>
    <xf numFmtId="0" fontId="20" fillId="0" borderId="28" xfId="3" applyFont="1" applyFill="1" applyBorder="1" applyAlignment="1">
      <alignment horizontal="center" vertical="center" wrapText="1"/>
    </xf>
    <xf numFmtId="0" fontId="20" fillId="0" borderId="23" xfId="3" applyFont="1" applyFill="1" applyBorder="1" applyAlignment="1">
      <alignment horizontal="center" vertical="center" wrapText="1"/>
    </xf>
    <xf numFmtId="0" fontId="20" fillId="0" borderId="24" xfId="3" applyFont="1" applyFill="1" applyBorder="1" applyAlignment="1">
      <alignment horizontal="center" vertical="center" wrapText="1"/>
    </xf>
    <xf numFmtId="0" fontId="20" fillId="0" borderId="29" xfId="3" applyFont="1" applyFill="1" applyBorder="1" applyAlignment="1">
      <alignment horizontal="center" vertical="center" wrapText="1"/>
    </xf>
    <xf numFmtId="0" fontId="20" fillId="0" borderId="26" xfId="3" applyFont="1" applyFill="1" applyBorder="1" applyAlignment="1">
      <alignment horizontal="center" vertical="center"/>
    </xf>
    <xf numFmtId="0" fontId="20" fillId="0" borderId="0" xfId="3" applyFont="1" applyFill="1" applyBorder="1" applyAlignment="1">
      <alignment horizontal="center" vertical="center"/>
    </xf>
    <xf numFmtId="0" fontId="20" fillId="0" borderId="27" xfId="3" applyFont="1" applyFill="1" applyBorder="1" applyAlignment="1">
      <alignment horizontal="center" vertical="center"/>
    </xf>
    <xf numFmtId="0" fontId="20" fillId="0" borderId="23" xfId="3" applyFont="1" applyFill="1" applyBorder="1" applyAlignment="1">
      <alignment horizontal="center" vertical="center"/>
    </xf>
    <xf numFmtId="0" fontId="20" fillId="0" borderId="24"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31" xfId="3" applyFont="1" applyFill="1" applyBorder="1" applyAlignment="1">
      <alignment horizontal="center" vertical="center"/>
    </xf>
    <xf numFmtId="0" fontId="20" fillId="0" borderId="29" xfId="3" applyFont="1" applyFill="1" applyBorder="1" applyAlignment="1">
      <alignment horizontal="center" vertical="center"/>
    </xf>
    <xf numFmtId="0" fontId="33" fillId="0" borderId="0" xfId="3" applyFont="1" applyAlignment="1">
      <alignment horizontal="left" vertical="top" wrapText="1"/>
    </xf>
    <xf numFmtId="0" fontId="20" fillId="0" borderId="19" xfId="3" applyFont="1" applyFill="1" applyBorder="1" applyAlignment="1">
      <alignment horizontal="left" vertical="center" indent="3"/>
    </xf>
    <xf numFmtId="0" fontId="20" fillId="0" borderId="20" xfId="3" applyFont="1" applyFill="1" applyBorder="1" applyAlignment="1">
      <alignment horizontal="left" vertical="center" indent="3"/>
    </xf>
    <xf numFmtId="0" fontId="36" fillId="0" borderId="0" xfId="0" applyFont="1" applyAlignment="1">
      <alignment horizontal="left" vertical="top" wrapText="1"/>
    </xf>
    <xf numFmtId="0" fontId="20" fillId="0" borderId="23" xfId="2" applyFont="1" applyFill="1" applyBorder="1" applyAlignment="1">
      <alignment vertical="center" wrapText="1"/>
    </xf>
    <xf numFmtId="0" fontId="20" fillId="0" borderId="15" xfId="2" applyFont="1" applyFill="1" applyBorder="1" applyAlignment="1">
      <alignment vertical="center" wrapText="1"/>
    </xf>
    <xf numFmtId="0" fontId="20" fillId="0" borderId="24" xfId="2" applyFont="1" applyFill="1" applyBorder="1" applyAlignment="1">
      <alignment vertical="center" wrapText="1"/>
    </xf>
    <xf numFmtId="0" fontId="20" fillId="0" borderId="26" xfId="2" applyFont="1" applyFill="1" applyBorder="1" applyAlignment="1">
      <alignment vertical="center" wrapText="1"/>
    </xf>
    <xf numFmtId="0" fontId="20" fillId="0" borderId="0" xfId="2" applyFont="1" applyFill="1" applyBorder="1" applyAlignment="1">
      <alignment vertical="center" wrapText="1"/>
    </xf>
    <xf numFmtId="0" fontId="20" fillId="0" borderId="27" xfId="2" applyFont="1" applyFill="1" applyBorder="1" applyAlignment="1">
      <alignment vertical="center" wrapText="1"/>
    </xf>
    <xf numFmtId="0" fontId="20" fillId="0" borderId="28" xfId="2" applyFont="1" applyFill="1" applyBorder="1" applyAlignment="1">
      <alignment vertical="center" wrapText="1"/>
    </xf>
    <xf numFmtId="0" fontId="20" fillId="0" borderId="31" xfId="2" applyFont="1" applyFill="1" applyBorder="1" applyAlignment="1">
      <alignment vertical="center" wrapText="1"/>
    </xf>
    <xf numFmtId="0" fontId="20" fillId="0" borderId="29" xfId="2" applyFont="1" applyFill="1" applyBorder="1" applyAlignment="1">
      <alignment vertical="center" wrapText="1"/>
    </xf>
    <xf numFmtId="181" fontId="20" fillId="0" borderId="0" xfId="2" applyNumberFormat="1" applyFont="1" applyBorder="1" applyAlignment="1">
      <alignment horizontal="center" vertical="center"/>
    </xf>
    <xf numFmtId="181" fontId="20" fillId="0" borderId="31" xfId="2" applyNumberFormat="1" applyFont="1" applyBorder="1" applyAlignment="1">
      <alignment horizontal="center" vertical="center"/>
    </xf>
    <xf numFmtId="0" fontId="20" fillId="0" borderId="0" xfId="2" applyFont="1" applyBorder="1" applyAlignment="1"/>
    <xf numFmtId="0" fontId="20" fillId="0" borderId="31" xfId="2" applyFont="1" applyBorder="1" applyAlignment="1"/>
    <xf numFmtId="0" fontId="21" fillId="0" borderId="31" xfId="4" applyFont="1" applyBorder="1" applyAlignment="1">
      <alignment horizontal="left" vertical="center" shrinkToFit="1"/>
    </xf>
    <xf numFmtId="49" fontId="21" fillId="0" borderId="31" xfId="4" applyNumberFormat="1" applyFont="1" applyBorder="1" applyAlignment="1">
      <alignment horizontal="left" vertical="center" wrapText="1" shrinkToFit="1"/>
    </xf>
    <xf numFmtId="49" fontId="21" fillId="0" borderId="31" xfId="2" applyNumberFormat="1" applyFont="1" applyBorder="1" applyAlignment="1">
      <alignment horizontal="left" vertical="center" wrapText="1"/>
    </xf>
    <xf numFmtId="0" fontId="20" fillId="0" borderId="23" xfId="2" applyFont="1" applyBorder="1" applyAlignment="1">
      <alignment vertical="center" wrapText="1"/>
    </xf>
    <xf numFmtId="0" fontId="20" fillId="0" borderId="15" xfId="2" applyFont="1" applyBorder="1" applyAlignment="1">
      <alignment vertical="center" wrapText="1"/>
    </xf>
    <xf numFmtId="0" fontId="20" fillId="0" borderId="24" xfId="2" applyFont="1" applyBorder="1" applyAlignment="1">
      <alignment vertical="center" wrapText="1"/>
    </xf>
    <xf numFmtId="0" fontId="20" fillId="0" borderId="26" xfId="2" applyFont="1" applyBorder="1" applyAlignment="1">
      <alignment vertical="center" wrapText="1"/>
    </xf>
    <xf numFmtId="0" fontId="20" fillId="0" borderId="0" xfId="2" applyFont="1" applyBorder="1" applyAlignment="1">
      <alignment vertical="center" wrapText="1"/>
    </xf>
    <xf numFmtId="0" fontId="20" fillId="0" borderId="27" xfId="2" applyFont="1" applyBorder="1" applyAlignment="1">
      <alignment vertical="center" wrapText="1"/>
    </xf>
    <xf numFmtId="0" fontId="20" fillId="0" borderId="28" xfId="2" applyFont="1" applyBorder="1" applyAlignment="1">
      <alignment vertical="center" wrapText="1"/>
    </xf>
    <xf numFmtId="0" fontId="20" fillId="0" borderId="31" xfId="2" applyFont="1" applyBorder="1" applyAlignment="1">
      <alignment vertical="center" wrapText="1"/>
    </xf>
    <xf numFmtId="0" fontId="20" fillId="0" borderId="29" xfId="2" applyFont="1" applyBorder="1" applyAlignment="1">
      <alignment vertical="center" wrapText="1"/>
    </xf>
    <xf numFmtId="0" fontId="20" fillId="0" borderId="117" xfId="2" applyFont="1" applyBorder="1" applyAlignment="1">
      <alignment horizontal="center" vertical="center" wrapText="1"/>
    </xf>
    <xf numFmtId="0" fontId="20" fillId="0" borderId="112" xfId="2" applyFont="1" applyBorder="1" applyAlignment="1">
      <alignment horizontal="center" vertical="center" wrapText="1"/>
    </xf>
    <xf numFmtId="0" fontId="20" fillId="0" borderId="119"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91" xfId="2" applyFont="1" applyBorder="1" applyAlignment="1">
      <alignment horizontal="center" vertical="center" wrapText="1"/>
    </xf>
    <xf numFmtId="0" fontId="20" fillId="0" borderId="1" xfId="2" applyFont="1" applyBorder="1" applyAlignment="1">
      <alignment horizontal="center" vertical="center"/>
    </xf>
    <xf numFmtId="0" fontId="20" fillId="0" borderId="113" xfId="2" applyFont="1" applyBorder="1" applyAlignment="1">
      <alignment horizontal="center" vertical="center" wrapText="1"/>
    </xf>
    <xf numFmtId="0" fontId="20" fillId="0" borderId="114" xfId="2" applyFont="1" applyBorder="1" applyAlignment="1">
      <alignment horizontal="center" vertical="center" wrapText="1"/>
    </xf>
    <xf numFmtId="0" fontId="20" fillId="0" borderId="81" xfId="2" applyFont="1" applyBorder="1" applyAlignment="1">
      <alignment horizontal="center" vertical="center"/>
    </xf>
    <xf numFmtId="0" fontId="20" fillId="0" borderId="24" xfId="2" applyFont="1" applyBorder="1" applyAlignment="1">
      <alignment horizontal="center" vertical="center"/>
    </xf>
    <xf numFmtId="0" fontId="20" fillId="0" borderId="23" xfId="2" applyFont="1" applyBorder="1" applyAlignment="1">
      <alignment vertical="center"/>
    </xf>
    <xf numFmtId="0" fontId="20" fillId="0" borderId="15" xfId="2" applyFont="1" applyBorder="1" applyAlignment="1">
      <alignment vertical="center"/>
    </xf>
    <xf numFmtId="0" fontId="20" fillId="0" borderId="24" xfId="2" applyFont="1" applyBorder="1" applyAlignment="1">
      <alignment vertical="center"/>
    </xf>
    <xf numFmtId="0" fontId="20" fillId="0" borderId="100" xfId="2" applyFont="1" applyBorder="1" applyAlignment="1">
      <alignment vertical="center"/>
    </xf>
    <xf numFmtId="0" fontId="20" fillId="0" borderId="48" xfId="2" applyFont="1" applyBorder="1" applyAlignment="1">
      <alignment horizontal="center" vertical="center"/>
    </xf>
    <xf numFmtId="0" fontId="20" fillId="0" borderId="27" xfId="2" applyFont="1" applyBorder="1" applyAlignment="1">
      <alignment horizontal="center" vertical="center"/>
    </xf>
    <xf numFmtId="0" fontId="20" fillId="0" borderId="26" xfId="2" applyFont="1" applyBorder="1" applyAlignment="1">
      <alignment vertical="center"/>
    </xf>
    <xf numFmtId="0" fontId="20" fillId="0" borderId="0" xfId="2" applyFont="1" applyBorder="1" applyAlignment="1">
      <alignment vertical="center"/>
    </xf>
    <xf numFmtId="0" fontId="20" fillId="0" borderId="27" xfId="2" applyFont="1" applyBorder="1" applyAlignment="1">
      <alignment vertical="center"/>
    </xf>
    <xf numFmtId="0" fontId="20" fillId="0" borderId="50" xfId="2" applyFont="1" applyBorder="1" applyAlignment="1">
      <alignment vertical="center"/>
    </xf>
    <xf numFmtId="0" fontId="20" fillId="0" borderId="0" xfId="2" applyFont="1" applyAlignment="1">
      <alignment vertical="center" wrapText="1"/>
    </xf>
    <xf numFmtId="0" fontId="20" fillId="0" borderId="53" xfId="2" applyFont="1" applyBorder="1" applyAlignment="1">
      <alignment horizontal="center" vertical="center"/>
    </xf>
    <xf numFmtId="0" fontId="20" fillId="0" borderId="57" xfId="2" applyFont="1" applyBorder="1" applyAlignment="1">
      <alignment horizontal="center" vertical="center"/>
    </xf>
    <xf numFmtId="0" fontId="20" fillId="0" borderId="55" xfId="2" applyFont="1" applyBorder="1" applyAlignment="1">
      <alignment vertical="center"/>
    </xf>
    <xf numFmtId="0" fontId="20" fillId="0" borderId="17" xfId="2" applyFont="1" applyBorder="1" applyAlignment="1">
      <alignment vertical="center"/>
    </xf>
    <xf numFmtId="0" fontId="20" fillId="0" borderId="57" xfId="2" applyFont="1" applyBorder="1" applyAlignment="1">
      <alignment vertical="center"/>
    </xf>
    <xf numFmtId="0" fontId="20" fillId="0" borderId="45" xfId="2" applyFont="1" applyBorder="1" applyAlignment="1">
      <alignment vertical="center"/>
    </xf>
    <xf numFmtId="0" fontId="0" fillId="0" borderId="19" xfId="0" applyBorder="1" applyAlignment="1">
      <alignment horizontal="left" vertical="center"/>
    </xf>
    <xf numFmtId="0" fontId="0" fillId="0" borderId="21" xfId="0" applyBorder="1" applyAlignment="1">
      <alignment horizontal="left" vertical="center"/>
    </xf>
    <xf numFmtId="0" fontId="0" fillId="0" borderId="20" xfId="0" applyBorder="1" applyAlignment="1">
      <alignment horizontal="left" vertical="center"/>
    </xf>
    <xf numFmtId="0" fontId="73" fillId="0" borderId="31" xfId="0" applyFont="1" applyBorder="1" applyAlignment="1">
      <alignment vertical="center" shrinkToFit="1"/>
    </xf>
    <xf numFmtId="0" fontId="0" fillId="0" borderId="31" xfId="0" applyBorder="1" applyAlignment="1">
      <alignment vertical="center" shrinkToFit="1"/>
    </xf>
    <xf numFmtId="0" fontId="0" fillId="0" borderId="22" xfId="0" applyBorder="1" applyAlignment="1">
      <alignment horizontal="center" vertical="center"/>
    </xf>
    <xf numFmtId="0" fontId="0" fillId="0" borderId="23" xfId="0" applyBorder="1" applyAlignment="1">
      <alignment horizontal="center" vertical="center" shrinkToFit="1"/>
    </xf>
    <xf numFmtId="0" fontId="0" fillId="0" borderId="15" xfId="0" applyBorder="1" applyAlignment="1">
      <alignment horizontal="center" vertical="center" shrinkToFit="1"/>
    </xf>
    <xf numFmtId="0" fontId="0" fillId="0" borderId="26" xfId="0" applyBorder="1" applyAlignment="1">
      <alignment horizontal="center" vertical="center" shrinkToFit="1"/>
    </xf>
    <xf numFmtId="0" fontId="0" fillId="0" borderId="0" xfId="0" applyAlignment="1">
      <alignment horizontal="center" vertical="center" shrinkToFit="1"/>
    </xf>
    <xf numFmtId="0" fontId="0" fillId="0" borderId="24"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shrinkToFit="1"/>
    </xf>
    <xf numFmtId="0" fontId="0" fillId="0" borderId="31" xfId="0" applyBorder="1" applyAlignment="1">
      <alignment horizontal="center" vertical="center" shrinkToFit="1"/>
    </xf>
    <xf numFmtId="0" fontId="73" fillId="0" borderId="0" xfId="0" applyFont="1">
      <alignment vertical="center"/>
    </xf>
    <xf numFmtId="0" fontId="0" fillId="0" borderId="29" xfId="0" applyBorder="1" applyAlignment="1">
      <alignment horizontal="center" vertical="center"/>
    </xf>
    <xf numFmtId="0" fontId="0" fillId="0" borderId="25" xfId="0" applyBorder="1" applyAlignment="1">
      <alignment horizontal="center" vertical="center"/>
    </xf>
    <xf numFmtId="0" fontId="0" fillId="0" borderId="137" xfId="0" applyBorder="1" applyAlignment="1">
      <alignment horizontal="center" vertical="center"/>
    </xf>
    <xf numFmtId="0" fontId="0" fillId="0" borderId="281" xfId="0" applyBorder="1" applyAlignment="1">
      <alignment horizontal="center" vertical="center" shrinkToFit="1"/>
    </xf>
    <xf numFmtId="0" fontId="0" fillId="0" borderId="59" xfId="0" applyBorder="1" applyAlignment="1">
      <alignment horizontal="center" vertical="center" shrinkToFit="1"/>
    </xf>
    <xf numFmtId="0" fontId="0" fillId="0" borderId="280" xfId="0" applyBorder="1" applyAlignment="1">
      <alignment horizontal="center" vertical="center"/>
    </xf>
    <xf numFmtId="0" fontId="73" fillId="0" borderId="130" xfId="0" applyFont="1" applyBorder="1" applyAlignment="1">
      <alignment horizontal="center" vertical="center"/>
    </xf>
    <xf numFmtId="0" fontId="73" fillId="0" borderId="59" xfId="0" applyFont="1" applyBorder="1" applyAlignment="1">
      <alignment horizontal="center" vertical="center"/>
    </xf>
    <xf numFmtId="0" fontId="75" fillId="0" borderId="130" xfId="0" applyFont="1" applyBorder="1" applyAlignment="1">
      <alignment horizontal="center" vertical="center"/>
    </xf>
    <xf numFmtId="0" fontId="75" fillId="0" borderId="59" xfId="0" applyFont="1" applyBorder="1" applyAlignment="1">
      <alignment horizontal="center" vertical="center"/>
    </xf>
    <xf numFmtId="183" fontId="0" fillId="0" borderId="130" xfId="0" applyNumberFormat="1" applyBorder="1" applyAlignment="1">
      <alignment horizontal="center" vertical="center"/>
    </xf>
    <xf numFmtId="183" fontId="0" fillId="0" borderId="0" xfId="0" applyNumberFormat="1" applyAlignment="1">
      <alignment horizontal="center" vertical="center"/>
    </xf>
    <xf numFmtId="183" fontId="0" fillId="0" borderId="59" xfId="0" applyNumberFormat="1" applyBorder="1" applyAlignment="1">
      <alignment horizontal="center" vertical="center"/>
    </xf>
    <xf numFmtId="0" fontId="91" fillId="0" borderId="130" xfId="0" applyFont="1" applyBorder="1" applyAlignment="1">
      <alignment horizontal="center" vertical="center"/>
    </xf>
    <xf numFmtId="0" fontId="91" fillId="0" borderId="0" xfId="0" applyFont="1" applyAlignment="1">
      <alignment horizontal="center" vertical="center"/>
    </xf>
    <xf numFmtId="0" fontId="91" fillId="0" borderId="59" xfId="0" applyFont="1" applyBorder="1" applyAlignment="1">
      <alignment horizontal="center" vertical="center"/>
    </xf>
    <xf numFmtId="0" fontId="0" fillId="0" borderId="1" xfId="0" applyBorder="1" applyAlignment="1">
      <alignment horizontal="center" vertical="center" shrinkToFit="1"/>
    </xf>
    <xf numFmtId="0" fontId="0" fillId="0" borderId="19" xfId="0" applyBorder="1" applyAlignment="1">
      <alignment horizontal="center" vertical="center" shrinkToFit="1"/>
    </xf>
    <xf numFmtId="0" fontId="0" fillId="0" borderId="21" xfId="0" applyBorder="1" applyAlignment="1">
      <alignment horizontal="center" vertical="center" shrinkToFit="1"/>
    </xf>
    <xf numFmtId="0" fontId="42" fillId="0" borderId="1" xfId="0" applyFont="1" applyBorder="1" applyAlignment="1">
      <alignment horizontal="center" vertical="center" wrapText="1"/>
    </xf>
    <xf numFmtId="0" fontId="161" fillId="0" borderId="1" xfId="0" applyFont="1" applyBorder="1" applyAlignment="1">
      <alignment horizontal="center" vertical="center" wrapText="1"/>
    </xf>
    <xf numFmtId="0" fontId="35" fillId="0" borderId="0" xfId="3" applyFont="1" applyAlignment="1">
      <alignment horizontal="left" vertical="top" wrapText="1"/>
    </xf>
    <xf numFmtId="0" fontId="2" fillId="0" borderId="0" xfId="3" applyFont="1" applyAlignment="1">
      <alignment horizontal="left" vertical="center"/>
    </xf>
    <xf numFmtId="0" fontId="2" fillId="0" borderId="0" xfId="3" applyFont="1" applyAlignment="1">
      <alignment horizontal="center" vertical="center"/>
    </xf>
    <xf numFmtId="49" fontId="112" fillId="0" borderId="15" xfId="3" applyNumberFormat="1" applyFont="1" applyFill="1" applyBorder="1" applyAlignment="1">
      <alignment horizontal="center" vertical="center" wrapText="1"/>
    </xf>
    <xf numFmtId="49" fontId="112" fillId="0" borderId="31" xfId="3" applyNumberFormat="1" applyFont="1" applyFill="1" applyBorder="1" applyAlignment="1">
      <alignment horizontal="center" vertical="center" wrapText="1"/>
    </xf>
    <xf numFmtId="0" fontId="112" fillId="0" borderId="15" xfId="3" applyFont="1" applyFill="1" applyBorder="1" applyAlignment="1">
      <alignment vertical="center" wrapText="1"/>
    </xf>
    <xf numFmtId="0" fontId="112" fillId="0" borderId="24" xfId="3" applyFont="1" applyFill="1" applyBorder="1" applyAlignment="1">
      <alignment vertical="center" wrapText="1"/>
    </xf>
    <xf numFmtId="0" fontId="112" fillId="0" borderId="31" xfId="3" applyFont="1" applyFill="1" applyBorder="1" applyAlignment="1">
      <alignment vertical="center" wrapText="1"/>
    </xf>
    <xf numFmtId="0" fontId="112" fillId="0" borderId="29" xfId="3" applyFont="1" applyFill="1" applyBorder="1" applyAlignment="1">
      <alignment vertical="center" wrapText="1"/>
    </xf>
    <xf numFmtId="0" fontId="43" fillId="0" borderId="26" xfId="3" applyFont="1" applyFill="1" applyBorder="1" applyAlignment="1">
      <alignment horizontal="left" vertical="top"/>
    </xf>
    <xf numFmtId="0" fontId="43" fillId="0" borderId="27" xfId="3" applyFont="1" applyFill="1" applyBorder="1" applyAlignment="1">
      <alignment horizontal="left" vertical="top"/>
    </xf>
    <xf numFmtId="0" fontId="36" fillId="0" borderId="23" xfId="3" applyFont="1" applyFill="1" applyBorder="1" applyAlignment="1">
      <alignment horizontal="left" vertical="center"/>
    </xf>
    <xf numFmtId="0" fontId="35" fillId="0" borderId="24" xfId="3" applyFont="1" applyFill="1" applyBorder="1" applyAlignment="1">
      <alignment horizontal="left" vertical="center"/>
    </xf>
    <xf numFmtId="0" fontId="112" fillId="0" borderId="28" xfId="3" applyFont="1" applyFill="1" applyBorder="1" applyAlignment="1">
      <alignment horizontal="center" vertical="center"/>
    </xf>
    <xf numFmtId="0" fontId="112" fillId="0" borderId="29" xfId="3" applyFont="1" applyFill="1" applyBorder="1" applyAlignment="1">
      <alignment horizontal="center" vertical="center"/>
    </xf>
    <xf numFmtId="0" fontId="21" fillId="0" borderId="0" xfId="3" applyFont="1" applyFill="1" applyAlignment="1">
      <alignment horizontal="left" vertical="center"/>
    </xf>
    <xf numFmtId="0" fontId="112" fillId="0" borderId="25" xfId="3" applyFont="1" applyFill="1" applyBorder="1" applyAlignment="1">
      <alignment horizontal="center" vertical="center"/>
    </xf>
    <xf numFmtId="0" fontId="112" fillId="0" borderId="2" xfId="3" applyFont="1" applyFill="1" applyBorder="1" applyAlignment="1">
      <alignment horizontal="center" vertical="center"/>
    </xf>
    <xf numFmtId="49" fontId="112" fillId="0" borderId="15" xfId="3" quotePrefix="1" applyNumberFormat="1" applyFont="1" applyFill="1" applyBorder="1" applyAlignment="1">
      <alignment horizontal="center" vertical="center" wrapText="1"/>
    </xf>
    <xf numFmtId="49" fontId="112" fillId="0" borderId="31" xfId="3" quotePrefix="1" applyNumberFormat="1" applyFont="1" applyFill="1" applyBorder="1" applyAlignment="1">
      <alignment horizontal="center" vertical="center" wrapText="1"/>
    </xf>
    <xf numFmtId="0" fontId="43" fillId="0" borderId="23" xfId="3" applyFont="1" applyFill="1" applyBorder="1" applyAlignment="1">
      <alignment horizontal="left" vertical="center"/>
    </xf>
    <xf numFmtId="0" fontId="43" fillId="0" borderId="15" xfId="3" applyFont="1" applyFill="1" applyBorder="1" applyAlignment="1">
      <alignment horizontal="left" vertical="center"/>
    </xf>
    <xf numFmtId="0" fontId="43" fillId="0" borderId="24" xfId="3" applyFont="1" applyFill="1" applyBorder="1" applyAlignment="1">
      <alignment horizontal="left" vertical="center"/>
    </xf>
    <xf numFmtId="0" fontId="112" fillId="0" borderId="15" xfId="3" applyFont="1" applyFill="1" applyBorder="1" applyAlignment="1">
      <alignment horizontal="center" vertical="center"/>
    </xf>
    <xf numFmtId="0" fontId="112" fillId="0" borderId="31" xfId="3" applyFont="1" applyFill="1" applyBorder="1" applyAlignment="1">
      <alignment horizontal="center" vertical="center"/>
    </xf>
    <xf numFmtId="0" fontId="43" fillId="0" borderId="26" xfId="3" applyFont="1" applyBorder="1" applyAlignment="1">
      <alignment horizontal="left" vertical="top"/>
    </xf>
    <xf numFmtId="0" fontId="43" fillId="0" borderId="27" xfId="3" applyFont="1" applyBorder="1" applyAlignment="1">
      <alignment horizontal="left" vertical="top"/>
    </xf>
    <xf numFmtId="0" fontId="35" fillId="0" borderId="24" xfId="3" applyFont="1" applyBorder="1" applyAlignment="1">
      <alignment horizontal="left" vertical="center"/>
    </xf>
    <xf numFmtId="0" fontId="112" fillId="0" borderId="23" xfId="3" applyFont="1" applyFill="1" applyBorder="1" applyAlignment="1">
      <alignment horizontal="left" vertical="center" indent="1"/>
    </xf>
    <xf numFmtId="0" fontId="112" fillId="0" borderId="15" xfId="3" applyFont="1" applyFill="1" applyBorder="1" applyAlignment="1">
      <alignment horizontal="left" vertical="center" indent="1"/>
    </xf>
    <xf numFmtId="0" fontId="112" fillId="0" borderId="24" xfId="3" applyFont="1" applyFill="1" applyBorder="1" applyAlignment="1">
      <alignment horizontal="left" vertical="center" indent="1"/>
    </xf>
    <xf numFmtId="0" fontId="112" fillId="0" borderId="26" xfId="3" applyFont="1" applyFill="1" applyBorder="1" applyAlignment="1">
      <alignment horizontal="left" vertical="center" indent="1"/>
    </xf>
    <xf numFmtId="0" fontId="112" fillId="0" borderId="0" xfId="3" applyFont="1" applyFill="1" applyBorder="1" applyAlignment="1">
      <alignment horizontal="left" vertical="center" indent="1"/>
    </xf>
    <xf numFmtId="0" fontId="112" fillId="0" borderId="27" xfId="3" applyFont="1" applyFill="1" applyBorder="1" applyAlignment="1">
      <alignment horizontal="left" vertical="center" indent="1"/>
    </xf>
    <xf numFmtId="0" fontId="43" fillId="0" borderId="23" xfId="3" applyFont="1" applyFill="1" applyBorder="1" applyAlignment="1">
      <alignment vertical="center"/>
    </xf>
    <xf numFmtId="0" fontId="43" fillId="0" borderId="24" xfId="3" applyFont="1" applyFill="1" applyBorder="1" applyAlignment="1">
      <alignment vertical="center"/>
    </xf>
    <xf numFmtId="49" fontId="112" fillId="0" borderId="23" xfId="3" applyNumberFormat="1" applyFont="1" applyFill="1" applyBorder="1" applyAlignment="1">
      <alignment horizontal="center" vertical="center"/>
    </xf>
    <xf numFmtId="49" fontId="112" fillId="0" borderId="28" xfId="3" applyNumberFormat="1" applyFont="1" applyFill="1" applyBorder="1" applyAlignment="1">
      <alignment horizontal="center" vertical="center"/>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9" fillId="0" borderId="31" xfId="3" applyFont="1" applyBorder="1" applyAlignment="1">
      <alignment horizontal="center" vertical="distributed"/>
    </xf>
    <xf numFmtId="49" fontId="35" fillId="0" borderId="21" xfId="3" applyNumberFormat="1" applyFont="1" applyBorder="1" applyAlignment="1">
      <alignment horizontal="center" vertical="center"/>
    </xf>
    <xf numFmtId="0" fontId="43" fillId="0" borderId="23" xfId="3" applyFont="1" applyBorder="1" applyAlignment="1">
      <alignment vertical="center"/>
    </xf>
    <xf numFmtId="0" fontId="43" fillId="0" borderId="24" xfId="3" applyFont="1" applyBorder="1" applyAlignment="1">
      <alignment vertical="center"/>
    </xf>
    <xf numFmtId="0" fontId="113" fillId="0" borderId="0" xfId="0" applyFont="1" applyAlignment="1">
      <alignment horizontal="center" vertical="center"/>
    </xf>
    <xf numFmtId="49" fontId="0" fillId="0" borderId="19" xfId="0" applyNumberFormat="1" applyBorder="1" applyAlignment="1">
      <alignment horizontal="center" vertical="center"/>
    </xf>
    <xf numFmtId="49" fontId="0" fillId="0" borderId="21" xfId="0" applyNumberFormat="1" applyBorder="1" applyAlignment="1">
      <alignment horizontal="center" vertical="center"/>
    </xf>
    <xf numFmtId="49" fontId="0" fillId="0" borderId="20" xfId="0" applyNumberFormat="1" applyBorder="1" applyAlignment="1">
      <alignment horizontal="center" vertical="center"/>
    </xf>
    <xf numFmtId="0" fontId="48" fillId="0" borderId="100" xfId="0" applyFont="1" applyBorder="1" applyAlignment="1">
      <alignment horizontal="center" vertical="center"/>
    </xf>
    <xf numFmtId="0" fontId="48" fillId="0" borderId="50" xfId="0" applyFont="1" applyBorder="1" applyAlignment="1">
      <alignment horizontal="center" vertical="center"/>
    </xf>
    <xf numFmtId="0" fontId="48" fillId="0" borderId="93" xfId="0" applyFont="1" applyBorder="1" applyAlignment="1">
      <alignment horizontal="center" vertical="center"/>
    </xf>
    <xf numFmtId="38" fontId="117" fillId="0" borderId="78" xfId="21" applyFont="1" applyBorder="1" applyAlignment="1">
      <alignment horizontal="right" vertical="center"/>
    </xf>
    <xf numFmtId="38" fontId="117" fillId="0" borderId="21" xfId="21" applyFont="1" applyBorder="1" applyAlignment="1">
      <alignment horizontal="right" vertical="center"/>
    </xf>
    <xf numFmtId="0" fontId="115" fillId="0" borderId="0" xfId="0" applyFont="1" applyAlignment="1">
      <alignment horizontal="left" vertical="center" wrapText="1"/>
    </xf>
    <xf numFmtId="0" fontId="48" fillId="0" borderId="15" xfId="0" applyFont="1" applyBorder="1" applyAlignment="1">
      <alignment horizontal="center" vertical="center" wrapText="1"/>
    </xf>
    <xf numFmtId="0" fontId="48" fillId="0" borderId="24"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55" xfId="0" applyFont="1" applyBorder="1" applyAlignment="1">
      <alignment horizontal="center" vertical="center" wrapText="1"/>
    </xf>
    <xf numFmtId="38" fontId="117" fillId="0" borderId="75" xfId="21" applyFont="1" applyBorder="1" applyAlignment="1">
      <alignment horizontal="right" vertical="center"/>
    </xf>
    <xf numFmtId="38" fontId="117" fillId="0" borderId="145" xfId="21" applyFont="1" applyBorder="1" applyAlignment="1">
      <alignment horizontal="right" vertical="center"/>
    </xf>
    <xf numFmtId="38" fontId="117" fillId="0" borderId="81" xfId="21" applyFont="1" applyBorder="1" applyAlignment="1">
      <alignment horizontal="right" vertical="center"/>
    </xf>
    <xf numFmtId="38" fontId="117" fillId="0" borderId="15" xfId="21" applyFont="1" applyBorder="1" applyAlignment="1">
      <alignment horizontal="right" vertical="center"/>
    </xf>
    <xf numFmtId="38" fontId="117" fillId="0" borderId="92" xfId="21" applyFont="1" applyBorder="1" applyAlignment="1">
      <alignment horizontal="right" vertical="center"/>
    </xf>
    <xf numFmtId="38" fontId="117" fillId="0" borderId="31" xfId="21" applyFont="1" applyBorder="1" applyAlignment="1">
      <alignment horizontal="right" vertical="center"/>
    </xf>
    <xf numFmtId="0" fontId="48" fillId="0" borderId="15" xfId="0" applyFont="1" applyBorder="1" applyAlignment="1">
      <alignment horizontal="center" vertical="center"/>
    </xf>
    <xf numFmtId="0" fontId="48" fillId="0" borderId="31" xfId="0" applyFont="1" applyBorder="1" applyAlignment="1">
      <alignment horizontal="center" vertical="center"/>
    </xf>
    <xf numFmtId="0" fontId="48" fillId="0" borderId="23" xfId="0" applyFont="1" applyBorder="1" applyAlignment="1">
      <alignment horizontal="left" vertical="top" wrapText="1"/>
    </xf>
    <xf numFmtId="0" fontId="48" fillId="0" borderId="15" xfId="0" applyFont="1" applyBorder="1" applyAlignment="1">
      <alignment horizontal="left" vertical="top" wrapText="1"/>
    </xf>
    <xf numFmtId="0" fontId="48" fillId="0" borderId="100" xfId="0" applyFont="1" applyBorder="1" applyAlignment="1">
      <alignment horizontal="left" vertical="top" wrapText="1"/>
    </xf>
    <xf numFmtId="0" fontId="48" fillId="0" borderId="26" xfId="0" applyFont="1" applyBorder="1" applyAlignment="1">
      <alignment horizontal="left" vertical="top" wrapText="1"/>
    </xf>
    <xf numFmtId="0" fontId="48" fillId="0" borderId="0" xfId="0" applyFont="1" applyAlignment="1">
      <alignment horizontal="left" vertical="top" wrapText="1"/>
    </xf>
    <xf numFmtId="0" fontId="48" fillId="0" borderId="50" xfId="0" applyFont="1" applyBorder="1" applyAlignment="1">
      <alignment horizontal="left" vertical="top" wrapText="1"/>
    </xf>
    <xf numFmtId="38" fontId="117" fillId="0" borderId="48" xfId="21" applyFont="1" applyBorder="1" applyAlignment="1">
      <alignment horizontal="right" vertical="center"/>
    </xf>
    <xf numFmtId="38" fontId="117" fillId="0" borderId="0" xfId="21" applyFont="1" applyBorder="1" applyAlignment="1">
      <alignment horizontal="right" vertical="center"/>
    </xf>
    <xf numFmtId="0" fontId="48" fillId="0" borderId="0" xfId="0" applyFont="1" applyAlignment="1">
      <alignment horizontal="center" vertical="center"/>
    </xf>
    <xf numFmtId="38" fontId="117" fillId="0" borderId="53" xfId="21" applyFont="1" applyBorder="1" applyAlignment="1">
      <alignment horizontal="right" vertical="center"/>
    </xf>
    <xf numFmtId="38" fontId="117" fillId="0" borderId="17" xfId="21" applyFont="1" applyBorder="1" applyAlignment="1">
      <alignment horizontal="right" vertical="center"/>
    </xf>
    <xf numFmtId="0" fontId="48" fillId="0" borderId="1" xfId="0" applyFont="1" applyBorder="1" applyAlignment="1">
      <alignment horizontal="center" vertical="top" wrapText="1"/>
    </xf>
    <xf numFmtId="0" fontId="48" fillId="0" borderId="1" xfId="0" applyFont="1" applyBorder="1" applyAlignment="1">
      <alignment horizontal="center" vertical="top"/>
    </xf>
    <xf numFmtId="0" fontId="48" fillId="0" borderId="19" xfId="0" applyFont="1" applyBorder="1" applyAlignment="1">
      <alignment horizontal="center" vertical="top" textRotation="255"/>
    </xf>
    <xf numFmtId="0" fontId="48" fillId="0" borderId="23" xfId="0" applyFont="1" applyBorder="1" applyAlignment="1">
      <alignment horizontal="center" vertical="top" textRotation="255"/>
    </xf>
    <xf numFmtId="0" fontId="48" fillId="0" borderId="40" xfId="0" applyFont="1" applyBorder="1" applyAlignment="1">
      <alignment horizontal="center" vertical="top" textRotation="255"/>
    </xf>
    <xf numFmtId="0" fontId="48" fillId="0" borderId="251" xfId="0" applyFont="1" applyBorder="1" applyAlignment="1">
      <alignment horizontal="center" vertical="top" textRotation="255"/>
    </xf>
    <xf numFmtId="0" fontId="48" fillId="0" borderId="20" xfId="0" applyFont="1" applyBorder="1" applyAlignment="1">
      <alignment horizontal="center" vertical="top" textRotation="255"/>
    </xf>
    <xf numFmtId="0" fontId="48" fillId="0" borderId="24" xfId="0" applyFont="1" applyBorder="1" applyAlignment="1">
      <alignment horizontal="center" vertical="top" textRotation="255"/>
    </xf>
    <xf numFmtId="0" fontId="47" fillId="0" borderId="1" xfId="0" applyFont="1" applyBorder="1" applyAlignment="1">
      <alignment horizontal="center" vertical="top" wrapText="1"/>
    </xf>
    <xf numFmtId="0" fontId="47" fillId="0" borderId="1" xfId="0" applyFont="1" applyBorder="1" applyAlignment="1">
      <alignment horizontal="center" vertical="top"/>
    </xf>
    <xf numFmtId="0" fontId="120" fillId="0" borderId="28" xfId="0" applyFont="1" applyBorder="1" applyAlignment="1">
      <alignment horizontal="center" vertical="center" shrinkToFit="1"/>
    </xf>
    <xf numFmtId="0" fontId="120" fillId="0" borderId="19" xfId="0" applyFont="1" applyBorder="1" applyAlignment="1">
      <alignment horizontal="center" vertical="center" shrinkToFit="1"/>
    </xf>
    <xf numFmtId="0" fontId="121" fillId="0" borderId="47" xfId="0" applyFont="1" applyBorder="1" applyAlignment="1">
      <alignment horizontal="center" vertical="center" shrinkToFit="1"/>
    </xf>
    <xf numFmtId="0" fontId="121" fillId="0" borderId="18" xfId="0" applyFont="1" applyBorder="1" applyAlignment="1">
      <alignment horizontal="center" vertical="center" shrinkToFit="1"/>
    </xf>
    <xf numFmtId="0" fontId="121" fillId="0" borderId="53" xfId="0" applyFont="1" applyBorder="1" applyAlignment="1">
      <alignment horizontal="center" vertical="center" shrinkToFit="1"/>
    </xf>
    <xf numFmtId="0" fontId="121" fillId="0" borderId="17" xfId="0" applyFont="1" applyBorder="1" applyAlignment="1">
      <alignment horizontal="center" vertical="center" shrinkToFit="1"/>
    </xf>
    <xf numFmtId="0" fontId="122" fillId="0" borderId="76" xfId="0" applyFont="1" applyBorder="1" applyAlignment="1">
      <alignment horizontal="center" vertical="center" shrinkToFit="1"/>
    </xf>
    <xf numFmtId="0" fontId="122" fillId="0" borderId="84" xfId="0" applyFont="1" applyBorder="1" applyAlignment="1">
      <alignment horizontal="center" vertical="center" shrinkToFit="1"/>
    </xf>
    <xf numFmtId="0" fontId="120" fillId="0" borderId="112" xfId="0" applyFont="1" applyBorder="1" applyAlignment="1">
      <alignment horizontal="center" vertical="center" shrinkToFit="1"/>
    </xf>
    <xf numFmtId="0" fontId="120" fillId="0" borderId="146" xfId="0" applyFont="1" applyBorder="1" applyAlignment="1">
      <alignment horizontal="center" vertical="center" shrinkToFit="1"/>
    </xf>
    <xf numFmtId="0" fontId="91" fillId="0" borderId="118" xfId="0" applyFont="1" applyBorder="1" applyAlignment="1">
      <alignment horizontal="center" vertical="center" shrinkToFit="1"/>
    </xf>
    <xf numFmtId="0" fontId="91" fillId="0" borderId="115" xfId="0" applyFont="1" applyBorder="1" applyAlignment="1">
      <alignment horizontal="center" vertical="center" shrinkToFit="1"/>
    </xf>
    <xf numFmtId="0" fontId="91" fillId="0" borderId="252" xfId="0" applyFont="1" applyBorder="1" applyAlignment="1">
      <alignment horizontal="center" vertical="center" shrinkToFit="1"/>
    </xf>
    <xf numFmtId="0" fontId="91" fillId="0" borderId="253" xfId="0" applyFont="1" applyBorder="1" applyAlignment="1">
      <alignment horizontal="center" vertical="center" shrinkToFit="1"/>
    </xf>
    <xf numFmtId="0" fontId="115" fillId="0" borderId="0" xfId="0" applyFont="1" applyAlignment="1">
      <alignment horizontal="left" vertical="top" wrapText="1"/>
    </xf>
    <xf numFmtId="0" fontId="42" fillId="0" borderId="1" xfId="0" applyFont="1" applyBorder="1" applyAlignment="1">
      <alignment horizontal="center" vertical="center"/>
    </xf>
    <xf numFmtId="0" fontId="42" fillId="0" borderId="22" xfId="0" applyFont="1" applyBorder="1" applyAlignment="1">
      <alignment horizontal="center" vertical="center"/>
    </xf>
    <xf numFmtId="0" fontId="48" fillId="0" borderId="26" xfId="0" applyFont="1" applyBorder="1" applyAlignment="1">
      <alignment horizontal="center" vertical="top"/>
    </xf>
    <xf numFmtId="0" fontId="48" fillId="0" borderId="0" xfId="0" applyFont="1" applyAlignment="1">
      <alignment horizontal="center" vertical="top"/>
    </xf>
    <xf numFmtId="0" fontId="48" fillId="0" borderId="22" xfId="0" applyFont="1" applyBorder="1" applyAlignment="1">
      <alignment horizontal="center" vertical="top" wrapText="1"/>
    </xf>
    <xf numFmtId="0" fontId="47" fillId="0" borderId="1" xfId="0" applyFont="1" applyBorder="1" applyAlignment="1">
      <alignment horizontal="center" vertical="center" textRotation="255" wrapText="1"/>
    </xf>
    <xf numFmtId="0" fontId="47" fillId="0" borderId="1" xfId="0" applyFont="1" applyBorder="1" applyAlignment="1">
      <alignment horizontal="center" vertical="center" textRotation="255"/>
    </xf>
    <xf numFmtId="0" fontId="47" fillId="0" borderId="22" xfId="0" applyFont="1" applyBorder="1" applyAlignment="1">
      <alignment horizontal="center" vertical="center" textRotation="255"/>
    </xf>
    <xf numFmtId="0" fontId="47" fillId="0" borderId="1" xfId="0" applyFont="1" applyBorder="1" applyAlignment="1">
      <alignment horizontal="center" vertical="top" textRotation="255"/>
    </xf>
    <xf numFmtId="0" fontId="47" fillId="0" borderId="22" xfId="0" applyFont="1" applyBorder="1" applyAlignment="1">
      <alignment horizontal="center" vertical="top" textRotation="255"/>
    </xf>
    <xf numFmtId="0" fontId="47" fillId="0" borderId="22" xfId="0" applyFont="1" applyBorder="1" applyAlignment="1">
      <alignment horizontal="center" vertical="center" textRotation="255" wrapText="1"/>
    </xf>
    <xf numFmtId="0" fontId="119" fillId="0" borderId="1" xfId="0" applyFont="1" applyBorder="1" applyAlignment="1">
      <alignment horizontal="center" vertical="center"/>
    </xf>
    <xf numFmtId="0" fontId="119" fillId="0" borderId="22" xfId="0" applyFont="1" applyBorder="1" applyAlignment="1">
      <alignment horizontal="center" vertical="center"/>
    </xf>
    <xf numFmtId="0" fontId="73" fillId="0" borderId="47" xfId="0" applyFont="1" applyBorder="1" applyAlignment="1">
      <alignment horizontal="center" vertical="center" shrinkToFit="1"/>
    </xf>
    <xf numFmtId="0" fontId="73" fillId="0" borderId="18" xfId="0" applyFont="1" applyBorder="1" applyAlignment="1">
      <alignment horizontal="center" vertical="center" shrinkToFit="1"/>
    </xf>
    <xf numFmtId="0" fontId="73" fillId="0" borderId="112" xfId="0" applyFont="1" applyBorder="1" applyAlignment="1">
      <alignment horizontal="center" vertical="center" shrinkToFit="1"/>
    </xf>
    <xf numFmtId="0" fontId="73" fillId="0" borderId="148" xfId="0" applyFont="1" applyBorder="1" applyAlignment="1">
      <alignment horizontal="center" vertical="center" shrinkToFit="1"/>
    </xf>
    <xf numFmtId="0" fontId="73" fillId="0" borderId="149" xfId="0" applyFont="1" applyBorder="1" applyAlignment="1">
      <alignment horizontal="center" vertical="center" shrinkToFit="1"/>
    </xf>
    <xf numFmtId="0" fontId="73" fillId="0" borderId="78" xfId="0" applyFont="1" applyBorder="1" applyAlignment="1">
      <alignment horizontal="center" vertical="center" shrinkToFit="1"/>
    </xf>
    <xf numFmtId="0" fontId="73" fillId="0" borderId="21" xfId="0" applyFont="1" applyBorder="1" applyAlignment="1">
      <alignment horizontal="center" vertical="center" shrinkToFit="1"/>
    </xf>
    <xf numFmtId="0" fontId="73" fillId="0" borderId="1" xfId="0" applyFont="1" applyBorder="1" applyAlignment="1">
      <alignment horizontal="center" vertical="center" shrinkToFit="1"/>
    </xf>
    <xf numFmtId="0" fontId="73" fillId="0" borderId="119" xfId="0" applyFont="1" applyBorder="1" applyAlignment="1">
      <alignment horizontal="center" vertical="center" shrinkToFit="1"/>
    </xf>
    <xf numFmtId="0" fontId="73" fillId="0" borderId="114" xfId="0" applyFont="1" applyBorder="1" applyAlignment="1">
      <alignment horizontal="center" vertical="center" shrinkToFit="1"/>
    </xf>
    <xf numFmtId="0" fontId="91" fillId="0" borderId="191" xfId="0" applyFont="1" applyBorder="1" applyAlignment="1">
      <alignment horizontal="center" vertical="center" shrinkToFit="1"/>
    </xf>
    <xf numFmtId="0" fontId="91" fillId="0" borderId="147" xfId="0" applyFont="1" applyBorder="1" applyAlignment="1">
      <alignment horizontal="center" vertical="center" shrinkToFit="1"/>
    </xf>
    <xf numFmtId="0" fontId="123" fillId="0" borderId="112" xfId="0" applyFont="1" applyBorder="1" applyAlignment="1">
      <alignment horizontal="center" vertical="center" shrinkToFit="1"/>
    </xf>
    <xf numFmtId="0" fontId="123" fillId="0" borderId="146" xfId="0" applyFont="1" applyBorder="1" applyAlignment="1">
      <alignment horizontal="center" vertical="center" shrinkToFit="1"/>
    </xf>
    <xf numFmtId="0" fontId="123" fillId="0" borderId="113" xfId="0" applyFont="1" applyBorder="1" applyAlignment="1">
      <alignment horizontal="center" vertical="center" shrinkToFit="1"/>
    </xf>
    <xf numFmtId="0" fontId="123" fillId="0" borderId="150" xfId="0" applyFont="1" applyBorder="1" applyAlignment="1">
      <alignment horizontal="center" vertical="center" shrinkToFit="1"/>
    </xf>
    <xf numFmtId="0" fontId="120" fillId="0" borderId="117" xfId="0" applyFont="1" applyBorder="1" applyAlignment="1">
      <alignment horizontal="center" vertical="center" shrinkToFit="1"/>
    </xf>
    <xf numFmtId="0" fontId="120" fillId="0" borderId="113" xfId="0" applyFont="1" applyBorder="1" applyAlignment="1">
      <alignment horizontal="center" vertical="center" shrinkToFit="1"/>
    </xf>
    <xf numFmtId="0" fontId="120" fillId="0" borderId="120" xfId="0" applyFont="1" applyBorder="1" applyAlignment="1">
      <alignment horizontal="center" vertical="center" shrinkToFit="1"/>
    </xf>
    <xf numFmtId="0" fontId="120" fillId="0" borderId="150" xfId="0" applyFont="1" applyBorder="1" applyAlignment="1">
      <alignment horizontal="center" vertical="center" shrinkToFit="1"/>
    </xf>
    <xf numFmtId="0" fontId="73" fillId="0" borderId="1" xfId="0" applyFont="1" applyBorder="1" applyAlignment="1">
      <alignment horizontal="center" vertical="center" wrapText="1" shrinkToFit="1"/>
    </xf>
    <xf numFmtId="0" fontId="73" fillId="0" borderId="83" xfId="0" applyFont="1" applyBorder="1" applyAlignment="1">
      <alignment horizontal="center" vertical="center" shrinkToFit="1"/>
    </xf>
    <xf numFmtId="0" fontId="73" fillId="0" borderId="116" xfId="0" applyFont="1" applyBorder="1" applyAlignment="1">
      <alignment horizontal="center" vertical="center" shrinkToFit="1"/>
    </xf>
    <xf numFmtId="0" fontId="73" fillId="0" borderId="146" xfId="0" applyFont="1" applyBorder="1" applyAlignment="1">
      <alignment horizontal="center" vertical="center" shrinkToFit="1"/>
    </xf>
    <xf numFmtId="0" fontId="73" fillId="0" borderId="120" xfId="0" applyFont="1" applyBorder="1" applyAlignment="1">
      <alignment horizontal="center" vertical="center" shrinkToFit="1"/>
    </xf>
    <xf numFmtId="0" fontId="73" fillId="0" borderId="150" xfId="0" applyFont="1" applyBorder="1" applyAlignment="1">
      <alignment horizontal="center" vertical="center" shrinkToFit="1"/>
    </xf>
    <xf numFmtId="0" fontId="112" fillId="0" borderId="0" xfId="0" applyFont="1" applyAlignment="1">
      <alignment horizontal="left" vertical="center"/>
    </xf>
    <xf numFmtId="0" fontId="112" fillId="0" borderId="0" xfId="0" applyFont="1" applyAlignment="1">
      <alignment horizontal="center" vertical="center"/>
    </xf>
    <xf numFmtId="49" fontId="0" fillId="0" borderId="21" xfId="0" applyNumberFormat="1" applyBorder="1" applyAlignment="1">
      <alignment horizontal="left" vertical="center"/>
    </xf>
    <xf numFmtId="0" fontId="44" fillId="10" borderId="21" xfId="0" applyFont="1" applyFill="1" applyBorder="1" applyAlignment="1">
      <alignment horizontal="left" vertical="center" wrapText="1"/>
    </xf>
    <xf numFmtId="0" fontId="0" fillId="0" borderId="20" xfId="0" applyBorder="1" applyAlignment="1">
      <alignment horizontal="left" vertical="center" wrapText="1"/>
    </xf>
    <xf numFmtId="0" fontId="44" fillId="0" borderId="23" xfId="0" applyFont="1" applyBorder="1" applyAlignment="1">
      <alignment vertical="center" wrapText="1"/>
    </xf>
    <xf numFmtId="0" fontId="44" fillId="0" borderId="15" xfId="0" applyFont="1" applyBorder="1" applyAlignment="1">
      <alignment vertical="center" wrapText="1"/>
    </xf>
    <xf numFmtId="0" fontId="44" fillId="0" borderId="24" xfId="0" applyFont="1" applyBorder="1" applyAlignment="1">
      <alignment vertical="center" wrapText="1"/>
    </xf>
    <xf numFmtId="0" fontId="44" fillId="0" borderId="50" xfId="0" applyFont="1" applyBorder="1" applyAlignment="1">
      <alignment horizontal="justify" vertical="center" wrapText="1"/>
    </xf>
    <xf numFmtId="56" fontId="44" fillId="10" borderId="23" xfId="0" applyNumberFormat="1" applyFont="1" applyFill="1" applyBorder="1" applyAlignment="1">
      <alignment horizontal="center" vertical="center" wrapText="1"/>
    </xf>
    <xf numFmtId="56" fontId="44" fillId="10" borderId="24" xfId="0" applyNumberFormat="1" applyFont="1" applyFill="1" applyBorder="1" applyAlignment="1">
      <alignment horizontal="center" vertical="center" wrapText="1"/>
    </xf>
    <xf numFmtId="56" fontId="44" fillId="10" borderId="26" xfId="0" applyNumberFormat="1" applyFont="1" applyFill="1" applyBorder="1" applyAlignment="1">
      <alignment horizontal="center" vertical="center" wrapText="1"/>
    </xf>
    <xf numFmtId="56" fontId="44" fillId="10" borderId="27" xfId="0" applyNumberFormat="1" applyFont="1" applyFill="1" applyBorder="1" applyAlignment="1">
      <alignment horizontal="center" vertical="center" wrapText="1"/>
    </xf>
    <xf numFmtId="56" fontId="44" fillId="10" borderId="28" xfId="0" applyNumberFormat="1" applyFont="1" applyFill="1" applyBorder="1" applyAlignment="1">
      <alignment horizontal="center" vertical="center" wrapText="1"/>
    </xf>
    <xf numFmtId="56" fontId="44" fillId="10" borderId="29" xfId="0" applyNumberFormat="1" applyFont="1" applyFill="1" applyBorder="1" applyAlignment="1">
      <alignment horizontal="center" vertical="center" wrapText="1"/>
    </xf>
    <xf numFmtId="0" fontId="44" fillId="0" borderId="23" xfId="0" applyFont="1" applyBorder="1" applyAlignment="1">
      <alignment horizontal="justify" vertical="center" wrapText="1"/>
    </xf>
    <xf numFmtId="0" fontId="44" fillId="0" borderId="26" xfId="0" applyFont="1" applyBorder="1" applyAlignment="1">
      <alignment horizontal="justify" vertical="center" wrapText="1"/>
    </xf>
    <xf numFmtId="0" fontId="44" fillId="0" borderId="28" xfId="0" applyFont="1" applyBorder="1" applyAlignment="1">
      <alignment horizontal="justify" vertical="center" wrapText="1"/>
    </xf>
    <xf numFmtId="0" fontId="44" fillId="0" borderId="26" xfId="0" applyFont="1" applyBorder="1" applyAlignment="1">
      <alignment vertical="center" wrapText="1"/>
    </xf>
    <xf numFmtId="0" fontId="44" fillId="0" borderId="0" xfId="0" applyFont="1" applyAlignment="1">
      <alignment vertical="center" wrapText="1"/>
    </xf>
    <xf numFmtId="0" fontId="44" fillId="0" borderId="27" xfId="0" applyFont="1" applyBorder="1" applyAlignment="1">
      <alignment vertical="center" wrapText="1"/>
    </xf>
    <xf numFmtId="0" fontId="44" fillId="0" borderId="28" xfId="0" applyFont="1" applyBorder="1" applyAlignment="1">
      <alignment vertical="center" wrapText="1"/>
    </xf>
    <xf numFmtId="0" fontId="44" fillId="0" borderId="31" xfId="0" applyFont="1" applyBorder="1" applyAlignment="1">
      <alignment vertical="center" wrapText="1"/>
    </xf>
    <xf numFmtId="0" fontId="44" fillId="0" borderId="29" xfId="0" applyFont="1" applyBorder="1" applyAlignment="1">
      <alignment vertical="center" wrapText="1"/>
    </xf>
    <xf numFmtId="0" fontId="44" fillId="0" borderId="93" xfId="0" applyFont="1" applyBorder="1" applyAlignment="1">
      <alignment horizontal="justify" vertical="center" wrapText="1"/>
    </xf>
    <xf numFmtId="0" fontId="44" fillId="10" borderId="1" xfId="0" applyFont="1" applyFill="1" applyBorder="1" applyAlignment="1">
      <alignment horizontal="left" vertical="center" wrapText="1"/>
    </xf>
    <xf numFmtId="0" fontId="44" fillId="10" borderId="19" xfId="0" applyFont="1" applyFill="1" applyBorder="1" applyAlignment="1">
      <alignment horizontal="right" vertical="center" wrapText="1"/>
    </xf>
    <xf numFmtId="0" fontId="0" fillId="0" borderId="21" xfId="0" applyBorder="1" applyAlignment="1">
      <alignment horizontal="right" vertical="center" wrapText="1"/>
    </xf>
    <xf numFmtId="0" fontId="44" fillId="0" borderId="1" xfId="0" applyFont="1" applyBorder="1" applyAlignment="1">
      <alignment horizontal="center" vertical="center" wrapText="1"/>
    </xf>
    <xf numFmtId="0" fontId="44" fillId="0" borderId="1" xfId="0" applyFont="1" applyBorder="1" applyAlignment="1">
      <alignment horizontal="left" vertical="center" wrapText="1"/>
    </xf>
    <xf numFmtId="0" fontId="0" fillId="0" borderId="15" xfId="0" applyBorder="1" applyAlignment="1">
      <alignment horizontal="left" vertical="center"/>
    </xf>
    <xf numFmtId="0" fontId="0" fillId="0" borderId="24" xfId="0" applyBorder="1" applyAlignment="1">
      <alignment horizontal="left" vertical="center"/>
    </xf>
    <xf numFmtId="0" fontId="0" fillId="0" borderId="29" xfId="0" applyBorder="1" applyAlignment="1">
      <alignment horizontal="left" vertical="center"/>
    </xf>
    <xf numFmtId="0" fontId="44" fillId="10" borderId="19" xfId="0" applyFont="1" applyFill="1" applyBorder="1" applyAlignment="1">
      <alignment horizontal="left" vertical="center" wrapText="1"/>
    </xf>
    <xf numFmtId="0" fontId="44" fillId="10" borderId="20" xfId="0" applyFont="1" applyFill="1" applyBorder="1" applyAlignment="1">
      <alignment horizontal="left" vertical="center" wrapText="1"/>
    </xf>
    <xf numFmtId="0" fontId="44" fillId="0" borderId="19" xfId="0" applyFont="1" applyBorder="1" applyAlignment="1">
      <alignment horizontal="left" vertical="center" wrapText="1"/>
    </xf>
    <xf numFmtId="0" fontId="44" fillId="0" borderId="21" xfId="0" applyFont="1" applyBorder="1" applyAlignment="1">
      <alignment horizontal="left" vertical="center" wrapText="1"/>
    </xf>
    <xf numFmtId="0" fontId="44" fillId="0" borderId="20" xfId="0" applyFont="1" applyBorder="1" applyAlignment="1">
      <alignment horizontal="left" vertical="center" wrapText="1"/>
    </xf>
    <xf numFmtId="0" fontId="98" fillId="0" borderId="0" xfId="0" applyFont="1" applyAlignment="1">
      <alignment horizontal="left" vertical="center"/>
    </xf>
    <xf numFmtId="0" fontId="44" fillId="0" borderId="23" xfId="0" applyFont="1" applyBorder="1" applyAlignment="1">
      <alignment horizontal="left" vertical="center" wrapText="1"/>
    </xf>
    <xf numFmtId="0" fontId="44" fillId="0" borderId="26" xfId="0" applyFont="1" applyBorder="1" applyAlignment="1">
      <alignment horizontal="center" vertical="center" wrapText="1"/>
    </xf>
    <xf numFmtId="0" fontId="44" fillId="0" borderId="0" xfId="0" applyFont="1" applyAlignment="1">
      <alignment horizontal="center" vertical="center" wrapText="1"/>
    </xf>
    <xf numFmtId="0" fontId="44" fillId="0" borderId="27" xfId="0" applyFont="1" applyBorder="1" applyAlignment="1">
      <alignment horizontal="center" vertical="center" wrapText="1"/>
    </xf>
    <xf numFmtId="0" fontId="44" fillId="0" borderId="26" xfId="0" applyFont="1" applyBorder="1" applyAlignment="1">
      <alignment horizontal="left" vertical="center" wrapText="1"/>
    </xf>
    <xf numFmtId="0" fontId="44" fillId="0" borderId="1" xfId="0" applyFont="1" applyBorder="1" applyAlignment="1">
      <alignment horizontal="left" vertical="center" shrinkToFit="1"/>
    </xf>
    <xf numFmtId="56" fontId="44" fillId="10" borderId="23" xfId="0" applyNumberFormat="1" applyFont="1" applyFill="1" applyBorder="1" applyAlignment="1">
      <alignment horizontal="center" vertical="top" wrapText="1"/>
    </xf>
    <xf numFmtId="56" fontId="44" fillId="10" borderId="24" xfId="0" applyNumberFormat="1" applyFont="1" applyFill="1" applyBorder="1" applyAlignment="1">
      <alignment horizontal="center" vertical="top" wrapText="1"/>
    </xf>
    <xf numFmtId="56" fontId="44" fillId="10" borderId="26" xfId="0" applyNumberFormat="1" applyFont="1" applyFill="1" applyBorder="1" applyAlignment="1">
      <alignment horizontal="center" vertical="top" wrapText="1"/>
    </xf>
    <xf numFmtId="56" fontId="44" fillId="10" borderId="27" xfId="0" applyNumberFormat="1" applyFont="1" applyFill="1" applyBorder="1" applyAlignment="1">
      <alignment horizontal="center" vertical="top" wrapText="1"/>
    </xf>
    <xf numFmtId="56" fontId="44" fillId="10" borderId="28" xfId="0" applyNumberFormat="1" applyFont="1" applyFill="1" applyBorder="1" applyAlignment="1">
      <alignment horizontal="center" vertical="top" wrapText="1"/>
    </xf>
    <xf numFmtId="56" fontId="44" fillId="10" borderId="29" xfId="0" applyNumberFormat="1" applyFont="1" applyFill="1" applyBorder="1" applyAlignment="1">
      <alignment horizontal="center" vertical="top" wrapText="1"/>
    </xf>
    <xf numFmtId="0" fontId="44" fillId="0" borderId="28" xfId="0" applyFont="1" applyBorder="1" applyAlignment="1">
      <alignment horizontal="left" vertical="center" wrapText="1"/>
    </xf>
    <xf numFmtId="0" fontId="44" fillId="0" borderId="0" xfId="0" applyFont="1" applyAlignment="1">
      <alignment horizontal="justify" vertical="center" wrapText="1"/>
    </xf>
    <xf numFmtId="0" fontId="101" fillId="0" borderId="15" xfId="0" applyFont="1" applyBorder="1" applyAlignment="1">
      <alignment horizontal="left" vertical="center" wrapText="1" indent="1"/>
    </xf>
    <xf numFmtId="0" fontId="101" fillId="0" borderId="0" xfId="0" applyFont="1" applyAlignment="1">
      <alignment horizontal="left" vertical="center" wrapText="1" indent="1"/>
    </xf>
    <xf numFmtId="0" fontId="44" fillId="0" borderId="0" xfId="0" applyFont="1" applyAlignment="1">
      <alignment horizontal="right" vertical="center" wrapText="1"/>
    </xf>
    <xf numFmtId="0" fontId="0" fillId="0" borderId="0" xfId="0" applyAlignment="1">
      <alignment horizontal="right" vertical="center"/>
    </xf>
    <xf numFmtId="0" fontId="44" fillId="0" borderId="100" xfId="0" applyFont="1" applyBorder="1" applyAlignment="1">
      <alignment horizontal="justify" vertical="center" wrapText="1"/>
    </xf>
    <xf numFmtId="0" fontId="55" fillId="0" borderId="31" xfId="4" applyFont="1" applyBorder="1" applyAlignment="1">
      <alignment horizontal="distributed" vertical="center"/>
    </xf>
    <xf numFmtId="49" fontId="54" fillId="0" borderId="31" xfId="4" applyNumberFormat="1" applyFont="1" applyBorder="1" applyAlignment="1">
      <alignment horizontal="center" vertical="center"/>
    </xf>
    <xf numFmtId="0" fontId="54" fillId="0" borderId="0" xfId="4" applyFont="1" applyAlignment="1">
      <alignment horizontal="center" vertical="center"/>
    </xf>
    <xf numFmtId="49" fontId="55" fillId="0" borderId="31" xfId="4" applyNumberFormat="1" applyFont="1" applyBorder="1" applyAlignment="1"/>
    <xf numFmtId="0" fontId="48" fillId="0" borderId="19" xfId="4" applyFont="1" applyBorder="1" applyAlignment="1">
      <alignment vertical="center" wrapText="1"/>
    </xf>
    <xf numFmtId="0" fontId="48" fillId="0" borderId="20" xfId="4" applyFont="1" applyBorder="1" applyAlignment="1">
      <alignment vertical="center" wrapText="1"/>
    </xf>
    <xf numFmtId="0" fontId="48" fillId="0" borderId="19" xfId="4" applyFont="1" applyBorder="1">
      <alignment vertical="center"/>
    </xf>
    <xf numFmtId="0" fontId="48" fillId="0" borderId="20" xfId="4" applyFont="1" applyBorder="1">
      <alignment vertical="center"/>
    </xf>
    <xf numFmtId="0" fontId="55" fillId="3" borderId="195" xfId="4" applyFont="1" applyFill="1" applyBorder="1" applyAlignment="1">
      <alignment horizontal="center" vertical="center" wrapText="1"/>
    </xf>
    <xf numFmtId="0" fontId="55" fillId="3" borderId="200" xfId="4" applyFont="1" applyFill="1" applyBorder="1" applyAlignment="1">
      <alignment horizontal="center" vertical="center" wrapText="1"/>
    </xf>
    <xf numFmtId="0" fontId="55" fillId="3" borderId="205" xfId="4" applyFont="1" applyFill="1" applyBorder="1" applyAlignment="1">
      <alignment horizontal="center" vertical="center" wrapText="1"/>
    </xf>
    <xf numFmtId="0" fontId="55" fillId="3" borderId="199" xfId="4" applyFont="1" applyFill="1" applyBorder="1" applyAlignment="1">
      <alignment horizontal="center" vertical="center" wrapText="1"/>
    </xf>
    <xf numFmtId="0" fontId="55" fillId="3" borderId="204" xfId="4" applyFont="1" applyFill="1" applyBorder="1" applyAlignment="1">
      <alignment horizontal="center" vertical="center" wrapText="1"/>
    </xf>
    <xf numFmtId="0" fontId="55" fillId="3" borderId="22" xfId="4" applyFont="1" applyFill="1" applyBorder="1" applyAlignment="1">
      <alignment horizontal="center" vertical="center"/>
    </xf>
    <xf numFmtId="0" fontId="55" fillId="3" borderId="2" xfId="4" applyFont="1" applyFill="1" applyBorder="1" applyAlignment="1">
      <alignment horizontal="center" vertical="center"/>
    </xf>
    <xf numFmtId="0" fontId="55" fillId="0" borderId="192" xfId="4" applyFont="1" applyBorder="1">
      <alignment vertical="center"/>
    </xf>
    <xf numFmtId="0" fontId="55" fillId="0" borderId="193" xfId="4" applyFont="1" applyBorder="1">
      <alignment vertical="center"/>
    </xf>
    <xf numFmtId="0" fontId="47" fillId="0" borderId="19" xfId="4" applyFont="1" applyBorder="1" applyAlignment="1">
      <alignment vertical="center" wrapText="1"/>
    </xf>
    <xf numFmtId="0" fontId="47" fillId="0" borderId="20" xfId="4" applyFont="1" applyBorder="1" applyAlignment="1">
      <alignment vertical="center" wrapText="1"/>
    </xf>
    <xf numFmtId="0" fontId="55" fillId="3" borderId="25" xfId="4" applyFont="1" applyFill="1" applyBorder="1" applyAlignment="1">
      <alignment horizontal="center" vertical="center"/>
    </xf>
    <xf numFmtId="49" fontId="55" fillId="0" borderId="21" xfId="4" applyNumberFormat="1" applyFont="1" applyBorder="1" applyAlignment="1">
      <alignment horizontal="center" vertical="center"/>
    </xf>
    <xf numFmtId="49" fontId="55" fillId="0" borderId="31" xfId="4" applyNumberFormat="1" applyFont="1" applyBorder="1" applyAlignment="1">
      <alignment horizontal="center" vertical="center"/>
    </xf>
    <xf numFmtId="0" fontId="55" fillId="3" borderId="22" xfId="4" applyFont="1" applyFill="1" applyBorder="1">
      <alignment vertical="center"/>
    </xf>
    <xf numFmtId="0" fontId="55" fillId="3" borderId="25" xfId="4" applyFont="1" applyFill="1" applyBorder="1">
      <alignment vertical="center"/>
    </xf>
    <xf numFmtId="0" fontId="55" fillId="3" borderId="2" xfId="4" applyFont="1" applyFill="1" applyBorder="1">
      <alignment vertical="center"/>
    </xf>
    <xf numFmtId="0" fontId="55" fillId="3" borderId="19" xfId="4" applyFont="1" applyFill="1" applyBorder="1" applyAlignment="1">
      <alignment horizontal="center" vertical="center"/>
    </xf>
    <xf numFmtId="0" fontId="55" fillId="3" borderId="21" xfId="4" applyFont="1" applyFill="1" applyBorder="1" applyAlignment="1">
      <alignment horizontal="center" vertical="center"/>
    </xf>
    <xf numFmtId="0" fontId="55" fillId="3" borderId="194" xfId="4" applyFont="1" applyFill="1" applyBorder="1">
      <alignment vertical="center"/>
    </xf>
    <xf numFmtId="0" fontId="55" fillId="3" borderId="1" xfId="4" applyFont="1" applyFill="1" applyBorder="1" applyAlignment="1">
      <alignment horizontal="center" vertical="center"/>
    </xf>
    <xf numFmtId="0" fontId="47" fillId="0" borderId="209" xfId="4" applyFont="1" applyBorder="1" applyAlignment="1">
      <alignment horizontal="right" vertical="top"/>
    </xf>
    <xf numFmtId="0" fontId="47" fillId="0" borderId="210" xfId="4" applyFont="1" applyBorder="1" applyAlignment="1">
      <alignment horizontal="right" vertical="top"/>
    </xf>
    <xf numFmtId="0" fontId="47" fillId="0" borderId="211" xfId="4" applyFont="1" applyBorder="1" applyAlignment="1">
      <alignment horizontal="right" vertical="top"/>
    </xf>
    <xf numFmtId="0" fontId="47" fillId="0" borderId="212" xfId="4" applyFont="1" applyBorder="1" applyAlignment="1">
      <alignment horizontal="right" vertical="top"/>
    </xf>
    <xf numFmtId="0" fontId="55" fillId="3" borderId="1" xfId="4" applyFont="1" applyFill="1" applyBorder="1" applyAlignment="1">
      <alignment horizontal="right" vertical="center"/>
    </xf>
    <xf numFmtId="0" fontId="55" fillId="3" borderId="19" xfId="4" applyFont="1" applyFill="1" applyBorder="1" applyAlignment="1">
      <alignment horizontal="right" vertical="center"/>
    </xf>
    <xf numFmtId="0" fontId="55" fillId="3" borderId="20" xfId="4" applyFont="1" applyFill="1" applyBorder="1" applyAlignment="1">
      <alignment horizontal="center" vertical="center"/>
    </xf>
    <xf numFmtId="0" fontId="55" fillId="0" borderId="0" xfId="4" applyFont="1" applyAlignment="1">
      <alignment horizontal="center" vertical="center" wrapText="1"/>
    </xf>
    <xf numFmtId="0" fontId="55" fillId="3" borderId="25" xfId="4" applyFont="1" applyFill="1" applyBorder="1" applyAlignment="1">
      <alignment horizontal="center" vertical="center" wrapText="1"/>
    </xf>
    <xf numFmtId="0" fontId="55" fillId="3" borderId="2" xfId="4" applyFont="1" applyFill="1" applyBorder="1" applyAlignment="1">
      <alignment horizontal="center" vertical="center" wrapText="1"/>
    </xf>
    <xf numFmtId="0" fontId="55" fillId="0" borderId="27" xfId="4" applyFont="1" applyBorder="1" applyAlignment="1">
      <alignment horizontal="center" vertical="center"/>
    </xf>
    <xf numFmtId="0" fontId="5" fillId="0" borderId="0" xfId="7" applyFont="1" applyAlignment="1">
      <alignment horizontal="center" vertical="center"/>
    </xf>
    <xf numFmtId="0" fontId="22" fillId="0" borderId="31" xfId="7" applyFont="1" applyBorder="1" applyAlignment="1">
      <alignment horizontal="center"/>
    </xf>
    <xf numFmtId="49" fontId="5" fillId="0" borderId="31" xfId="7" applyNumberFormat="1" applyFont="1" applyBorder="1" applyAlignment="1">
      <alignment horizontal="center" vertical="center"/>
    </xf>
    <xf numFmtId="0" fontId="159" fillId="0" borderId="0" xfId="7" applyFont="1" applyAlignment="1">
      <alignment horizontal="left" vertical="center"/>
    </xf>
    <xf numFmtId="0" fontId="109" fillId="3" borderId="19" xfId="7" applyFont="1" applyFill="1" applyBorder="1" applyAlignment="1">
      <alignment horizontal="center" vertical="center" wrapText="1"/>
    </xf>
    <xf numFmtId="0" fontId="109" fillId="3" borderId="20" xfId="7" applyFont="1" applyFill="1" applyBorder="1" applyAlignment="1">
      <alignment horizontal="center" vertical="center" wrapText="1"/>
    </xf>
    <xf numFmtId="49" fontId="74" fillId="0" borderId="19" xfId="7" applyNumberFormat="1" applyFont="1" applyBorder="1" applyAlignment="1">
      <alignment horizontal="center" vertical="center"/>
    </xf>
    <xf numFmtId="49" fontId="74" fillId="0" borderId="21" xfId="7" applyNumberFormat="1" applyFont="1" applyBorder="1" applyAlignment="1">
      <alignment horizontal="center" vertical="center"/>
    </xf>
    <xf numFmtId="49" fontId="74" fillId="0" borderId="15" xfId="7" applyNumberFormat="1" applyFont="1" applyBorder="1" applyAlignment="1">
      <alignment horizontal="center" vertical="center"/>
    </xf>
    <xf numFmtId="49" fontId="74" fillId="0" borderId="24" xfId="7" applyNumberFormat="1" applyFont="1" applyBorder="1" applyAlignment="1">
      <alignment horizontal="center" vertical="center"/>
    </xf>
    <xf numFmtId="0" fontId="9" fillId="0" borderId="15" xfId="7" applyFont="1" applyBorder="1" applyAlignment="1">
      <alignment horizontal="center" vertical="center"/>
    </xf>
    <xf numFmtId="0" fontId="9" fillId="0" borderId="0" xfId="7" applyFont="1" applyAlignment="1">
      <alignment horizontal="center" vertical="center"/>
    </xf>
    <xf numFmtId="0" fontId="9" fillId="0" borderId="31" xfId="7" applyFont="1" applyBorder="1" applyAlignment="1">
      <alignment horizontal="center" vertical="center"/>
    </xf>
    <xf numFmtId="0" fontId="22" fillId="3" borderId="23" xfId="7" applyFont="1" applyFill="1" applyBorder="1" applyAlignment="1">
      <alignment horizontal="center" vertical="center" wrapText="1"/>
    </xf>
    <xf numFmtId="0" fontId="22" fillId="3" borderId="24" xfId="7" applyFont="1" applyFill="1" applyBorder="1" applyAlignment="1">
      <alignment horizontal="center" vertical="center" wrapText="1"/>
    </xf>
    <xf numFmtId="0" fontId="22" fillId="3" borderId="28" xfId="7" applyFont="1" applyFill="1" applyBorder="1" applyAlignment="1">
      <alignment horizontal="center" vertical="center" wrapText="1"/>
    </xf>
    <xf numFmtId="0" fontId="22" fillId="3" borderId="29" xfId="7" applyFont="1" applyFill="1" applyBorder="1" applyAlignment="1">
      <alignment horizontal="center" vertical="center" wrapText="1"/>
    </xf>
    <xf numFmtId="49" fontId="12" fillId="0" borderId="135" xfId="7" applyNumberFormat="1" applyFont="1" applyBorder="1" applyAlignment="1">
      <alignment horizontal="center" vertical="center"/>
    </xf>
    <xf numFmtId="49" fontId="12" fillId="0" borderId="64" xfId="7" applyNumberFormat="1" applyFont="1" applyBorder="1" applyAlignment="1">
      <alignment horizontal="center" vertical="center"/>
    </xf>
    <xf numFmtId="49" fontId="12" fillId="0" borderId="23" xfId="7" applyNumberFormat="1" applyFont="1" applyBorder="1" applyAlignment="1">
      <alignment horizontal="center" vertical="center"/>
    </xf>
    <xf numFmtId="49" fontId="12" fillId="0" borderId="15" xfId="7" applyNumberFormat="1" applyFont="1" applyBorder="1" applyAlignment="1">
      <alignment horizontal="center" vertical="center"/>
    </xf>
    <xf numFmtId="49" fontId="12" fillId="0" borderId="34" xfId="7" applyNumberFormat="1" applyFont="1" applyBorder="1" applyAlignment="1">
      <alignment horizontal="center" vertical="center"/>
    </xf>
    <xf numFmtId="49" fontId="12" fillId="0" borderId="35" xfId="7" applyNumberFormat="1" applyFont="1" applyBorder="1" applyAlignment="1">
      <alignment horizontal="center" vertical="center"/>
    </xf>
    <xf numFmtId="49" fontId="74" fillId="0" borderId="20" xfId="7" applyNumberFormat="1" applyFont="1" applyBorder="1" applyAlignment="1">
      <alignment horizontal="center" vertical="center"/>
    </xf>
    <xf numFmtId="49" fontId="74" fillId="0" borderId="38" xfId="7" applyNumberFormat="1" applyFont="1" applyBorder="1" applyAlignment="1">
      <alignment horizontal="center" vertical="center"/>
    </xf>
    <xf numFmtId="49" fontId="74" fillId="0" borderId="39" xfId="7" applyNumberFormat="1" applyFont="1" applyBorder="1" applyAlignment="1">
      <alignment horizontal="center" vertical="center"/>
    </xf>
    <xf numFmtId="0" fontId="5" fillId="3" borderId="23" xfId="7" applyFont="1" applyFill="1" applyBorder="1" applyAlignment="1">
      <alignment horizontal="center" vertical="center" wrapText="1"/>
    </xf>
    <xf numFmtId="0" fontId="5" fillId="3" borderId="24" xfId="7" applyFont="1" applyFill="1" applyBorder="1" applyAlignment="1">
      <alignment horizontal="center" vertical="center"/>
    </xf>
    <xf numFmtId="0" fontId="5" fillId="3" borderId="28" xfId="7" applyFont="1" applyFill="1" applyBorder="1" applyAlignment="1">
      <alignment horizontal="center" vertical="center"/>
    </xf>
    <xf numFmtId="0" fontId="5" fillId="3" borderId="29" xfId="7" applyFont="1" applyFill="1" applyBorder="1" applyAlignment="1">
      <alignment horizontal="center" vertical="center"/>
    </xf>
    <xf numFmtId="0" fontId="5" fillId="3" borderId="24" xfId="7" applyFont="1" applyFill="1" applyBorder="1" applyAlignment="1">
      <alignment horizontal="center" vertical="center" wrapText="1"/>
    </xf>
    <xf numFmtId="0" fontId="5" fillId="3" borderId="26" xfId="7" applyFont="1" applyFill="1" applyBorder="1" applyAlignment="1">
      <alignment horizontal="center" vertical="center" wrapText="1"/>
    </xf>
    <xf numFmtId="0" fontId="5" fillId="3" borderId="27" xfId="7" applyFont="1" applyFill="1" applyBorder="1" applyAlignment="1">
      <alignment horizontal="center" vertical="center" wrapText="1"/>
    </xf>
    <xf numFmtId="0" fontId="5" fillId="3" borderId="29" xfId="7" applyFont="1" applyFill="1" applyBorder="1" applyAlignment="1">
      <alignment horizontal="center" vertical="center" wrapText="1"/>
    </xf>
    <xf numFmtId="49" fontId="5" fillId="0" borderId="15" xfId="7" applyNumberFormat="1" applyFont="1" applyBorder="1" applyAlignment="1">
      <alignment horizontal="center" vertical="center"/>
    </xf>
    <xf numFmtId="49" fontId="5" fillId="0" borderId="0" xfId="7" applyNumberFormat="1" applyFont="1" applyAlignment="1">
      <alignment horizontal="center" vertical="center"/>
    </xf>
    <xf numFmtId="49" fontId="74" fillId="0" borderId="0" xfId="7" applyNumberFormat="1" applyFont="1" applyAlignment="1">
      <alignment horizontal="center" vertical="center"/>
    </xf>
    <xf numFmtId="49" fontId="74" fillId="0" borderId="31" xfId="7" applyNumberFormat="1" applyFont="1" applyBorder="1" applyAlignment="1">
      <alignment horizontal="center" vertical="center"/>
    </xf>
    <xf numFmtId="0" fontId="22" fillId="0" borderId="0" xfId="7" applyFont="1" applyAlignment="1">
      <alignment horizontal="left" vertical="center"/>
    </xf>
    <xf numFmtId="0" fontId="5" fillId="3" borderId="26" xfId="7" applyFont="1" applyFill="1" applyBorder="1" applyAlignment="1">
      <alignment horizontal="left" vertical="center" wrapText="1"/>
    </xf>
    <xf numFmtId="0" fontId="5" fillId="3" borderId="24" xfId="7" applyFont="1" applyFill="1" applyBorder="1" applyAlignment="1">
      <alignment horizontal="left" vertical="center" wrapText="1"/>
    </xf>
    <xf numFmtId="0" fontId="5" fillId="3" borderId="27" xfId="7" applyFont="1" applyFill="1" applyBorder="1" applyAlignment="1">
      <alignment horizontal="left" vertical="center" wrapText="1"/>
    </xf>
    <xf numFmtId="0" fontId="5" fillId="3" borderId="28" xfId="7" applyFont="1" applyFill="1" applyBorder="1" applyAlignment="1">
      <alignment horizontal="left" vertical="center" wrapText="1"/>
    </xf>
    <xf numFmtId="0" fontId="5" fillId="3" borderId="29" xfId="7" applyFont="1" applyFill="1" applyBorder="1" applyAlignment="1">
      <alignment horizontal="left" vertical="center" wrapText="1"/>
    </xf>
    <xf numFmtId="0" fontId="10" fillId="0" borderId="15" xfId="7" applyFont="1" applyBorder="1" applyAlignment="1">
      <alignment horizontal="center"/>
    </xf>
    <xf numFmtId="0" fontId="12" fillId="0" borderId="31" xfId="7" applyFont="1" applyBorder="1" applyAlignment="1">
      <alignment horizontal="center" vertical="center"/>
    </xf>
    <xf numFmtId="0" fontId="5" fillId="0" borderId="29" xfId="7" applyFont="1" applyBorder="1" applyAlignment="1">
      <alignment horizontal="center" vertical="center"/>
    </xf>
    <xf numFmtId="0" fontId="10" fillId="0" borderId="21" xfId="7" applyFont="1" applyBorder="1" applyAlignment="1">
      <alignment horizontal="left" vertical="center" wrapText="1"/>
    </xf>
    <xf numFmtId="0" fontId="15" fillId="0" borderId="21" xfId="7" applyBorder="1" applyAlignment="1">
      <alignment horizontal="left" vertical="center"/>
    </xf>
    <xf numFmtId="0" fontId="5" fillId="0" borderId="21" xfId="7" applyFont="1" applyBorder="1" applyAlignment="1">
      <alignment horizontal="left" vertical="center"/>
    </xf>
    <xf numFmtId="181" fontId="36" fillId="0" borderId="19" xfId="7" applyNumberFormat="1" applyFont="1" applyBorder="1" applyAlignment="1">
      <alignment horizontal="center" vertical="center"/>
    </xf>
    <xf numFmtId="181" fontId="36" fillId="0" borderId="20" xfId="7" applyNumberFormat="1" applyFont="1" applyBorder="1" applyAlignment="1">
      <alignment horizontal="center" vertical="center"/>
    </xf>
    <xf numFmtId="181" fontId="36" fillId="0" borderId="1" xfId="7" applyNumberFormat="1" applyFont="1" applyBorder="1" applyAlignment="1">
      <alignment horizontal="center" vertical="center"/>
    </xf>
    <xf numFmtId="181" fontId="2" fillId="0" borderId="1" xfId="7" applyNumberFormat="1" applyFont="1" applyBorder="1" applyAlignment="1">
      <alignment horizontal="center" vertical="center"/>
    </xf>
    <xf numFmtId="181" fontId="36" fillId="0" borderId="21" xfId="7" applyNumberFormat="1" applyFont="1" applyBorder="1" applyAlignment="1">
      <alignment horizontal="center" vertical="center"/>
    </xf>
    <xf numFmtId="185" fontId="2" fillId="0" borderId="1" xfId="7" applyNumberFormat="1" applyFont="1" applyBorder="1" applyAlignment="1">
      <alignment horizontal="center" vertical="center"/>
    </xf>
    <xf numFmtId="181" fontId="36" fillId="0" borderId="214" xfId="7" applyNumberFormat="1" applyFont="1" applyBorder="1" applyAlignment="1">
      <alignment horizontal="center" vertical="center" wrapText="1"/>
    </xf>
    <xf numFmtId="181" fontId="36" fillId="0" borderId="51" xfId="7" applyNumberFormat="1" applyFont="1" applyBorder="1" applyAlignment="1">
      <alignment horizontal="center" vertical="center" wrapText="1"/>
    </xf>
    <xf numFmtId="181" fontId="2" fillId="0" borderId="19" xfId="7" applyNumberFormat="1" applyFont="1" applyBorder="1" applyAlignment="1">
      <alignment horizontal="center" vertical="center" wrapText="1"/>
    </xf>
    <xf numFmtId="181" fontId="2" fillId="0" borderId="20" xfId="7" applyNumberFormat="1" applyFont="1" applyBorder="1" applyAlignment="1">
      <alignment horizontal="center" vertical="center" wrapText="1"/>
    </xf>
    <xf numFmtId="181" fontId="36" fillId="0" borderId="1" xfId="7" applyNumberFormat="1" applyFont="1" applyBorder="1" applyAlignment="1">
      <alignment horizontal="left" vertical="center" wrapText="1"/>
    </xf>
    <xf numFmtId="181" fontId="36" fillId="0" borderId="2" xfId="7" applyNumberFormat="1" applyFont="1" applyBorder="1" applyAlignment="1">
      <alignment horizontal="left" vertical="center" wrapText="1"/>
    </xf>
    <xf numFmtId="181" fontId="2" fillId="0" borderId="23" xfId="7" applyNumberFormat="1" applyFont="1" applyBorder="1" applyAlignment="1">
      <alignment horizontal="center" vertical="center"/>
    </xf>
    <xf numFmtId="181" fontId="2" fillId="0" borderId="15" xfId="7" applyNumberFormat="1" applyFont="1" applyBorder="1" applyAlignment="1">
      <alignment horizontal="center" vertical="center"/>
    </xf>
    <xf numFmtId="181" fontId="2" fillId="0" borderId="24" xfId="7" applyNumberFormat="1" applyFont="1" applyBorder="1" applyAlignment="1">
      <alignment horizontal="center" vertical="center"/>
    </xf>
    <xf numFmtId="181" fontId="2" fillId="0" borderId="28" xfId="7" applyNumberFormat="1" applyFont="1" applyBorder="1" applyAlignment="1">
      <alignment horizontal="center" vertical="center"/>
    </xf>
    <xf numFmtId="181" fontId="2" fillId="0" borderId="31" xfId="7" applyNumberFormat="1" applyFont="1" applyBorder="1" applyAlignment="1">
      <alignment horizontal="center" vertical="center"/>
    </xf>
    <xf numFmtId="181" fontId="2" fillId="0" borderId="29" xfId="7" applyNumberFormat="1" applyFont="1" applyBorder="1" applyAlignment="1">
      <alignment horizontal="center" vertical="center"/>
    </xf>
    <xf numFmtId="181" fontId="2" fillId="0" borderId="1" xfId="7" applyNumberFormat="1" applyFont="1" applyBorder="1" applyAlignment="1">
      <alignment horizontal="center" vertical="center" wrapText="1"/>
    </xf>
    <xf numFmtId="181" fontId="2" fillId="0" borderId="0" xfId="7" applyNumberFormat="1" applyFont="1" applyAlignment="1">
      <alignment horizontal="left" vertical="center" wrapText="1"/>
    </xf>
    <xf numFmtId="181" fontId="35" fillId="0" borderId="47" xfId="7" applyNumberFormat="1" applyFont="1" applyBorder="1" applyAlignment="1">
      <alignment horizontal="center" vertical="center" wrapText="1"/>
    </xf>
    <xf numFmtId="181" fontId="35" fillId="0" borderId="18" xfId="7" applyNumberFormat="1" applyFont="1" applyBorder="1" applyAlignment="1">
      <alignment horizontal="center" vertical="center" wrapText="1"/>
    </xf>
    <xf numFmtId="181" fontId="35" fillId="0" borderId="111" xfId="7" applyNumberFormat="1" applyFont="1" applyBorder="1" applyAlignment="1">
      <alignment horizontal="center" vertical="center" wrapText="1"/>
    </xf>
    <xf numFmtId="181" fontId="35" fillId="0" borderId="48" xfId="7" applyNumberFormat="1" applyFont="1" applyBorder="1" applyAlignment="1">
      <alignment horizontal="center" vertical="center" wrapText="1"/>
    </xf>
    <xf numFmtId="181" fontId="35" fillId="0" borderId="0" xfId="7" applyNumberFormat="1" applyFont="1" applyAlignment="1">
      <alignment horizontal="center" vertical="center" wrapText="1"/>
    </xf>
    <xf numFmtId="181" fontId="35" fillId="0" borderId="27" xfId="7" applyNumberFormat="1" applyFont="1" applyBorder="1" applyAlignment="1">
      <alignment horizontal="center" vertical="center" wrapText="1"/>
    </xf>
    <xf numFmtId="181" fontId="36" fillId="0" borderId="18" xfId="7" applyNumberFormat="1" applyFont="1" applyBorder="1" applyAlignment="1">
      <alignment horizontal="center" vertical="center" wrapText="1"/>
    </xf>
    <xf numFmtId="181" fontId="36" fillId="0" borderId="111" xfId="7" applyNumberFormat="1" applyFont="1" applyBorder="1" applyAlignment="1">
      <alignment horizontal="center" vertical="center" wrapText="1"/>
    </xf>
    <xf numFmtId="181" fontId="36" fillId="0" borderId="19" xfId="7" applyNumberFormat="1" applyFont="1" applyBorder="1" applyAlignment="1">
      <alignment horizontal="left" vertical="center" wrapText="1"/>
    </xf>
    <xf numFmtId="181" fontId="36" fillId="0" borderId="21" xfId="7" applyNumberFormat="1" applyFont="1" applyBorder="1" applyAlignment="1">
      <alignment horizontal="left" vertical="center" wrapText="1"/>
    </xf>
    <xf numFmtId="181" fontId="36" fillId="0" borderId="20" xfId="7" applyNumberFormat="1" applyFont="1" applyBorder="1" applyAlignment="1">
      <alignment horizontal="left" vertical="center" wrapText="1"/>
    </xf>
    <xf numFmtId="181" fontId="36" fillId="0" borderId="46" xfId="7" applyNumberFormat="1" applyFont="1" applyBorder="1" applyAlignment="1">
      <alignment horizontal="left" vertical="center" wrapText="1"/>
    </xf>
    <xf numFmtId="181" fontId="36" fillId="0" borderId="43" xfId="7" applyNumberFormat="1" applyFont="1" applyBorder="1" applyAlignment="1">
      <alignment horizontal="left" vertical="center" wrapText="1"/>
    </xf>
    <xf numFmtId="181" fontId="36" fillId="0" borderId="28" xfId="7" applyNumberFormat="1" applyFont="1" applyBorder="1" applyAlignment="1">
      <alignment horizontal="left" vertical="center" wrapText="1"/>
    </xf>
    <xf numFmtId="181" fontId="36" fillId="0" borderId="31" xfId="7" applyNumberFormat="1" applyFont="1" applyBorder="1" applyAlignment="1">
      <alignment horizontal="left" vertical="center" wrapText="1"/>
    </xf>
    <xf numFmtId="181" fontId="36" fillId="0" borderId="29" xfId="7" applyNumberFormat="1" applyFont="1" applyBorder="1" applyAlignment="1">
      <alignment horizontal="left" vertical="center" wrapText="1"/>
    </xf>
    <xf numFmtId="181" fontId="36" fillId="0" borderId="115" xfId="7" applyNumberFormat="1" applyFont="1" applyBorder="1" applyAlignment="1">
      <alignment horizontal="left" vertical="center" wrapText="1"/>
    </xf>
    <xf numFmtId="181" fontId="36" fillId="0" borderId="116" xfId="7" applyNumberFormat="1" applyFont="1" applyBorder="1" applyAlignment="1">
      <alignment horizontal="left" vertical="center" wrapText="1"/>
    </xf>
    <xf numFmtId="181" fontId="36" fillId="0" borderId="147" xfId="7" applyNumberFormat="1" applyFont="1" applyBorder="1" applyAlignment="1">
      <alignment horizontal="left" vertical="center" wrapText="1"/>
    </xf>
    <xf numFmtId="181" fontId="36" fillId="0" borderId="22" xfId="7" applyNumberFormat="1" applyFont="1" applyBorder="1" applyAlignment="1">
      <alignment horizontal="left" vertical="center" wrapText="1"/>
    </xf>
    <xf numFmtId="0" fontId="2" fillId="0" borderId="0" xfId="7" applyFont="1" applyAlignment="1">
      <alignment horizontal="left" vertical="center"/>
    </xf>
    <xf numFmtId="181" fontId="36" fillId="0" borderId="1" xfId="7" applyNumberFormat="1" applyFont="1" applyBorder="1" applyAlignment="1">
      <alignment horizontal="center" vertical="center" wrapText="1"/>
    </xf>
    <xf numFmtId="181" fontId="36" fillId="0" borderId="46" xfId="7" applyNumberFormat="1" applyFont="1" applyBorder="1" applyAlignment="1">
      <alignment horizontal="center" vertical="center" wrapText="1"/>
    </xf>
    <xf numFmtId="181" fontId="36" fillId="0" borderId="43" xfId="7" applyNumberFormat="1" applyFont="1" applyBorder="1" applyAlignment="1">
      <alignment horizontal="center" vertical="center" wrapText="1"/>
    </xf>
    <xf numFmtId="181" fontId="36" fillId="0" borderId="19" xfId="7" applyNumberFormat="1" applyFont="1" applyBorder="1" applyAlignment="1">
      <alignment horizontal="left" vertical="center"/>
    </xf>
    <xf numFmtId="181" fontId="36" fillId="0" borderId="21" xfId="7" applyNumberFormat="1" applyFont="1" applyBorder="1" applyAlignment="1">
      <alignment horizontal="left" vertical="center"/>
    </xf>
    <xf numFmtId="181" fontId="36" fillId="0" borderId="20" xfId="7" applyNumberFormat="1" applyFont="1" applyBorder="1" applyAlignment="1">
      <alignment horizontal="left" vertical="center"/>
    </xf>
    <xf numFmtId="181" fontId="36" fillId="0" borderId="0" xfId="7" applyNumberFormat="1" applyFont="1" applyAlignment="1">
      <alignment horizontal="center" vertical="center" wrapText="1"/>
    </xf>
    <xf numFmtId="181" fontId="36" fillId="0" borderId="20" xfId="7" applyNumberFormat="1" applyFont="1" applyBorder="1" applyAlignment="1">
      <alignment horizontal="center" vertical="center" wrapText="1"/>
    </xf>
    <xf numFmtId="0" fontId="9" fillId="0" borderId="19" xfId="5" applyFont="1" applyBorder="1" applyAlignment="1">
      <alignment horizontal="center" vertical="center" wrapText="1"/>
    </xf>
    <xf numFmtId="0" fontId="9" fillId="0" borderId="20" xfId="5" applyFont="1" applyBorder="1" applyAlignment="1">
      <alignment horizontal="center" vertical="center" wrapText="1"/>
    </xf>
    <xf numFmtId="192" fontId="22" fillId="0" borderId="132" xfId="5" applyNumberFormat="1" applyFont="1" applyBorder="1" applyAlignment="1">
      <alignment horizontal="right" vertical="center"/>
    </xf>
    <xf numFmtId="192" fontId="22" fillId="0" borderId="224" xfId="5" applyNumberFormat="1" applyFont="1" applyBorder="1" applyAlignment="1">
      <alignment horizontal="right" vertical="center"/>
    </xf>
    <xf numFmtId="191" fontId="22" fillId="0" borderId="225" xfId="5" applyNumberFormat="1" applyFont="1" applyBorder="1" applyAlignment="1">
      <alignment horizontal="right" vertical="center"/>
    </xf>
    <xf numFmtId="191" fontId="22" fillId="0" borderId="224" xfId="5" applyNumberFormat="1" applyFont="1" applyBorder="1" applyAlignment="1">
      <alignment horizontal="right" vertical="center"/>
    </xf>
    <xf numFmtId="192" fontId="22" fillId="0" borderId="228" xfId="5" applyNumberFormat="1" applyFont="1" applyBorder="1" applyAlignment="1">
      <alignment horizontal="right" vertical="center"/>
    </xf>
    <xf numFmtId="192" fontId="22" fillId="0" borderId="229" xfId="5" applyNumberFormat="1" applyFont="1" applyBorder="1" applyAlignment="1">
      <alignment horizontal="right" vertical="center"/>
    </xf>
    <xf numFmtId="191" fontId="22" fillId="0" borderId="230" xfId="5" applyNumberFormat="1" applyFont="1" applyBorder="1" applyAlignment="1">
      <alignment horizontal="right" vertical="center"/>
    </xf>
    <xf numFmtId="191" fontId="22" fillId="0" borderId="229" xfId="5" applyNumberFormat="1" applyFont="1" applyBorder="1" applyAlignment="1">
      <alignment horizontal="right" vertical="center"/>
    </xf>
    <xf numFmtId="0" fontId="9" fillId="0" borderId="0" xfId="5" applyFont="1" applyAlignment="1">
      <alignment vertical="distributed" wrapText="1"/>
    </xf>
    <xf numFmtId="0" fontId="9" fillId="0" borderId="0" xfId="5" applyFont="1" applyAlignment="1">
      <alignment wrapText="1"/>
    </xf>
    <xf numFmtId="0" fontId="9" fillId="3" borderId="219" xfId="5" applyFont="1" applyFill="1" applyBorder="1" applyAlignment="1">
      <alignment horizontal="center" vertical="center" wrapText="1"/>
    </xf>
    <xf numFmtId="0" fontId="9" fillId="3" borderId="58" xfId="5" applyFont="1" applyFill="1" applyBorder="1" applyAlignment="1">
      <alignment horizontal="center" vertical="center" wrapText="1"/>
    </xf>
    <xf numFmtId="0" fontId="9" fillId="3" borderId="214" xfId="5" applyFont="1" applyFill="1" applyBorder="1" applyAlignment="1">
      <alignment horizontal="center" vertical="center" wrapText="1"/>
    </xf>
    <xf numFmtId="0" fontId="9" fillId="3" borderId="51" xfId="5" applyFont="1" applyFill="1" applyBorder="1" applyAlignment="1">
      <alignment horizontal="center" vertical="center" wrapText="1"/>
    </xf>
    <xf numFmtId="0" fontId="9" fillId="3" borderId="55" xfId="5" applyFont="1" applyFill="1" applyBorder="1" applyAlignment="1">
      <alignment horizontal="center" vertical="center" wrapText="1"/>
    </xf>
    <xf numFmtId="0" fontId="9" fillId="3" borderId="45" xfId="5" applyFont="1" applyFill="1" applyBorder="1" applyAlignment="1">
      <alignment horizontal="center" vertical="center" wrapText="1"/>
    </xf>
    <xf numFmtId="0" fontId="9" fillId="3" borderId="47" xfId="5" applyFont="1" applyFill="1" applyBorder="1" applyAlignment="1">
      <alignment horizontal="center" vertical="center" wrapText="1"/>
    </xf>
    <xf numFmtId="0" fontId="9" fillId="3" borderId="53" xfId="5" applyFont="1" applyFill="1" applyBorder="1" applyAlignment="1">
      <alignment horizontal="center" vertical="center" wrapText="1"/>
    </xf>
    <xf numFmtId="0" fontId="9" fillId="3" borderId="68" xfId="5" applyFont="1" applyFill="1" applyBorder="1" applyAlignment="1">
      <alignment horizontal="center" vertical="center" wrapText="1"/>
    </xf>
    <xf numFmtId="0" fontId="22" fillId="3" borderId="44" xfId="5" applyFont="1" applyFill="1" applyBorder="1" applyAlignment="1">
      <alignment horizontal="center" vertical="center" wrapText="1"/>
    </xf>
    <xf numFmtId="192" fontId="22" fillId="0" borderId="220" xfId="5" applyNumberFormat="1" applyFont="1" applyBorder="1" applyAlignment="1">
      <alignment horizontal="right" vertical="center"/>
    </xf>
    <xf numFmtId="192" fontId="22" fillId="0" borderId="221" xfId="5" applyNumberFormat="1" applyFont="1" applyBorder="1" applyAlignment="1">
      <alignment horizontal="right" vertical="center"/>
    </xf>
    <xf numFmtId="191" fontId="22" fillId="0" borderId="222" xfId="5" applyNumberFormat="1" applyFont="1" applyBorder="1" applyAlignment="1">
      <alignment horizontal="right" vertical="center"/>
    </xf>
    <xf numFmtId="191" fontId="22" fillId="0" borderId="221" xfId="5" applyNumberFormat="1" applyFont="1" applyBorder="1" applyAlignment="1">
      <alignment horizontal="right" vertical="center"/>
    </xf>
    <xf numFmtId="0" fontId="22" fillId="0" borderId="31" xfId="5" applyFont="1" applyBorder="1" applyAlignment="1">
      <alignment horizontal="distributed"/>
    </xf>
    <xf numFmtId="0" fontId="22" fillId="0" borderId="31" xfId="5" applyFont="1" applyBorder="1"/>
    <xf numFmtId="0" fontId="5" fillId="0" borderId="0" xfId="5" applyFont="1" applyAlignment="1">
      <alignment horizontal="center" vertical="center"/>
    </xf>
    <xf numFmtId="49" fontId="22" fillId="0" borderId="31" xfId="5" applyNumberFormat="1" applyFont="1" applyBorder="1"/>
    <xf numFmtId="0" fontId="21" fillId="0" borderId="0" xfId="2" applyFont="1" applyAlignment="1">
      <alignment horizontal="center" vertical="top"/>
    </xf>
    <xf numFmtId="0" fontId="20" fillId="0" borderId="0" xfId="2" applyFont="1" applyAlignment="1">
      <alignment vertical="center" shrinkToFit="1"/>
    </xf>
    <xf numFmtId="0" fontId="20" fillId="0" borderId="0" xfId="2" applyFont="1" applyAlignment="1">
      <alignment horizontal="right" vertical="top" indent="1" shrinkToFit="1"/>
    </xf>
    <xf numFmtId="0" fontId="18" fillId="0" borderId="0" xfId="2" applyFont="1" applyAlignment="1">
      <alignment horizontal="center" vertical="center" wrapText="1"/>
    </xf>
    <xf numFmtId="0" fontId="15" fillId="0" borderId="0" xfId="2" applyFont="1" applyAlignment="1">
      <alignment horizontal="left" vertical="center"/>
    </xf>
    <xf numFmtId="188" fontId="15" fillId="0" borderId="0" xfId="2" applyNumberFormat="1" applyFont="1" applyAlignment="1">
      <alignment horizontal="left" vertical="center"/>
    </xf>
    <xf numFmtId="0" fontId="15" fillId="0" borderId="0" xfId="2" applyFont="1" applyAlignment="1">
      <alignment vertical="center" wrapText="1"/>
    </xf>
    <xf numFmtId="0" fontId="20" fillId="0" borderId="0" xfId="2" applyFont="1" applyAlignment="1">
      <alignment horizontal="center" vertical="center" wrapText="1"/>
    </xf>
    <xf numFmtId="0" fontId="42" fillId="0" borderId="0" xfId="0" applyFont="1" applyAlignment="1">
      <alignment vertical="center" wrapText="1"/>
    </xf>
    <xf numFmtId="0" fontId="15" fillId="0" borderId="0" xfId="2" applyFont="1" applyAlignment="1">
      <alignment horizontal="left" vertical="top" shrinkToFit="1"/>
    </xf>
    <xf numFmtId="0" fontId="0" fillId="0" borderId="0" xfId="0" applyAlignment="1">
      <alignment horizontal="left" vertical="top" shrinkToFit="1"/>
    </xf>
    <xf numFmtId="49" fontId="15" fillId="0" borderId="0" xfId="2" applyNumberFormat="1" applyFont="1" applyAlignment="1">
      <alignment horizontal="left" vertical="top" shrinkToFit="1"/>
    </xf>
    <xf numFmtId="49" fontId="0" fillId="0" borderId="0" xfId="0" applyNumberFormat="1" applyAlignment="1">
      <alignment horizontal="left" vertical="top"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15" fillId="0" borderId="19" xfId="2" applyFont="1" applyBorder="1" applyAlignment="1">
      <alignment horizontal="center" vertical="center"/>
    </xf>
    <xf numFmtId="0" fontId="15" fillId="0" borderId="21" xfId="2" applyFont="1" applyBorder="1" applyAlignment="1">
      <alignment horizontal="center" vertical="center"/>
    </xf>
    <xf numFmtId="0" fontId="0" fillId="0" borderId="19" xfId="2" applyFont="1" applyBorder="1" applyAlignment="1">
      <alignment horizontal="center" vertical="center" shrinkToFit="1"/>
    </xf>
    <xf numFmtId="0" fontId="15" fillId="0" borderId="20" xfId="2" applyFont="1" applyBorder="1" applyAlignment="1">
      <alignment horizontal="center" vertical="center" shrinkToFit="1"/>
    </xf>
    <xf numFmtId="0" fontId="72" fillId="0" borderId="0" xfId="0" applyFont="1">
      <alignment vertical="center"/>
    </xf>
    <xf numFmtId="188" fontId="72" fillId="0" borderId="0" xfId="0" applyNumberFormat="1" applyFont="1">
      <alignment vertical="center"/>
    </xf>
    <xf numFmtId="0" fontId="15" fillId="0" borderId="0" xfId="2" applyFont="1" applyAlignment="1">
      <alignment horizontal="center" vertical="center" wrapText="1"/>
    </xf>
    <xf numFmtId="0" fontId="0" fillId="0" borderId="0" xfId="0" applyAlignment="1">
      <alignment vertical="center" wrapText="1"/>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178" fontId="18" fillId="0" borderId="23" xfId="2" applyNumberFormat="1" applyFont="1" applyBorder="1" applyAlignment="1">
      <alignment vertical="center" shrinkToFit="1"/>
    </xf>
    <xf numFmtId="178" fontId="15" fillId="0" borderId="28" xfId="2" applyNumberFormat="1" applyFont="1" applyBorder="1" applyAlignment="1">
      <alignment vertical="center" shrinkToFit="1"/>
    </xf>
    <xf numFmtId="0" fontId="15" fillId="0" borderId="24" xfId="2" applyFont="1" applyBorder="1" applyAlignment="1">
      <alignment horizontal="left" vertical="center"/>
    </xf>
    <xf numFmtId="0" fontId="15" fillId="0" borderId="29" xfId="2" applyFont="1" applyBorder="1" applyAlignment="1">
      <alignment horizontal="left" vertical="center"/>
    </xf>
    <xf numFmtId="0" fontId="20" fillId="0" borderId="0" xfId="2" applyFont="1" applyAlignment="1">
      <alignment horizontal="left" vertical="center" wrapText="1" indent="1"/>
    </xf>
    <xf numFmtId="0" fontId="15" fillId="0" borderId="0" xfId="2" applyFont="1" applyAlignment="1">
      <alignment horizontal="left" vertical="center" wrapText="1" indent="1"/>
    </xf>
    <xf numFmtId="0" fontId="22" fillId="0" borderId="0" xfId="5" applyFont="1" applyAlignment="1">
      <alignment horizontal="center"/>
    </xf>
    <xf numFmtId="0" fontId="5" fillId="0" borderId="0" xfId="5" applyFont="1" applyAlignment="1">
      <alignment horizontal="center" vertical="center" wrapText="1"/>
    </xf>
    <xf numFmtId="0" fontId="22" fillId="0" borderId="0" xfId="5" applyFont="1" applyAlignment="1">
      <alignment horizontal="center" vertical="center"/>
    </xf>
    <xf numFmtId="0" fontId="22" fillId="0" borderId="0" xfId="5" applyFont="1" applyAlignment="1">
      <alignment horizontal="right" vertical="center"/>
    </xf>
    <xf numFmtId="0" fontId="22" fillId="0" borderId="46" xfId="5" applyFont="1" applyBorder="1" applyAlignment="1">
      <alignment horizontal="center"/>
    </xf>
    <xf numFmtId="0" fontId="22" fillId="0" borderId="43" xfId="5" applyFont="1" applyBorder="1" applyAlignment="1">
      <alignment horizontal="center"/>
    </xf>
    <xf numFmtId="0" fontId="22" fillId="0" borderId="42" xfId="5" applyFont="1" applyBorder="1" applyAlignment="1">
      <alignment horizontal="center"/>
    </xf>
    <xf numFmtId="0" fontId="22" fillId="0" borderId="46" xfId="5" applyFont="1" applyBorder="1" applyAlignment="1">
      <alignment horizontal="center" vertical="center"/>
    </xf>
    <xf numFmtId="0" fontId="22" fillId="0" borderId="43" xfId="5" applyFont="1" applyBorder="1" applyAlignment="1">
      <alignment horizontal="center" vertical="center"/>
    </xf>
    <xf numFmtId="0" fontId="22" fillId="0" borderId="42" xfId="5" applyFont="1" applyBorder="1" applyAlignment="1">
      <alignment horizontal="center" vertical="center"/>
    </xf>
    <xf numFmtId="0" fontId="22" fillId="0" borderId="31" xfId="5" applyFont="1" applyBorder="1" applyAlignment="1">
      <alignment horizontal="center"/>
    </xf>
    <xf numFmtId="0" fontId="22" fillId="3" borderId="23" xfId="5" applyFont="1" applyFill="1" applyBorder="1" applyAlignment="1">
      <alignment horizontal="center" vertical="center" wrapText="1"/>
    </xf>
    <xf numFmtId="0" fontId="22" fillId="3" borderId="15" xfId="5" applyFont="1" applyFill="1" applyBorder="1" applyAlignment="1">
      <alignment horizontal="center" vertical="center" wrapText="1"/>
    </xf>
    <xf numFmtId="0" fontId="22" fillId="3" borderId="24" xfId="5" applyFont="1" applyFill="1" applyBorder="1" applyAlignment="1">
      <alignment horizontal="center" vertical="center" wrapText="1"/>
    </xf>
    <xf numFmtId="0" fontId="9" fillId="3" borderId="23" xfId="5" applyFont="1" applyFill="1" applyBorder="1" applyAlignment="1">
      <alignment horizontal="center" vertical="center" wrapText="1"/>
    </xf>
    <xf numFmtId="0" fontId="9" fillId="3" borderId="20" xfId="5" applyFont="1" applyFill="1" applyBorder="1" applyAlignment="1">
      <alignment horizontal="center" vertical="center" wrapText="1"/>
    </xf>
    <xf numFmtId="0" fontId="9" fillId="3" borderId="15" xfId="5" applyFont="1" applyFill="1" applyBorder="1" applyAlignment="1">
      <alignment horizontal="center" vertical="center" wrapText="1"/>
    </xf>
    <xf numFmtId="0" fontId="9" fillId="0" borderId="18" xfId="5" applyFont="1" applyBorder="1" applyAlignment="1">
      <alignment horizontal="center" vertical="center" wrapText="1"/>
    </xf>
    <xf numFmtId="0" fontId="22" fillId="0" borderId="0" xfId="5" applyFont="1" applyAlignment="1">
      <alignment horizontal="left" vertical="top" wrapText="1"/>
    </xf>
    <xf numFmtId="0" fontId="9" fillId="0" borderId="0" xfId="5" applyFont="1" applyAlignment="1">
      <alignment horizontal="left" vertical="top" wrapText="1"/>
    </xf>
    <xf numFmtId="0" fontId="20" fillId="0" borderId="0" xfId="2" applyFont="1" applyAlignment="1">
      <alignment horizontal="right" vertical="center" shrinkToFit="1"/>
    </xf>
    <xf numFmtId="49" fontId="18" fillId="0" borderId="0" xfId="2" applyNumberFormat="1" applyFont="1" applyAlignment="1">
      <alignment horizontal="center" vertical="center" wrapText="1"/>
    </xf>
    <xf numFmtId="0" fontId="19" fillId="0" borderId="15" xfId="2" applyFont="1" applyBorder="1" applyAlignment="1">
      <alignment horizontal="left" vertical="center" wrapText="1" indent="1"/>
    </xf>
    <xf numFmtId="0" fontId="10" fillId="0" borderId="28" xfId="3" applyFont="1" applyBorder="1" applyAlignment="1">
      <alignment horizontal="center" vertical="center" wrapText="1"/>
    </xf>
    <xf numFmtId="0" fontId="10" fillId="0" borderId="31" xfId="3" applyFont="1" applyBorder="1" applyAlignment="1">
      <alignment horizontal="center" vertical="center" wrapText="1"/>
    </xf>
    <xf numFmtId="0" fontId="10" fillId="0" borderId="12" xfId="3" applyFont="1" applyBorder="1" applyAlignment="1">
      <alignment horizontal="center" vertical="center" wrapText="1"/>
    </xf>
    <xf numFmtId="0" fontId="10" fillId="0" borderId="32" xfId="3" applyFont="1" applyBorder="1" applyAlignment="1">
      <alignment horizontal="center" vertical="center" wrapText="1"/>
    </xf>
    <xf numFmtId="0" fontId="10" fillId="0" borderId="29" xfId="3" applyFont="1" applyBorder="1" applyAlignment="1">
      <alignment horizontal="center" vertical="center" wrapText="1"/>
    </xf>
    <xf numFmtId="0" fontId="5" fillId="0" borderId="0" xfId="3" applyFont="1" applyAlignment="1">
      <alignment horizontal="center" vertical="center"/>
    </xf>
    <xf numFmtId="0" fontId="5" fillId="0" borderId="31" xfId="3" applyFont="1" applyBorder="1">
      <alignment vertical="center"/>
    </xf>
    <xf numFmtId="49" fontId="5" fillId="0" borderId="19" xfId="3" applyNumberFormat="1" applyFont="1" applyBorder="1">
      <alignment vertical="center"/>
    </xf>
    <xf numFmtId="49" fontId="5" fillId="0" borderId="21" xfId="3" applyNumberFormat="1" applyFont="1" applyBorder="1">
      <alignment vertical="center"/>
    </xf>
    <xf numFmtId="49" fontId="5" fillId="0" borderId="20" xfId="3" applyNumberFormat="1" applyFont="1" applyBorder="1">
      <alignment vertical="center"/>
    </xf>
    <xf numFmtId="0" fontId="5" fillId="0" borderId="19" xfId="3" applyFont="1" applyBorder="1">
      <alignment vertical="center"/>
    </xf>
    <xf numFmtId="0" fontId="5" fillId="0" borderId="21" xfId="3" applyFont="1" applyBorder="1">
      <alignment vertical="center"/>
    </xf>
    <xf numFmtId="0" fontId="5" fillId="0" borderId="20" xfId="3" applyFont="1" applyBorder="1">
      <alignment vertical="center"/>
    </xf>
    <xf numFmtId="0" fontId="5" fillId="0" borderId="19" xfId="3" applyFont="1" applyBorder="1" applyAlignment="1">
      <alignment horizontal="center" vertical="center"/>
    </xf>
    <xf numFmtId="0" fontId="5" fillId="0" borderId="21" xfId="3" applyFont="1" applyBorder="1" applyAlignment="1">
      <alignment horizontal="center" vertical="center"/>
    </xf>
    <xf numFmtId="0" fontId="5" fillId="0" borderId="20" xfId="3" applyFont="1" applyBorder="1" applyAlignment="1">
      <alignment horizontal="center" vertical="center"/>
    </xf>
    <xf numFmtId="0" fontId="22" fillId="3" borderId="25" xfId="3" applyFont="1" applyFill="1" applyBorder="1" applyAlignment="1">
      <alignment horizontal="center" vertical="center" wrapText="1"/>
    </xf>
    <xf numFmtId="0" fontId="22" fillId="3" borderId="2" xfId="3" applyFont="1" applyFill="1" applyBorder="1" applyAlignment="1">
      <alignment horizontal="center" vertical="center" wrapText="1"/>
    </xf>
    <xf numFmtId="49" fontId="22" fillId="0" borderId="23" xfId="3" applyNumberFormat="1" applyFont="1" applyBorder="1" applyAlignment="1">
      <alignment horizontal="center" vertical="center" wrapText="1"/>
    </xf>
    <xf numFmtId="49" fontId="22" fillId="0" borderId="15" xfId="3" applyNumberFormat="1" applyFont="1" applyBorder="1" applyAlignment="1">
      <alignment horizontal="center" vertical="center" wrapText="1"/>
    </xf>
    <xf numFmtId="49" fontId="22" fillId="0" borderId="28" xfId="3" applyNumberFormat="1" applyFont="1" applyBorder="1" applyAlignment="1">
      <alignment horizontal="center" vertical="center" wrapText="1"/>
    </xf>
    <xf numFmtId="49" fontId="22" fillId="0" borderId="31" xfId="3" applyNumberFormat="1" applyFont="1" applyBorder="1" applyAlignment="1">
      <alignment horizontal="center" vertical="center" wrapText="1"/>
    </xf>
    <xf numFmtId="0" fontId="22" fillId="0" borderId="24" xfId="3" applyFont="1" applyBorder="1" applyAlignment="1">
      <alignment horizontal="left" vertical="center"/>
    </xf>
    <xf numFmtId="0" fontId="22" fillId="0" borderId="29" xfId="3" applyFont="1" applyBorder="1" applyAlignment="1">
      <alignment horizontal="left" vertical="center"/>
    </xf>
    <xf numFmtId="0" fontId="22" fillId="3" borderId="22" xfId="3" applyFont="1" applyFill="1" applyBorder="1" applyAlignment="1">
      <alignment horizontal="center" vertical="center" wrapText="1"/>
    </xf>
    <xf numFmtId="0" fontId="10" fillId="0" borderId="23" xfId="3" applyFont="1" applyBorder="1" applyAlignment="1">
      <alignment horizontal="left" vertical="center" wrapText="1"/>
    </xf>
    <xf numFmtId="0" fontId="10" fillId="0" borderId="15" xfId="3" applyFont="1" applyBorder="1" applyAlignment="1">
      <alignment horizontal="left" vertical="center" wrapText="1"/>
    </xf>
    <xf numFmtId="0" fontId="10" fillId="0" borderId="24" xfId="3" applyFont="1" applyBorder="1" applyAlignment="1">
      <alignment horizontal="left" vertical="center" wrapText="1"/>
    </xf>
    <xf numFmtId="0" fontId="10" fillId="0" borderId="28" xfId="3" applyFont="1" applyBorder="1" applyAlignment="1">
      <alignment horizontal="left" vertical="center" wrapText="1"/>
    </xf>
    <xf numFmtId="0" fontId="10" fillId="0" borderId="31" xfId="3" applyFont="1" applyBorder="1" applyAlignment="1">
      <alignment horizontal="left" vertical="center" wrapText="1"/>
    </xf>
    <xf numFmtId="0" fontId="10" fillId="0" borderId="29" xfId="3" applyFont="1" applyBorder="1" applyAlignment="1">
      <alignment horizontal="left" vertical="center" wrapText="1"/>
    </xf>
    <xf numFmtId="0" fontId="10" fillId="0" borderId="26" xfId="3" applyFont="1" applyBorder="1" applyAlignment="1">
      <alignment horizontal="left" vertical="center" wrapText="1"/>
    </xf>
    <xf numFmtId="0" fontId="10" fillId="0" borderId="0" xfId="3" applyFont="1" applyAlignment="1">
      <alignment horizontal="left" vertical="center" wrapText="1"/>
    </xf>
    <xf numFmtId="0" fontId="10" fillId="0" borderId="0" xfId="3" applyFont="1" applyAlignment="1">
      <alignment horizontal="center" vertical="center" wrapText="1"/>
    </xf>
    <xf numFmtId="0" fontId="10" fillId="0" borderId="27" xfId="3" applyFont="1" applyBorder="1" applyAlignment="1">
      <alignment horizontal="center" vertical="center" wrapText="1"/>
    </xf>
    <xf numFmtId="38" fontId="171" fillId="5" borderId="0" xfId="21" applyFont="1" applyFill="1" applyBorder="1" applyAlignment="1">
      <alignment horizontal="right" vertical="center"/>
    </xf>
    <xf numFmtId="0" fontId="171" fillId="5" borderId="0" xfId="0" applyFont="1" applyFill="1" applyAlignment="1">
      <alignment horizontal="center" vertical="center"/>
    </xf>
    <xf numFmtId="0" fontId="171" fillId="5" borderId="0" xfId="0" applyFont="1" applyFill="1" applyAlignment="1">
      <alignment horizontal="left" vertical="center" shrinkToFit="1"/>
    </xf>
    <xf numFmtId="183" fontId="171" fillId="14" borderId="116" xfId="0" applyNumberFormat="1" applyFont="1" applyFill="1" applyBorder="1" applyAlignment="1">
      <alignment horizontal="right" vertical="center"/>
    </xf>
    <xf numFmtId="0" fontId="171" fillId="15" borderId="17" xfId="0" applyFont="1" applyFill="1" applyBorder="1" applyAlignment="1">
      <alignment horizontal="center" vertical="center"/>
    </xf>
    <xf numFmtId="0" fontId="171" fillId="5" borderId="0" xfId="0" applyFont="1" applyFill="1" applyAlignment="1">
      <alignment horizontal="left" vertical="center"/>
    </xf>
    <xf numFmtId="0" fontId="171" fillId="5" borderId="17" xfId="0" applyFont="1" applyFill="1" applyBorder="1" applyAlignment="1">
      <alignment horizontal="left" vertical="top"/>
    </xf>
    <xf numFmtId="0" fontId="171" fillId="2" borderId="0" xfId="0" applyFont="1" applyFill="1" applyAlignment="1">
      <alignment horizontal="left" vertical="top" wrapText="1"/>
    </xf>
    <xf numFmtId="38" fontId="171" fillId="5" borderId="0" xfId="21" applyFont="1" applyFill="1" applyBorder="1" applyAlignment="1">
      <alignment horizontal="right" vertical="center" shrinkToFit="1"/>
    </xf>
    <xf numFmtId="0" fontId="171" fillId="2" borderId="47" xfId="0" applyFont="1" applyFill="1" applyBorder="1" applyAlignment="1">
      <alignment horizontal="left" vertical="top" wrapText="1"/>
    </xf>
    <xf numFmtId="0" fontId="171" fillId="2" borderId="18" xfId="0" applyFont="1" applyFill="1" applyBorder="1" applyAlignment="1">
      <alignment horizontal="left" vertical="top" wrapText="1"/>
    </xf>
    <xf numFmtId="0" fontId="171" fillId="2" borderId="48" xfId="0" applyFont="1" applyFill="1" applyBorder="1" applyAlignment="1">
      <alignment horizontal="left" vertical="top" wrapText="1"/>
    </xf>
    <xf numFmtId="0" fontId="171" fillId="2" borderId="92" xfId="0" applyFont="1" applyFill="1" applyBorder="1" applyAlignment="1">
      <alignment horizontal="left" vertical="top" wrapText="1"/>
    </xf>
    <xf numFmtId="0" fontId="171" fillId="2" borderId="31" xfId="0" applyFont="1" applyFill="1" applyBorder="1" applyAlignment="1">
      <alignment horizontal="left" vertical="top" wrapText="1"/>
    </xf>
    <xf numFmtId="0" fontId="171" fillId="5" borderId="18" xfId="0" applyFont="1" applyFill="1" applyBorder="1" applyAlignment="1">
      <alignment horizontal="left" vertical="top"/>
    </xf>
    <xf numFmtId="0" fontId="171" fillId="5" borderId="0" xfId="0" applyFont="1" applyFill="1" applyAlignment="1">
      <alignment horizontal="left" vertical="top"/>
    </xf>
    <xf numFmtId="0" fontId="171" fillId="5" borderId="31" xfId="0" applyFont="1" applyFill="1" applyBorder="1" applyAlignment="1">
      <alignment horizontal="left" vertical="top"/>
    </xf>
    <xf numFmtId="195" fontId="171" fillId="5" borderId="31" xfId="21" applyNumberFormat="1" applyFont="1" applyFill="1" applyBorder="1" applyAlignment="1">
      <alignment horizontal="right" vertical="center"/>
    </xf>
    <xf numFmtId="38" fontId="171" fillId="5" borderId="17" xfId="21" applyFont="1" applyFill="1" applyBorder="1" applyAlignment="1">
      <alignment vertical="center"/>
    </xf>
    <xf numFmtId="38" fontId="171" fillId="14" borderId="116" xfId="21" applyFont="1" applyFill="1" applyBorder="1" applyAlignment="1">
      <alignment horizontal="right" vertical="center" shrinkToFit="1"/>
    </xf>
    <xf numFmtId="195" fontId="171" fillId="5" borderId="145" xfId="21" applyNumberFormat="1" applyFont="1" applyFill="1" applyBorder="1" applyAlignment="1">
      <alignment horizontal="right" vertical="center" shrinkToFit="1"/>
    </xf>
    <xf numFmtId="38" fontId="171" fillId="5" borderId="21" xfId="21" applyFont="1" applyFill="1" applyBorder="1" applyAlignment="1">
      <alignment horizontal="right" vertical="center" shrinkToFit="1"/>
    </xf>
    <xf numFmtId="38" fontId="171" fillId="5" borderId="31" xfId="21" applyFont="1" applyFill="1" applyBorder="1" applyAlignment="1">
      <alignment horizontal="right" vertical="center" shrinkToFit="1"/>
    </xf>
    <xf numFmtId="0" fontId="172" fillId="2" borderId="0" xfId="0" applyFont="1" applyFill="1" applyAlignment="1">
      <alignment horizontal="center" vertical="center"/>
    </xf>
    <xf numFmtId="0" fontId="171" fillId="2" borderId="0" xfId="0" applyFont="1" applyFill="1" applyAlignment="1">
      <alignment horizontal="center" vertical="center" shrinkToFit="1"/>
    </xf>
    <xf numFmtId="49" fontId="171" fillId="5" borderId="19" xfId="0" applyNumberFormat="1" applyFont="1" applyFill="1" applyBorder="1" applyAlignment="1">
      <alignment horizontal="center" vertical="center"/>
    </xf>
    <xf numFmtId="49" fontId="171" fillId="5" borderId="21" xfId="0" applyNumberFormat="1" applyFont="1" applyFill="1" applyBorder="1" applyAlignment="1">
      <alignment horizontal="center" vertical="center"/>
    </xf>
    <xf numFmtId="49" fontId="171" fillId="5" borderId="20" xfId="0" applyNumberFormat="1" applyFont="1" applyFill="1" applyBorder="1" applyAlignment="1">
      <alignment horizontal="center" vertical="center"/>
    </xf>
    <xf numFmtId="0" fontId="171" fillId="5" borderId="19" xfId="0" applyFont="1" applyFill="1" applyBorder="1" applyAlignment="1">
      <alignment horizontal="center" vertical="center"/>
    </xf>
    <xf numFmtId="0" fontId="171" fillId="5" borderId="21" xfId="0" applyFont="1" applyFill="1" applyBorder="1" applyAlignment="1">
      <alignment horizontal="center" vertical="center"/>
    </xf>
    <xf numFmtId="0" fontId="171" fillId="5" borderId="20" xfId="0" applyFont="1" applyFill="1" applyBorder="1" applyAlignment="1">
      <alignment horizontal="center" vertical="center"/>
    </xf>
    <xf numFmtId="0" fontId="171" fillId="5" borderId="31" xfId="0" applyFont="1" applyFill="1" applyBorder="1">
      <alignment vertical="center"/>
    </xf>
    <xf numFmtId="38" fontId="171" fillId="5" borderId="21" xfId="21" applyFont="1" applyFill="1" applyBorder="1" applyAlignment="1">
      <alignment horizontal="right" vertical="center"/>
    </xf>
    <xf numFmtId="0" fontId="171" fillId="5" borderId="43" xfId="0" applyFont="1" applyFill="1" applyBorder="1" applyAlignment="1">
      <alignment horizontal="center" vertical="center"/>
    </xf>
    <xf numFmtId="0" fontId="171" fillId="5" borderId="31" xfId="0" applyFont="1" applyFill="1" applyBorder="1" applyAlignment="1">
      <alignment horizontal="center" vertical="center" shrinkToFit="1"/>
    </xf>
    <xf numFmtId="195" fontId="171" fillId="5" borderId="31" xfId="21" applyNumberFormat="1" applyFont="1" applyFill="1" applyBorder="1" applyAlignment="1">
      <alignment horizontal="center" vertical="center"/>
    </xf>
    <xf numFmtId="38" fontId="171" fillId="5" borderId="15" xfId="21" applyFont="1" applyFill="1" applyBorder="1" applyAlignment="1">
      <alignment horizontal="right" vertical="center"/>
    </xf>
    <xf numFmtId="38" fontId="171" fillId="5" borderId="0" xfId="21" applyFont="1" applyFill="1" applyBorder="1" applyAlignment="1">
      <alignment horizontal="center" vertical="center"/>
    </xf>
    <xf numFmtId="38" fontId="171" fillId="5" borderId="145" xfId="21" applyFont="1" applyFill="1" applyBorder="1" applyAlignment="1">
      <alignment horizontal="right" vertical="center" shrinkToFit="1"/>
    </xf>
    <xf numFmtId="195" fontId="171" fillId="5" borderId="145" xfId="21" applyNumberFormat="1" applyFont="1" applyFill="1" applyBorder="1" applyAlignment="1">
      <alignment horizontal="center" vertical="center"/>
    </xf>
    <xf numFmtId="38" fontId="171" fillId="5" borderId="21" xfId="21" applyFont="1" applyFill="1" applyBorder="1" applyAlignment="1">
      <alignment horizontal="center" vertical="center"/>
    </xf>
    <xf numFmtId="0" fontId="171" fillId="14" borderId="21" xfId="0" applyFont="1" applyFill="1" applyBorder="1" applyAlignment="1">
      <alignment horizontal="center" vertical="center"/>
    </xf>
    <xf numFmtId="38" fontId="171" fillId="5" borderId="21" xfId="21" applyFont="1" applyFill="1" applyBorder="1" applyAlignment="1">
      <alignment horizontal="center" vertical="center" shrinkToFit="1"/>
    </xf>
    <xf numFmtId="38" fontId="171" fillId="5" borderId="116" xfId="21" applyFont="1" applyFill="1" applyBorder="1" applyAlignment="1">
      <alignment horizontal="center" vertical="center" shrinkToFit="1"/>
    </xf>
    <xf numFmtId="0" fontId="171" fillId="2" borderId="31" xfId="0" applyFont="1" applyFill="1" applyBorder="1">
      <alignment vertical="center"/>
    </xf>
    <xf numFmtId="0" fontId="171" fillId="2" borderId="1" xfId="0" applyFont="1" applyFill="1" applyBorder="1" applyAlignment="1">
      <alignment horizontal="center" vertical="center"/>
    </xf>
    <xf numFmtId="0" fontId="171" fillId="2" borderId="19" xfId="0" applyFont="1" applyFill="1" applyBorder="1" applyAlignment="1">
      <alignment horizontal="center" vertical="center"/>
    </xf>
    <xf numFmtId="0" fontId="171" fillId="2" borderId="21" xfId="0" applyFont="1" applyFill="1" applyBorder="1" applyAlignment="1">
      <alignment horizontal="center" vertical="center"/>
    </xf>
    <xf numFmtId="0" fontId="171" fillId="2" borderId="79" xfId="0" applyFont="1" applyFill="1" applyBorder="1" applyAlignment="1">
      <alignment horizontal="center" vertical="center"/>
    </xf>
    <xf numFmtId="38" fontId="171" fillId="14" borderId="21" xfId="21" applyFont="1" applyFill="1" applyBorder="1" applyAlignment="1">
      <alignment horizontal="center" vertical="center" shrinkToFit="1"/>
    </xf>
    <xf numFmtId="0" fontId="171" fillId="2" borderId="21" xfId="0" applyFont="1" applyFill="1" applyBorder="1">
      <alignment vertical="center"/>
    </xf>
    <xf numFmtId="0" fontId="171" fillId="5" borderId="21" xfId="0" applyFont="1" applyFill="1" applyBorder="1" applyAlignment="1">
      <alignment horizontal="center" vertical="center" shrinkToFit="1"/>
    </xf>
    <xf numFmtId="0" fontId="171" fillId="2" borderId="18" xfId="0" applyFont="1" applyFill="1" applyBorder="1" applyAlignment="1">
      <alignment horizontal="center" vertical="center"/>
    </xf>
    <xf numFmtId="0" fontId="171" fillId="2" borderId="145" xfId="0" applyFont="1" applyFill="1" applyBorder="1" applyAlignment="1">
      <alignment horizontal="center" vertical="center"/>
    </xf>
    <xf numFmtId="0" fontId="171" fillId="2" borderId="145" xfId="0" applyFont="1" applyFill="1" applyBorder="1">
      <alignment vertical="center"/>
    </xf>
    <xf numFmtId="0" fontId="171" fillId="2" borderId="20" xfId="0" applyFont="1" applyFill="1" applyBorder="1" applyAlignment="1">
      <alignment horizontal="center" vertical="center"/>
    </xf>
    <xf numFmtId="0" fontId="0" fillId="0" borderId="0" xfId="0" applyAlignment="1">
      <alignment wrapText="1"/>
    </xf>
  </cellXfs>
  <cellStyles count="26">
    <cellStyle name="パーセント 2" xfId="10" xr:uid="{00000000-0005-0000-0000-000000000000}"/>
    <cellStyle name="パーセント 3" xfId="24" xr:uid="{650AA1F8-96CC-43F2-ADBE-E5E089AC7DB9}"/>
    <cellStyle name="ハイパーリンク" xfId="1" builtinId="8"/>
    <cellStyle name="桁区切り" xfId="21" builtinId="6"/>
    <cellStyle name="桁区切り 2" xfId="17" xr:uid="{00000000-0005-0000-0000-000002000000}"/>
    <cellStyle name="標準" xfId="0" builtinId="0"/>
    <cellStyle name="標準 10" xfId="7" xr:uid="{00000000-0005-0000-0000-000004000000}"/>
    <cellStyle name="標準 19" xfId="8" xr:uid="{00000000-0005-0000-0000-000005000000}"/>
    <cellStyle name="標準 2" xfId="3" xr:uid="{00000000-0005-0000-0000-000006000000}"/>
    <cellStyle name="標準 2 2" xfId="2" xr:uid="{00000000-0005-0000-0000-000007000000}"/>
    <cellStyle name="標準 2 2 2" xfId="23" xr:uid="{E4FA22E2-6DFB-4358-804C-C97C448A84D8}"/>
    <cellStyle name="標準 2 3" xfId="25" xr:uid="{FE7E1FBB-D19F-40A1-B92D-F814B665E37D}"/>
    <cellStyle name="標準 2_05【歯科】" xfId="11" xr:uid="{00000000-0005-0000-0000-000008000000}"/>
    <cellStyle name="標準 26" xfId="20" xr:uid="{00000000-0005-0000-0000-000009000000}"/>
    <cellStyle name="標準 27" xfId="13" xr:uid="{00000000-0005-0000-0000-00000A000000}"/>
    <cellStyle name="標準 28" xfId="14" xr:uid="{00000000-0005-0000-0000-00000B000000}"/>
    <cellStyle name="標準 29" xfId="12" xr:uid="{00000000-0005-0000-0000-00000C000000}"/>
    <cellStyle name="標準 3" xfId="5" xr:uid="{00000000-0005-0000-0000-00000D000000}"/>
    <cellStyle name="標準 36" xfId="15" xr:uid="{00000000-0005-0000-0000-00000E000000}"/>
    <cellStyle name="標準 36 2" xfId="19" xr:uid="{00000000-0005-0000-0000-00000F000000}"/>
    <cellStyle name="標準 4" xfId="4" xr:uid="{00000000-0005-0000-0000-000010000000}"/>
    <cellStyle name="標準 44" xfId="18" xr:uid="{00000000-0005-0000-0000-000011000000}"/>
    <cellStyle name="標準 5" xfId="16" xr:uid="{00000000-0005-0000-0000-000012000000}"/>
    <cellStyle name="標準 5 2" xfId="22" xr:uid="{35B4E214-955F-4002-863B-A24B1B878401}"/>
    <cellStyle name="標準 8" xfId="9" xr:uid="{00000000-0005-0000-0000-000013000000}"/>
    <cellStyle name="標準 9" xfId="6" xr:uid="{00000000-0005-0000-0000-000014000000}"/>
  </cellStyles>
  <dxfs count="12">
    <dxf>
      <font>
        <color theme="0"/>
      </font>
    </dxf>
    <dxf>
      <font>
        <color theme="0"/>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R$19"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R$18"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checked="Checked"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3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4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病院</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福島県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8" name="四角形: 角度付き 7">
          <a:hlinkClick xmlns:r="http://schemas.openxmlformats.org/officeDocument/2006/relationships" r:id="rId1"/>
          <a:extLst>
            <a:ext uri="{FF2B5EF4-FFF2-40B4-BE49-F238E27FC236}">
              <a16:creationId xmlns:a16="http://schemas.microsoft.com/office/drawing/2014/main" id="{00000000-0008-0000-0000-000008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9" name="角丸四角形 10">
          <a:extLst>
            <a:ext uri="{FF2B5EF4-FFF2-40B4-BE49-F238E27FC236}">
              <a16:creationId xmlns:a16="http://schemas.microsoft.com/office/drawing/2014/main" id="{00000000-0008-0000-0000-000009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0" name="四角形: 角度付き 9">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3" name="四角形: 角度付き 12">
          <a:hlinkClick xmlns:r="http://schemas.openxmlformats.org/officeDocument/2006/relationships" r:id="rId3"/>
          <a:extLst>
            <a:ext uri="{FF2B5EF4-FFF2-40B4-BE49-F238E27FC236}">
              <a16:creationId xmlns:a16="http://schemas.microsoft.com/office/drawing/2014/main" id="{00000000-0008-0000-0000-00000D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4" name="角丸四角形 10">
          <a:extLst>
            <a:ext uri="{FF2B5EF4-FFF2-40B4-BE49-F238E27FC236}">
              <a16:creationId xmlns:a16="http://schemas.microsoft.com/office/drawing/2014/main" id="{00000000-0008-0000-0000-00000E000000}"/>
            </a:ext>
          </a:extLst>
        </xdr:cNvPr>
        <xdr:cNvSpPr/>
      </xdr:nvSpPr>
      <xdr:spPr>
        <a:xfrm>
          <a:off x="438150" y="90297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5" name="四角形: 角度付き 14">
          <a:hlinkClick xmlns:r="http://schemas.openxmlformats.org/officeDocument/2006/relationships" r:id="rId1"/>
          <a:extLst>
            <a:ext uri="{FF2B5EF4-FFF2-40B4-BE49-F238E27FC236}">
              <a16:creationId xmlns:a16="http://schemas.microsoft.com/office/drawing/2014/main" id="{00000000-0008-0000-0000-00000F000000}"/>
            </a:ext>
          </a:extLst>
        </xdr:cNvPr>
        <xdr:cNvSpPr/>
      </xdr:nvSpPr>
      <xdr:spPr>
        <a:xfrm>
          <a:off x="3905250" y="93821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6" name="角丸四角形 10">
          <a:extLst>
            <a:ext uri="{FF2B5EF4-FFF2-40B4-BE49-F238E27FC236}">
              <a16:creationId xmlns:a16="http://schemas.microsoft.com/office/drawing/2014/main" id="{00000000-0008-0000-0000-000010000000}"/>
            </a:ext>
          </a:extLst>
        </xdr:cNvPr>
        <xdr:cNvSpPr/>
      </xdr:nvSpPr>
      <xdr:spPr>
        <a:xfrm>
          <a:off x="438150" y="99060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7" name="四角形: 角度付き 16">
          <a:hlinkClick xmlns:r="http://schemas.openxmlformats.org/officeDocument/2006/relationships" r:id="rId1"/>
          <a:extLst>
            <a:ext uri="{FF2B5EF4-FFF2-40B4-BE49-F238E27FC236}">
              <a16:creationId xmlns:a16="http://schemas.microsoft.com/office/drawing/2014/main" id="{00000000-0008-0000-0000-000011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8" name="四角形: 角を丸くする 17">
          <a:extLst>
            <a:ext uri="{FF2B5EF4-FFF2-40B4-BE49-F238E27FC236}">
              <a16:creationId xmlns:a16="http://schemas.microsoft.com/office/drawing/2014/main" id="{00000000-0008-0000-0000-000012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xdr:colOff>
          <xdr:row>12</xdr:row>
          <xdr:rowOff>0</xdr:rowOff>
        </xdr:from>
        <xdr:to>
          <xdr:col>1</xdr:col>
          <xdr:colOff>628650</xdr:colOff>
          <xdr:row>13</xdr:row>
          <xdr:rowOff>9525</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30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13</xdr:row>
          <xdr:rowOff>0</xdr:rowOff>
        </xdr:from>
        <xdr:to>
          <xdr:col>1</xdr:col>
          <xdr:colOff>628650</xdr:colOff>
          <xdr:row>14</xdr:row>
          <xdr:rowOff>9525</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30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0</xdr:rowOff>
        </xdr:from>
        <xdr:to>
          <xdr:col>1</xdr:col>
          <xdr:colOff>628650</xdr:colOff>
          <xdr:row>15</xdr:row>
          <xdr:rowOff>9525</xdr:rowOff>
        </xdr:to>
        <xdr:sp macro="" textlink="">
          <xdr:nvSpPr>
            <xdr:cNvPr id="109571" name="Check Box 3" hidden="1">
              <a:extLst>
                <a:ext uri="{63B3BB69-23CF-44E3-9099-C40C66FF867C}">
                  <a14:compatExt spid="_x0000_s109571"/>
                </a:ext>
                <a:ext uri="{FF2B5EF4-FFF2-40B4-BE49-F238E27FC236}">
                  <a16:creationId xmlns:a16="http://schemas.microsoft.com/office/drawing/2014/main" id="{00000000-0008-0000-3000-00000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0</xdr:rowOff>
        </xdr:from>
        <xdr:to>
          <xdr:col>1</xdr:col>
          <xdr:colOff>628650</xdr:colOff>
          <xdr:row>16</xdr:row>
          <xdr:rowOff>9525</xdr:rowOff>
        </xdr:to>
        <xdr:sp macro="" textlink="">
          <xdr:nvSpPr>
            <xdr:cNvPr id="109572" name="Check Box 4" hidden="1">
              <a:extLst>
                <a:ext uri="{63B3BB69-23CF-44E3-9099-C40C66FF867C}">
                  <a14:compatExt spid="_x0000_s109572"/>
                </a:ext>
                <a:ext uri="{FF2B5EF4-FFF2-40B4-BE49-F238E27FC236}">
                  <a16:creationId xmlns:a16="http://schemas.microsoft.com/office/drawing/2014/main" id="{00000000-0008-0000-3000-00000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16</xdr:row>
          <xdr:rowOff>0</xdr:rowOff>
        </xdr:from>
        <xdr:to>
          <xdr:col>1</xdr:col>
          <xdr:colOff>628650</xdr:colOff>
          <xdr:row>17</xdr:row>
          <xdr:rowOff>9525</xdr:rowOff>
        </xdr:to>
        <xdr:sp macro="" textlink="">
          <xdr:nvSpPr>
            <xdr:cNvPr id="109573" name="Check Box 5" hidden="1">
              <a:extLst>
                <a:ext uri="{63B3BB69-23CF-44E3-9099-C40C66FF867C}">
                  <a14:compatExt spid="_x0000_s109573"/>
                </a:ext>
                <a:ext uri="{FF2B5EF4-FFF2-40B4-BE49-F238E27FC236}">
                  <a16:creationId xmlns:a16="http://schemas.microsoft.com/office/drawing/2014/main" id="{00000000-0008-0000-3000-00000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17</xdr:row>
          <xdr:rowOff>0</xdr:rowOff>
        </xdr:from>
        <xdr:to>
          <xdr:col>1</xdr:col>
          <xdr:colOff>628650</xdr:colOff>
          <xdr:row>18</xdr:row>
          <xdr:rowOff>9525</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30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0</xdr:rowOff>
        </xdr:from>
        <xdr:to>
          <xdr:col>1</xdr:col>
          <xdr:colOff>628650</xdr:colOff>
          <xdr:row>19</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30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22</xdr:row>
          <xdr:rowOff>228600</xdr:rowOff>
        </xdr:from>
        <xdr:to>
          <xdr:col>4</xdr:col>
          <xdr:colOff>219075</xdr:colOff>
          <xdr:row>24</xdr:row>
          <xdr:rowOff>0</xdr:rowOff>
        </xdr:to>
        <xdr:sp macro="" textlink="">
          <xdr:nvSpPr>
            <xdr:cNvPr id="109576" name="Check Box 8" hidden="1">
              <a:extLst>
                <a:ext uri="{63B3BB69-23CF-44E3-9099-C40C66FF867C}">
                  <a14:compatExt spid="_x0000_s109576"/>
                </a:ext>
                <a:ext uri="{FF2B5EF4-FFF2-40B4-BE49-F238E27FC236}">
                  <a16:creationId xmlns:a16="http://schemas.microsoft.com/office/drawing/2014/main" id="{00000000-0008-0000-3000-00000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23</xdr:row>
          <xdr:rowOff>228600</xdr:rowOff>
        </xdr:from>
        <xdr:to>
          <xdr:col>4</xdr:col>
          <xdr:colOff>219075</xdr:colOff>
          <xdr:row>25</xdr:row>
          <xdr:rowOff>0</xdr:rowOff>
        </xdr:to>
        <xdr:sp macro="" textlink="">
          <xdr:nvSpPr>
            <xdr:cNvPr id="109577" name="Check Box 9" hidden="1">
              <a:extLst>
                <a:ext uri="{63B3BB69-23CF-44E3-9099-C40C66FF867C}">
                  <a14:compatExt spid="_x0000_s109577"/>
                </a:ext>
                <a:ext uri="{FF2B5EF4-FFF2-40B4-BE49-F238E27FC236}">
                  <a16:creationId xmlns:a16="http://schemas.microsoft.com/office/drawing/2014/main" id="{00000000-0008-0000-3000-00000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24</xdr:row>
          <xdr:rowOff>228600</xdr:rowOff>
        </xdr:from>
        <xdr:to>
          <xdr:col>4</xdr:col>
          <xdr:colOff>219075</xdr:colOff>
          <xdr:row>26</xdr:row>
          <xdr:rowOff>0</xdr:rowOff>
        </xdr:to>
        <xdr:sp macro="" textlink="">
          <xdr:nvSpPr>
            <xdr:cNvPr id="109578" name="Check Box 10" hidden="1">
              <a:extLst>
                <a:ext uri="{63B3BB69-23CF-44E3-9099-C40C66FF867C}">
                  <a14:compatExt spid="_x0000_s109578"/>
                </a:ext>
                <a:ext uri="{FF2B5EF4-FFF2-40B4-BE49-F238E27FC236}">
                  <a16:creationId xmlns:a16="http://schemas.microsoft.com/office/drawing/2014/main" id="{00000000-0008-0000-3000-00000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25</xdr:row>
          <xdr:rowOff>228600</xdr:rowOff>
        </xdr:from>
        <xdr:to>
          <xdr:col>4</xdr:col>
          <xdr:colOff>219075</xdr:colOff>
          <xdr:row>27</xdr:row>
          <xdr:rowOff>0</xdr:rowOff>
        </xdr:to>
        <xdr:sp macro="" textlink="">
          <xdr:nvSpPr>
            <xdr:cNvPr id="109579" name="Check Box 11" hidden="1">
              <a:extLst>
                <a:ext uri="{63B3BB69-23CF-44E3-9099-C40C66FF867C}">
                  <a14:compatExt spid="_x0000_s109579"/>
                </a:ext>
                <a:ext uri="{FF2B5EF4-FFF2-40B4-BE49-F238E27FC236}">
                  <a16:creationId xmlns:a16="http://schemas.microsoft.com/office/drawing/2014/main" id="{00000000-0008-0000-3000-00000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26</xdr:row>
          <xdr:rowOff>228600</xdr:rowOff>
        </xdr:from>
        <xdr:to>
          <xdr:col>4</xdr:col>
          <xdr:colOff>219075</xdr:colOff>
          <xdr:row>27</xdr:row>
          <xdr:rowOff>238125</xdr:rowOff>
        </xdr:to>
        <xdr:sp macro="" textlink="">
          <xdr:nvSpPr>
            <xdr:cNvPr id="109580" name="Check Box 12" hidden="1">
              <a:extLst>
                <a:ext uri="{63B3BB69-23CF-44E3-9099-C40C66FF867C}">
                  <a14:compatExt spid="_x0000_s109580"/>
                </a:ext>
                <a:ext uri="{FF2B5EF4-FFF2-40B4-BE49-F238E27FC236}">
                  <a16:creationId xmlns:a16="http://schemas.microsoft.com/office/drawing/2014/main" id="{00000000-0008-0000-3000-00000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304800</xdr:colOff>
      <xdr:row>0</xdr:row>
      <xdr:rowOff>123825</xdr:rowOff>
    </xdr:from>
    <xdr:to>
      <xdr:col>12</xdr:col>
      <xdr:colOff>94192</xdr:colOff>
      <xdr:row>6</xdr:row>
      <xdr:rowOff>7408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6457950" y="12382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514350</xdr:colOff>
          <xdr:row>13</xdr:row>
          <xdr:rowOff>238125</xdr:rowOff>
        </xdr:from>
        <xdr:to>
          <xdr:col>9</xdr:col>
          <xdr:colOff>238125</xdr:colOff>
          <xdr:row>15</xdr:row>
          <xdr:rowOff>28575</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31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14</xdr:row>
          <xdr:rowOff>228600</xdr:rowOff>
        </xdr:from>
        <xdr:to>
          <xdr:col>9</xdr:col>
          <xdr:colOff>238125</xdr:colOff>
          <xdr:row>16</xdr:row>
          <xdr:rowOff>9525</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31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15</xdr:row>
          <xdr:rowOff>228600</xdr:rowOff>
        </xdr:from>
        <xdr:to>
          <xdr:col>9</xdr:col>
          <xdr:colOff>238125</xdr:colOff>
          <xdr:row>17</xdr:row>
          <xdr:rowOff>9525</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31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16</xdr:row>
          <xdr:rowOff>219075</xdr:rowOff>
        </xdr:from>
        <xdr:to>
          <xdr:col>9</xdr:col>
          <xdr:colOff>238125</xdr:colOff>
          <xdr:row>18</xdr:row>
          <xdr:rowOff>9525</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31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18</xdr:row>
          <xdr:rowOff>219075</xdr:rowOff>
        </xdr:from>
        <xdr:to>
          <xdr:col>9</xdr:col>
          <xdr:colOff>238125</xdr:colOff>
          <xdr:row>20</xdr:row>
          <xdr:rowOff>9525</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31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19</xdr:row>
          <xdr:rowOff>228600</xdr:rowOff>
        </xdr:from>
        <xdr:to>
          <xdr:col>9</xdr:col>
          <xdr:colOff>238125</xdr:colOff>
          <xdr:row>21</xdr:row>
          <xdr:rowOff>9525</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31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0</xdr:rowOff>
        </xdr:from>
        <xdr:to>
          <xdr:col>9</xdr:col>
          <xdr:colOff>247650</xdr:colOff>
          <xdr:row>22</xdr:row>
          <xdr:rowOff>47625</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31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238125</xdr:rowOff>
        </xdr:from>
        <xdr:to>
          <xdr:col>10</xdr:col>
          <xdr:colOff>266700</xdr:colOff>
          <xdr:row>27</xdr:row>
          <xdr:rowOff>28575</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31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238125</xdr:rowOff>
        </xdr:from>
        <xdr:to>
          <xdr:col>10</xdr:col>
          <xdr:colOff>266700</xdr:colOff>
          <xdr:row>28</xdr:row>
          <xdr:rowOff>28575</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31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219075</xdr:rowOff>
        </xdr:from>
        <xdr:to>
          <xdr:col>11</xdr:col>
          <xdr:colOff>247650</xdr:colOff>
          <xdr:row>29</xdr:row>
          <xdr:rowOff>9525</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31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295275</xdr:rowOff>
        </xdr:from>
        <xdr:to>
          <xdr:col>1</xdr:col>
          <xdr:colOff>247650</xdr:colOff>
          <xdr:row>34</xdr:row>
          <xdr:rowOff>9525</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31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9525</xdr:rowOff>
        </xdr:from>
        <xdr:to>
          <xdr:col>1</xdr:col>
          <xdr:colOff>247650</xdr:colOff>
          <xdr:row>44</xdr:row>
          <xdr:rowOff>28575</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31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32</xdr:row>
          <xdr:rowOff>295275</xdr:rowOff>
        </xdr:from>
        <xdr:to>
          <xdr:col>13</xdr:col>
          <xdr:colOff>247650</xdr:colOff>
          <xdr:row>34</xdr:row>
          <xdr:rowOff>9525</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31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33</xdr:row>
          <xdr:rowOff>285750</xdr:rowOff>
        </xdr:from>
        <xdr:to>
          <xdr:col>13</xdr:col>
          <xdr:colOff>247650</xdr:colOff>
          <xdr:row>35</xdr:row>
          <xdr:rowOff>0</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31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276225</xdr:rowOff>
        </xdr:from>
        <xdr:to>
          <xdr:col>13</xdr:col>
          <xdr:colOff>266700</xdr:colOff>
          <xdr:row>35</xdr:row>
          <xdr:rowOff>285750</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31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276225</xdr:rowOff>
        </xdr:from>
        <xdr:to>
          <xdr:col>13</xdr:col>
          <xdr:colOff>266700</xdr:colOff>
          <xdr:row>36</xdr:row>
          <xdr:rowOff>276225</xdr:rowOff>
        </xdr:to>
        <xdr:sp macro="" textlink="">
          <xdr:nvSpPr>
            <xdr:cNvPr id="110608" name="Check Box 16" hidden="1">
              <a:extLst>
                <a:ext uri="{63B3BB69-23CF-44E3-9099-C40C66FF867C}">
                  <a14:compatExt spid="_x0000_s110608"/>
                </a:ext>
                <a:ext uri="{FF2B5EF4-FFF2-40B4-BE49-F238E27FC236}">
                  <a16:creationId xmlns:a16="http://schemas.microsoft.com/office/drawing/2014/main" id="{00000000-0008-0000-3100-00001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285750</xdr:rowOff>
        </xdr:from>
        <xdr:to>
          <xdr:col>13</xdr:col>
          <xdr:colOff>266700</xdr:colOff>
          <xdr:row>38</xdr:row>
          <xdr:rowOff>0</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31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39</xdr:row>
          <xdr:rowOff>285750</xdr:rowOff>
        </xdr:from>
        <xdr:to>
          <xdr:col>13</xdr:col>
          <xdr:colOff>266700</xdr:colOff>
          <xdr:row>41</xdr:row>
          <xdr:rowOff>9525</xdr:rowOff>
        </xdr:to>
        <xdr:sp macro="" textlink="">
          <xdr:nvSpPr>
            <xdr:cNvPr id="110610" name="Check Box 18" hidden="1">
              <a:extLst>
                <a:ext uri="{63B3BB69-23CF-44E3-9099-C40C66FF867C}">
                  <a14:compatExt spid="_x0000_s110610"/>
                </a:ext>
                <a:ext uri="{FF2B5EF4-FFF2-40B4-BE49-F238E27FC236}">
                  <a16:creationId xmlns:a16="http://schemas.microsoft.com/office/drawing/2014/main" id="{00000000-0008-0000-3100-00001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9525</xdr:rowOff>
        </xdr:from>
        <xdr:to>
          <xdr:col>13</xdr:col>
          <xdr:colOff>266700</xdr:colOff>
          <xdr:row>42</xdr:row>
          <xdr:rowOff>28575</xdr:rowOff>
        </xdr:to>
        <xdr:sp macro="" textlink="">
          <xdr:nvSpPr>
            <xdr:cNvPr id="110611" name="Check Box 19" hidden="1">
              <a:extLst>
                <a:ext uri="{63B3BB69-23CF-44E3-9099-C40C66FF867C}">
                  <a14:compatExt spid="_x0000_s110611"/>
                </a:ext>
                <a:ext uri="{FF2B5EF4-FFF2-40B4-BE49-F238E27FC236}">
                  <a16:creationId xmlns:a16="http://schemas.microsoft.com/office/drawing/2014/main" id="{00000000-0008-0000-3100-00001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285750</xdr:rowOff>
        </xdr:from>
        <xdr:to>
          <xdr:col>13</xdr:col>
          <xdr:colOff>266700</xdr:colOff>
          <xdr:row>43</xdr:row>
          <xdr:rowOff>0</xdr:rowOff>
        </xdr:to>
        <xdr:sp macro="" textlink="">
          <xdr:nvSpPr>
            <xdr:cNvPr id="110612" name="Check Box 20" hidden="1">
              <a:extLst>
                <a:ext uri="{63B3BB69-23CF-44E3-9099-C40C66FF867C}">
                  <a14:compatExt spid="_x0000_s110612"/>
                </a:ext>
                <a:ext uri="{FF2B5EF4-FFF2-40B4-BE49-F238E27FC236}">
                  <a16:creationId xmlns:a16="http://schemas.microsoft.com/office/drawing/2014/main" id="{00000000-0008-0000-3100-00001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xdr:row>
          <xdr:rowOff>0</xdr:rowOff>
        </xdr:from>
        <xdr:to>
          <xdr:col>1</xdr:col>
          <xdr:colOff>247650</xdr:colOff>
          <xdr:row>37</xdr:row>
          <xdr:rowOff>9525</xdr:rowOff>
        </xdr:to>
        <xdr:sp macro="" textlink="">
          <xdr:nvSpPr>
            <xdr:cNvPr id="110613" name="Check Box 21" hidden="1">
              <a:extLst>
                <a:ext uri="{63B3BB69-23CF-44E3-9099-C40C66FF867C}">
                  <a14:compatExt spid="_x0000_s110613"/>
                </a:ext>
                <a:ext uri="{FF2B5EF4-FFF2-40B4-BE49-F238E27FC236}">
                  <a16:creationId xmlns:a16="http://schemas.microsoft.com/office/drawing/2014/main" id="{00000000-0008-0000-3100-00001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1</xdr:col>
          <xdr:colOff>247650</xdr:colOff>
          <xdr:row>39</xdr:row>
          <xdr:rowOff>9525</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31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0</xdr:rowOff>
        </xdr:from>
        <xdr:to>
          <xdr:col>1</xdr:col>
          <xdr:colOff>247650</xdr:colOff>
          <xdr:row>40</xdr:row>
          <xdr:rowOff>19050</xdr:rowOff>
        </xdr:to>
        <xdr:sp macro="" textlink="">
          <xdr:nvSpPr>
            <xdr:cNvPr id="110615" name="Check Box 23" hidden="1">
              <a:extLst>
                <a:ext uri="{63B3BB69-23CF-44E3-9099-C40C66FF867C}">
                  <a14:compatExt spid="_x0000_s110615"/>
                </a:ext>
                <a:ext uri="{FF2B5EF4-FFF2-40B4-BE49-F238E27FC236}">
                  <a16:creationId xmlns:a16="http://schemas.microsoft.com/office/drawing/2014/main" id="{00000000-0008-0000-3100-00001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0</xdr:rowOff>
        </xdr:from>
        <xdr:to>
          <xdr:col>1</xdr:col>
          <xdr:colOff>247650</xdr:colOff>
          <xdr:row>42</xdr:row>
          <xdr:rowOff>9525</xdr:rowOff>
        </xdr:to>
        <xdr:sp macro="" textlink="">
          <xdr:nvSpPr>
            <xdr:cNvPr id="110616" name="Check Box 24" hidden="1">
              <a:extLst>
                <a:ext uri="{63B3BB69-23CF-44E3-9099-C40C66FF867C}">
                  <a14:compatExt spid="_x0000_s110616"/>
                </a:ext>
                <a:ext uri="{FF2B5EF4-FFF2-40B4-BE49-F238E27FC236}">
                  <a16:creationId xmlns:a16="http://schemas.microsoft.com/office/drawing/2014/main" id="{00000000-0008-0000-3100-00001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0</xdr:rowOff>
        </xdr:from>
        <xdr:to>
          <xdr:col>1</xdr:col>
          <xdr:colOff>247650</xdr:colOff>
          <xdr:row>41</xdr:row>
          <xdr:rowOff>9525</xdr:rowOff>
        </xdr:to>
        <xdr:sp macro="" textlink="">
          <xdr:nvSpPr>
            <xdr:cNvPr id="110617" name="Check Box 25" hidden="1">
              <a:extLst>
                <a:ext uri="{63B3BB69-23CF-44E3-9099-C40C66FF867C}">
                  <a14:compatExt spid="_x0000_s110617"/>
                </a:ext>
                <a:ext uri="{FF2B5EF4-FFF2-40B4-BE49-F238E27FC236}">
                  <a16:creationId xmlns:a16="http://schemas.microsoft.com/office/drawing/2014/main" id="{00000000-0008-0000-3100-00001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280147</xdr:colOff>
      <xdr:row>1</xdr:row>
      <xdr:rowOff>89646</xdr:rowOff>
    </xdr:from>
    <xdr:to>
      <xdr:col>23</xdr:col>
      <xdr:colOff>76263</xdr:colOff>
      <xdr:row>5</xdr:row>
      <xdr:rowOff>132913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0589559" y="302558"/>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11</xdr:row>
          <xdr:rowOff>238125</xdr:rowOff>
        </xdr:from>
        <xdr:to>
          <xdr:col>1</xdr:col>
          <xdr:colOff>9525</xdr:colOff>
          <xdr:row>13</xdr:row>
          <xdr:rowOff>9525</xdr:rowOff>
        </xdr:to>
        <xdr:sp macro="" textlink="">
          <xdr:nvSpPr>
            <xdr:cNvPr id="111617" name="Check Box 1" hidden="1">
              <a:extLst>
                <a:ext uri="{63B3BB69-23CF-44E3-9099-C40C66FF867C}">
                  <a14:compatExt spid="_x0000_s111617"/>
                </a:ext>
                <a:ext uri="{FF2B5EF4-FFF2-40B4-BE49-F238E27FC236}">
                  <a16:creationId xmlns:a16="http://schemas.microsoft.com/office/drawing/2014/main" id="{00000000-0008-0000-3200-00000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xdr:row>
          <xdr:rowOff>0</xdr:rowOff>
        </xdr:from>
        <xdr:to>
          <xdr:col>1</xdr:col>
          <xdr:colOff>9525</xdr:colOff>
          <xdr:row>14</xdr:row>
          <xdr:rowOff>9525</xdr:rowOff>
        </xdr:to>
        <xdr:sp macro="" textlink="">
          <xdr:nvSpPr>
            <xdr:cNvPr id="111618" name="Check Box 2" hidden="1">
              <a:extLst>
                <a:ext uri="{63B3BB69-23CF-44E3-9099-C40C66FF867C}">
                  <a14:compatExt spid="_x0000_s111618"/>
                </a:ext>
                <a:ext uri="{FF2B5EF4-FFF2-40B4-BE49-F238E27FC236}">
                  <a16:creationId xmlns:a16="http://schemas.microsoft.com/office/drawing/2014/main" id="{00000000-0008-0000-3200-00000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0</xdr:rowOff>
        </xdr:from>
        <xdr:to>
          <xdr:col>4</xdr:col>
          <xdr:colOff>28575</xdr:colOff>
          <xdr:row>17</xdr:row>
          <xdr:rowOff>9525</xdr:rowOff>
        </xdr:to>
        <xdr:sp macro="" textlink="">
          <xdr:nvSpPr>
            <xdr:cNvPr id="111619" name="Check Box 3" hidden="1">
              <a:extLst>
                <a:ext uri="{63B3BB69-23CF-44E3-9099-C40C66FF867C}">
                  <a14:compatExt spid="_x0000_s111619"/>
                </a:ext>
                <a:ext uri="{FF2B5EF4-FFF2-40B4-BE49-F238E27FC236}">
                  <a16:creationId xmlns:a16="http://schemas.microsoft.com/office/drawing/2014/main" id="{00000000-0008-0000-3200-00000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0</xdr:rowOff>
        </xdr:from>
        <xdr:to>
          <xdr:col>4</xdr:col>
          <xdr:colOff>28575</xdr:colOff>
          <xdr:row>18</xdr:row>
          <xdr:rowOff>9525</xdr:rowOff>
        </xdr:to>
        <xdr:sp macro="" textlink="">
          <xdr:nvSpPr>
            <xdr:cNvPr id="111620" name="Check Box 4" hidden="1">
              <a:extLst>
                <a:ext uri="{63B3BB69-23CF-44E3-9099-C40C66FF867C}">
                  <a14:compatExt spid="_x0000_s111620"/>
                </a:ext>
                <a:ext uri="{FF2B5EF4-FFF2-40B4-BE49-F238E27FC236}">
                  <a16:creationId xmlns:a16="http://schemas.microsoft.com/office/drawing/2014/main" id="{00000000-0008-0000-3200-00000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0</xdr:rowOff>
        </xdr:from>
        <xdr:to>
          <xdr:col>3</xdr:col>
          <xdr:colOff>28575</xdr:colOff>
          <xdr:row>56</xdr:row>
          <xdr:rowOff>9525</xdr:rowOff>
        </xdr:to>
        <xdr:sp macro="" textlink="">
          <xdr:nvSpPr>
            <xdr:cNvPr id="111621" name="Check Box 5" hidden="1">
              <a:extLst>
                <a:ext uri="{63B3BB69-23CF-44E3-9099-C40C66FF867C}">
                  <a14:compatExt spid="_x0000_s111621"/>
                </a:ext>
                <a:ext uri="{FF2B5EF4-FFF2-40B4-BE49-F238E27FC236}">
                  <a16:creationId xmlns:a16="http://schemas.microsoft.com/office/drawing/2014/main" id="{00000000-0008-0000-3200-00000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0</xdr:rowOff>
        </xdr:from>
        <xdr:to>
          <xdr:col>3</xdr:col>
          <xdr:colOff>28575</xdr:colOff>
          <xdr:row>57</xdr:row>
          <xdr:rowOff>9525</xdr:rowOff>
        </xdr:to>
        <xdr:sp macro="" textlink="">
          <xdr:nvSpPr>
            <xdr:cNvPr id="111622" name="Check Box 6" hidden="1">
              <a:extLst>
                <a:ext uri="{63B3BB69-23CF-44E3-9099-C40C66FF867C}">
                  <a14:compatExt spid="_x0000_s111622"/>
                </a:ext>
                <a:ext uri="{FF2B5EF4-FFF2-40B4-BE49-F238E27FC236}">
                  <a16:creationId xmlns:a16="http://schemas.microsoft.com/office/drawing/2014/main" id="{00000000-0008-0000-3200-00000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0</xdr:rowOff>
        </xdr:from>
        <xdr:to>
          <xdr:col>3</xdr:col>
          <xdr:colOff>28575</xdr:colOff>
          <xdr:row>60</xdr:row>
          <xdr:rowOff>9525</xdr:rowOff>
        </xdr:to>
        <xdr:sp macro="" textlink="">
          <xdr:nvSpPr>
            <xdr:cNvPr id="111623" name="Check Box 7" hidden="1">
              <a:extLst>
                <a:ext uri="{63B3BB69-23CF-44E3-9099-C40C66FF867C}">
                  <a14:compatExt spid="_x0000_s111623"/>
                </a:ext>
                <a:ext uri="{FF2B5EF4-FFF2-40B4-BE49-F238E27FC236}">
                  <a16:creationId xmlns:a16="http://schemas.microsoft.com/office/drawing/2014/main" id="{00000000-0008-0000-3200-00000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0</xdr:rowOff>
        </xdr:from>
        <xdr:to>
          <xdr:col>3</xdr:col>
          <xdr:colOff>28575</xdr:colOff>
          <xdr:row>61</xdr:row>
          <xdr:rowOff>9525</xdr:rowOff>
        </xdr:to>
        <xdr:sp macro="" textlink="">
          <xdr:nvSpPr>
            <xdr:cNvPr id="111624" name="Check Box 8" hidden="1">
              <a:extLst>
                <a:ext uri="{63B3BB69-23CF-44E3-9099-C40C66FF867C}">
                  <a14:compatExt spid="_x0000_s111624"/>
                </a:ext>
                <a:ext uri="{FF2B5EF4-FFF2-40B4-BE49-F238E27FC236}">
                  <a16:creationId xmlns:a16="http://schemas.microsoft.com/office/drawing/2014/main" id="{00000000-0008-0000-3200-00000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61</xdr:row>
          <xdr:rowOff>228600</xdr:rowOff>
        </xdr:from>
        <xdr:to>
          <xdr:col>7</xdr:col>
          <xdr:colOff>1200150</xdr:colOff>
          <xdr:row>63</xdr:row>
          <xdr:rowOff>0</xdr:rowOff>
        </xdr:to>
        <xdr:sp macro="" textlink="">
          <xdr:nvSpPr>
            <xdr:cNvPr id="111625" name="Check Box 9" hidden="1">
              <a:extLst>
                <a:ext uri="{63B3BB69-23CF-44E3-9099-C40C66FF867C}">
                  <a14:compatExt spid="_x0000_s111625"/>
                </a:ext>
                <a:ext uri="{FF2B5EF4-FFF2-40B4-BE49-F238E27FC236}">
                  <a16:creationId xmlns:a16="http://schemas.microsoft.com/office/drawing/2014/main" id="{00000000-0008-0000-3200-00000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61</xdr:row>
          <xdr:rowOff>238125</xdr:rowOff>
        </xdr:from>
        <xdr:to>
          <xdr:col>8</xdr:col>
          <xdr:colOff>390525</xdr:colOff>
          <xdr:row>63</xdr:row>
          <xdr:rowOff>0</xdr:rowOff>
        </xdr:to>
        <xdr:sp macro="" textlink="">
          <xdr:nvSpPr>
            <xdr:cNvPr id="111626" name="Check Box 10" hidden="1">
              <a:extLst>
                <a:ext uri="{63B3BB69-23CF-44E3-9099-C40C66FF867C}">
                  <a14:compatExt spid="_x0000_s111626"/>
                </a:ext>
                <a:ext uri="{FF2B5EF4-FFF2-40B4-BE49-F238E27FC236}">
                  <a16:creationId xmlns:a16="http://schemas.microsoft.com/office/drawing/2014/main" id="{00000000-0008-0000-3200-00000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67</xdr:row>
          <xdr:rowOff>0</xdr:rowOff>
        </xdr:from>
        <xdr:to>
          <xdr:col>3</xdr:col>
          <xdr:colOff>28575</xdr:colOff>
          <xdr:row>68</xdr:row>
          <xdr:rowOff>9525</xdr:rowOff>
        </xdr:to>
        <xdr:sp macro="" textlink="">
          <xdr:nvSpPr>
            <xdr:cNvPr id="111627" name="Check Box 11" hidden="1">
              <a:extLst>
                <a:ext uri="{63B3BB69-23CF-44E3-9099-C40C66FF867C}">
                  <a14:compatExt spid="_x0000_s111627"/>
                </a:ext>
                <a:ext uri="{FF2B5EF4-FFF2-40B4-BE49-F238E27FC236}">
                  <a16:creationId xmlns:a16="http://schemas.microsoft.com/office/drawing/2014/main" id="{00000000-0008-0000-3200-00000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68</xdr:row>
          <xdr:rowOff>0</xdr:rowOff>
        </xdr:from>
        <xdr:to>
          <xdr:col>3</xdr:col>
          <xdr:colOff>28575</xdr:colOff>
          <xdr:row>69</xdr:row>
          <xdr:rowOff>9525</xdr:rowOff>
        </xdr:to>
        <xdr:sp macro="" textlink="">
          <xdr:nvSpPr>
            <xdr:cNvPr id="111628" name="Check Box 12" hidden="1">
              <a:extLst>
                <a:ext uri="{63B3BB69-23CF-44E3-9099-C40C66FF867C}">
                  <a14:compatExt spid="_x0000_s111628"/>
                </a:ext>
                <a:ext uri="{FF2B5EF4-FFF2-40B4-BE49-F238E27FC236}">
                  <a16:creationId xmlns:a16="http://schemas.microsoft.com/office/drawing/2014/main" id="{00000000-0008-0000-3200-00000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69</xdr:row>
          <xdr:rowOff>0</xdr:rowOff>
        </xdr:from>
        <xdr:to>
          <xdr:col>3</xdr:col>
          <xdr:colOff>28575</xdr:colOff>
          <xdr:row>70</xdr:row>
          <xdr:rowOff>9525</xdr:rowOff>
        </xdr:to>
        <xdr:sp macro="" textlink="">
          <xdr:nvSpPr>
            <xdr:cNvPr id="111629" name="Check Box 13" hidden="1">
              <a:extLst>
                <a:ext uri="{63B3BB69-23CF-44E3-9099-C40C66FF867C}">
                  <a14:compatExt spid="_x0000_s111629"/>
                </a:ext>
                <a:ext uri="{FF2B5EF4-FFF2-40B4-BE49-F238E27FC236}">
                  <a16:creationId xmlns:a16="http://schemas.microsoft.com/office/drawing/2014/main" id="{00000000-0008-0000-3200-00000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0</xdr:rowOff>
        </xdr:from>
        <xdr:to>
          <xdr:col>3</xdr:col>
          <xdr:colOff>28575</xdr:colOff>
          <xdr:row>71</xdr:row>
          <xdr:rowOff>9525</xdr:rowOff>
        </xdr:to>
        <xdr:sp macro="" textlink="">
          <xdr:nvSpPr>
            <xdr:cNvPr id="111630" name="Check Box 14" hidden="1">
              <a:extLst>
                <a:ext uri="{63B3BB69-23CF-44E3-9099-C40C66FF867C}">
                  <a14:compatExt spid="_x0000_s111630"/>
                </a:ext>
                <a:ext uri="{FF2B5EF4-FFF2-40B4-BE49-F238E27FC236}">
                  <a16:creationId xmlns:a16="http://schemas.microsoft.com/office/drawing/2014/main" id="{00000000-0008-0000-3200-00000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71</xdr:row>
          <xdr:rowOff>0</xdr:rowOff>
        </xdr:from>
        <xdr:to>
          <xdr:col>3</xdr:col>
          <xdr:colOff>28575</xdr:colOff>
          <xdr:row>72</xdr:row>
          <xdr:rowOff>9525</xdr:rowOff>
        </xdr:to>
        <xdr:sp macro="" textlink="">
          <xdr:nvSpPr>
            <xdr:cNvPr id="111631" name="Check Box 15" hidden="1">
              <a:extLst>
                <a:ext uri="{63B3BB69-23CF-44E3-9099-C40C66FF867C}">
                  <a14:compatExt spid="_x0000_s111631"/>
                </a:ext>
                <a:ext uri="{FF2B5EF4-FFF2-40B4-BE49-F238E27FC236}">
                  <a16:creationId xmlns:a16="http://schemas.microsoft.com/office/drawing/2014/main" id="{00000000-0008-0000-3200-00000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0</xdr:rowOff>
        </xdr:from>
        <xdr:to>
          <xdr:col>3</xdr:col>
          <xdr:colOff>28575</xdr:colOff>
          <xdr:row>73</xdr:row>
          <xdr:rowOff>9525</xdr:rowOff>
        </xdr:to>
        <xdr:sp macro="" textlink="">
          <xdr:nvSpPr>
            <xdr:cNvPr id="111632" name="Check Box 16" hidden="1">
              <a:extLst>
                <a:ext uri="{63B3BB69-23CF-44E3-9099-C40C66FF867C}">
                  <a14:compatExt spid="_x0000_s111632"/>
                </a:ext>
                <a:ext uri="{FF2B5EF4-FFF2-40B4-BE49-F238E27FC236}">
                  <a16:creationId xmlns:a16="http://schemas.microsoft.com/office/drawing/2014/main" id="{00000000-0008-0000-3200-00001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xdr:row>
          <xdr:rowOff>0</xdr:rowOff>
        </xdr:from>
        <xdr:to>
          <xdr:col>3</xdr:col>
          <xdr:colOff>28575</xdr:colOff>
          <xdr:row>74</xdr:row>
          <xdr:rowOff>9525</xdr:rowOff>
        </xdr:to>
        <xdr:sp macro="" textlink="">
          <xdr:nvSpPr>
            <xdr:cNvPr id="111633" name="Check Box 17" hidden="1">
              <a:extLst>
                <a:ext uri="{63B3BB69-23CF-44E3-9099-C40C66FF867C}">
                  <a14:compatExt spid="_x0000_s111633"/>
                </a:ext>
                <a:ext uri="{FF2B5EF4-FFF2-40B4-BE49-F238E27FC236}">
                  <a16:creationId xmlns:a16="http://schemas.microsoft.com/office/drawing/2014/main" id="{00000000-0008-0000-3200-00001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74</xdr:row>
          <xdr:rowOff>0</xdr:rowOff>
        </xdr:from>
        <xdr:to>
          <xdr:col>3</xdr:col>
          <xdr:colOff>28575</xdr:colOff>
          <xdr:row>75</xdr:row>
          <xdr:rowOff>9525</xdr:rowOff>
        </xdr:to>
        <xdr:sp macro="" textlink="">
          <xdr:nvSpPr>
            <xdr:cNvPr id="111634" name="Check Box 18" hidden="1">
              <a:extLst>
                <a:ext uri="{63B3BB69-23CF-44E3-9099-C40C66FF867C}">
                  <a14:compatExt spid="_x0000_s111634"/>
                </a:ext>
                <a:ext uri="{FF2B5EF4-FFF2-40B4-BE49-F238E27FC236}">
                  <a16:creationId xmlns:a16="http://schemas.microsoft.com/office/drawing/2014/main" id="{00000000-0008-0000-3200-00001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75</xdr:row>
          <xdr:rowOff>0</xdr:rowOff>
        </xdr:from>
        <xdr:to>
          <xdr:col>3</xdr:col>
          <xdr:colOff>28575</xdr:colOff>
          <xdr:row>76</xdr:row>
          <xdr:rowOff>9525</xdr:rowOff>
        </xdr:to>
        <xdr:sp macro="" textlink="">
          <xdr:nvSpPr>
            <xdr:cNvPr id="111635" name="Check Box 19" hidden="1">
              <a:extLst>
                <a:ext uri="{63B3BB69-23CF-44E3-9099-C40C66FF867C}">
                  <a14:compatExt spid="_x0000_s111635"/>
                </a:ext>
                <a:ext uri="{FF2B5EF4-FFF2-40B4-BE49-F238E27FC236}">
                  <a16:creationId xmlns:a16="http://schemas.microsoft.com/office/drawing/2014/main" id="{00000000-0008-0000-3200-00001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82</xdr:row>
          <xdr:rowOff>0</xdr:rowOff>
        </xdr:from>
        <xdr:to>
          <xdr:col>6</xdr:col>
          <xdr:colOff>571500</xdr:colOff>
          <xdr:row>82</xdr:row>
          <xdr:rowOff>209550</xdr:rowOff>
        </xdr:to>
        <xdr:sp macro="" textlink="">
          <xdr:nvSpPr>
            <xdr:cNvPr id="111636" name="Check Box 20" hidden="1">
              <a:extLst>
                <a:ext uri="{63B3BB69-23CF-44E3-9099-C40C66FF867C}">
                  <a14:compatExt spid="_x0000_s111636"/>
                </a:ext>
                <a:ext uri="{FF2B5EF4-FFF2-40B4-BE49-F238E27FC236}">
                  <a16:creationId xmlns:a16="http://schemas.microsoft.com/office/drawing/2014/main" id="{00000000-0008-0000-3200-00001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81</xdr:row>
          <xdr:rowOff>200025</xdr:rowOff>
        </xdr:from>
        <xdr:to>
          <xdr:col>7</xdr:col>
          <xdr:colOff>895350</xdr:colOff>
          <xdr:row>83</xdr:row>
          <xdr:rowOff>9525</xdr:rowOff>
        </xdr:to>
        <xdr:sp macro="" textlink="">
          <xdr:nvSpPr>
            <xdr:cNvPr id="111637" name="Check Box 21" hidden="1">
              <a:extLst>
                <a:ext uri="{63B3BB69-23CF-44E3-9099-C40C66FF867C}">
                  <a14:compatExt spid="_x0000_s111637"/>
                </a:ext>
                <a:ext uri="{FF2B5EF4-FFF2-40B4-BE49-F238E27FC236}">
                  <a16:creationId xmlns:a16="http://schemas.microsoft.com/office/drawing/2014/main" id="{00000000-0008-0000-3200-00001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87</xdr:row>
          <xdr:rowOff>0</xdr:rowOff>
        </xdr:from>
        <xdr:to>
          <xdr:col>3</xdr:col>
          <xdr:colOff>28575</xdr:colOff>
          <xdr:row>88</xdr:row>
          <xdr:rowOff>9525</xdr:rowOff>
        </xdr:to>
        <xdr:sp macro="" textlink="">
          <xdr:nvSpPr>
            <xdr:cNvPr id="111638" name="Check Box 22" hidden="1">
              <a:extLst>
                <a:ext uri="{63B3BB69-23CF-44E3-9099-C40C66FF867C}">
                  <a14:compatExt spid="_x0000_s111638"/>
                </a:ext>
                <a:ext uri="{FF2B5EF4-FFF2-40B4-BE49-F238E27FC236}">
                  <a16:creationId xmlns:a16="http://schemas.microsoft.com/office/drawing/2014/main" id="{00000000-0008-0000-3200-00001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88</xdr:row>
          <xdr:rowOff>0</xdr:rowOff>
        </xdr:from>
        <xdr:to>
          <xdr:col>3</xdr:col>
          <xdr:colOff>28575</xdr:colOff>
          <xdr:row>89</xdr:row>
          <xdr:rowOff>9525</xdr:rowOff>
        </xdr:to>
        <xdr:sp macro="" textlink="">
          <xdr:nvSpPr>
            <xdr:cNvPr id="111639" name="Check Box 23" hidden="1">
              <a:extLst>
                <a:ext uri="{63B3BB69-23CF-44E3-9099-C40C66FF867C}">
                  <a14:compatExt spid="_x0000_s111639"/>
                </a:ext>
                <a:ext uri="{FF2B5EF4-FFF2-40B4-BE49-F238E27FC236}">
                  <a16:creationId xmlns:a16="http://schemas.microsoft.com/office/drawing/2014/main" id="{00000000-0008-0000-3200-00001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89</xdr:row>
          <xdr:rowOff>0</xdr:rowOff>
        </xdr:from>
        <xdr:to>
          <xdr:col>3</xdr:col>
          <xdr:colOff>28575</xdr:colOff>
          <xdr:row>90</xdr:row>
          <xdr:rowOff>9525</xdr:rowOff>
        </xdr:to>
        <xdr:sp macro="" textlink="">
          <xdr:nvSpPr>
            <xdr:cNvPr id="111640" name="Check Box 24" hidden="1">
              <a:extLst>
                <a:ext uri="{63B3BB69-23CF-44E3-9099-C40C66FF867C}">
                  <a14:compatExt spid="_x0000_s111640"/>
                </a:ext>
                <a:ext uri="{FF2B5EF4-FFF2-40B4-BE49-F238E27FC236}">
                  <a16:creationId xmlns:a16="http://schemas.microsoft.com/office/drawing/2014/main" id="{00000000-0008-0000-3200-00001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104</xdr:row>
          <xdr:rowOff>0</xdr:rowOff>
        </xdr:from>
        <xdr:to>
          <xdr:col>3</xdr:col>
          <xdr:colOff>28575</xdr:colOff>
          <xdr:row>105</xdr:row>
          <xdr:rowOff>9525</xdr:rowOff>
        </xdr:to>
        <xdr:sp macro="" textlink="">
          <xdr:nvSpPr>
            <xdr:cNvPr id="111641" name="Check Box 25" hidden="1">
              <a:extLst>
                <a:ext uri="{63B3BB69-23CF-44E3-9099-C40C66FF867C}">
                  <a14:compatExt spid="_x0000_s111641"/>
                </a:ext>
                <a:ext uri="{FF2B5EF4-FFF2-40B4-BE49-F238E27FC236}">
                  <a16:creationId xmlns:a16="http://schemas.microsoft.com/office/drawing/2014/main" id="{00000000-0008-0000-3200-00001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113</xdr:row>
          <xdr:rowOff>0</xdr:rowOff>
        </xdr:from>
        <xdr:to>
          <xdr:col>3</xdr:col>
          <xdr:colOff>28575</xdr:colOff>
          <xdr:row>114</xdr:row>
          <xdr:rowOff>9525</xdr:rowOff>
        </xdr:to>
        <xdr:sp macro="" textlink="">
          <xdr:nvSpPr>
            <xdr:cNvPr id="111642" name="Check Box 26" hidden="1">
              <a:extLst>
                <a:ext uri="{63B3BB69-23CF-44E3-9099-C40C66FF867C}">
                  <a14:compatExt spid="_x0000_s111642"/>
                </a:ext>
                <a:ext uri="{FF2B5EF4-FFF2-40B4-BE49-F238E27FC236}">
                  <a16:creationId xmlns:a16="http://schemas.microsoft.com/office/drawing/2014/main" id="{00000000-0008-0000-3200-00001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126</xdr:row>
          <xdr:rowOff>0</xdr:rowOff>
        </xdr:from>
        <xdr:to>
          <xdr:col>3</xdr:col>
          <xdr:colOff>28575</xdr:colOff>
          <xdr:row>127</xdr:row>
          <xdr:rowOff>9525</xdr:rowOff>
        </xdr:to>
        <xdr:sp macro="" textlink="">
          <xdr:nvSpPr>
            <xdr:cNvPr id="111643" name="Check Box 27" hidden="1">
              <a:extLst>
                <a:ext uri="{63B3BB69-23CF-44E3-9099-C40C66FF867C}">
                  <a14:compatExt spid="_x0000_s111643"/>
                </a:ext>
                <a:ext uri="{FF2B5EF4-FFF2-40B4-BE49-F238E27FC236}">
                  <a16:creationId xmlns:a16="http://schemas.microsoft.com/office/drawing/2014/main" id="{00000000-0008-0000-3200-00001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127</xdr:row>
          <xdr:rowOff>0</xdr:rowOff>
        </xdr:from>
        <xdr:to>
          <xdr:col>3</xdr:col>
          <xdr:colOff>28575</xdr:colOff>
          <xdr:row>128</xdr:row>
          <xdr:rowOff>9525</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3200-00001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129</xdr:row>
          <xdr:rowOff>228600</xdr:rowOff>
        </xdr:from>
        <xdr:to>
          <xdr:col>7</xdr:col>
          <xdr:colOff>0</xdr:colOff>
          <xdr:row>131</xdr:row>
          <xdr:rowOff>0</xdr:rowOff>
        </xdr:to>
        <xdr:sp macro="" textlink="">
          <xdr:nvSpPr>
            <xdr:cNvPr id="111645" name="Check Box 29" hidden="1">
              <a:extLst>
                <a:ext uri="{63B3BB69-23CF-44E3-9099-C40C66FF867C}">
                  <a14:compatExt spid="_x0000_s111645"/>
                </a:ext>
                <a:ext uri="{FF2B5EF4-FFF2-40B4-BE49-F238E27FC236}">
                  <a16:creationId xmlns:a16="http://schemas.microsoft.com/office/drawing/2014/main" id="{00000000-0008-0000-3200-00001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130</xdr:row>
          <xdr:rowOff>238125</xdr:rowOff>
        </xdr:from>
        <xdr:to>
          <xdr:col>7</xdr:col>
          <xdr:colOff>9525</xdr:colOff>
          <xdr:row>132</xdr:row>
          <xdr:rowOff>0</xdr:rowOff>
        </xdr:to>
        <xdr:sp macro="" textlink="">
          <xdr:nvSpPr>
            <xdr:cNvPr id="111646" name="Check Box 30" hidden="1">
              <a:extLst>
                <a:ext uri="{63B3BB69-23CF-44E3-9099-C40C66FF867C}">
                  <a14:compatExt spid="_x0000_s111646"/>
                </a:ext>
                <a:ext uri="{FF2B5EF4-FFF2-40B4-BE49-F238E27FC236}">
                  <a16:creationId xmlns:a16="http://schemas.microsoft.com/office/drawing/2014/main" id="{00000000-0008-0000-3200-00001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139</xdr:row>
          <xdr:rowOff>0</xdr:rowOff>
        </xdr:from>
        <xdr:to>
          <xdr:col>3</xdr:col>
          <xdr:colOff>28575</xdr:colOff>
          <xdr:row>140</xdr:row>
          <xdr:rowOff>9525</xdr:rowOff>
        </xdr:to>
        <xdr:sp macro="" textlink="">
          <xdr:nvSpPr>
            <xdr:cNvPr id="111647" name="Check Box 31" hidden="1">
              <a:extLst>
                <a:ext uri="{63B3BB69-23CF-44E3-9099-C40C66FF867C}">
                  <a14:compatExt spid="_x0000_s111647"/>
                </a:ext>
                <a:ext uri="{FF2B5EF4-FFF2-40B4-BE49-F238E27FC236}">
                  <a16:creationId xmlns:a16="http://schemas.microsoft.com/office/drawing/2014/main" id="{00000000-0008-0000-3200-00001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141</xdr:row>
          <xdr:rowOff>0</xdr:rowOff>
        </xdr:from>
        <xdr:to>
          <xdr:col>3</xdr:col>
          <xdr:colOff>28575</xdr:colOff>
          <xdr:row>142</xdr:row>
          <xdr:rowOff>9525</xdr:rowOff>
        </xdr:to>
        <xdr:sp macro="" textlink="">
          <xdr:nvSpPr>
            <xdr:cNvPr id="111648" name="Check Box 32" hidden="1">
              <a:extLst>
                <a:ext uri="{63B3BB69-23CF-44E3-9099-C40C66FF867C}">
                  <a14:compatExt spid="_x0000_s111648"/>
                </a:ext>
                <a:ext uri="{FF2B5EF4-FFF2-40B4-BE49-F238E27FC236}">
                  <a16:creationId xmlns:a16="http://schemas.microsoft.com/office/drawing/2014/main" id="{00000000-0008-0000-3200-00002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148</xdr:row>
          <xdr:rowOff>0</xdr:rowOff>
        </xdr:from>
        <xdr:to>
          <xdr:col>3</xdr:col>
          <xdr:colOff>28575</xdr:colOff>
          <xdr:row>149</xdr:row>
          <xdr:rowOff>9525</xdr:rowOff>
        </xdr:to>
        <xdr:sp macro="" textlink="">
          <xdr:nvSpPr>
            <xdr:cNvPr id="111649" name="Check Box 33" hidden="1">
              <a:extLst>
                <a:ext uri="{63B3BB69-23CF-44E3-9099-C40C66FF867C}">
                  <a14:compatExt spid="_x0000_s111649"/>
                </a:ext>
                <a:ext uri="{FF2B5EF4-FFF2-40B4-BE49-F238E27FC236}">
                  <a16:creationId xmlns:a16="http://schemas.microsoft.com/office/drawing/2014/main" id="{00000000-0008-0000-3200-00002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150</xdr:row>
          <xdr:rowOff>0</xdr:rowOff>
        </xdr:from>
        <xdr:to>
          <xdr:col>3</xdr:col>
          <xdr:colOff>28575</xdr:colOff>
          <xdr:row>151</xdr:row>
          <xdr:rowOff>9525</xdr:rowOff>
        </xdr:to>
        <xdr:sp macro="" textlink="">
          <xdr:nvSpPr>
            <xdr:cNvPr id="111650" name="Check Box 34" hidden="1">
              <a:extLst>
                <a:ext uri="{63B3BB69-23CF-44E3-9099-C40C66FF867C}">
                  <a14:compatExt spid="_x0000_s111650"/>
                </a:ext>
                <a:ext uri="{FF2B5EF4-FFF2-40B4-BE49-F238E27FC236}">
                  <a16:creationId xmlns:a16="http://schemas.microsoft.com/office/drawing/2014/main" id="{00000000-0008-0000-3200-00002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152</xdr:row>
          <xdr:rowOff>0</xdr:rowOff>
        </xdr:from>
        <xdr:to>
          <xdr:col>3</xdr:col>
          <xdr:colOff>28575</xdr:colOff>
          <xdr:row>153</xdr:row>
          <xdr:rowOff>9525</xdr:rowOff>
        </xdr:to>
        <xdr:sp macro="" textlink="">
          <xdr:nvSpPr>
            <xdr:cNvPr id="111651" name="Check Box 35" hidden="1">
              <a:extLst>
                <a:ext uri="{63B3BB69-23CF-44E3-9099-C40C66FF867C}">
                  <a14:compatExt spid="_x0000_s111651"/>
                </a:ext>
                <a:ext uri="{FF2B5EF4-FFF2-40B4-BE49-F238E27FC236}">
                  <a16:creationId xmlns:a16="http://schemas.microsoft.com/office/drawing/2014/main" id="{00000000-0008-0000-3200-00002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154</xdr:row>
          <xdr:rowOff>0</xdr:rowOff>
        </xdr:from>
        <xdr:to>
          <xdr:col>3</xdr:col>
          <xdr:colOff>28575</xdr:colOff>
          <xdr:row>155</xdr:row>
          <xdr:rowOff>9525</xdr:rowOff>
        </xdr:to>
        <xdr:sp macro="" textlink="">
          <xdr:nvSpPr>
            <xdr:cNvPr id="111652" name="Check Box 36" hidden="1">
              <a:extLst>
                <a:ext uri="{63B3BB69-23CF-44E3-9099-C40C66FF867C}">
                  <a14:compatExt spid="_x0000_s111652"/>
                </a:ext>
                <a:ext uri="{FF2B5EF4-FFF2-40B4-BE49-F238E27FC236}">
                  <a16:creationId xmlns:a16="http://schemas.microsoft.com/office/drawing/2014/main" id="{00000000-0008-0000-3200-00002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156</xdr:row>
          <xdr:rowOff>0</xdr:rowOff>
        </xdr:from>
        <xdr:to>
          <xdr:col>3</xdr:col>
          <xdr:colOff>28575</xdr:colOff>
          <xdr:row>157</xdr:row>
          <xdr:rowOff>9525</xdr:rowOff>
        </xdr:to>
        <xdr:sp macro="" textlink="">
          <xdr:nvSpPr>
            <xdr:cNvPr id="111653" name="Check Box 37" hidden="1">
              <a:extLst>
                <a:ext uri="{63B3BB69-23CF-44E3-9099-C40C66FF867C}">
                  <a14:compatExt spid="_x0000_s111653"/>
                </a:ext>
                <a:ext uri="{FF2B5EF4-FFF2-40B4-BE49-F238E27FC236}">
                  <a16:creationId xmlns:a16="http://schemas.microsoft.com/office/drawing/2014/main" id="{00000000-0008-0000-3200-00002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157</xdr:row>
          <xdr:rowOff>0</xdr:rowOff>
        </xdr:from>
        <xdr:to>
          <xdr:col>4</xdr:col>
          <xdr:colOff>28575</xdr:colOff>
          <xdr:row>158</xdr:row>
          <xdr:rowOff>9525</xdr:rowOff>
        </xdr:to>
        <xdr:sp macro="" textlink="">
          <xdr:nvSpPr>
            <xdr:cNvPr id="111654" name="Check Box 38" hidden="1">
              <a:extLst>
                <a:ext uri="{63B3BB69-23CF-44E3-9099-C40C66FF867C}">
                  <a14:compatExt spid="_x0000_s111654"/>
                </a:ext>
                <a:ext uri="{FF2B5EF4-FFF2-40B4-BE49-F238E27FC236}">
                  <a16:creationId xmlns:a16="http://schemas.microsoft.com/office/drawing/2014/main" id="{00000000-0008-0000-3200-00002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158</xdr:row>
          <xdr:rowOff>0</xdr:rowOff>
        </xdr:from>
        <xdr:to>
          <xdr:col>4</xdr:col>
          <xdr:colOff>28575</xdr:colOff>
          <xdr:row>159</xdr:row>
          <xdr:rowOff>9525</xdr:rowOff>
        </xdr:to>
        <xdr:sp macro="" textlink="">
          <xdr:nvSpPr>
            <xdr:cNvPr id="111655" name="Check Box 39" hidden="1">
              <a:extLst>
                <a:ext uri="{63B3BB69-23CF-44E3-9099-C40C66FF867C}">
                  <a14:compatExt spid="_x0000_s111655"/>
                </a:ext>
                <a:ext uri="{FF2B5EF4-FFF2-40B4-BE49-F238E27FC236}">
                  <a16:creationId xmlns:a16="http://schemas.microsoft.com/office/drawing/2014/main" id="{00000000-0008-0000-3200-00002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159</xdr:row>
          <xdr:rowOff>0</xdr:rowOff>
        </xdr:from>
        <xdr:to>
          <xdr:col>3</xdr:col>
          <xdr:colOff>28575</xdr:colOff>
          <xdr:row>160</xdr:row>
          <xdr:rowOff>9525</xdr:rowOff>
        </xdr:to>
        <xdr:sp macro="" textlink="">
          <xdr:nvSpPr>
            <xdr:cNvPr id="111656" name="Check Box 40" hidden="1">
              <a:extLst>
                <a:ext uri="{63B3BB69-23CF-44E3-9099-C40C66FF867C}">
                  <a14:compatExt spid="_x0000_s111656"/>
                </a:ext>
                <a:ext uri="{FF2B5EF4-FFF2-40B4-BE49-F238E27FC236}">
                  <a16:creationId xmlns:a16="http://schemas.microsoft.com/office/drawing/2014/main" id="{00000000-0008-0000-3200-00002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165</xdr:row>
          <xdr:rowOff>0</xdr:rowOff>
        </xdr:from>
        <xdr:to>
          <xdr:col>3</xdr:col>
          <xdr:colOff>28575</xdr:colOff>
          <xdr:row>166</xdr:row>
          <xdr:rowOff>9525</xdr:rowOff>
        </xdr:to>
        <xdr:sp macro="" textlink="">
          <xdr:nvSpPr>
            <xdr:cNvPr id="111657" name="Check Box 41" hidden="1">
              <a:extLst>
                <a:ext uri="{63B3BB69-23CF-44E3-9099-C40C66FF867C}">
                  <a14:compatExt spid="_x0000_s111657"/>
                </a:ext>
                <a:ext uri="{FF2B5EF4-FFF2-40B4-BE49-F238E27FC236}">
                  <a16:creationId xmlns:a16="http://schemas.microsoft.com/office/drawing/2014/main" id="{00000000-0008-0000-3200-00002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167</xdr:row>
          <xdr:rowOff>209550</xdr:rowOff>
        </xdr:from>
        <xdr:to>
          <xdr:col>7</xdr:col>
          <xdr:colOff>161925</xdr:colOff>
          <xdr:row>169</xdr:row>
          <xdr:rowOff>0</xdr:rowOff>
        </xdr:to>
        <xdr:sp macro="" textlink="">
          <xdr:nvSpPr>
            <xdr:cNvPr id="111658" name="Check Box 42" hidden="1">
              <a:extLst>
                <a:ext uri="{63B3BB69-23CF-44E3-9099-C40C66FF867C}">
                  <a14:compatExt spid="_x0000_s111658"/>
                </a:ext>
                <a:ext uri="{FF2B5EF4-FFF2-40B4-BE49-F238E27FC236}">
                  <a16:creationId xmlns:a16="http://schemas.microsoft.com/office/drawing/2014/main" id="{00000000-0008-0000-3200-00002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219075</xdr:rowOff>
        </xdr:from>
        <xdr:to>
          <xdr:col>4</xdr:col>
          <xdr:colOff>0</xdr:colOff>
          <xdr:row>170</xdr:row>
          <xdr:rowOff>9525</xdr:rowOff>
        </xdr:to>
        <xdr:sp macro="" textlink="">
          <xdr:nvSpPr>
            <xdr:cNvPr id="111659" name="Check Box 43" hidden="1">
              <a:extLst>
                <a:ext uri="{63B3BB69-23CF-44E3-9099-C40C66FF867C}">
                  <a14:compatExt spid="_x0000_s111659"/>
                </a:ext>
                <a:ext uri="{FF2B5EF4-FFF2-40B4-BE49-F238E27FC236}">
                  <a16:creationId xmlns:a16="http://schemas.microsoft.com/office/drawing/2014/main" id="{00000000-0008-0000-3200-00002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219075</xdr:rowOff>
        </xdr:from>
        <xdr:to>
          <xdr:col>6</xdr:col>
          <xdr:colOff>247650</xdr:colOff>
          <xdr:row>170</xdr:row>
          <xdr:rowOff>9525</xdr:rowOff>
        </xdr:to>
        <xdr:sp macro="" textlink="">
          <xdr:nvSpPr>
            <xdr:cNvPr id="111660" name="Check Box 44" hidden="1">
              <a:extLst>
                <a:ext uri="{63B3BB69-23CF-44E3-9099-C40C66FF867C}">
                  <a14:compatExt spid="_x0000_s111660"/>
                </a:ext>
                <a:ext uri="{FF2B5EF4-FFF2-40B4-BE49-F238E27FC236}">
                  <a16:creationId xmlns:a16="http://schemas.microsoft.com/office/drawing/2014/main" id="{00000000-0008-0000-3200-00002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173</xdr:row>
          <xdr:rowOff>0</xdr:rowOff>
        </xdr:from>
        <xdr:to>
          <xdr:col>3</xdr:col>
          <xdr:colOff>28575</xdr:colOff>
          <xdr:row>174</xdr:row>
          <xdr:rowOff>9525</xdr:rowOff>
        </xdr:to>
        <xdr:sp macro="" textlink="">
          <xdr:nvSpPr>
            <xdr:cNvPr id="111661" name="Check Box 45" hidden="1">
              <a:extLst>
                <a:ext uri="{63B3BB69-23CF-44E3-9099-C40C66FF867C}">
                  <a14:compatExt spid="_x0000_s111661"/>
                </a:ext>
                <a:ext uri="{FF2B5EF4-FFF2-40B4-BE49-F238E27FC236}">
                  <a16:creationId xmlns:a16="http://schemas.microsoft.com/office/drawing/2014/main" id="{00000000-0008-0000-3200-00002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174</xdr:row>
          <xdr:rowOff>123825</xdr:rowOff>
        </xdr:from>
        <xdr:to>
          <xdr:col>3</xdr:col>
          <xdr:colOff>28575</xdr:colOff>
          <xdr:row>174</xdr:row>
          <xdr:rowOff>371475</xdr:rowOff>
        </xdr:to>
        <xdr:sp macro="" textlink="">
          <xdr:nvSpPr>
            <xdr:cNvPr id="111662" name="Check Box 46" hidden="1">
              <a:extLst>
                <a:ext uri="{63B3BB69-23CF-44E3-9099-C40C66FF867C}">
                  <a14:compatExt spid="_x0000_s111662"/>
                </a:ext>
                <a:ext uri="{FF2B5EF4-FFF2-40B4-BE49-F238E27FC236}">
                  <a16:creationId xmlns:a16="http://schemas.microsoft.com/office/drawing/2014/main" id="{00000000-0008-0000-3200-00002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176</xdr:row>
          <xdr:rowOff>0</xdr:rowOff>
        </xdr:from>
        <xdr:to>
          <xdr:col>3</xdr:col>
          <xdr:colOff>28575</xdr:colOff>
          <xdr:row>177</xdr:row>
          <xdr:rowOff>9525</xdr:rowOff>
        </xdr:to>
        <xdr:sp macro="" textlink="">
          <xdr:nvSpPr>
            <xdr:cNvPr id="111663" name="Check Box 47" hidden="1">
              <a:extLst>
                <a:ext uri="{63B3BB69-23CF-44E3-9099-C40C66FF867C}">
                  <a14:compatExt spid="_x0000_s111663"/>
                </a:ext>
                <a:ext uri="{FF2B5EF4-FFF2-40B4-BE49-F238E27FC236}">
                  <a16:creationId xmlns:a16="http://schemas.microsoft.com/office/drawing/2014/main" id="{00000000-0008-0000-3200-00002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178</xdr:row>
          <xdr:rowOff>190500</xdr:rowOff>
        </xdr:from>
        <xdr:to>
          <xdr:col>3</xdr:col>
          <xdr:colOff>28575</xdr:colOff>
          <xdr:row>179</xdr:row>
          <xdr:rowOff>123825</xdr:rowOff>
        </xdr:to>
        <xdr:sp macro="" textlink="">
          <xdr:nvSpPr>
            <xdr:cNvPr id="111664" name="Check Box 48" hidden="1">
              <a:extLst>
                <a:ext uri="{63B3BB69-23CF-44E3-9099-C40C66FF867C}">
                  <a14:compatExt spid="_x0000_s111664"/>
                </a:ext>
                <a:ext uri="{FF2B5EF4-FFF2-40B4-BE49-F238E27FC236}">
                  <a16:creationId xmlns:a16="http://schemas.microsoft.com/office/drawing/2014/main" id="{00000000-0008-0000-3200-00003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184</xdr:row>
          <xdr:rowOff>95250</xdr:rowOff>
        </xdr:from>
        <xdr:to>
          <xdr:col>4</xdr:col>
          <xdr:colOff>28575</xdr:colOff>
          <xdr:row>185</xdr:row>
          <xdr:rowOff>104775</xdr:rowOff>
        </xdr:to>
        <xdr:sp macro="" textlink="">
          <xdr:nvSpPr>
            <xdr:cNvPr id="111665" name="Check Box 49" hidden="1">
              <a:extLst>
                <a:ext uri="{63B3BB69-23CF-44E3-9099-C40C66FF867C}">
                  <a14:compatExt spid="_x0000_s111665"/>
                </a:ext>
                <a:ext uri="{FF2B5EF4-FFF2-40B4-BE49-F238E27FC236}">
                  <a16:creationId xmlns:a16="http://schemas.microsoft.com/office/drawing/2014/main" id="{00000000-0008-0000-3200-00003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188</xdr:row>
          <xdr:rowOff>0</xdr:rowOff>
        </xdr:from>
        <xdr:to>
          <xdr:col>4</xdr:col>
          <xdr:colOff>28575</xdr:colOff>
          <xdr:row>189</xdr:row>
          <xdr:rowOff>9525</xdr:rowOff>
        </xdr:to>
        <xdr:sp macro="" textlink="">
          <xdr:nvSpPr>
            <xdr:cNvPr id="111666" name="Check Box 50" hidden="1">
              <a:extLst>
                <a:ext uri="{63B3BB69-23CF-44E3-9099-C40C66FF867C}">
                  <a14:compatExt spid="_x0000_s111666"/>
                </a:ext>
                <a:ext uri="{FF2B5EF4-FFF2-40B4-BE49-F238E27FC236}">
                  <a16:creationId xmlns:a16="http://schemas.microsoft.com/office/drawing/2014/main" id="{00000000-0008-0000-3200-00003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189</xdr:row>
          <xdr:rowOff>0</xdr:rowOff>
        </xdr:from>
        <xdr:to>
          <xdr:col>4</xdr:col>
          <xdr:colOff>28575</xdr:colOff>
          <xdr:row>190</xdr:row>
          <xdr:rowOff>9525</xdr:rowOff>
        </xdr:to>
        <xdr:sp macro="" textlink="">
          <xdr:nvSpPr>
            <xdr:cNvPr id="111667" name="Check Box 51" hidden="1">
              <a:extLst>
                <a:ext uri="{63B3BB69-23CF-44E3-9099-C40C66FF867C}">
                  <a14:compatExt spid="_x0000_s111667"/>
                </a:ext>
                <a:ext uri="{FF2B5EF4-FFF2-40B4-BE49-F238E27FC236}">
                  <a16:creationId xmlns:a16="http://schemas.microsoft.com/office/drawing/2014/main" id="{00000000-0008-0000-3200-00003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190</xdr:row>
          <xdr:rowOff>0</xdr:rowOff>
        </xdr:from>
        <xdr:to>
          <xdr:col>4</xdr:col>
          <xdr:colOff>28575</xdr:colOff>
          <xdr:row>191</xdr:row>
          <xdr:rowOff>9525</xdr:rowOff>
        </xdr:to>
        <xdr:sp macro="" textlink="">
          <xdr:nvSpPr>
            <xdr:cNvPr id="111668" name="Check Box 52" hidden="1">
              <a:extLst>
                <a:ext uri="{63B3BB69-23CF-44E3-9099-C40C66FF867C}">
                  <a14:compatExt spid="_x0000_s111668"/>
                </a:ext>
                <a:ext uri="{FF2B5EF4-FFF2-40B4-BE49-F238E27FC236}">
                  <a16:creationId xmlns:a16="http://schemas.microsoft.com/office/drawing/2014/main" id="{00000000-0008-0000-3200-00003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191</xdr:row>
          <xdr:rowOff>0</xdr:rowOff>
        </xdr:from>
        <xdr:to>
          <xdr:col>4</xdr:col>
          <xdr:colOff>28575</xdr:colOff>
          <xdr:row>192</xdr:row>
          <xdr:rowOff>9525</xdr:rowOff>
        </xdr:to>
        <xdr:sp macro="" textlink="">
          <xdr:nvSpPr>
            <xdr:cNvPr id="111669" name="Check Box 53" hidden="1">
              <a:extLst>
                <a:ext uri="{63B3BB69-23CF-44E3-9099-C40C66FF867C}">
                  <a14:compatExt spid="_x0000_s111669"/>
                </a:ext>
                <a:ext uri="{FF2B5EF4-FFF2-40B4-BE49-F238E27FC236}">
                  <a16:creationId xmlns:a16="http://schemas.microsoft.com/office/drawing/2014/main" id="{00000000-0008-0000-3200-00003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192</xdr:row>
          <xdr:rowOff>0</xdr:rowOff>
        </xdr:from>
        <xdr:to>
          <xdr:col>4</xdr:col>
          <xdr:colOff>28575</xdr:colOff>
          <xdr:row>193</xdr:row>
          <xdr:rowOff>9525</xdr:rowOff>
        </xdr:to>
        <xdr:sp macro="" textlink="">
          <xdr:nvSpPr>
            <xdr:cNvPr id="111670" name="Check Box 54" hidden="1">
              <a:extLst>
                <a:ext uri="{63B3BB69-23CF-44E3-9099-C40C66FF867C}">
                  <a14:compatExt spid="_x0000_s111670"/>
                </a:ext>
                <a:ext uri="{FF2B5EF4-FFF2-40B4-BE49-F238E27FC236}">
                  <a16:creationId xmlns:a16="http://schemas.microsoft.com/office/drawing/2014/main" id="{00000000-0008-0000-3200-00003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193</xdr:row>
          <xdr:rowOff>0</xdr:rowOff>
        </xdr:from>
        <xdr:to>
          <xdr:col>4</xdr:col>
          <xdr:colOff>28575</xdr:colOff>
          <xdr:row>194</xdr:row>
          <xdr:rowOff>9525</xdr:rowOff>
        </xdr:to>
        <xdr:sp macro="" textlink="">
          <xdr:nvSpPr>
            <xdr:cNvPr id="111671" name="Check Box 55" hidden="1">
              <a:extLst>
                <a:ext uri="{63B3BB69-23CF-44E3-9099-C40C66FF867C}">
                  <a14:compatExt spid="_x0000_s111671"/>
                </a:ext>
                <a:ext uri="{FF2B5EF4-FFF2-40B4-BE49-F238E27FC236}">
                  <a16:creationId xmlns:a16="http://schemas.microsoft.com/office/drawing/2014/main" id="{00000000-0008-0000-3200-00003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97</xdr:row>
          <xdr:rowOff>0</xdr:rowOff>
        </xdr:from>
        <xdr:to>
          <xdr:col>9</xdr:col>
          <xdr:colOff>266700</xdr:colOff>
          <xdr:row>98</xdr:row>
          <xdr:rowOff>9525</xdr:rowOff>
        </xdr:to>
        <xdr:sp macro="" textlink="">
          <xdr:nvSpPr>
            <xdr:cNvPr id="111672" name="Check Box 56" hidden="1">
              <a:extLst>
                <a:ext uri="{63B3BB69-23CF-44E3-9099-C40C66FF867C}">
                  <a14:compatExt spid="_x0000_s111672"/>
                </a:ext>
                <a:ext uri="{FF2B5EF4-FFF2-40B4-BE49-F238E27FC236}">
                  <a16:creationId xmlns:a16="http://schemas.microsoft.com/office/drawing/2014/main" id="{00000000-0008-0000-3200-00003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219075</xdr:rowOff>
        </xdr:from>
        <xdr:to>
          <xdr:col>3</xdr:col>
          <xdr:colOff>19050</xdr:colOff>
          <xdr:row>171</xdr:row>
          <xdr:rowOff>0</xdr:rowOff>
        </xdr:to>
        <xdr:sp macro="" textlink="">
          <xdr:nvSpPr>
            <xdr:cNvPr id="111673" name="Check Box 57" hidden="1">
              <a:extLst>
                <a:ext uri="{63B3BB69-23CF-44E3-9099-C40C66FF867C}">
                  <a14:compatExt spid="_x0000_s111673"/>
                </a:ext>
                <a:ext uri="{FF2B5EF4-FFF2-40B4-BE49-F238E27FC236}">
                  <a16:creationId xmlns:a16="http://schemas.microsoft.com/office/drawing/2014/main" id="{00000000-0008-0000-3200-00003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160</xdr:row>
          <xdr:rowOff>0</xdr:rowOff>
        </xdr:from>
        <xdr:to>
          <xdr:col>3</xdr:col>
          <xdr:colOff>28575</xdr:colOff>
          <xdr:row>161</xdr:row>
          <xdr:rowOff>9525</xdr:rowOff>
        </xdr:to>
        <xdr:sp macro="" textlink="">
          <xdr:nvSpPr>
            <xdr:cNvPr id="111674" name="Check Box 58" hidden="1">
              <a:extLst>
                <a:ext uri="{63B3BB69-23CF-44E3-9099-C40C66FF867C}">
                  <a14:compatExt spid="_x0000_s111674"/>
                </a:ext>
                <a:ext uri="{FF2B5EF4-FFF2-40B4-BE49-F238E27FC236}">
                  <a16:creationId xmlns:a16="http://schemas.microsoft.com/office/drawing/2014/main" id="{00000000-0008-0000-3200-00003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166</xdr:row>
          <xdr:rowOff>228600</xdr:rowOff>
        </xdr:from>
        <xdr:to>
          <xdr:col>6</xdr:col>
          <xdr:colOff>180975</xdr:colOff>
          <xdr:row>168</xdr:row>
          <xdr:rowOff>0</xdr:rowOff>
        </xdr:to>
        <xdr:sp macro="" textlink="">
          <xdr:nvSpPr>
            <xdr:cNvPr id="111675" name="Check Box 59" hidden="1">
              <a:extLst>
                <a:ext uri="{63B3BB69-23CF-44E3-9099-C40C66FF867C}">
                  <a14:compatExt spid="_x0000_s111675"/>
                </a:ext>
                <a:ext uri="{FF2B5EF4-FFF2-40B4-BE49-F238E27FC236}">
                  <a16:creationId xmlns:a16="http://schemas.microsoft.com/office/drawing/2014/main" id="{00000000-0008-0000-3200-00003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166</xdr:row>
          <xdr:rowOff>238125</xdr:rowOff>
        </xdr:from>
        <xdr:to>
          <xdr:col>7</xdr:col>
          <xdr:colOff>923925</xdr:colOff>
          <xdr:row>168</xdr:row>
          <xdr:rowOff>9525</xdr:rowOff>
        </xdr:to>
        <xdr:sp macro="" textlink="">
          <xdr:nvSpPr>
            <xdr:cNvPr id="111676" name="Check Box 60" hidden="1">
              <a:extLst>
                <a:ext uri="{63B3BB69-23CF-44E3-9099-C40C66FF867C}">
                  <a14:compatExt spid="_x0000_s111676"/>
                </a:ext>
                <a:ext uri="{FF2B5EF4-FFF2-40B4-BE49-F238E27FC236}">
                  <a16:creationId xmlns:a16="http://schemas.microsoft.com/office/drawing/2014/main" id="{00000000-0008-0000-3200-00003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219075</xdr:rowOff>
        </xdr:from>
        <xdr:to>
          <xdr:col>4</xdr:col>
          <xdr:colOff>0</xdr:colOff>
          <xdr:row>169</xdr:row>
          <xdr:rowOff>9525</xdr:rowOff>
        </xdr:to>
        <xdr:sp macro="" textlink="">
          <xdr:nvSpPr>
            <xdr:cNvPr id="111677" name="Check Box 61" hidden="1">
              <a:extLst>
                <a:ext uri="{63B3BB69-23CF-44E3-9099-C40C66FF867C}">
                  <a14:compatExt spid="_x0000_s111677"/>
                </a:ext>
                <a:ext uri="{FF2B5EF4-FFF2-40B4-BE49-F238E27FC236}">
                  <a16:creationId xmlns:a16="http://schemas.microsoft.com/office/drawing/2014/main" id="{00000000-0008-0000-3200-00003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85</xdr:row>
          <xdr:rowOff>0</xdr:rowOff>
        </xdr:from>
        <xdr:to>
          <xdr:col>7</xdr:col>
          <xdr:colOff>895350</xdr:colOff>
          <xdr:row>86</xdr:row>
          <xdr:rowOff>0</xdr:rowOff>
        </xdr:to>
        <xdr:sp macro="" textlink="">
          <xdr:nvSpPr>
            <xdr:cNvPr id="111678" name="Check Box 62" hidden="1">
              <a:extLst>
                <a:ext uri="{63B3BB69-23CF-44E3-9099-C40C66FF867C}">
                  <a14:compatExt spid="_x0000_s111678"/>
                </a:ext>
                <a:ext uri="{FF2B5EF4-FFF2-40B4-BE49-F238E27FC236}">
                  <a16:creationId xmlns:a16="http://schemas.microsoft.com/office/drawing/2014/main" id="{00000000-0008-0000-3200-00003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85</xdr:row>
          <xdr:rowOff>0</xdr:rowOff>
        </xdr:from>
        <xdr:to>
          <xdr:col>6</xdr:col>
          <xdr:colOff>571500</xdr:colOff>
          <xdr:row>85</xdr:row>
          <xdr:rowOff>209550</xdr:rowOff>
        </xdr:to>
        <xdr:sp macro="" textlink="">
          <xdr:nvSpPr>
            <xdr:cNvPr id="111679" name="Check Box 63" hidden="1">
              <a:extLst>
                <a:ext uri="{63B3BB69-23CF-44E3-9099-C40C66FF867C}">
                  <a14:compatExt spid="_x0000_s111679"/>
                </a:ext>
                <a:ext uri="{FF2B5EF4-FFF2-40B4-BE49-F238E27FC236}">
                  <a16:creationId xmlns:a16="http://schemas.microsoft.com/office/drawing/2014/main" id="{00000000-0008-0000-3200-00003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219075</xdr:rowOff>
        </xdr:from>
        <xdr:to>
          <xdr:col>4</xdr:col>
          <xdr:colOff>0</xdr:colOff>
          <xdr:row>167</xdr:row>
          <xdr:rowOff>219075</xdr:rowOff>
        </xdr:to>
        <xdr:sp macro="" textlink="">
          <xdr:nvSpPr>
            <xdr:cNvPr id="111680" name="Check Box 64" hidden="1">
              <a:extLst>
                <a:ext uri="{63B3BB69-23CF-44E3-9099-C40C66FF867C}">
                  <a14:compatExt spid="_x0000_s111680"/>
                </a:ext>
                <a:ext uri="{FF2B5EF4-FFF2-40B4-BE49-F238E27FC236}">
                  <a16:creationId xmlns:a16="http://schemas.microsoft.com/office/drawing/2014/main" id="{00000000-0008-0000-3200-00004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257175</xdr:colOff>
      <xdr:row>0</xdr:row>
      <xdr:rowOff>133350</xdr:rowOff>
    </xdr:from>
    <xdr:to>
      <xdr:col>13</xdr:col>
      <xdr:colOff>46567</xdr:colOff>
      <xdr:row>6</xdr:row>
      <xdr:rowOff>26458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6400800" y="13335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8</xdr:row>
          <xdr:rowOff>114300</xdr:rowOff>
        </xdr:from>
        <xdr:to>
          <xdr:col>0</xdr:col>
          <xdr:colOff>381000</xdr:colOff>
          <xdr:row>9</xdr:row>
          <xdr:rowOff>95250</xdr:rowOff>
        </xdr:to>
        <xdr:sp macro="" textlink="">
          <xdr:nvSpPr>
            <xdr:cNvPr id="112641" name="Check Box 1" hidden="1">
              <a:extLst>
                <a:ext uri="{63B3BB69-23CF-44E3-9099-C40C66FF867C}">
                  <a14:compatExt spid="_x0000_s112641"/>
                </a:ext>
                <a:ext uri="{FF2B5EF4-FFF2-40B4-BE49-F238E27FC236}">
                  <a16:creationId xmlns:a16="http://schemas.microsoft.com/office/drawing/2014/main" id="{00000000-0008-0000-3300-00000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114300</xdr:rowOff>
        </xdr:from>
        <xdr:to>
          <xdr:col>1</xdr:col>
          <xdr:colOff>381000</xdr:colOff>
          <xdr:row>9</xdr:row>
          <xdr:rowOff>95250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3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xdr:row>
          <xdr:rowOff>114300</xdr:rowOff>
        </xdr:from>
        <xdr:to>
          <xdr:col>10</xdr:col>
          <xdr:colOff>381000</xdr:colOff>
          <xdr:row>9</xdr:row>
          <xdr:rowOff>95250</xdr:rowOff>
        </xdr:to>
        <xdr:sp macro="" textlink="">
          <xdr:nvSpPr>
            <xdr:cNvPr id="112643" name="Check Box 3" hidden="1">
              <a:extLst>
                <a:ext uri="{63B3BB69-23CF-44E3-9099-C40C66FF867C}">
                  <a14:compatExt spid="_x0000_s112643"/>
                </a:ext>
                <a:ext uri="{FF2B5EF4-FFF2-40B4-BE49-F238E27FC236}">
                  <a16:creationId xmlns:a16="http://schemas.microsoft.com/office/drawing/2014/main" id="{00000000-0008-0000-33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xdr:row>
          <xdr:rowOff>114300</xdr:rowOff>
        </xdr:from>
        <xdr:to>
          <xdr:col>11</xdr:col>
          <xdr:colOff>381000</xdr:colOff>
          <xdr:row>9</xdr:row>
          <xdr:rowOff>95250</xdr:rowOff>
        </xdr:to>
        <xdr:sp macro="" textlink="">
          <xdr:nvSpPr>
            <xdr:cNvPr id="112644" name="Check Box 4" hidden="1">
              <a:extLst>
                <a:ext uri="{63B3BB69-23CF-44E3-9099-C40C66FF867C}">
                  <a14:compatExt spid="_x0000_s112644"/>
                </a:ext>
                <a:ext uri="{FF2B5EF4-FFF2-40B4-BE49-F238E27FC236}">
                  <a16:creationId xmlns:a16="http://schemas.microsoft.com/office/drawing/2014/main" id="{00000000-0008-0000-3300-00000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9</xdr:row>
          <xdr:rowOff>114300</xdr:rowOff>
        </xdr:from>
        <xdr:to>
          <xdr:col>0</xdr:col>
          <xdr:colOff>381000</xdr:colOff>
          <xdr:row>10</xdr:row>
          <xdr:rowOff>95250</xdr:rowOff>
        </xdr:to>
        <xdr:sp macro="" textlink="">
          <xdr:nvSpPr>
            <xdr:cNvPr id="112645" name="Check Box 5" hidden="1">
              <a:extLst>
                <a:ext uri="{63B3BB69-23CF-44E3-9099-C40C66FF867C}">
                  <a14:compatExt spid="_x0000_s112645"/>
                </a:ext>
                <a:ext uri="{FF2B5EF4-FFF2-40B4-BE49-F238E27FC236}">
                  <a16:creationId xmlns:a16="http://schemas.microsoft.com/office/drawing/2014/main" id="{00000000-0008-0000-33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114300</xdr:rowOff>
        </xdr:from>
        <xdr:to>
          <xdr:col>0</xdr:col>
          <xdr:colOff>381000</xdr:colOff>
          <xdr:row>11</xdr:row>
          <xdr:rowOff>95250</xdr:rowOff>
        </xdr:to>
        <xdr:sp macro="" textlink="">
          <xdr:nvSpPr>
            <xdr:cNvPr id="112646" name="Check Box 6" hidden="1">
              <a:extLst>
                <a:ext uri="{63B3BB69-23CF-44E3-9099-C40C66FF867C}">
                  <a14:compatExt spid="_x0000_s112646"/>
                </a:ext>
                <a:ext uri="{FF2B5EF4-FFF2-40B4-BE49-F238E27FC236}">
                  <a16:creationId xmlns:a16="http://schemas.microsoft.com/office/drawing/2014/main" id="{00000000-0008-0000-33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114300</xdr:rowOff>
        </xdr:from>
        <xdr:to>
          <xdr:col>0</xdr:col>
          <xdr:colOff>381000</xdr:colOff>
          <xdr:row>12</xdr:row>
          <xdr:rowOff>95250</xdr:rowOff>
        </xdr:to>
        <xdr:sp macro="" textlink="">
          <xdr:nvSpPr>
            <xdr:cNvPr id="112647" name="Check Box 7" hidden="1">
              <a:extLst>
                <a:ext uri="{63B3BB69-23CF-44E3-9099-C40C66FF867C}">
                  <a14:compatExt spid="_x0000_s112647"/>
                </a:ext>
                <a:ext uri="{FF2B5EF4-FFF2-40B4-BE49-F238E27FC236}">
                  <a16:creationId xmlns:a16="http://schemas.microsoft.com/office/drawing/2014/main" id="{00000000-0008-0000-33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12</xdr:row>
          <xdr:rowOff>180975</xdr:rowOff>
        </xdr:from>
        <xdr:to>
          <xdr:col>0</xdr:col>
          <xdr:colOff>390525</xdr:colOff>
          <xdr:row>13</xdr:row>
          <xdr:rowOff>161925</xdr:rowOff>
        </xdr:to>
        <xdr:sp macro="" textlink="">
          <xdr:nvSpPr>
            <xdr:cNvPr id="112648" name="Check Box 8" hidden="1">
              <a:extLst>
                <a:ext uri="{63B3BB69-23CF-44E3-9099-C40C66FF867C}">
                  <a14:compatExt spid="_x0000_s112648"/>
                </a:ext>
                <a:ext uri="{FF2B5EF4-FFF2-40B4-BE49-F238E27FC236}">
                  <a16:creationId xmlns:a16="http://schemas.microsoft.com/office/drawing/2014/main" id="{00000000-0008-0000-33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13</xdr:row>
          <xdr:rowOff>114300</xdr:rowOff>
        </xdr:from>
        <xdr:to>
          <xdr:col>0</xdr:col>
          <xdr:colOff>381000</xdr:colOff>
          <xdr:row>14</xdr:row>
          <xdr:rowOff>95250</xdr:rowOff>
        </xdr:to>
        <xdr:sp macro="" textlink="">
          <xdr:nvSpPr>
            <xdr:cNvPr id="112649" name="Check Box 9" hidden="1">
              <a:extLst>
                <a:ext uri="{63B3BB69-23CF-44E3-9099-C40C66FF867C}">
                  <a14:compatExt spid="_x0000_s112649"/>
                </a:ext>
                <a:ext uri="{FF2B5EF4-FFF2-40B4-BE49-F238E27FC236}">
                  <a16:creationId xmlns:a16="http://schemas.microsoft.com/office/drawing/2014/main" id="{00000000-0008-0000-3300-00000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14</xdr:row>
          <xdr:rowOff>114300</xdr:rowOff>
        </xdr:from>
        <xdr:to>
          <xdr:col>0</xdr:col>
          <xdr:colOff>381000</xdr:colOff>
          <xdr:row>15</xdr:row>
          <xdr:rowOff>95250</xdr:rowOff>
        </xdr:to>
        <xdr:sp macro="" textlink="">
          <xdr:nvSpPr>
            <xdr:cNvPr id="112650" name="Check Box 10" hidden="1">
              <a:extLst>
                <a:ext uri="{63B3BB69-23CF-44E3-9099-C40C66FF867C}">
                  <a14:compatExt spid="_x0000_s112650"/>
                </a:ext>
                <a:ext uri="{FF2B5EF4-FFF2-40B4-BE49-F238E27FC236}">
                  <a16:creationId xmlns:a16="http://schemas.microsoft.com/office/drawing/2014/main" id="{00000000-0008-0000-3300-00000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15</xdr:row>
          <xdr:rowOff>114300</xdr:rowOff>
        </xdr:from>
        <xdr:to>
          <xdr:col>0</xdr:col>
          <xdr:colOff>381000</xdr:colOff>
          <xdr:row>16</xdr:row>
          <xdr:rowOff>95250</xdr:rowOff>
        </xdr:to>
        <xdr:sp macro="" textlink="">
          <xdr:nvSpPr>
            <xdr:cNvPr id="112651" name="Check Box 11" hidden="1">
              <a:extLst>
                <a:ext uri="{63B3BB69-23CF-44E3-9099-C40C66FF867C}">
                  <a14:compatExt spid="_x0000_s112651"/>
                </a:ext>
                <a:ext uri="{FF2B5EF4-FFF2-40B4-BE49-F238E27FC236}">
                  <a16:creationId xmlns:a16="http://schemas.microsoft.com/office/drawing/2014/main" id="{00000000-0008-0000-3300-00000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52" name="Check Box 12" hidden="1">
              <a:extLst>
                <a:ext uri="{63B3BB69-23CF-44E3-9099-C40C66FF867C}">
                  <a14:compatExt spid="_x0000_s112652"/>
                </a:ext>
                <a:ext uri="{FF2B5EF4-FFF2-40B4-BE49-F238E27FC236}">
                  <a16:creationId xmlns:a16="http://schemas.microsoft.com/office/drawing/2014/main" id="{00000000-0008-0000-3300-00000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53" name="Check Box 13" hidden="1">
              <a:extLst>
                <a:ext uri="{63B3BB69-23CF-44E3-9099-C40C66FF867C}">
                  <a14:compatExt spid="_x0000_s112653"/>
                </a:ext>
                <a:ext uri="{FF2B5EF4-FFF2-40B4-BE49-F238E27FC236}">
                  <a16:creationId xmlns:a16="http://schemas.microsoft.com/office/drawing/2014/main" id="{00000000-0008-0000-3300-00000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54" name="Check Box 14" hidden="1">
              <a:extLst>
                <a:ext uri="{63B3BB69-23CF-44E3-9099-C40C66FF867C}">
                  <a14:compatExt spid="_x0000_s112654"/>
                </a:ext>
                <a:ext uri="{FF2B5EF4-FFF2-40B4-BE49-F238E27FC236}">
                  <a16:creationId xmlns:a16="http://schemas.microsoft.com/office/drawing/2014/main" id="{00000000-0008-0000-3300-00000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55" name="Check Box 15" hidden="1">
              <a:extLst>
                <a:ext uri="{63B3BB69-23CF-44E3-9099-C40C66FF867C}">
                  <a14:compatExt spid="_x0000_s112655"/>
                </a:ext>
                <a:ext uri="{FF2B5EF4-FFF2-40B4-BE49-F238E27FC236}">
                  <a16:creationId xmlns:a16="http://schemas.microsoft.com/office/drawing/2014/main" id="{00000000-0008-0000-3300-00000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56" name="Check Box 16" hidden="1">
              <a:extLst>
                <a:ext uri="{63B3BB69-23CF-44E3-9099-C40C66FF867C}">
                  <a14:compatExt spid="_x0000_s112656"/>
                </a:ext>
                <a:ext uri="{FF2B5EF4-FFF2-40B4-BE49-F238E27FC236}">
                  <a16:creationId xmlns:a16="http://schemas.microsoft.com/office/drawing/2014/main" id="{00000000-0008-0000-3300-00001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57" name="Check Box 17" hidden="1">
              <a:extLst>
                <a:ext uri="{63B3BB69-23CF-44E3-9099-C40C66FF867C}">
                  <a14:compatExt spid="_x0000_s112657"/>
                </a:ext>
                <a:ext uri="{FF2B5EF4-FFF2-40B4-BE49-F238E27FC236}">
                  <a16:creationId xmlns:a16="http://schemas.microsoft.com/office/drawing/2014/main" id="{00000000-0008-0000-3300-00001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114300</xdr:rowOff>
        </xdr:from>
        <xdr:to>
          <xdr:col>10</xdr:col>
          <xdr:colOff>381000</xdr:colOff>
          <xdr:row>10</xdr:row>
          <xdr:rowOff>95250</xdr:rowOff>
        </xdr:to>
        <xdr:sp macro="" textlink="">
          <xdr:nvSpPr>
            <xdr:cNvPr id="112658" name="Check Box 18" hidden="1">
              <a:extLst>
                <a:ext uri="{63B3BB69-23CF-44E3-9099-C40C66FF867C}">
                  <a14:compatExt spid="_x0000_s112658"/>
                </a:ext>
                <a:ext uri="{FF2B5EF4-FFF2-40B4-BE49-F238E27FC236}">
                  <a16:creationId xmlns:a16="http://schemas.microsoft.com/office/drawing/2014/main" id="{00000000-0008-0000-3300-00001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381000</xdr:colOff>
          <xdr:row>10</xdr:row>
          <xdr:rowOff>95250</xdr:rowOff>
        </xdr:to>
        <xdr:sp macro="" textlink="">
          <xdr:nvSpPr>
            <xdr:cNvPr id="112659" name="Check Box 19" hidden="1">
              <a:extLst>
                <a:ext uri="{63B3BB69-23CF-44E3-9099-C40C66FF867C}">
                  <a14:compatExt spid="_x0000_s112659"/>
                </a:ext>
                <a:ext uri="{FF2B5EF4-FFF2-40B4-BE49-F238E27FC236}">
                  <a16:creationId xmlns:a16="http://schemas.microsoft.com/office/drawing/2014/main" id="{00000000-0008-0000-3300-00001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xdr:row>
          <xdr:rowOff>114300</xdr:rowOff>
        </xdr:from>
        <xdr:to>
          <xdr:col>10</xdr:col>
          <xdr:colOff>381000</xdr:colOff>
          <xdr:row>11</xdr:row>
          <xdr:rowOff>95250</xdr:rowOff>
        </xdr:to>
        <xdr:sp macro="" textlink="">
          <xdr:nvSpPr>
            <xdr:cNvPr id="112660" name="Check Box 20" hidden="1">
              <a:extLst>
                <a:ext uri="{63B3BB69-23CF-44E3-9099-C40C66FF867C}">
                  <a14:compatExt spid="_x0000_s112660"/>
                </a:ext>
                <a:ext uri="{FF2B5EF4-FFF2-40B4-BE49-F238E27FC236}">
                  <a16:creationId xmlns:a16="http://schemas.microsoft.com/office/drawing/2014/main" id="{00000000-0008-0000-33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114300</xdr:rowOff>
        </xdr:from>
        <xdr:to>
          <xdr:col>11</xdr:col>
          <xdr:colOff>381000</xdr:colOff>
          <xdr:row>11</xdr:row>
          <xdr:rowOff>95250</xdr:rowOff>
        </xdr:to>
        <xdr:sp macro="" textlink="">
          <xdr:nvSpPr>
            <xdr:cNvPr id="112661" name="Check Box 21" hidden="1">
              <a:extLst>
                <a:ext uri="{63B3BB69-23CF-44E3-9099-C40C66FF867C}">
                  <a14:compatExt spid="_x0000_s112661"/>
                </a:ext>
                <a:ext uri="{FF2B5EF4-FFF2-40B4-BE49-F238E27FC236}">
                  <a16:creationId xmlns:a16="http://schemas.microsoft.com/office/drawing/2014/main" id="{00000000-0008-0000-33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114300</xdr:rowOff>
        </xdr:from>
        <xdr:to>
          <xdr:col>10</xdr:col>
          <xdr:colOff>381000</xdr:colOff>
          <xdr:row>12</xdr:row>
          <xdr:rowOff>95250</xdr:rowOff>
        </xdr:to>
        <xdr:sp macro="" textlink="">
          <xdr:nvSpPr>
            <xdr:cNvPr id="112662" name="Check Box 22" hidden="1">
              <a:extLst>
                <a:ext uri="{63B3BB69-23CF-44E3-9099-C40C66FF867C}">
                  <a14:compatExt spid="_x0000_s112662"/>
                </a:ext>
                <a:ext uri="{FF2B5EF4-FFF2-40B4-BE49-F238E27FC236}">
                  <a16:creationId xmlns:a16="http://schemas.microsoft.com/office/drawing/2014/main" id="{00000000-0008-0000-33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114300</xdr:rowOff>
        </xdr:from>
        <xdr:to>
          <xdr:col>11</xdr:col>
          <xdr:colOff>381000</xdr:colOff>
          <xdr:row>12</xdr:row>
          <xdr:rowOff>95250</xdr:rowOff>
        </xdr:to>
        <xdr:sp macro="" textlink="">
          <xdr:nvSpPr>
            <xdr:cNvPr id="112663" name="Check Box 23" hidden="1">
              <a:extLst>
                <a:ext uri="{63B3BB69-23CF-44E3-9099-C40C66FF867C}">
                  <a14:compatExt spid="_x0000_s112663"/>
                </a:ext>
                <a:ext uri="{FF2B5EF4-FFF2-40B4-BE49-F238E27FC236}">
                  <a16:creationId xmlns:a16="http://schemas.microsoft.com/office/drawing/2014/main" id="{00000000-0008-0000-3300-00001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114300</xdr:rowOff>
        </xdr:from>
        <xdr:to>
          <xdr:col>10</xdr:col>
          <xdr:colOff>381000</xdr:colOff>
          <xdr:row>14</xdr:row>
          <xdr:rowOff>95250</xdr:rowOff>
        </xdr:to>
        <xdr:sp macro="" textlink="">
          <xdr:nvSpPr>
            <xdr:cNvPr id="112664" name="Check Box 24" hidden="1">
              <a:extLst>
                <a:ext uri="{63B3BB69-23CF-44E3-9099-C40C66FF867C}">
                  <a14:compatExt spid="_x0000_s112664"/>
                </a:ext>
                <a:ext uri="{FF2B5EF4-FFF2-40B4-BE49-F238E27FC236}">
                  <a16:creationId xmlns:a16="http://schemas.microsoft.com/office/drawing/2014/main" id="{00000000-0008-0000-3300-00001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114300</xdr:rowOff>
        </xdr:from>
        <xdr:to>
          <xdr:col>11</xdr:col>
          <xdr:colOff>381000</xdr:colOff>
          <xdr:row>14</xdr:row>
          <xdr:rowOff>95250</xdr:rowOff>
        </xdr:to>
        <xdr:sp macro="" textlink="">
          <xdr:nvSpPr>
            <xdr:cNvPr id="112665" name="Check Box 25" hidden="1">
              <a:extLst>
                <a:ext uri="{63B3BB69-23CF-44E3-9099-C40C66FF867C}">
                  <a14:compatExt spid="_x0000_s112665"/>
                </a:ext>
                <a:ext uri="{FF2B5EF4-FFF2-40B4-BE49-F238E27FC236}">
                  <a16:creationId xmlns:a16="http://schemas.microsoft.com/office/drawing/2014/main" id="{00000000-0008-0000-33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114300</xdr:rowOff>
        </xdr:from>
        <xdr:to>
          <xdr:col>10</xdr:col>
          <xdr:colOff>381000</xdr:colOff>
          <xdr:row>15</xdr:row>
          <xdr:rowOff>95250</xdr:rowOff>
        </xdr:to>
        <xdr:sp macro="" textlink="">
          <xdr:nvSpPr>
            <xdr:cNvPr id="112666" name="Check Box 26" hidden="1">
              <a:extLst>
                <a:ext uri="{63B3BB69-23CF-44E3-9099-C40C66FF867C}">
                  <a14:compatExt spid="_x0000_s112666"/>
                </a:ext>
                <a:ext uri="{FF2B5EF4-FFF2-40B4-BE49-F238E27FC236}">
                  <a16:creationId xmlns:a16="http://schemas.microsoft.com/office/drawing/2014/main" id="{00000000-0008-0000-3300-00001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114300</xdr:rowOff>
        </xdr:from>
        <xdr:to>
          <xdr:col>11</xdr:col>
          <xdr:colOff>381000</xdr:colOff>
          <xdr:row>15</xdr:row>
          <xdr:rowOff>95250</xdr:rowOff>
        </xdr:to>
        <xdr:sp macro="" textlink="">
          <xdr:nvSpPr>
            <xdr:cNvPr id="112667" name="Check Box 27" hidden="1">
              <a:extLst>
                <a:ext uri="{63B3BB69-23CF-44E3-9099-C40C66FF867C}">
                  <a14:compatExt spid="_x0000_s112667"/>
                </a:ext>
                <a:ext uri="{FF2B5EF4-FFF2-40B4-BE49-F238E27FC236}">
                  <a16:creationId xmlns:a16="http://schemas.microsoft.com/office/drawing/2014/main" id="{00000000-0008-0000-3300-00001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114300</xdr:rowOff>
        </xdr:from>
        <xdr:to>
          <xdr:col>10</xdr:col>
          <xdr:colOff>381000</xdr:colOff>
          <xdr:row>16</xdr:row>
          <xdr:rowOff>95250</xdr:rowOff>
        </xdr:to>
        <xdr:sp macro="" textlink="">
          <xdr:nvSpPr>
            <xdr:cNvPr id="112668" name="Check Box 28" hidden="1">
              <a:extLst>
                <a:ext uri="{63B3BB69-23CF-44E3-9099-C40C66FF867C}">
                  <a14:compatExt spid="_x0000_s112668"/>
                </a:ext>
                <a:ext uri="{FF2B5EF4-FFF2-40B4-BE49-F238E27FC236}">
                  <a16:creationId xmlns:a16="http://schemas.microsoft.com/office/drawing/2014/main" id="{00000000-0008-0000-3300-00001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114300</xdr:rowOff>
        </xdr:from>
        <xdr:to>
          <xdr:col>11</xdr:col>
          <xdr:colOff>381000</xdr:colOff>
          <xdr:row>16</xdr:row>
          <xdr:rowOff>95250</xdr:rowOff>
        </xdr:to>
        <xdr:sp macro="" textlink="">
          <xdr:nvSpPr>
            <xdr:cNvPr id="112669" name="Check Box 29" hidden="1">
              <a:extLst>
                <a:ext uri="{63B3BB69-23CF-44E3-9099-C40C66FF867C}">
                  <a14:compatExt spid="_x0000_s112669"/>
                </a:ext>
                <a:ext uri="{FF2B5EF4-FFF2-40B4-BE49-F238E27FC236}">
                  <a16:creationId xmlns:a16="http://schemas.microsoft.com/office/drawing/2014/main" id="{00000000-0008-0000-3300-00001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180975</xdr:rowOff>
        </xdr:from>
        <xdr:to>
          <xdr:col>1</xdr:col>
          <xdr:colOff>390525</xdr:colOff>
          <xdr:row>13</xdr:row>
          <xdr:rowOff>161925</xdr:rowOff>
        </xdr:to>
        <xdr:sp macro="" textlink="">
          <xdr:nvSpPr>
            <xdr:cNvPr id="112670" name="Check Box 30" hidden="1">
              <a:extLst>
                <a:ext uri="{63B3BB69-23CF-44E3-9099-C40C66FF867C}">
                  <a14:compatExt spid="_x0000_s112670"/>
                </a:ext>
                <a:ext uri="{FF2B5EF4-FFF2-40B4-BE49-F238E27FC236}">
                  <a16:creationId xmlns:a16="http://schemas.microsoft.com/office/drawing/2014/main" id="{00000000-0008-0000-3300-00001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180975</xdr:rowOff>
        </xdr:from>
        <xdr:to>
          <xdr:col>10</xdr:col>
          <xdr:colOff>390525</xdr:colOff>
          <xdr:row>13</xdr:row>
          <xdr:rowOff>161925</xdr:rowOff>
        </xdr:to>
        <xdr:sp macro="" textlink="">
          <xdr:nvSpPr>
            <xdr:cNvPr id="112671" name="Check Box 31" hidden="1">
              <a:extLst>
                <a:ext uri="{63B3BB69-23CF-44E3-9099-C40C66FF867C}">
                  <a14:compatExt spid="_x0000_s112671"/>
                </a:ext>
                <a:ext uri="{FF2B5EF4-FFF2-40B4-BE49-F238E27FC236}">
                  <a16:creationId xmlns:a16="http://schemas.microsoft.com/office/drawing/2014/main" id="{00000000-0008-0000-3300-00001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12</xdr:row>
          <xdr:rowOff>180975</xdr:rowOff>
        </xdr:from>
        <xdr:to>
          <xdr:col>11</xdr:col>
          <xdr:colOff>390525</xdr:colOff>
          <xdr:row>13</xdr:row>
          <xdr:rowOff>161925</xdr:rowOff>
        </xdr:to>
        <xdr:sp macro="" textlink="">
          <xdr:nvSpPr>
            <xdr:cNvPr id="112672" name="Check Box 32" hidden="1">
              <a:extLst>
                <a:ext uri="{63B3BB69-23CF-44E3-9099-C40C66FF867C}">
                  <a14:compatExt spid="_x0000_s112672"/>
                </a:ext>
                <a:ext uri="{FF2B5EF4-FFF2-40B4-BE49-F238E27FC236}">
                  <a16:creationId xmlns:a16="http://schemas.microsoft.com/office/drawing/2014/main" id="{00000000-0008-0000-3300-00002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73" name="Check Box 33" hidden="1">
              <a:extLst>
                <a:ext uri="{63B3BB69-23CF-44E3-9099-C40C66FF867C}">
                  <a14:compatExt spid="_x0000_s112673"/>
                </a:ext>
                <a:ext uri="{FF2B5EF4-FFF2-40B4-BE49-F238E27FC236}">
                  <a16:creationId xmlns:a16="http://schemas.microsoft.com/office/drawing/2014/main" id="{00000000-0008-0000-3300-00002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74" name="Check Box 34" hidden="1">
              <a:extLst>
                <a:ext uri="{63B3BB69-23CF-44E3-9099-C40C66FF867C}">
                  <a14:compatExt spid="_x0000_s112674"/>
                </a:ext>
                <a:ext uri="{FF2B5EF4-FFF2-40B4-BE49-F238E27FC236}">
                  <a16:creationId xmlns:a16="http://schemas.microsoft.com/office/drawing/2014/main" id="{00000000-0008-0000-3300-00002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75" name="Check Box 35" hidden="1">
              <a:extLst>
                <a:ext uri="{63B3BB69-23CF-44E3-9099-C40C66FF867C}">
                  <a14:compatExt spid="_x0000_s112675"/>
                </a:ext>
                <a:ext uri="{FF2B5EF4-FFF2-40B4-BE49-F238E27FC236}">
                  <a16:creationId xmlns:a16="http://schemas.microsoft.com/office/drawing/2014/main" id="{00000000-0008-0000-3300-00002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76" name="Check Box 36" hidden="1">
              <a:extLst>
                <a:ext uri="{63B3BB69-23CF-44E3-9099-C40C66FF867C}">
                  <a14:compatExt spid="_x0000_s112676"/>
                </a:ext>
                <a:ext uri="{FF2B5EF4-FFF2-40B4-BE49-F238E27FC236}">
                  <a16:creationId xmlns:a16="http://schemas.microsoft.com/office/drawing/2014/main" id="{00000000-0008-0000-3300-00002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77" name="Check Box 37" hidden="1">
              <a:extLst>
                <a:ext uri="{63B3BB69-23CF-44E3-9099-C40C66FF867C}">
                  <a14:compatExt spid="_x0000_s112677"/>
                </a:ext>
                <a:ext uri="{FF2B5EF4-FFF2-40B4-BE49-F238E27FC236}">
                  <a16:creationId xmlns:a16="http://schemas.microsoft.com/office/drawing/2014/main" id="{00000000-0008-0000-3300-00002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78" name="Check Box 38" hidden="1">
              <a:extLst>
                <a:ext uri="{63B3BB69-23CF-44E3-9099-C40C66FF867C}">
                  <a14:compatExt spid="_x0000_s112678"/>
                </a:ext>
                <a:ext uri="{FF2B5EF4-FFF2-40B4-BE49-F238E27FC236}">
                  <a16:creationId xmlns:a16="http://schemas.microsoft.com/office/drawing/2014/main" id="{00000000-0008-0000-3300-00002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79" name="Check Box 39" hidden="1">
              <a:extLst>
                <a:ext uri="{63B3BB69-23CF-44E3-9099-C40C66FF867C}">
                  <a14:compatExt spid="_x0000_s112679"/>
                </a:ext>
                <a:ext uri="{FF2B5EF4-FFF2-40B4-BE49-F238E27FC236}">
                  <a16:creationId xmlns:a16="http://schemas.microsoft.com/office/drawing/2014/main" id="{00000000-0008-0000-3300-00002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80" name="Check Box 40" hidden="1">
              <a:extLst>
                <a:ext uri="{63B3BB69-23CF-44E3-9099-C40C66FF867C}">
                  <a14:compatExt spid="_x0000_s112680"/>
                </a:ext>
                <a:ext uri="{FF2B5EF4-FFF2-40B4-BE49-F238E27FC236}">
                  <a16:creationId xmlns:a16="http://schemas.microsoft.com/office/drawing/2014/main" id="{00000000-0008-0000-3300-00002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81" name="Check Box 41" hidden="1">
              <a:extLst>
                <a:ext uri="{63B3BB69-23CF-44E3-9099-C40C66FF867C}">
                  <a14:compatExt spid="_x0000_s112681"/>
                </a:ext>
                <a:ext uri="{FF2B5EF4-FFF2-40B4-BE49-F238E27FC236}">
                  <a16:creationId xmlns:a16="http://schemas.microsoft.com/office/drawing/2014/main" id="{00000000-0008-0000-3300-00002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82" name="Check Box 42" hidden="1">
              <a:extLst>
                <a:ext uri="{63B3BB69-23CF-44E3-9099-C40C66FF867C}">
                  <a14:compatExt spid="_x0000_s112682"/>
                </a:ext>
                <a:ext uri="{FF2B5EF4-FFF2-40B4-BE49-F238E27FC236}">
                  <a16:creationId xmlns:a16="http://schemas.microsoft.com/office/drawing/2014/main" id="{00000000-0008-0000-3300-00002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83" name="Check Box 43" hidden="1">
              <a:extLst>
                <a:ext uri="{63B3BB69-23CF-44E3-9099-C40C66FF867C}">
                  <a14:compatExt spid="_x0000_s112683"/>
                </a:ext>
                <a:ext uri="{FF2B5EF4-FFF2-40B4-BE49-F238E27FC236}">
                  <a16:creationId xmlns:a16="http://schemas.microsoft.com/office/drawing/2014/main" id="{00000000-0008-0000-3300-00002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84" name="Check Box 44" hidden="1">
              <a:extLst>
                <a:ext uri="{63B3BB69-23CF-44E3-9099-C40C66FF867C}">
                  <a14:compatExt spid="_x0000_s112684"/>
                </a:ext>
                <a:ext uri="{FF2B5EF4-FFF2-40B4-BE49-F238E27FC236}">
                  <a16:creationId xmlns:a16="http://schemas.microsoft.com/office/drawing/2014/main" id="{00000000-0008-0000-3300-00002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85" name="Check Box 45" hidden="1">
              <a:extLst>
                <a:ext uri="{63B3BB69-23CF-44E3-9099-C40C66FF867C}">
                  <a14:compatExt spid="_x0000_s112685"/>
                </a:ext>
                <a:ext uri="{FF2B5EF4-FFF2-40B4-BE49-F238E27FC236}">
                  <a16:creationId xmlns:a16="http://schemas.microsoft.com/office/drawing/2014/main" id="{00000000-0008-0000-3300-00002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114300</xdr:rowOff>
        </xdr:from>
        <xdr:to>
          <xdr:col>10</xdr:col>
          <xdr:colOff>381000</xdr:colOff>
          <xdr:row>10</xdr:row>
          <xdr:rowOff>95250</xdr:rowOff>
        </xdr:to>
        <xdr:sp macro="" textlink="">
          <xdr:nvSpPr>
            <xdr:cNvPr id="112686" name="Check Box 46" hidden="1">
              <a:extLst>
                <a:ext uri="{63B3BB69-23CF-44E3-9099-C40C66FF867C}">
                  <a14:compatExt spid="_x0000_s112686"/>
                </a:ext>
                <a:ext uri="{FF2B5EF4-FFF2-40B4-BE49-F238E27FC236}">
                  <a16:creationId xmlns:a16="http://schemas.microsoft.com/office/drawing/2014/main" id="{00000000-0008-0000-3300-00002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xdr:row>
          <xdr:rowOff>114300</xdr:rowOff>
        </xdr:from>
        <xdr:to>
          <xdr:col>10</xdr:col>
          <xdr:colOff>381000</xdr:colOff>
          <xdr:row>11</xdr:row>
          <xdr:rowOff>95250</xdr:rowOff>
        </xdr:to>
        <xdr:sp macro="" textlink="">
          <xdr:nvSpPr>
            <xdr:cNvPr id="112687" name="Check Box 47" hidden="1">
              <a:extLst>
                <a:ext uri="{63B3BB69-23CF-44E3-9099-C40C66FF867C}">
                  <a14:compatExt spid="_x0000_s112687"/>
                </a:ext>
                <a:ext uri="{FF2B5EF4-FFF2-40B4-BE49-F238E27FC236}">
                  <a16:creationId xmlns:a16="http://schemas.microsoft.com/office/drawing/2014/main" id="{00000000-0008-0000-3300-00002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114300</xdr:rowOff>
        </xdr:from>
        <xdr:to>
          <xdr:col>10</xdr:col>
          <xdr:colOff>381000</xdr:colOff>
          <xdr:row>12</xdr:row>
          <xdr:rowOff>95250</xdr:rowOff>
        </xdr:to>
        <xdr:sp macro="" textlink="">
          <xdr:nvSpPr>
            <xdr:cNvPr id="112688" name="Check Box 48" hidden="1">
              <a:extLst>
                <a:ext uri="{63B3BB69-23CF-44E3-9099-C40C66FF867C}">
                  <a14:compatExt spid="_x0000_s112688"/>
                </a:ext>
                <a:ext uri="{FF2B5EF4-FFF2-40B4-BE49-F238E27FC236}">
                  <a16:creationId xmlns:a16="http://schemas.microsoft.com/office/drawing/2014/main" id="{00000000-0008-0000-3300-00003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114300</xdr:rowOff>
        </xdr:from>
        <xdr:to>
          <xdr:col>10</xdr:col>
          <xdr:colOff>381000</xdr:colOff>
          <xdr:row>14</xdr:row>
          <xdr:rowOff>95250</xdr:rowOff>
        </xdr:to>
        <xdr:sp macro="" textlink="">
          <xdr:nvSpPr>
            <xdr:cNvPr id="112689" name="Check Box 49" hidden="1">
              <a:extLst>
                <a:ext uri="{63B3BB69-23CF-44E3-9099-C40C66FF867C}">
                  <a14:compatExt spid="_x0000_s112689"/>
                </a:ext>
                <a:ext uri="{FF2B5EF4-FFF2-40B4-BE49-F238E27FC236}">
                  <a16:creationId xmlns:a16="http://schemas.microsoft.com/office/drawing/2014/main" id="{00000000-0008-0000-3300-00003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114300</xdr:rowOff>
        </xdr:from>
        <xdr:to>
          <xdr:col>10</xdr:col>
          <xdr:colOff>381000</xdr:colOff>
          <xdr:row>15</xdr:row>
          <xdr:rowOff>95250</xdr:rowOff>
        </xdr:to>
        <xdr:sp macro="" textlink="">
          <xdr:nvSpPr>
            <xdr:cNvPr id="112690" name="Check Box 50" hidden="1">
              <a:extLst>
                <a:ext uri="{63B3BB69-23CF-44E3-9099-C40C66FF867C}">
                  <a14:compatExt spid="_x0000_s112690"/>
                </a:ext>
                <a:ext uri="{FF2B5EF4-FFF2-40B4-BE49-F238E27FC236}">
                  <a16:creationId xmlns:a16="http://schemas.microsoft.com/office/drawing/2014/main" id="{00000000-0008-0000-3300-00003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114300</xdr:rowOff>
        </xdr:from>
        <xdr:to>
          <xdr:col>10</xdr:col>
          <xdr:colOff>381000</xdr:colOff>
          <xdr:row>16</xdr:row>
          <xdr:rowOff>95250</xdr:rowOff>
        </xdr:to>
        <xdr:sp macro="" textlink="">
          <xdr:nvSpPr>
            <xdr:cNvPr id="112691" name="Check Box 51" hidden="1">
              <a:extLst>
                <a:ext uri="{63B3BB69-23CF-44E3-9099-C40C66FF867C}">
                  <a14:compatExt spid="_x0000_s112691"/>
                </a:ext>
                <a:ext uri="{FF2B5EF4-FFF2-40B4-BE49-F238E27FC236}">
                  <a16:creationId xmlns:a16="http://schemas.microsoft.com/office/drawing/2014/main" id="{00000000-0008-0000-3300-00003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381000</xdr:colOff>
          <xdr:row>10</xdr:row>
          <xdr:rowOff>95250</xdr:rowOff>
        </xdr:to>
        <xdr:sp macro="" textlink="">
          <xdr:nvSpPr>
            <xdr:cNvPr id="112692" name="Check Box 52" hidden="1">
              <a:extLst>
                <a:ext uri="{63B3BB69-23CF-44E3-9099-C40C66FF867C}">
                  <a14:compatExt spid="_x0000_s112692"/>
                </a:ext>
                <a:ext uri="{FF2B5EF4-FFF2-40B4-BE49-F238E27FC236}">
                  <a16:creationId xmlns:a16="http://schemas.microsoft.com/office/drawing/2014/main" id="{00000000-0008-0000-3300-00003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114300</xdr:rowOff>
        </xdr:from>
        <xdr:to>
          <xdr:col>11</xdr:col>
          <xdr:colOff>381000</xdr:colOff>
          <xdr:row>11</xdr:row>
          <xdr:rowOff>95250</xdr:rowOff>
        </xdr:to>
        <xdr:sp macro="" textlink="">
          <xdr:nvSpPr>
            <xdr:cNvPr id="112693" name="Check Box 53" hidden="1">
              <a:extLst>
                <a:ext uri="{63B3BB69-23CF-44E3-9099-C40C66FF867C}">
                  <a14:compatExt spid="_x0000_s112693"/>
                </a:ext>
                <a:ext uri="{FF2B5EF4-FFF2-40B4-BE49-F238E27FC236}">
                  <a16:creationId xmlns:a16="http://schemas.microsoft.com/office/drawing/2014/main" id="{00000000-0008-0000-3300-00003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114300</xdr:rowOff>
        </xdr:from>
        <xdr:to>
          <xdr:col>11</xdr:col>
          <xdr:colOff>381000</xdr:colOff>
          <xdr:row>12</xdr:row>
          <xdr:rowOff>95250</xdr:rowOff>
        </xdr:to>
        <xdr:sp macro="" textlink="">
          <xdr:nvSpPr>
            <xdr:cNvPr id="112694" name="Check Box 54" hidden="1">
              <a:extLst>
                <a:ext uri="{63B3BB69-23CF-44E3-9099-C40C66FF867C}">
                  <a14:compatExt spid="_x0000_s112694"/>
                </a:ext>
                <a:ext uri="{FF2B5EF4-FFF2-40B4-BE49-F238E27FC236}">
                  <a16:creationId xmlns:a16="http://schemas.microsoft.com/office/drawing/2014/main" id="{00000000-0008-0000-3300-00003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114300</xdr:rowOff>
        </xdr:from>
        <xdr:to>
          <xdr:col>11</xdr:col>
          <xdr:colOff>381000</xdr:colOff>
          <xdr:row>14</xdr:row>
          <xdr:rowOff>95250</xdr:rowOff>
        </xdr:to>
        <xdr:sp macro="" textlink="">
          <xdr:nvSpPr>
            <xdr:cNvPr id="112695" name="Check Box 55" hidden="1">
              <a:extLst>
                <a:ext uri="{63B3BB69-23CF-44E3-9099-C40C66FF867C}">
                  <a14:compatExt spid="_x0000_s112695"/>
                </a:ext>
                <a:ext uri="{FF2B5EF4-FFF2-40B4-BE49-F238E27FC236}">
                  <a16:creationId xmlns:a16="http://schemas.microsoft.com/office/drawing/2014/main" id="{00000000-0008-0000-3300-00003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114300</xdr:rowOff>
        </xdr:from>
        <xdr:to>
          <xdr:col>11</xdr:col>
          <xdr:colOff>381000</xdr:colOff>
          <xdr:row>15</xdr:row>
          <xdr:rowOff>95250</xdr:rowOff>
        </xdr:to>
        <xdr:sp macro="" textlink="">
          <xdr:nvSpPr>
            <xdr:cNvPr id="112696" name="Check Box 56" hidden="1">
              <a:extLst>
                <a:ext uri="{63B3BB69-23CF-44E3-9099-C40C66FF867C}">
                  <a14:compatExt spid="_x0000_s112696"/>
                </a:ext>
                <a:ext uri="{FF2B5EF4-FFF2-40B4-BE49-F238E27FC236}">
                  <a16:creationId xmlns:a16="http://schemas.microsoft.com/office/drawing/2014/main" id="{00000000-0008-0000-3300-00003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114300</xdr:rowOff>
        </xdr:from>
        <xdr:to>
          <xdr:col>11</xdr:col>
          <xdr:colOff>381000</xdr:colOff>
          <xdr:row>16</xdr:row>
          <xdr:rowOff>95250</xdr:rowOff>
        </xdr:to>
        <xdr:sp macro="" textlink="">
          <xdr:nvSpPr>
            <xdr:cNvPr id="112697" name="Check Box 57" hidden="1">
              <a:extLst>
                <a:ext uri="{63B3BB69-23CF-44E3-9099-C40C66FF867C}">
                  <a14:compatExt spid="_x0000_s112697"/>
                </a:ext>
                <a:ext uri="{FF2B5EF4-FFF2-40B4-BE49-F238E27FC236}">
                  <a16:creationId xmlns:a16="http://schemas.microsoft.com/office/drawing/2014/main" id="{00000000-0008-0000-3300-00003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25</xdr:row>
          <xdr:rowOff>161925</xdr:rowOff>
        </xdr:from>
        <xdr:to>
          <xdr:col>11</xdr:col>
          <xdr:colOff>123825</xdr:colOff>
          <xdr:row>27</xdr:row>
          <xdr:rowOff>104775</xdr:rowOff>
        </xdr:to>
        <xdr:sp macro="" textlink="">
          <xdr:nvSpPr>
            <xdr:cNvPr id="112698" name="Check Box 58" hidden="1">
              <a:extLst>
                <a:ext uri="{63B3BB69-23CF-44E3-9099-C40C66FF867C}">
                  <a14:compatExt spid="_x0000_s112698"/>
                </a:ext>
                <a:ext uri="{FF2B5EF4-FFF2-40B4-BE49-F238E27FC236}">
                  <a16:creationId xmlns:a16="http://schemas.microsoft.com/office/drawing/2014/main" id="{00000000-0008-0000-3300-00003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26</xdr:row>
          <xdr:rowOff>161925</xdr:rowOff>
        </xdr:from>
        <xdr:to>
          <xdr:col>11</xdr:col>
          <xdr:colOff>123825</xdr:colOff>
          <xdr:row>28</xdr:row>
          <xdr:rowOff>104775</xdr:rowOff>
        </xdr:to>
        <xdr:sp macro="" textlink="">
          <xdr:nvSpPr>
            <xdr:cNvPr id="112699" name="Check Box 59" hidden="1">
              <a:extLst>
                <a:ext uri="{63B3BB69-23CF-44E3-9099-C40C66FF867C}">
                  <a14:compatExt spid="_x0000_s112699"/>
                </a:ext>
                <a:ext uri="{FF2B5EF4-FFF2-40B4-BE49-F238E27FC236}">
                  <a16:creationId xmlns:a16="http://schemas.microsoft.com/office/drawing/2014/main" id="{00000000-0008-0000-3300-00003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27</xdr:row>
          <xdr:rowOff>161925</xdr:rowOff>
        </xdr:from>
        <xdr:to>
          <xdr:col>11</xdr:col>
          <xdr:colOff>123825</xdr:colOff>
          <xdr:row>29</xdr:row>
          <xdr:rowOff>104775</xdr:rowOff>
        </xdr:to>
        <xdr:sp macro="" textlink="">
          <xdr:nvSpPr>
            <xdr:cNvPr id="112700" name="Check Box 60" hidden="1">
              <a:extLst>
                <a:ext uri="{63B3BB69-23CF-44E3-9099-C40C66FF867C}">
                  <a14:compatExt spid="_x0000_s112700"/>
                </a:ext>
                <a:ext uri="{FF2B5EF4-FFF2-40B4-BE49-F238E27FC236}">
                  <a16:creationId xmlns:a16="http://schemas.microsoft.com/office/drawing/2014/main" id="{00000000-0008-0000-3300-00003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28</xdr:row>
          <xdr:rowOff>161925</xdr:rowOff>
        </xdr:from>
        <xdr:to>
          <xdr:col>11</xdr:col>
          <xdr:colOff>123825</xdr:colOff>
          <xdr:row>30</xdr:row>
          <xdr:rowOff>104775</xdr:rowOff>
        </xdr:to>
        <xdr:sp macro="" textlink="">
          <xdr:nvSpPr>
            <xdr:cNvPr id="112701" name="Check Box 61" hidden="1">
              <a:extLst>
                <a:ext uri="{63B3BB69-23CF-44E3-9099-C40C66FF867C}">
                  <a14:compatExt spid="_x0000_s112701"/>
                </a:ext>
                <a:ext uri="{FF2B5EF4-FFF2-40B4-BE49-F238E27FC236}">
                  <a16:creationId xmlns:a16="http://schemas.microsoft.com/office/drawing/2014/main" id="{00000000-0008-0000-3300-00003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209550</xdr:rowOff>
        </xdr:from>
        <xdr:to>
          <xdr:col>10</xdr:col>
          <xdr:colOff>238125</xdr:colOff>
          <xdr:row>32</xdr:row>
          <xdr:rowOff>38100</xdr:rowOff>
        </xdr:to>
        <xdr:sp macro="" textlink="">
          <xdr:nvSpPr>
            <xdr:cNvPr id="112702" name="Check Box 62" hidden="1">
              <a:extLst>
                <a:ext uri="{63B3BB69-23CF-44E3-9099-C40C66FF867C}">
                  <a14:compatExt spid="_x0000_s112702"/>
                </a:ext>
                <a:ext uri="{FF2B5EF4-FFF2-40B4-BE49-F238E27FC236}">
                  <a16:creationId xmlns:a16="http://schemas.microsoft.com/office/drawing/2014/main" id="{00000000-0008-0000-3300-00003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200025</xdr:rowOff>
        </xdr:from>
        <xdr:to>
          <xdr:col>10</xdr:col>
          <xdr:colOff>238125</xdr:colOff>
          <xdr:row>33</xdr:row>
          <xdr:rowOff>28575</xdr:rowOff>
        </xdr:to>
        <xdr:sp macro="" textlink="">
          <xdr:nvSpPr>
            <xdr:cNvPr id="112703" name="Check Box 63" hidden="1">
              <a:extLst>
                <a:ext uri="{63B3BB69-23CF-44E3-9099-C40C66FF867C}">
                  <a14:compatExt spid="_x0000_s112703"/>
                </a:ext>
                <a:ext uri="{FF2B5EF4-FFF2-40B4-BE49-F238E27FC236}">
                  <a16:creationId xmlns:a16="http://schemas.microsoft.com/office/drawing/2014/main" id="{00000000-0008-0000-3300-00003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219075</xdr:rowOff>
        </xdr:from>
        <xdr:to>
          <xdr:col>10</xdr:col>
          <xdr:colOff>247650</xdr:colOff>
          <xdr:row>38</xdr:row>
          <xdr:rowOff>47625</xdr:rowOff>
        </xdr:to>
        <xdr:sp macro="" textlink="">
          <xdr:nvSpPr>
            <xdr:cNvPr id="112704" name="Check Box 64" hidden="1">
              <a:extLst>
                <a:ext uri="{63B3BB69-23CF-44E3-9099-C40C66FF867C}">
                  <a14:compatExt spid="_x0000_s112704"/>
                </a:ext>
                <a:ext uri="{FF2B5EF4-FFF2-40B4-BE49-F238E27FC236}">
                  <a16:creationId xmlns:a16="http://schemas.microsoft.com/office/drawing/2014/main" id="{00000000-0008-0000-3300-00004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209550</xdr:rowOff>
        </xdr:from>
        <xdr:to>
          <xdr:col>10</xdr:col>
          <xdr:colOff>247650</xdr:colOff>
          <xdr:row>39</xdr:row>
          <xdr:rowOff>38100</xdr:rowOff>
        </xdr:to>
        <xdr:sp macro="" textlink="">
          <xdr:nvSpPr>
            <xdr:cNvPr id="112705" name="Check Box 65" hidden="1">
              <a:extLst>
                <a:ext uri="{63B3BB69-23CF-44E3-9099-C40C66FF867C}">
                  <a14:compatExt spid="_x0000_s112705"/>
                </a:ext>
                <a:ext uri="{FF2B5EF4-FFF2-40B4-BE49-F238E27FC236}">
                  <a16:creationId xmlns:a16="http://schemas.microsoft.com/office/drawing/2014/main" id="{00000000-0008-0000-3300-00004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38</xdr:row>
          <xdr:rowOff>209550</xdr:rowOff>
        </xdr:from>
        <xdr:to>
          <xdr:col>10</xdr:col>
          <xdr:colOff>247650</xdr:colOff>
          <xdr:row>40</xdr:row>
          <xdr:rowOff>38100</xdr:rowOff>
        </xdr:to>
        <xdr:sp macro="" textlink="">
          <xdr:nvSpPr>
            <xdr:cNvPr id="112706" name="Check Box 66" hidden="1">
              <a:extLst>
                <a:ext uri="{63B3BB69-23CF-44E3-9099-C40C66FF867C}">
                  <a14:compatExt spid="_x0000_s112706"/>
                </a:ext>
                <a:ext uri="{FF2B5EF4-FFF2-40B4-BE49-F238E27FC236}">
                  <a16:creationId xmlns:a16="http://schemas.microsoft.com/office/drawing/2014/main" id="{00000000-0008-0000-3300-00004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43</xdr:row>
          <xdr:rowOff>9525</xdr:rowOff>
        </xdr:from>
        <xdr:to>
          <xdr:col>8</xdr:col>
          <xdr:colOff>238125</xdr:colOff>
          <xdr:row>44</xdr:row>
          <xdr:rowOff>76200</xdr:rowOff>
        </xdr:to>
        <xdr:sp macro="" textlink="">
          <xdr:nvSpPr>
            <xdr:cNvPr id="112707" name="Check Box 67" hidden="1">
              <a:extLst>
                <a:ext uri="{63B3BB69-23CF-44E3-9099-C40C66FF867C}">
                  <a14:compatExt spid="_x0000_s112707"/>
                </a:ext>
                <a:ext uri="{FF2B5EF4-FFF2-40B4-BE49-F238E27FC236}">
                  <a16:creationId xmlns:a16="http://schemas.microsoft.com/office/drawing/2014/main" id="{00000000-0008-0000-3300-00004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200025</xdr:rowOff>
        </xdr:from>
        <xdr:to>
          <xdr:col>8</xdr:col>
          <xdr:colOff>247650</xdr:colOff>
          <xdr:row>46</xdr:row>
          <xdr:rowOff>28575</xdr:rowOff>
        </xdr:to>
        <xdr:sp macro="" textlink="">
          <xdr:nvSpPr>
            <xdr:cNvPr id="112708" name="Check Box 68" hidden="1">
              <a:extLst>
                <a:ext uri="{63B3BB69-23CF-44E3-9099-C40C66FF867C}">
                  <a14:compatExt spid="_x0000_s112708"/>
                </a:ext>
                <a:ext uri="{FF2B5EF4-FFF2-40B4-BE49-F238E27FC236}">
                  <a16:creationId xmlns:a16="http://schemas.microsoft.com/office/drawing/2014/main" id="{00000000-0008-0000-3300-00004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44</xdr:row>
          <xdr:rowOff>219075</xdr:rowOff>
        </xdr:from>
        <xdr:to>
          <xdr:col>11</xdr:col>
          <xdr:colOff>238125</xdr:colOff>
          <xdr:row>46</xdr:row>
          <xdr:rowOff>47625</xdr:rowOff>
        </xdr:to>
        <xdr:sp macro="" textlink="">
          <xdr:nvSpPr>
            <xdr:cNvPr id="112709" name="Check Box 69" hidden="1">
              <a:extLst>
                <a:ext uri="{63B3BB69-23CF-44E3-9099-C40C66FF867C}">
                  <a14:compatExt spid="_x0000_s112709"/>
                </a:ext>
                <a:ext uri="{FF2B5EF4-FFF2-40B4-BE49-F238E27FC236}">
                  <a16:creationId xmlns:a16="http://schemas.microsoft.com/office/drawing/2014/main" id="{00000000-0008-0000-3300-00004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45</xdr:row>
          <xdr:rowOff>209550</xdr:rowOff>
        </xdr:from>
        <xdr:to>
          <xdr:col>8</xdr:col>
          <xdr:colOff>238125</xdr:colOff>
          <xdr:row>47</xdr:row>
          <xdr:rowOff>38100</xdr:rowOff>
        </xdr:to>
        <xdr:sp macro="" textlink="">
          <xdr:nvSpPr>
            <xdr:cNvPr id="112710" name="Check Box 70" hidden="1">
              <a:extLst>
                <a:ext uri="{63B3BB69-23CF-44E3-9099-C40C66FF867C}">
                  <a14:compatExt spid="_x0000_s112710"/>
                </a:ext>
                <a:ext uri="{FF2B5EF4-FFF2-40B4-BE49-F238E27FC236}">
                  <a16:creationId xmlns:a16="http://schemas.microsoft.com/office/drawing/2014/main" id="{00000000-0008-0000-3300-00004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45</xdr:row>
          <xdr:rowOff>200025</xdr:rowOff>
        </xdr:from>
        <xdr:to>
          <xdr:col>11</xdr:col>
          <xdr:colOff>228600</xdr:colOff>
          <xdr:row>47</xdr:row>
          <xdr:rowOff>28575</xdr:rowOff>
        </xdr:to>
        <xdr:sp macro="" textlink="">
          <xdr:nvSpPr>
            <xdr:cNvPr id="112711" name="Check Box 71" hidden="1">
              <a:extLst>
                <a:ext uri="{63B3BB69-23CF-44E3-9099-C40C66FF867C}">
                  <a14:compatExt spid="_x0000_s112711"/>
                </a:ext>
                <a:ext uri="{FF2B5EF4-FFF2-40B4-BE49-F238E27FC236}">
                  <a16:creationId xmlns:a16="http://schemas.microsoft.com/office/drawing/2014/main" id="{00000000-0008-0000-3300-00004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46</xdr:row>
          <xdr:rowOff>200025</xdr:rowOff>
        </xdr:from>
        <xdr:to>
          <xdr:col>8</xdr:col>
          <xdr:colOff>247650</xdr:colOff>
          <xdr:row>48</xdr:row>
          <xdr:rowOff>28575</xdr:rowOff>
        </xdr:to>
        <xdr:sp macro="" textlink="">
          <xdr:nvSpPr>
            <xdr:cNvPr id="112712" name="Check Box 72" hidden="1">
              <a:extLst>
                <a:ext uri="{63B3BB69-23CF-44E3-9099-C40C66FF867C}">
                  <a14:compatExt spid="_x0000_s112712"/>
                </a:ext>
                <a:ext uri="{FF2B5EF4-FFF2-40B4-BE49-F238E27FC236}">
                  <a16:creationId xmlns:a16="http://schemas.microsoft.com/office/drawing/2014/main" id="{00000000-0008-0000-3300-00004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47</xdr:row>
          <xdr:rowOff>209550</xdr:rowOff>
        </xdr:from>
        <xdr:to>
          <xdr:col>8</xdr:col>
          <xdr:colOff>238125</xdr:colOff>
          <xdr:row>49</xdr:row>
          <xdr:rowOff>38100</xdr:rowOff>
        </xdr:to>
        <xdr:sp macro="" textlink="">
          <xdr:nvSpPr>
            <xdr:cNvPr id="112713" name="Check Box 73" hidden="1">
              <a:extLst>
                <a:ext uri="{63B3BB69-23CF-44E3-9099-C40C66FF867C}">
                  <a14:compatExt spid="_x0000_s112713"/>
                </a:ext>
                <a:ext uri="{FF2B5EF4-FFF2-40B4-BE49-F238E27FC236}">
                  <a16:creationId xmlns:a16="http://schemas.microsoft.com/office/drawing/2014/main" id="{00000000-0008-0000-3300-00004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48</xdr:row>
          <xdr:rowOff>200025</xdr:rowOff>
        </xdr:from>
        <xdr:to>
          <xdr:col>8</xdr:col>
          <xdr:colOff>238125</xdr:colOff>
          <xdr:row>50</xdr:row>
          <xdr:rowOff>28575</xdr:rowOff>
        </xdr:to>
        <xdr:sp macro="" textlink="">
          <xdr:nvSpPr>
            <xdr:cNvPr id="112714" name="Check Box 74" hidden="1">
              <a:extLst>
                <a:ext uri="{63B3BB69-23CF-44E3-9099-C40C66FF867C}">
                  <a14:compatExt spid="_x0000_s112714"/>
                </a:ext>
                <a:ext uri="{FF2B5EF4-FFF2-40B4-BE49-F238E27FC236}">
                  <a16:creationId xmlns:a16="http://schemas.microsoft.com/office/drawing/2014/main" id="{00000000-0008-0000-3300-00004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49</xdr:row>
          <xdr:rowOff>209550</xdr:rowOff>
        </xdr:from>
        <xdr:to>
          <xdr:col>8</xdr:col>
          <xdr:colOff>228600</xdr:colOff>
          <xdr:row>51</xdr:row>
          <xdr:rowOff>38100</xdr:rowOff>
        </xdr:to>
        <xdr:sp macro="" textlink="">
          <xdr:nvSpPr>
            <xdr:cNvPr id="112715" name="Check Box 75" hidden="1">
              <a:extLst>
                <a:ext uri="{63B3BB69-23CF-44E3-9099-C40C66FF867C}">
                  <a14:compatExt spid="_x0000_s112715"/>
                </a:ext>
                <a:ext uri="{FF2B5EF4-FFF2-40B4-BE49-F238E27FC236}">
                  <a16:creationId xmlns:a16="http://schemas.microsoft.com/office/drawing/2014/main" id="{00000000-0008-0000-3300-00004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50</xdr:row>
          <xdr:rowOff>200025</xdr:rowOff>
        </xdr:from>
        <xdr:to>
          <xdr:col>8</xdr:col>
          <xdr:colOff>238125</xdr:colOff>
          <xdr:row>52</xdr:row>
          <xdr:rowOff>28575</xdr:rowOff>
        </xdr:to>
        <xdr:sp macro="" textlink="">
          <xdr:nvSpPr>
            <xdr:cNvPr id="112716" name="Check Box 76" hidden="1">
              <a:extLst>
                <a:ext uri="{63B3BB69-23CF-44E3-9099-C40C66FF867C}">
                  <a14:compatExt spid="_x0000_s112716"/>
                </a:ext>
                <a:ext uri="{FF2B5EF4-FFF2-40B4-BE49-F238E27FC236}">
                  <a16:creationId xmlns:a16="http://schemas.microsoft.com/office/drawing/2014/main" id="{00000000-0008-0000-3300-00004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51</xdr:row>
          <xdr:rowOff>209550</xdr:rowOff>
        </xdr:from>
        <xdr:to>
          <xdr:col>8</xdr:col>
          <xdr:colOff>238125</xdr:colOff>
          <xdr:row>53</xdr:row>
          <xdr:rowOff>38100</xdr:rowOff>
        </xdr:to>
        <xdr:sp macro="" textlink="">
          <xdr:nvSpPr>
            <xdr:cNvPr id="112717" name="Check Box 77" hidden="1">
              <a:extLst>
                <a:ext uri="{63B3BB69-23CF-44E3-9099-C40C66FF867C}">
                  <a14:compatExt spid="_x0000_s112717"/>
                </a:ext>
                <a:ext uri="{FF2B5EF4-FFF2-40B4-BE49-F238E27FC236}">
                  <a16:creationId xmlns:a16="http://schemas.microsoft.com/office/drawing/2014/main" id="{00000000-0008-0000-3300-00004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51</xdr:row>
          <xdr:rowOff>209550</xdr:rowOff>
        </xdr:from>
        <xdr:to>
          <xdr:col>12</xdr:col>
          <xdr:colOff>238125</xdr:colOff>
          <xdr:row>53</xdr:row>
          <xdr:rowOff>38100</xdr:rowOff>
        </xdr:to>
        <xdr:sp macro="" textlink="">
          <xdr:nvSpPr>
            <xdr:cNvPr id="112718" name="Check Box 78" hidden="1">
              <a:extLst>
                <a:ext uri="{63B3BB69-23CF-44E3-9099-C40C66FF867C}">
                  <a14:compatExt spid="_x0000_s112718"/>
                </a:ext>
                <a:ext uri="{FF2B5EF4-FFF2-40B4-BE49-F238E27FC236}">
                  <a16:creationId xmlns:a16="http://schemas.microsoft.com/office/drawing/2014/main" id="{00000000-0008-0000-3300-00004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52</xdr:row>
          <xdr:rowOff>209550</xdr:rowOff>
        </xdr:from>
        <xdr:to>
          <xdr:col>8</xdr:col>
          <xdr:colOff>238125</xdr:colOff>
          <xdr:row>54</xdr:row>
          <xdr:rowOff>38100</xdr:rowOff>
        </xdr:to>
        <xdr:sp macro="" textlink="">
          <xdr:nvSpPr>
            <xdr:cNvPr id="112719" name="Check Box 79" hidden="1">
              <a:extLst>
                <a:ext uri="{63B3BB69-23CF-44E3-9099-C40C66FF867C}">
                  <a14:compatExt spid="_x0000_s112719"/>
                </a:ext>
                <a:ext uri="{FF2B5EF4-FFF2-40B4-BE49-F238E27FC236}">
                  <a16:creationId xmlns:a16="http://schemas.microsoft.com/office/drawing/2014/main" id="{00000000-0008-0000-3300-00004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53</xdr:row>
          <xdr:rowOff>219075</xdr:rowOff>
        </xdr:from>
        <xdr:to>
          <xdr:col>8</xdr:col>
          <xdr:colOff>238125</xdr:colOff>
          <xdr:row>55</xdr:row>
          <xdr:rowOff>47625</xdr:rowOff>
        </xdr:to>
        <xdr:sp macro="" textlink="">
          <xdr:nvSpPr>
            <xdr:cNvPr id="112720" name="Check Box 80" hidden="1">
              <a:extLst>
                <a:ext uri="{63B3BB69-23CF-44E3-9099-C40C66FF867C}">
                  <a14:compatExt spid="_x0000_s112720"/>
                </a:ext>
                <a:ext uri="{FF2B5EF4-FFF2-40B4-BE49-F238E27FC236}">
                  <a16:creationId xmlns:a16="http://schemas.microsoft.com/office/drawing/2014/main" id="{00000000-0008-0000-3300-00005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54</xdr:row>
          <xdr:rowOff>209550</xdr:rowOff>
        </xdr:from>
        <xdr:to>
          <xdr:col>8</xdr:col>
          <xdr:colOff>247650</xdr:colOff>
          <xdr:row>56</xdr:row>
          <xdr:rowOff>38100</xdr:rowOff>
        </xdr:to>
        <xdr:sp macro="" textlink="">
          <xdr:nvSpPr>
            <xdr:cNvPr id="112721" name="Check Box 81" hidden="1">
              <a:extLst>
                <a:ext uri="{63B3BB69-23CF-44E3-9099-C40C66FF867C}">
                  <a14:compatExt spid="_x0000_s112721"/>
                </a:ext>
                <a:ext uri="{FF2B5EF4-FFF2-40B4-BE49-F238E27FC236}">
                  <a16:creationId xmlns:a16="http://schemas.microsoft.com/office/drawing/2014/main" id="{00000000-0008-0000-3300-00005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55</xdr:row>
          <xdr:rowOff>219075</xdr:rowOff>
        </xdr:from>
        <xdr:to>
          <xdr:col>8</xdr:col>
          <xdr:colOff>247650</xdr:colOff>
          <xdr:row>57</xdr:row>
          <xdr:rowOff>47625</xdr:rowOff>
        </xdr:to>
        <xdr:sp macro="" textlink="">
          <xdr:nvSpPr>
            <xdr:cNvPr id="112722" name="Check Box 82" hidden="1">
              <a:extLst>
                <a:ext uri="{63B3BB69-23CF-44E3-9099-C40C66FF867C}">
                  <a14:compatExt spid="_x0000_s112722"/>
                </a:ext>
                <a:ext uri="{FF2B5EF4-FFF2-40B4-BE49-F238E27FC236}">
                  <a16:creationId xmlns:a16="http://schemas.microsoft.com/office/drawing/2014/main" id="{00000000-0008-0000-3300-00005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56</xdr:row>
          <xdr:rowOff>219075</xdr:rowOff>
        </xdr:from>
        <xdr:to>
          <xdr:col>8</xdr:col>
          <xdr:colOff>238125</xdr:colOff>
          <xdr:row>58</xdr:row>
          <xdr:rowOff>47625</xdr:rowOff>
        </xdr:to>
        <xdr:sp macro="" textlink="">
          <xdr:nvSpPr>
            <xdr:cNvPr id="112723" name="Check Box 83" hidden="1">
              <a:extLst>
                <a:ext uri="{63B3BB69-23CF-44E3-9099-C40C66FF867C}">
                  <a14:compatExt spid="_x0000_s112723"/>
                </a:ext>
                <a:ext uri="{FF2B5EF4-FFF2-40B4-BE49-F238E27FC236}">
                  <a16:creationId xmlns:a16="http://schemas.microsoft.com/office/drawing/2014/main" id="{00000000-0008-0000-3300-00005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57</xdr:row>
          <xdr:rowOff>209550</xdr:rowOff>
        </xdr:from>
        <xdr:to>
          <xdr:col>8</xdr:col>
          <xdr:colOff>238125</xdr:colOff>
          <xdr:row>59</xdr:row>
          <xdr:rowOff>38100</xdr:rowOff>
        </xdr:to>
        <xdr:sp macro="" textlink="">
          <xdr:nvSpPr>
            <xdr:cNvPr id="112724" name="Check Box 84" hidden="1">
              <a:extLst>
                <a:ext uri="{63B3BB69-23CF-44E3-9099-C40C66FF867C}">
                  <a14:compatExt spid="_x0000_s112724"/>
                </a:ext>
                <a:ext uri="{FF2B5EF4-FFF2-40B4-BE49-F238E27FC236}">
                  <a16:creationId xmlns:a16="http://schemas.microsoft.com/office/drawing/2014/main" id="{00000000-0008-0000-3300-00005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58</xdr:row>
          <xdr:rowOff>209550</xdr:rowOff>
        </xdr:from>
        <xdr:to>
          <xdr:col>8</xdr:col>
          <xdr:colOff>228600</xdr:colOff>
          <xdr:row>60</xdr:row>
          <xdr:rowOff>38100</xdr:rowOff>
        </xdr:to>
        <xdr:sp macro="" textlink="">
          <xdr:nvSpPr>
            <xdr:cNvPr id="112725" name="Check Box 85" hidden="1">
              <a:extLst>
                <a:ext uri="{63B3BB69-23CF-44E3-9099-C40C66FF867C}">
                  <a14:compatExt spid="_x0000_s112725"/>
                </a:ext>
                <a:ext uri="{FF2B5EF4-FFF2-40B4-BE49-F238E27FC236}">
                  <a16:creationId xmlns:a16="http://schemas.microsoft.com/office/drawing/2014/main" id="{00000000-0008-0000-3300-00005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70</xdr:row>
          <xdr:rowOff>1485900</xdr:rowOff>
        </xdr:from>
        <xdr:to>
          <xdr:col>8</xdr:col>
          <xdr:colOff>247650</xdr:colOff>
          <xdr:row>72</xdr:row>
          <xdr:rowOff>180975</xdr:rowOff>
        </xdr:to>
        <xdr:sp macro="" textlink="">
          <xdr:nvSpPr>
            <xdr:cNvPr id="112726" name="Check Box 86" hidden="1">
              <a:extLst>
                <a:ext uri="{63B3BB69-23CF-44E3-9099-C40C66FF867C}">
                  <a14:compatExt spid="_x0000_s112726"/>
                </a:ext>
                <a:ext uri="{FF2B5EF4-FFF2-40B4-BE49-F238E27FC236}">
                  <a16:creationId xmlns:a16="http://schemas.microsoft.com/office/drawing/2014/main" id="{00000000-0008-0000-3300-00005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70</xdr:row>
          <xdr:rowOff>1504950</xdr:rowOff>
        </xdr:from>
        <xdr:to>
          <xdr:col>10</xdr:col>
          <xdr:colOff>247650</xdr:colOff>
          <xdr:row>72</xdr:row>
          <xdr:rowOff>180975</xdr:rowOff>
        </xdr:to>
        <xdr:sp macro="" textlink="">
          <xdr:nvSpPr>
            <xdr:cNvPr id="112727" name="Check Box 87" hidden="1">
              <a:extLst>
                <a:ext uri="{63B3BB69-23CF-44E3-9099-C40C66FF867C}">
                  <a14:compatExt spid="_x0000_s112727"/>
                </a:ext>
                <a:ext uri="{FF2B5EF4-FFF2-40B4-BE49-F238E27FC236}">
                  <a16:creationId xmlns:a16="http://schemas.microsoft.com/office/drawing/2014/main" id="{00000000-0008-0000-3300-00005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70</xdr:row>
          <xdr:rowOff>1504950</xdr:rowOff>
        </xdr:from>
        <xdr:to>
          <xdr:col>12</xdr:col>
          <xdr:colOff>257175</xdr:colOff>
          <xdr:row>72</xdr:row>
          <xdr:rowOff>180975</xdr:rowOff>
        </xdr:to>
        <xdr:sp macro="" textlink="">
          <xdr:nvSpPr>
            <xdr:cNvPr id="112728" name="Check Box 88" hidden="1">
              <a:extLst>
                <a:ext uri="{63B3BB69-23CF-44E3-9099-C40C66FF867C}">
                  <a14:compatExt spid="_x0000_s112728"/>
                </a:ext>
                <a:ext uri="{FF2B5EF4-FFF2-40B4-BE49-F238E27FC236}">
                  <a16:creationId xmlns:a16="http://schemas.microsoft.com/office/drawing/2014/main" id="{00000000-0008-0000-3300-00005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70</xdr:row>
          <xdr:rowOff>1495425</xdr:rowOff>
        </xdr:from>
        <xdr:to>
          <xdr:col>14</xdr:col>
          <xdr:colOff>247650</xdr:colOff>
          <xdr:row>72</xdr:row>
          <xdr:rowOff>180975</xdr:rowOff>
        </xdr:to>
        <xdr:sp macro="" textlink="">
          <xdr:nvSpPr>
            <xdr:cNvPr id="112729" name="Check Box 89" hidden="1">
              <a:extLst>
                <a:ext uri="{63B3BB69-23CF-44E3-9099-C40C66FF867C}">
                  <a14:compatExt spid="_x0000_s112729"/>
                </a:ext>
                <a:ext uri="{FF2B5EF4-FFF2-40B4-BE49-F238E27FC236}">
                  <a16:creationId xmlns:a16="http://schemas.microsoft.com/office/drawing/2014/main" id="{00000000-0008-0000-3300-00005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70</xdr:row>
          <xdr:rowOff>1495425</xdr:rowOff>
        </xdr:from>
        <xdr:to>
          <xdr:col>16</xdr:col>
          <xdr:colOff>133350</xdr:colOff>
          <xdr:row>72</xdr:row>
          <xdr:rowOff>180975</xdr:rowOff>
        </xdr:to>
        <xdr:sp macro="" textlink="">
          <xdr:nvSpPr>
            <xdr:cNvPr id="112730" name="Check Box 90" hidden="1">
              <a:extLst>
                <a:ext uri="{63B3BB69-23CF-44E3-9099-C40C66FF867C}">
                  <a14:compatExt spid="_x0000_s112730"/>
                </a:ext>
                <a:ext uri="{FF2B5EF4-FFF2-40B4-BE49-F238E27FC236}">
                  <a16:creationId xmlns:a16="http://schemas.microsoft.com/office/drawing/2014/main" id="{00000000-0008-0000-3300-00005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70</xdr:row>
          <xdr:rowOff>1504950</xdr:rowOff>
        </xdr:from>
        <xdr:to>
          <xdr:col>18</xdr:col>
          <xdr:colOff>247650</xdr:colOff>
          <xdr:row>72</xdr:row>
          <xdr:rowOff>180975</xdr:rowOff>
        </xdr:to>
        <xdr:sp macro="" textlink="">
          <xdr:nvSpPr>
            <xdr:cNvPr id="112731" name="Check Box 91" hidden="1">
              <a:extLst>
                <a:ext uri="{63B3BB69-23CF-44E3-9099-C40C66FF867C}">
                  <a14:compatExt spid="_x0000_s112731"/>
                </a:ext>
                <a:ext uri="{FF2B5EF4-FFF2-40B4-BE49-F238E27FC236}">
                  <a16:creationId xmlns:a16="http://schemas.microsoft.com/office/drawing/2014/main" id="{00000000-0008-0000-3300-00005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71</xdr:row>
          <xdr:rowOff>409575</xdr:rowOff>
        </xdr:from>
        <xdr:to>
          <xdr:col>8</xdr:col>
          <xdr:colOff>247650</xdr:colOff>
          <xdr:row>73</xdr:row>
          <xdr:rowOff>180975</xdr:rowOff>
        </xdr:to>
        <xdr:sp macro="" textlink="">
          <xdr:nvSpPr>
            <xdr:cNvPr id="112732" name="Check Box 92" hidden="1">
              <a:extLst>
                <a:ext uri="{63B3BB69-23CF-44E3-9099-C40C66FF867C}">
                  <a14:compatExt spid="_x0000_s112732"/>
                </a:ext>
                <a:ext uri="{FF2B5EF4-FFF2-40B4-BE49-F238E27FC236}">
                  <a16:creationId xmlns:a16="http://schemas.microsoft.com/office/drawing/2014/main" id="{00000000-0008-0000-3300-00005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72</xdr:row>
          <xdr:rowOff>409575</xdr:rowOff>
        </xdr:from>
        <xdr:to>
          <xdr:col>8</xdr:col>
          <xdr:colOff>247650</xdr:colOff>
          <xdr:row>74</xdr:row>
          <xdr:rowOff>180975</xdr:rowOff>
        </xdr:to>
        <xdr:sp macro="" textlink="">
          <xdr:nvSpPr>
            <xdr:cNvPr id="112733" name="Check Box 93" hidden="1">
              <a:extLst>
                <a:ext uri="{63B3BB69-23CF-44E3-9099-C40C66FF867C}">
                  <a14:compatExt spid="_x0000_s112733"/>
                </a:ext>
                <a:ext uri="{FF2B5EF4-FFF2-40B4-BE49-F238E27FC236}">
                  <a16:creationId xmlns:a16="http://schemas.microsoft.com/office/drawing/2014/main" id="{00000000-0008-0000-3300-00005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73</xdr:row>
          <xdr:rowOff>381000</xdr:rowOff>
        </xdr:from>
        <xdr:to>
          <xdr:col>8</xdr:col>
          <xdr:colOff>247650</xdr:colOff>
          <xdr:row>75</xdr:row>
          <xdr:rowOff>180975</xdr:rowOff>
        </xdr:to>
        <xdr:sp macro="" textlink="">
          <xdr:nvSpPr>
            <xdr:cNvPr id="112734" name="Check Box 94" hidden="1">
              <a:extLst>
                <a:ext uri="{63B3BB69-23CF-44E3-9099-C40C66FF867C}">
                  <a14:compatExt spid="_x0000_s112734"/>
                </a:ext>
                <a:ext uri="{FF2B5EF4-FFF2-40B4-BE49-F238E27FC236}">
                  <a16:creationId xmlns:a16="http://schemas.microsoft.com/office/drawing/2014/main" id="{00000000-0008-0000-3300-00005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74</xdr:row>
          <xdr:rowOff>409575</xdr:rowOff>
        </xdr:from>
        <xdr:to>
          <xdr:col>8</xdr:col>
          <xdr:colOff>238125</xdr:colOff>
          <xdr:row>76</xdr:row>
          <xdr:rowOff>180975</xdr:rowOff>
        </xdr:to>
        <xdr:sp macro="" textlink="">
          <xdr:nvSpPr>
            <xdr:cNvPr id="112735" name="Check Box 95" hidden="1">
              <a:extLst>
                <a:ext uri="{63B3BB69-23CF-44E3-9099-C40C66FF867C}">
                  <a14:compatExt spid="_x0000_s112735"/>
                </a:ext>
                <a:ext uri="{FF2B5EF4-FFF2-40B4-BE49-F238E27FC236}">
                  <a16:creationId xmlns:a16="http://schemas.microsoft.com/office/drawing/2014/main" id="{00000000-0008-0000-3300-00005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76</xdr:row>
          <xdr:rowOff>0</xdr:rowOff>
        </xdr:from>
        <xdr:to>
          <xdr:col>8</xdr:col>
          <xdr:colOff>238125</xdr:colOff>
          <xdr:row>77</xdr:row>
          <xdr:rowOff>180975</xdr:rowOff>
        </xdr:to>
        <xdr:sp macro="" textlink="">
          <xdr:nvSpPr>
            <xdr:cNvPr id="112736" name="Check Box 96" hidden="1">
              <a:extLst>
                <a:ext uri="{63B3BB69-23CF-44E3-9099-C40C66FF867C}">
                  <a14:compatExt spid="_x0000_s112736"/>
                </a:ext>
                <a:ext uri="{FF2B5EF4-FFF2-40B4-BE49-F238E27FC236}">
                  <a16:creationId xmlns:a16="http://schemas.microsoft.com/office/drawing/2014/main" id="{00000000-0008-0000-3300-00006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76</xdr:row>
          <xdr:rowOff>409575</xdr:rowOff>
        </xdr:from>
        <xdr:to>
          <xdr:col>8</xdr:col>
          <xdr:colOff>238125</xdr:colOff>
          <xdr:row>78</xdr:row>
          <xdr:rowOff>180975</xdr:rowOff>
        </xdr:to>
        <xdr:sp macro="" textlink="">
          <xdr:nvSpPr>
            <xdr:cNvPr id="112737" name="Check Box 97" hidden="1">
              <a:extLst>
                <a:ext uri="{63B3BB69-23CF-44E3-9099-C40C66FF867C}">
                  <a14:compatExt spid="_x0000_s112737"/>
                </a:ext>
                <a:ext uri="{FF2B5EF4-FFF2-40B4-BE49-F238E27FC236}">
                  <a16:creationId xmlns:a16="http://schemas.microsoft.com/office/drawing/2014/main" id="{00000000-0008-0000-3300-00006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77</xdr:row>
          <xdr:rowOff>400050</xdr:rowOff>
        </xdr:from>
        <xdr:to>
          <xdr:col>8</xdr:col>
          <xdr:colOff>247650</xdr:colOff>
          <xdr:row>79</xdr:row>
          <xdr:rowOff>190500</xdr:rowOff>
        </xdr:to>
        <xdr:sp macro="" textlink="">
          <xdr:nvSpPr>
            <xdr:cNvPr id="112738" name="Check Box 98" hidden="1">
              <a:extLst>
                <a:ext uri="{63B3BB69-23CF-44E3-9099-C40C66FF867C}">
                  <a14:compatExt spid="_x0000_s112738"/>
                </a:ext>
                <a:ext uri="{FF2B5EF4-FFF2-40B4-BE49-F238E27FC236}">
                  <a16:creationId xmlns:a16="http://schemas.microsoft.com/office/drawing/2014/main" id="{00000000-0008-0000-3300-00006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80</xdr:row>
          <xdr:rowOff>409575</xdr:rowOff>
        </xdr:from>
        <xdr:to>
          <xdr:col>8</xdr:col>
          <xdr:colOff>247650</xdr:colOff>
          <xdr:row>82</xdr:row>
          <xdr:rowOff>200025</xdr:rowOff>
        </xdr:to>
        <xdr:sp macro="" textlink="">
          <xdr:nvSpPr>
            <xdr:cNvPr id="112739" name="Check Box 99" hidden="1">
              <a:extLst>
                <a:ext uri="{63B3BB69-23CF-44E3-9099-C40C66FF867C}">
                  <a14:compatExt spid="_x0000_s112739"/>
                </a:ext>
                <a:ext uri="{FF2B5EF4-FFF2-40B4-BE49-F238E27FC236}">
                  <a16:creationId xmlns:a16="http://schemas.microsoft.com/office/drawing/2014/main" id="{00000000-0008-0000-3300-00006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81</xdr:row>
          <xdr:rowOff>400050</xdr:rowOff>
        </xdr:from>
        <xdr:to>
          <xdr:col>8</xdr:col>
          <xdr:colOff>247650</xdr:colOff>
          <xdr:row>83</xdr:row>
          <xdr:rowOff>180975</xdr:rowOff>
        </xdr:to>
        <xdr:sp macro="" textlink="">
          <xdr:nvSpPr>
            <xdr:cNvPr id="112740" name="Check Box 100" hidden="1">
              <a:extLst>
                <a:ext uri="{63B3BB69-23CF-44E3-9099-C40C66FF867C}">
                  <a14:compatExt spid="_x0000_s112740"/>
                </a:ext>
                <a:ext uri="{FF2B5EF4-FFF2-40B4-BE49-F238E27FC236}">
                  <a16:creationId xmlns:a16="http://schemas.microsoft.com/office/drawing/2014/main" id="{00000000-0008-0000-3300-00006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82</xdr:row>
          <xdr:rowOff>381000</xdr:rowOff>
        </xdr:from>
        <xdr:to>
          <xdr:col>8</xdr:col>
          <xdr:colOff>247650</xdr:colOff>
          <xdr:row>84</xdr:row>
          <xdr:rowOff>200025</xdr:rowOff>
        </xdr:to>
        <xdr:sp macro="" textlink="">
          <xdr:nvSpPr>
            <xdr:cNvPr id="112741" name="Check Box 101" hidden="1">
              <a:extLst>
                <a:ext uri="{63B3BB69-23CF-44E3-9099-C40C66FF867C}">
                  <a14:compatExt spid="_x0000_s112741"/>
                </a:ext>
                <a:ext uri="{FF2B5EF4-FFF2-40B4-BE49-F238E27FC236}">
                  <a16:creationId xmlns:a16="http://schemas.microsoft.com/office/drawing/2014/main" id="{00000000-0008-0000-3300-00006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71</xdr:row>
          <xdr:rowOff>409575</xdr:rowOff>
        </xdr:from>
        <xdr:to>
          <xdr:col>10</xdr:col>
          <xdr:colOff>247650</xdr:colOff>
          <xdr:row>73</xdr:row>
          <xdr:rowOff>180975</xdr:rowOff>
        </xdr:to>
        <xdr:sp macro="" textlink="">
          <xdr:nvSpPr>
            <xdr:cNvPr id="112742" name="Check Box 102" hidden="1">
              <a:extLst>
                <a:ext uri="{63B3BB69-23CF-44E3-9099-C40C66FF867C}">
                  <a14:compatExt spid="_x0000_s112742"/>
                </a:ext>
                <a:ext uri="{FF2B5EF4-FFF2-40B4-BE49-F238E27FC236}">
                  <a16:creationId xmlns:a16="http://schemas.microsoft.com/office/drawing/2014/main" id="{00000000-0008-0000-3300-00006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72</xdr:row>
          <xdr:rowOff>409575</xdr:rowOff>
        </xdr:from>
        <xdr:to>
          <xdr:col>10</xdr:col>
          <xdr:colOff>238125</xdr:colOff>
          <xdr:row>74</xdr:row>
          <xdr:rowOff>180975</xdr:rowOff>
        </xdr:to>
        <xdr:sp macro="" textlink="">
          <xdr:nvSpPr>
            <xdr:cNvPr id="112743" name="Check Box 103" hidden="1">
              <a:extLst>
                <a:ext uri="{63B3BB69-23CF-44E3-9099-C40C66FF867C}">
                  <a14:compatExt spid="_x0000_s112743"/>
                </a:ext>
                <a:ext uri="{FF2B5EF4-FFF2-40B4-BE49-F238E27FC236}">
                  <a16:creationId xmlns:a16="http://schemas.microsoft.com/office/drawing/2014/main" id="{00000000-0008-0000-3300-00006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73</xdr:row>
          <xdr:rowOff>400050</xdr:rowOff>
        </xdr:from>
        <xdr:to>
          <xdr:col>10</xdr:col>
          <xdr:colOff>238125</xdr:colOff>
          <xdr:row>75</xdr:row>
          <xdr:rowOff>180975</xdr:rowOff>
        </xdr:to>
        <xdr:sp macro="" textlink="">
          <xdr:nvSpPr>
            <xdr:cNvPr id="112744" name="Check Box 104" hidden="1">
              <a:extLst>
                <a:ext uri="{63B3BB69-23CF-44E3-9099-C40C66FF867C}">
                  <a14:compatExt spid="_x0000_s112744"/>
                </a:ext>
                <a:ext uri="{FF2B5EF4-FFF2-40B4-BE49-F238E27FC236}">
                  <a16:creationId xmlns:a16="http://schemas.microsoft.com/office/drawing/2014/main" id="{00000000-0008-0000-3300-00006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75</xdr:row>
          <xdr:rowOff>0</xdr:rowOff>
        </xdr:from>
        <xdr:to>
          <xdr:col>10</xdr:col>
          <xdr:colOff>238125</xdr:colOff>
          <xdr:row>76</xdr:row>
          <xdr:rowOff>180975</xdr:rowOff>
        </xdr:to>
        <xdr:sp macro="" textlink="">
          <xdr:nvSpPr>
            <xdr:cNvPr id="112745" name="Check Box 105" hidden="1">
              <a:extLst>
                <a:ext uri="{63B3BB69-23CF-44E3-9099-C40C66FF867C}">
                  <a14:compatExt spid="_x0000_s112745"/>
                </a:ext>
                <a:ext uri="{FF2B5EF4-FFF2-40B4-BE49-F238E27FC236}">
                  <a16:creationId xmlns:a16="http://schemas.microsoft.com/office/drawing/2014/main" id="{00000000-0008-0000-3300-00006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75</xdr:row>
          <xdr:rowOff>409575</xdr:rowOff>
        </xdr:from>
        <xdr:to>
          <xdr:col>10</xdr:col>
          <xdr:colOff>247650</xdr:colOff>
          <xdr:row>77</xdr:row>
          <xdr:rowOff>180975</xdr:rowOff>
        </xdr:to>
        <xdr:sp macro="" textlink="">
          <xdr:nvSpPr>
            <xdr:cNvPr id="112746" name="Check Box 106" hidden="1">
              <a:extLst>
                <a:ext uri="{63B3BB69-23CF-44E3-9099-C40C66FF867C}">
                  <a14:compatExt spid="_x0000_s112746"/>
                </a:ext>
                <a:ext uri="{FF2B5EF4-FFF2-40B4-BE49-F238E27FC236}">
                  <a16:creationId xmlns:a16="http://schemas.microsoft.com/office/drawing/2014/main" id="{00000000-0008-0000-3300-00006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77</xdr:row>
          <xdr:rowOff>0</xdr:rowOff>
        </xdr:from>
        <xdr:to>
          <xdr:col>10</xdr:col>
          <xdr:colOff>247650</xdr:colOff>
          <xdr:row>78</xdr:row>
          <xdr:rowOff>180975</xdr:rowOff>
        </xdr:to>
        <xdr:sp macro="" textlink="">
          <xdr:nvSpPr>
            <xdr:cNvPr id="112747" name="Check Box 107" hidden="1">
              <a:extLst>
                <a:ext uri="{63B3BB69-23CF-44E3-9099-C40C66FF867C}">
                  <a14:compatExt spid="_x0000_s112747"/>
                </a:ext>
                <a:ext uri="{FF2B5EF4-FFF2-40B4-BE49-F238E27FC236}">
                  <a16:creationId xmlns:a16="http://schemas.microsoft.com/office/drawing/2014/main" id="{00000000-0008-0000-3300-00006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77</xdr:row>
          <xdr:rowOff>400050</xdr:rowOff>
        </xdr:from>
        <xdr:to>
          <xdr:col>10</xdr:col>
          <xdr:colOff>247650</xdr:colOff>
          <xdr:row>79</xdr:row>
          <xdr:rowOff>180975</xdr:rowOff>
        </xdr:to>
        <xdr:sp macro="" textlink="">
          <xdr:nvSpPr>
            <xdr:cNvPr id="112748" name="Check Box 108" hidden="1">
              <a:extLst>
                <a:ext uri="{63B3BB69-23CF-44E3-9099-C40C66FF867C}">
                  <a14:compatExt spid="_x0000_s112748"/>
                </a:ext>
                <a:ext uri="{FF2B5EF4-FFF2-40B4-BE49-F238E27FC236}">
                  <a16:creationId xmlns:a16="http://schemas.microsoft.com/office/drawing/2014/main" id="{00000000-0008-0000-3300-00006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80</xdr:row>
          <xdr:rowOff>400050</xdr:rowOff>
        </xdr:from>
        <xdr:to>
          <xdr:col>10</xdr:col>
          <xdr:colOff>228600</xdr:colOff>
          <xdr:row>82</xdr:row>
          <xdr:rowOff>190500</xdr:rowOff>
        </xdr:to>
        <xdr:sp macro="" textlink="">
          <xdr:nvSpPr>
            <xdr:cNvPr id="112749" name="Check Box 109" hidden="1">
              <a:extLst>
                <a:ext uri="{63B3BB69-23CF-44E3-9099-C40C66FF867C}">
                  <a14:compatExt spid="_x0000_s112749"/>
                </a:ext>
                <a:ext uri="{FF2B5EF4-FFF2-40B4-BE49-F238E27FC236}">
                  <a16:creationId xmlns:a16="http://schemas.microsoft.com/office/drawing/2014/main" id="{00000000-0008-0000-3300-00006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81</xdr:row>
          <xdr:rowOff>409575</xdr:rowOff>
        </xdr:from>
        <xdr:to>
          <xdr:col>10</xdr:col>
          <xdr:colOff>228600</xdr:colOff>
          <xdr:row>83</xdr:row>
          <xdr:rowOff>180975</xdr:rowOff>
        </xdr:to>
        <xdr:sp macro="" textlink="">
          <xdr:nvSpPr>
            <xdr:cNvPr id="112750" name="Check Box 110" hidden="1">
              <a:extLst>
                <a:ext uri="{63B3BB69-23CF-44E3-9099-C40C66FF867C}">
                  <a14:compatExt spid="_x0000_s112750"/>
                </a:ext>
                <a:ext uri="{FF2B5EF4-FFF2-40B4-BE49-F238E27FC236}">
                  <a16:creationId xmlns:a16="http://schemas.microsoft.com/office/drawing/2014/main" id="{00000000-0008-0000-3300-00006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82</xdr:row>
          <xdr:rowOff>381000</xdr:rowOff>
        </xdr:from>
        <xdr:to>
          <xdr:col>10</xdr:col>
          <xdr:colOff>238125</xdr:colOff>
          <xdr:row>84</xdr:row>
          <xdr:rowOff>200025</xdr:rowOff>
        </xdr:to>
        <xdr:sp macro="" textlink="">
          <xdr:nvSpPr>
            <xdr:cNvPr id="112751" name="Check Box 111" hidden="1">
              <a:extLst>
                <a:ext uri="{63B3BB69-23CF-44E3-9099-C40C66FF867C}">
                  <a14:compatExt spid="_x0000_s112751"/>
                </a:ext>
                <a:ext uri="{FF2B5EF4-FFF2-40B4-BE49-F238E27FC236}">
                  <a16:creationId xmlns:a16="http://schemas.microsoft.com/office/drawing/2014/main" id="{00000000-0008-0000-3300-00006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71</xdr:row>
          <xdr:rowOff>409575</xdr:rowOff>
        </xdr:from>
        <xdr:to>
          <xdr:col>12</xdr:col>
          <xdr:colOff>257175</xdr:colOff>
          <xdr:row>73</xdr:row>
          <xdr:rowOff>180975</xdr:rowOff>
        </xdr:to>
        <xdr:sp macro="" textlink="">
          <xdr:nvSpPr>
            <xdr:cNvPr id="112752" name="Check Box 112" hidden="1">
              <a:extLst>
                <a:ext uri="{63B3BB69-23CF-44E3-9099-C40C66FF867C}">
                  <a14:compatExt spid="_x0000_s112752"/>
                </a:ext>
                <a:ext uri="{FF2B5EF4-FFF2-40B4-BE49-F238E27FC236}">
                  <a16:creationId xmlns:a16="http://schemas.microsoft.com/office/drawing/2014/main" id="{00000000-0008-0000-3300-00007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73</xdr:row>
          <xdr:rowOff>0</xdr:rowOff>
        </xdr:from>
        <xdr:to>
          <xdr:col>12</xdr:col>
          <xdr:colOff>257175</xdr:colOff>
          <xdr:row>74</xdr:row>
          <xdr:rowOff>180975</xdr:rowOff>
        </xdr:to>
        <xdr:sp macro="" textlink="">
          <xdr:nvSpPr>
            <xdr:cNvPr id="112753" name="Check Box 113" hidden="1">
              <a:extLst>
                <a:ext uri="{63B3BB69-23CF-44E3-9099-C40C66FF867C}">
                  <a14:compatExt spid="_x0000_s112753"/>
                </a:ext>
                <a:ext uri="{FF2B5EF4-FFF2-40B4-BE49-F238E27FC236}">
                  <a16:creationId xmlns:a16="http://schemas.microsoft.com/office/drawing/2014/main" id="{00000000-0008-0000-3300-00007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73</xdr:row>
          <xdr:rowOff>409575</xdr:rowOff>
        </xdr:from>
        <xdr:to>
          <xdr:col>12</xdr:col>
          <xdr:colOff>247650</xdr:colOff>
          <xdr:row>75</xdr:row>
          <xdr:rowOff>180975</xdr:rowOff>
        </xdr:to>
        <xdr:sp macro="" textlink="">
          <xdr:nvSpPr>
            <xdr:cNvPr id="112754" name="Check Box 114" hidden="1">
              <a:extLst>
                <a:ext uri="{63B3BB69-23CF-44E3-9099-C40C66FF867C}">
                  <a14:compatExt spid="_x0000_s112754"/>
                </a:ext>
                <a:ext uri="{FF2B5EF4-FFF2-40B4-BE49-F238E27FC236}">
                  <a16:creationId xmlns:a16="http://schemas.microsoft.com/office/drawing/2014/main" id="{00000000-0008-0000-3300-00007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74</xdr:row>
          <xdr:rowOff>409575</xdr:rowOff>
        </xdr:from>
        <xdr:to>
          <xdr:col>12</xdr:col>
          <xdr:colOff>257175</xdr:colOff>
          <xdr:row>76</xdr:row>
          <xdr:rowOff>180975</xdr:rowOff>
        </xdr:to>
        <xdr:sp macro="" textlink="">
          <xdr:nvSpPr>
            <xdr:cNvPr id="112755" name="Check Box 115" hidden="1">
              <a:extLst>
                <a:ext uri="{63B3BB69-23CF-44E3-9099-C40C66FF867C}">
                  <a14:compatExt spid="_x0000_s112755"/>
                </a:ext>
                <a:ext uri="{FF2B5EF4-FFF2-40B4-BE49-F238E27FC236}">
                  <a16:creationId xmlns:a16="http://schemas.microsoft.com/office/drawing/2014/main" id="{00000000-0008-0000-3300-00007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75</xdr:row>
          <xdr:rowOff>409575</xdr:rowOff>
        </xdr:from>
        <xdr:to>
          <xdr:col>12</xdr:col>
          <xdr:colOff>257175</xdr:colOff>
          <xdr:row>77</xdr:row>
          <xdr:rowOff>180975</xdr:rowOff>
        </xdr:to>
        <xdr:sp macro="" textlink="">
          <xdr:nvSpPr>
            <xdr:cNvPr id="112756" name="Check Box 116" hidden="1">
              <a:extLst>
                <a:ext uri="{63B3BB69-23CF-44E3-9099-C40C66FF867C}">
                  <a14:compatExt spid="_x0000_s112756"/>
                </a:ext>
                <a:ext uri="{FF2B5EF4-FFF2-40B4-BE49-F238E27FC236}">
                  <a16:creationId xmlns:a16="http://schemas.microsoft.com/office/drawing/2014/main" id="{00000000-0008-0000-3300-00007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76</xdr:row>
          <xdr:rowOff>409575</xdr:rowOff>
        </xdr:from>
        <xdr:to>
          <xdr:col>12</xdr:col>
          <xdr:colOff>247650</xdr:colOff>
          <xdr:row>78</xdr:row>
          <xdr:rowOff>180975</xdr:rowOff>
        </xdr:to>
        <xdr:sp macro="" textlink="">
          <xdr:nvSpPr>
            <xdr:cNvPr id="112757" name="Check Box 117" hidden="1">
              <a:extLst>
                <a:ext uri="{63B3BB69-23CF-44E3-9099-C40C66FF867C}">
                  <a14:compatExt spid="_x0000_s112757"/>
                </a:ext>
                <a:ext uri="{FF2B5EF4-FFF2-40B4-BE49-F238E27FC236}">
                  <a16:creationId xmlns:a16="http://schemas.microsoft.com/office/drawing/2014/main" id="{00000000-0008-0000-3300-00007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77</xdr:row>
          <xdr:rowOff>409575</xdr:rowOff>
        </xdr:from>
        <xdr:to>
          <xdr:col>12</xdr:col>
          <xdr:colOff>238125</xdr:colOff>
          <xdr:row>79</xdr:row>
          <xdr:rowOff>180975</xdr:rowOff>
        </xdr:to>
        <xdr:sp macro="" textlink="">
          <xdr:nvSpPr>
            <xdr:cNvPr id="112758" name="Check Box 118" hidden="1">
              <a:extLst>
                <a:ext uri="{63B3BB69-23CF-44E3-9099-C40C66FF867C}">
                  <a14:compatExt spid="_x0000_s112758"/>
                </a:ext>
                <a:ext uri="{FF2B5EF4-FFF2-40B4-BE49-F238E27FC236}">
                  <a16:creationId xmlns:a16="http://schemas.microsoft.com/office/drawing/2014/main" id="{00000000-0008-0000-3300-00007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80</xdr:row>
          <xdr:rowOff>19050</xdr:rowOff>
        </xdr:from>
        <xdr:to>
          <xdr:col>12</xdr:col>
          <xdr:colOff>238125</xdr:colOff>
          <xdr:row>81</xdr:row>
          <xdr:rowOff>200025</xdr:rowOff>
        </xdr:to>
        <xdr:sp macro="" textlink="">
          <xdr:nvSpPr>
            <xdr:cNvPr id="112759" name="Check Box 119" hidden="1">
              <a:extLst>
                <a:ext uri="{63B3BB69-23CF-44E3-9099-C40C66FF867C}">
                  <a14:compatExt spid="_x0000_s112759"/>
                </a:ext>
                <a:ext uri="{FF2B5EF4-FFF2-40B4-BE49-F238E27FC236}">
                  <a16:creationId xmlns:a16="http://schemas.microsoft.com/office/drawing/2014/main" id="{00000000-0008-0000-3300-00007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80</xdr:row>
          <xdr:rowOff>381000</xdr:rowOff>
        </xdr:from>
        <xdr:to>
          <xdr:col>12</xdr:col>
          <xdr:colOff>247650</xdr:colOff>
          <xdr:row>82</xdr:row>
          <xdr:rowOff>200025</xdr:rowOff>
        </xdr:to>
        <xdr:sp macro="" textlink="">
          <xdr:nvSpPr>
            <xdr:cNvPr id="112760" name="Check Box 120" hidden="1">
              <a:extLst>
                <a:ext uri="{63B3BB69-23CF-44E3-9099-C40C66FF867C}">
                  <a14:compatExt spid="_x0000_s112760"/>
                </a:ext>
                <a:ext uri="{FF2B5EF4-FFF2-40B4-BE49-F238E27FC236}">
                  <a16:creationId xmlns:a16="http://schemas.microsoft.com/office/drawing/2014/main" id="{00000000-0008-0000-3300-00007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82</xdr:row>
          <xdr:rowOff>9525</xdr:rowOff>
        </xdr:from>
        <xdr:to>
          <xdr:col>12</xdr:col>
          <xdr:colOff>238125</xdr:colOff>
          <xdr:row>83</xdr:row>
          <xdr:rowOff>190500</xdr:rowOff>
        </xdr:to>
        <xdr:sp macro="" textlink="">
          <xdr:nvSpPr>
            <xdr:cNvPr id="112761" name="Check Box 121" hidden="1">
              <a:extLst>
                <a:ext uri="{63B3BB69-23CF-44E3-9099-C40C66FF867C}">
                  <a14:compatExt spid="_x0000_s112761"/>
                </a:ext>
                <a:ext uri="{FF2B5EF4-FFF2-40B4-BE49-F238E27FC236}">
                  <a16:creationId xmlns:a16="http://schemas.microsoft.com/office/drawing/2014/main" id="{00000000-0008-0000-3300-00007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82</xdr:row>
          <xdr:rowOff>390525</xdr:rowOff>
        </xdr:from>
        <xdr:to>
          <xdr:col>12</xdr:col>
          <xdr:colOff>238125</xdr:colOff>
          <xdr:row>84</xdr:row>
          <xdr:rowOff>180975</xdr:rowOff>
        </xdr:to>
        <xdr:sp macro="" textlink="">
          <xdr:nvSpPr>
            <xdr:cNvPr id="112762" name="Check Box 122" hidden="1">
              <a:extLst>
                <a:ext uri="{63B3BB69-23CF-44E3-9099-C40C66FF867C}">
                  <a14:compatExt spid="_x0000_s112762"/>
                </a:ext>
                <a:ext uri="{FF2B5EF4-FFF2-40B4-BE49-F238E27FC236}">
                  <a16:creationId xmlns:a16="http://schemas.microsoft.com/office/drawing/2014/main" id="{00000000-0008-0000-3300-00007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71</xdr:row>
          <xdr:rowOff>409575</xdr:rowOff>
        </xdr:from>
        <xdr:to>
          <xdr:col>14</xdr:col>
          <xdr:colOff>247650</xdr:colOff>
          <xdr:row>73</xdr:row>
          <xdr:rowOff>180975</xdr:rowOff>
        </xdr:to>
        <xdr:sp macro="" textlink="">
          <xdr:nvSpPr>
            <xdr:cNvPr id="112763" name="Check Box 123" hidden="1">
              <a:extLst>
                <a:ext uri="{63B3BB69-23CF-44E3-9099-C40C66FF867C}">
                  <a14:compatExt spid="_x0000_s112763"/>
                </a:ext>
                <a:ext uri="{FF2B5EF4-FFF2-40B4-BE49-F238E27FC236}">
                  <a16:creationId xmlns:a16="http://schemas.microsoft.com/office/drawing/2014/main" id="{00000000-0008-0000-3300-00007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71</xdr:row>
          <xdr:rowOff>409575</xdr:rowOff>
        </xdr:from>
        <xdr:to>
          <xdr:col>16</xdr:col>
          <xdr:colOff>133350</xdr:colOff>
          <xdr:row>73</xdr:row>
          <xdr:rowOff>180975</xdr:rowOff>
        </xdr:to>
        <xdr:sp macro="" textlink="">
          <xdr:nvSpPr>
            <xdr:cNvPr id="112764" name="Check Box 124" hidden="1">
              <a:extLst>
                <a:ext uri="{63B3BB69-23CF-44E3-9099-C40C66FF867C}">
                  <a14:compatExt spid="_x0000_s112764"/>
                </a:ext>
                <a:ext uri="{FF2B5EF4-FFF2-40B4-BE49-F238E27FC236}">
                  <a16:creationId xmlns:a16="http://schemas.microsoft.com/office/drawing/2014/main" id="{00000000-0008-0000-3300-00007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71</xdr:row>
          <xdr:rowOff>400050</xdr:rowOff>
        </xdr:from>
        <xdr:to>
          <xdr:col>18</xdr:col>
          <xdr:colOff>247650</xdr:colOff>
          <xdr:row>73</xdr:row>
          <xdr:rowOff>180975</xdr:rowOff>
        </xdr:to>
        <xdr:sp macro="" textlink="">
          <xdr:nvSpPr>
            <xdr:cNvPr id="112765" name="Check Box 125" hidden="1">
              <a:extLst>
                <a:ext uri="{63B3BB69-23CF-44E3-9099-C40C66FF867C}">
                  <a14:compatExt spid="_x0000_s112765"/>
                </a:ext>
                <a:ext uri="{FF2B5EF4-FFF2-40B4-BE49-F238E27FC236}">
                  <a16:creationId xmlns:a16="http://schemas.microsoft.com/office/drawing/2014/main" id="{00000000-0008-0000-3300-00007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72</xdr:row>
          <xdr:rowOff>409575</xdr:rowOff>
        </xdr:from>
        <xdr:to>
          <xdr:col>14</xdr:col>
          <xdr:colOff>247650</xdr:colOff>
          <xdr:row>74</xdr:row>
          <xdr:rowOff>180975</xdr:rowOff>
        </xdr:to>
        <xdr:sp macro="" textlink="">
          <xdr:nvSpPr>
            <xdr:cNvPr id="112766" name="Check Box 126" hidden="1">
              <a:extLst>
                <a:ext uri="{63B3BB69-23CF-44E3-9099-C40C66FF867C}">
                  <a14:compatExt spid="_x0000_s112766"/>
                </a:ext>
                <a:ext uri="{FF2B5EF4-FFF2-40B4-BE49-F238E27FC236}">
                  <a16:creationId xmlns:a16="http://schemas.microsoft.com/office/drawing/2014/main" id="{00000000-0008-0000-3300-00007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72</xdr:row>
          <xdr:rowOff>400050</xdr:rowOff>
        </xdr:from>
        <xdr:to>
          <xdr:col>16</xdr:col>
          <xdr:colOff>133350</xdr:colOff>
          <xdr:row>74</xdr:row>
          <xdr:rowOff>180975</xdr:rowOff>
        </xdr:to>
        <xdr:sp macro="" textlink="">
          <xdr:nvSpPr>
            <xdr:cNvPr id="112767" name="Check Box 127" hidden="1">
              <a:extLst>
                <a:ext uri="{63B3BB69-23CF-44E3-9099-C40C66FF867C}">
                  <a14:compatExt spid="_x0000_s112767"/>
                </a:ext>
                <a:ext uri="{FF2B5EF4-FFF2-40B4-BE49-F238E27FC236}">
                  <a16:creationId xmlns:a16="http://schemas.microsoft.com/office/drawing/2014/main" id="{00000000-0008-0000-3300-00007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72</xdr:row>
          <xdr:rowOff>400050</xdr:rowOff>
        </xdr:from>
        <xdr:to>
          <xdr:col>18</xdr:col>
          <xdr:colOff>257175</xdr:colOff>
          <xdr:row>74</xdr:row>
          <xdr:rowOff>180975</xdr:rowOff>
        </xdr:to>
        <xdr:sp macro="" textlink="">
          <xdr:nvSpPr>
            <xdr:cNvPr id="112768" name="Check Box 128" hidden="1">
              <a:extLst>
                <a:ext uri="{63B3BB69-23CF-44E3-9099-C40C66FF867C}">
                  <a14:compatExt spid="_x0000_s112768"/>
                </a:ext>
                <a:ext uri="{FF2B5EF4-FFF2-40B4-BE49-F238E27FC236}">
                  <a16:creationId xmlns:a16="http://schemas.microsoft.com/office/drawing/2014/main" id="{00000000-0008-0000-3300-00008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73</xdr:row>
          <xdr:rowOff>409575</xdr:rowOff>
        </xdr:from>
        <xdr:to>
          <xdr:col>14</xdr:col>
          <xdr:colOff>238125</xdr:colOff>
          <xdr:row>75</xdr:row>
          <xdr:rowOff>180975</xdr:rowOff>
        </xdr:to>
        <xdr:sp macro="" textlink="">
          <xdr:nvSpPr>
            <xdr:cNvPr id="112769" name="Check Box 129" hidden="1">
              <a:extLst>
                <a:ext uri="{63B3BB69-23CF-44E3-9099-C40C66FF867C}">
                  <a14:compatExt spid="_x0000_s112769"/>
                </a:ext>
                <a:ext uri="{FF2B5EF4-FFF2-40B4-BE49-F238E27FC236}">
                  <a16:creationId xmlns:a16="http://schemas.microsoft.com/office/drawing/2014/main" id="{00000000-0008-0000-3300-00008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73</xdr:row>
          <xdr:rowOff>409575</xdr:rowOff>
        </xdr:from>
        <xdr:to>
          <xdr:col>16</xdr:col>
          <xdr:colOff>133350</xdr:colOff>
          <xdr:row>75</xdr:row>
          <xdr:rowOff>180975</xdr:rowOff>
        </xdr:to>
        <xdr:sp macro="" textlink="">
          <xdr:nvSpPr>
            <xdr:cNvPr id="112770" name="Check Box 130" hidden="1">
              <a:extLst>
                <a:ext uri="{63B3BB69-23CF-44E3-9099-C40C66FF867C}">
                  <a14:compatExt spid="_x0000_s112770"/>
                </a:ext>
                <a:ext uri="{FF2B5EF4-FFF2-40B4-BE49-F238E27FC236}">
                  <a16:creationId xmlns:a16="http://schemas.microsoft.com/office/drawing/2014/main" id="{00000000-0008-0000-3300-00008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73</xdr:row>
          <xdr:rowOff>400050</xdr:rowOff>
        </xdr:from>
        <xdr:to>
          <xdr:col>18</xdr:col>
          <xdr:colOff>247650</xdr:colOff>
          <xdr:row>75</xdr:row>
          <xdr:rowOff>180975</xdr:rowOff>
        </xdr:to>
        <xdr:sp macro="" textlink="">
          <xdr:nvSpPr>
            <xdr:cNvPr id="112771" name="Check Box 131" hidden="1">
              <a:extLst>
                <a:ext uri="{63B3BB69-23CF-44E3-9099-C40C66FF867C}">
                  <a14:compatExt spid="_x0000_s112771"/>
                </a:ext>
                <a:ext uri="{FF2B5EF4-FFF2-40B4-BE49-F238E27FC236}">
                  <a16:creationId xmlns:a16="http://schemas.microsoft.com/office/drawing/2014/main" id="{00000000-0008-0000-3300-00008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74</xdr:row>
          <xdr:rowOff>409575</xdr:rowOff>
        </xdr:from>
        <xdr:to>
          <xdr:col>14</xdr:col>
          <xdr:colOff>238125</xdr:colOff>
          <xdr:row>76</xdr:row>
          <xdr:rowOff>180975</xdr:rowOff>
        </xdr:to>
        <xdr:sp macro="" textlink="">
          <xdr:nvSpPr>
            <xdr:cNvPr id="112772" name="Check Box 132" hidden="1">
              <a:extLst>
                <a:ext uri="{63B3BB69-23CF-44E3-9099-C40C66FF867C}">
                  <a14:compatExt spid="_x0000_s112772"/>
                </a:ext>
                <a:ext uri="{FF2B5EF4-FFF2-40B4-BE49-F238E27FC236}">
                  <a16:creationId xmlns:a16="http://schemas.microsoft.com/office/drawing/2014/main" id="{00000000-0008-0000-3300-00008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74</xdr:row>
          <xdr:rowOff>409575</xdr:rowOff>
        </xdr:from>
        <xdr:to>
          <xdr:col>16</xdr:col>
          <xdr:colOff>133350</xdr:colOff>
          <xdr:row>76</xdr:row>
          <xdr:rowOff>180975</xdr:rowOff>
        </xdr:to>
        <xdr:sp macro="" textlink="">
          <xdr:nvSpPr>
            <xdr:cNvPr id="112773" name="Check Box 133" hidden="1">
              <a:extLst>
                <a:ext uri="{63B3BB69-23CF-44E3-9099-C40C66FF867C}">
                  <a14:compatExt spid="_x0000_s112773"/>
                </a:ext>
                <a:ext uri="{FF2B5EF4-FFF2-40B4-BE49-F238E27FC236}">
                  <a16:creationId xmlns:a16="http://schemas.microsoft.com/office/drawing/2014/main" id="{00000000-0008-0000-3300-00008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74</xdr:row>
          <xdr:rowOff>400050</xdr:rowOff>
        </xdr:from>
        <xdr:to>
          <xdr:col>18</xdr:col>
          <xdr:colOff>247650</xdr:colOff>
          <xdr:row>76</xdr:row>
          <xdr:rowOff>180975</xdr:rowOff>
        </xdr:to>
        <xdr:sp macro="" textlink="">
          <xdr:nvSpPr>
            <xdr:cNvPr id="112774" name="Check Box 134" hidden="1">
              <a:extLst>
                <a:ext uri="{63B3BB69-23CF-44E3-9099-C40C66FF867C}">
                  <a14:compatExt spid="_x0000_s112774"/>
                </a:ext>
                <a:ext uri="{FF2B5EF4-FFF2-40B4-BE49-F238E27FC236}">
                  <a16:creationId xmlns:a16="http://schemas.microsoft.com/office/drawing/2014/main" id="{00000000-0008-0000-3300-00008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75</xdr:row>
          <xdr:rowOff>409575</xdr:rowOff>
        </xdr:from>
        <xdr:to>
          <xdr:col>14</xdr:col>
          <xdr:colOff>247650</xdr:colOff>
          <xdr:row>77</xdr:row>
          <xdr:rowOff>180975</xdr:rowOff>
        </xdr:to>
        <xdr:sp macro="" textlink="">
          <xdr:nvSpPr>
            <xdr:cNvPr id="112775" name="Check Box 135" hidden="1">
              <a:extLst>
                <a:ext uri="{63B3BB69-23CF-44E3-9099-C40C66FF867C}">
                  <a14:compatExt spid="_x0000_s112775"/>
                </a:ext>
                <a:ext uri="{FF2B5EF4-FFF2-40B4-BE49-F238E27FC236}">
                  <a16:creationId xmlns:a16="http://schemas.microsoft.com/office/drawing/2014/main" id="{00000000-0008-0000-3300-00008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76</xdr:row>
          <xdr:rowOff>0</xdr:rowOff>
        </xdr:from>
        <xdr:to>
          <xdr:col>16</xdr:col>
          <xdr:colOff>123825</xdr:colOff>
          <xdr:row>77</xdr:row>
          <xdr:rowOff>180975</xdr:rowOff>
        </xdr:to>
        <xdr:sp macro="" textlink="">
          <xdr:nvSpPr>
            <xdr:cNvPr id="112776" name="Check Box 136" hidden="1">
              <a:extLst>
                <a:ext uri="{63B3BB69-23CF-44E3-9099-C40C66FF867C}">
                  <a14:compatExt spid="_x0000_s112776"/>
                </a:ext>
                <a:ext uri="{FF2B5EF4-FFF2-40B4-BE49-F238E27FC236}">
                  <a16:creationId xmlns:a16="http://schemas.microsoft.com/office/drawing/2014/main" id="{00000000-0008-0000-3300-00008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75</xdr:row>
          <xdr:rowOff>409575</xdr:rowOff>
        </xdr:from>
        <xdr:to>
          <xdr:col>18</xdr:col>
          <xdr:colOff>247650</xdr:colOff>
          <xdr:row>77</xdr:row>
          <xdr:rowOff>180975</xdr:rowOff>
        </xdr:to>
        <xdr:sp macro="" textlink="">
          <xdr:nvSpPr>
            <xdr:cNvPr id="112777" name="Check Box 137" hidden="1">
              <a:extLst>
                <a:ext uri="{63B3BB69-23CF-44E3-9099-C40C66FF867C}">
                  <a14:compatExt spid="_x0000_s112777"/>
                </a:ext>
                <a:ext uri="{FF2B5EF4-FFF2-40B4-BE49-F238E27FC236}">
                  <a16:creationId xmlns:a16="http://schemas.microsoft.com/office/drawing/2014/main" id="{00000000-0008-0000-3300-00008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76</xdr:row>
          <xdr:rowOff>409575</xdr:rowOff>
        </xdr:from>
        <xdr:to>
          <xdr:col>14</xdr:col>
          <xdr:colOff>247650</xdr:colOff>
          <xdr:row>78</xdr:row>
          <xdr:rowOff>180975</xdr:rowOff>
        </xdr:to>
        <xdr:sp macro="" textlink="">
          <xdr:nvSpPr>
            <xdr:cNvPr id="112778" name="Check Box 138" hidden="1">
              <a:extLst>
                <a:ext uri="{63B3BB69-23CF-44E3-9099-C40C66FF867C}">
                  <a14:compatExt spid="_x0000_s112778"/>
                </a:ext>
                <a:ext uri="{FF2B5EF4-FFF2-40B4-BE49-F238E27FC236}">
                  <a16:creationId xmlns:a16="http://schemas.microsoft.com/office/drawing/2014/main" id="{00000000-0008-0000-3300-00008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78</xdr:row>
          <xdr:rowOff>0</xdr:rowOff>
        </xdr:from>
        <xdr:to>
          <xdr:col>14</xdr:col>
          <xdr:colOff>257175</xdr:colOff>
          <xdr:row>79</xdr:row>
          <xdr:rowOff>180975</xdr:rowOff>
        </xdr:to>
        <xdr:sp macro="" textlink="">
          <xdr:nvSpPr>
            <xdr:cNvPr id="112779" name="Check Box 139" hidden="1">
              <a:extLst>
                <a:ext uri="{63B3BB69-23CF-44E3-9099-C40C66FF867C}">
                  <a14:compatExt spid="_x0000_s112779"/>
                </a:ext>
                <a:ext uri="{FF2B5EF4-FFF2-40B4-BE49-F238E27FC236}">
                  <a16:creationId xmlns:a16="http://schemas.microsoft.com/office/drawing/2014/main" id="{00000000-0008-0000-3300-00008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76</xdr:row>
          <xdr:rowOff>409575</xdr:rowOff>
        </xdr:from>
        <xdr:to>
          <xdr:col>16</xdr:col>
          <xdr:colOff>133350</xdr:colOff>
          <xdr:row>78</xdr:row>
          <xdr:rowOff>180975</xdr:rowOff>
        </xdr:to>
        <xdr:sp macro="" textlink="">
          <xdr:nvSpPr>
            <xdr:cNvPr id="112780" name="Check Box 140" hidden="1">
              <a:extLst>
                <a:ext uri="{63B3BB69-23CF-44E3-9099-C40C66FF867C}">
                  <a14:compatExt spid="_x0000_s112780"/>
                </a:ext>
                <a:ext uri="{FF2B5EF4-FFF2-40B4-BE49-F238E27FC236}">
                  <a16:creationId xmlns:a16="http://schemas.microsoft.com/office/drawing/2014/main" id="{00000000-0008-0000-3300-00008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77</xdr:row>
          <xdr:rowOff>409575</xdr:rowOff>
        </xdr:from>
        <xdr:to>
          <xdr:col>16</xdr:col>
          <xdr:colOff>133350</xdr:colOff>
          <xdr:row>79</xdr:row>
          <xdr:rowOff>180975</xdr:rowOff>
        </xdr:to>
        <xdr:sp macro="" textlink="">
          <xdr:nvSpPr>
            <xdr:cNvPr id="112781" name="Check Box 141" hidden="1">
              <a:extLst>
                <a:ext uri="{63B3BB69-23CF-44E3-9099-C40C66FF867C}">
                  <a14:compatExt spid="_x0000_s112781"/>
                </a:ext>
                <a:ext uri="{FF2B5EF4-FFF2-40B4-BE49-F238E27FC236}">
                  <a16:creationId xmlns:a16="http://schemas.microsoft.com/office/drawing/2014/main" id="{00000000-0008-0000-3300-00008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76</xdr:row>
          <xdr:rowOff>409575</xdr:rowOff>
        </xdr:from>
        <xdr:to>
          <xdr:col>18</xdr:col>
          <xdr:colOff>257175</xdr:colOff>
          <xdr:row>78</xdr:row>
          <xdr:rowOff>180975</xdr:rowOff>
        </xdr:to>
        <xdr:sp macro="" textlink="">
          <xdr:nvSpPr>
            <xdr:cNvPr id="112782" name="Check Box 142" hidden="1">
              <a:extLst>
                <a:ext uri="{63B3BB69-23CF-44E3-9099-C40C66FF867C}">
                  <a14:compatExt spid="_x0000_s112782"/>
                </a:ext>
                <a:ext uri="{FF2B5EF4-FFF2-40B4-BE49-F238E27FC236}">
                  <a16:creationId xmlns:a16="http://schemas.microsoft.com/office/drawing/2014/main" id="{00000000-0008-0000-3300-00008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0</xdr:rowOff>
        </xdr:from>
        <xdr:to>
          <xdr:col>18</xdr:col>
          <xdr:colOff>257175</xdr:colOff>
          <xdr:row>79</xdr:row>
          <xdr:rowOff>180975</xdr:rowOff>
        </xdr:to>
        <xdr:sp macro="" textlink="">
          <xdr:nvSpPr>
            <xdr:cNvPr id="112783" name="Check Box 143" hidden="1">
              <a:extLst>
                <a:ext uri="{63B3BB69-23CF-44E3-9099-C40C66FF867C}">
                  <a14:compatExt spid="_x0000_s112783"/>
                </a:ext>
                <a:ext uri="{FF2B5EF4-FFF2-40B4-BE49-F238E27FC236}">
                  <a16:creationId xmlns:a16="http://schemas.microsoft.com/office/drawing/2014/main" id="{00000000-0008-0000-3300-00008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79</xdr:row>
          <xdr:rowOff>0</xdr:rowOff>
        </xdr:from>
        <xdr:to>
          <xdr:col>14</xdr:col>
          <xdr:colOff>238125</xdr:colOff>
          <xdr:row>80</xdr:row>
          <xdr:rowOff>180975</xdr:rowOff>
        </xdr:to>
        <xdr:sp macro="" textlink="">
          <xdr:nvSpPr>
            <xdr:cNvPr id="112784" name="Check Box 144" hidden="1">
              <a:extLst>
                <a:ext uri="{63B3BB69-23CF-44E3-9099-C40C66FF867C}">
                  <a14:compatExt spid="_x0000_s112784"/>
                </a:ext>
                <a:ext uri="{FF2B5EF4-FFF2-40B4-BE49-F238E27FC236}">
                  <a16:creationId xmlns:a16="http://schemas.microsoft.com/office/drawing/2014/main" id="{00000000-0008-0000-3300-00009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400050</xdr:rowOff>
        </xdr:from>
        <xdr:to>
          <xdr:col>18</xdr:col>
          <xdr:colOff>257175</xdr:colOff>
          <xdr:row>80</xdr:row>
          <xdr:rowOff>180975</xdr:rowOff>
        </xdr:to>
        <xdr:sp macro="" textlink="">
          <xdr:nvSpPr>
            <xdr:cNvPr id="112785" name="Check Box 145" hidden="1">
              <a:extLst>
                <a:ext uri="{63B3BB69-23CF-44E3-9099-C40C66FF867C}">
                  <a14:compatExt spid="_x0000_s112785"/>
                </a:ext>
                <a:ext uri="{FF2B5EF4-FFF2-40B4-BE49-F238E27FC236}">
                  <a16:creationId xmlns:a16="http://schemas.microsoft.com/office/drawing/2014/main" id="{00000000-0008-0000-3300-00009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0</xdr:rowOff>
        </xdr:from>
        <xdr:to>
          <xdr:col>18</xdr:col>
          <xdr:colOff>257175</xdr:colOff>
          <xdr:row>81</xdr:row>
          <xdr:rowOff>180975</xdr:rowOff>
        </xdr:to>
        <xdr:sp macro="" textlink="">
          <xdr:nvSpPr>
            <xdr:cNvPr id="112786" name="Check Box 146" hidden="1">
              <a:extLst>
                <a:ext uri="{63B3BB69-23CF-44E3-9099-C40C66FF867C}">
                  <a14:compatExt spid="_x0000_s112786"/>
                </a:ext>
                <a:ext uri="{FF2B5EF4-FFF2-40B4-BE49-F238E27FC236}">
                  <a16:creationId xmlns:a16="http://schemas.microsoft.com/office/drawing/2014/main" id="{00000000-0008-0000-3300-00009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80</xdr:row>
          <xdr:rowOff>400050</xdr:rowOff>
        </xdr:from>
        <xdr:to>
          <xdr:col>14</xdr:col>
          <xdr:colOff>238125</xdr:colOff>
          <xdr:row>82</xdr:row>
          <xdr:rowOff>190500</xdr:rowOff>
        </xdr:to>
        <xdr:sp macro="" textlink="">
          <xdr:nvSpPr>
            <xdr:cNvPr id="112787" name="Check Box 147" hidden="1">
              <a:extLst>
                <a:ext uri="{63B3BB69-23CF-44E3-9099-C40C66FF867C}">
                  <a14:compatExt spid="_x0000_s112787"/>
                </a:ext>
                <a:ext uri="{FF2B5EF4-FFF2-40B4-BE49-F238E27FC236}">
                  <a16:creationId xmlns:a16="http://schemas.microsoft.com/office/drawing/2014/main" id="{00000000-0008-0000-3300-00009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81</xdr:row>
          <xdr:rowOff>409575</xdr:rowOff>
        </xdr:from>
        <xdr:to>
          <xdr:col>14</xdr:col>
          <xdr:colOff>238125</xdr:colOff>
          <xdr:row>83</xdr:row>
          <xdr:rowOff>180975</xdr:rowOff>
        </xdr:to>
        <xdr:sp macro="" textlink="">
          <xdr:nvSpPr>
            <xdr:cNvPr id="112788" name="Check Box 148" hidden="1">
              <a:extLst>
                <a:ext uri="{63B3BB69-23CF-44E3-9099-C40C66FF867C}">
                  <a14:compatExt spid="_x0000_s112788"/>
                </a:ext>
                <a:ext uri="{FF2B5EF4-FFF2-40B4-BE49-F238E27FC236}">
                  <a16:creationId xmlns:a16="http://schemas.microsoft.com/office/drawing/2014/main" id="{00000000-0008-0000-3300-00009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82</xdr:row>
          <xdr:rowOff>400050</xdr:rowOff>
        </xdr:from>
        <xdr:to>
          <xdr:col>14</xdr:col>
          <xdr:colOff>238125</xdr:colOff>
          <xdr:row>84</xdr:row>
          <xdr:rowOff>180975</xdr:rowOff>
        </xdr:to>
        <xdr:sp macro="" textlink="">
          <xdr:nvSpPr>
            <xdr:cNvPr id="112789" name="Check Box 149" hidden="1">
              <a:extLst>
                <a:ext uri="{63B3BB69-23CF-44E3-9099-C40C66FF867C}">
                  <a14:compatExt spid="_x0000_s112789"/>
                </a:ext>
                <a:ext uri="{FF2B5EF4-FFF2-40B4-BE49-F238E27FC236}">
                  <a16:creationId xmlns:a16="http://schemas.microsoft.com/office/drawing/2014/main" id="{00000000-0008-0000-3300-00009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400050</xdr:rowOff>
        </xdr:from>
        <xdr:to>
          <xdr:col>18</xdr:col>
          <xdr:colOff>257175</xdr:colOff>
          <xdr:row>82</xdr:row>
          <xdr:rowOff>190500</xdr:rowOff>
        </xdr:to>
        <xdr:sp macro="" textlink="">
          <xdr:nvSpPr>
            <xdr:cNvPr id="112790" name="Check Box 150" hidden="1">
              <a:extLst>
                <a:ext uri="{63B3BB69-23CF-44E3-9099-C40C66FF867C}">
                  <a14:compatExt spid="_x0000_s112790"/>
                </a:ext>
                <a:ext uri="{FF2B5EF4-FFF2-40B4-BE49-F238E27FC236}">
                  <a16:creationId xmlns:a16="http://schemas.microsoft.com/office/drawing/2014/main" id="{00000000-0008-0000-3300-00009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81</xdr:row>
          <xdr:rowOff>400050</xdr:rowOff>
        </xdr:from>
        <xdr:to>
          <xdr:col>18</xdr:col>
          <xdr:colOff>247650</xdr:colOff>
          <xdr:row>83</xdr:row>
          <xdr:rowOff>180975</xdr:rowOff>
        </xdr:to>
        <xdr:sp macro="" textlink="">
          <xdr:nvSpPr>
            <xdr:cNvPr id="112791" name="Check Box 151" hidden="1">
              <a:extLst>
                <a:ext uri="{63B3BB69-23CF-44E3-9099-C40C66FF867C}">
                  <a14:compatExt spid="_x0000_s112791"/>
                </a:ext>
                <a:ext uri="{FF2B5EF4-FFF2-40B4-BE49-F238E27FC236}">
                  <a16:creationId xmlns:a16="http://schemas.microsoft.com/office/drawing/2014/main" id="{00000000-0008-0000-3300-00009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82</xdr:row>
          <xdr:rowOff>381000</xdr:rowOff>
        </xdr:from>
        <xdr:to>
          <xdr:col>18</xdr:col>
          <xdr:colOff>257175</xdr:colOff>
          <xdr:row>84</xdr:row>
          <xdr:rowOff>180975</xdr:rowOff>
        </xdr:to>
        <xdr:sp macro="" textlink="">
          <xdr:nvSpPr>
            <xdr:cNvPr id="112792" name="Check Box 152" hidden="1">
              <a:extLst>
                <a:ext uri="{63B3BB69-23CF-44E3-9099-C40C66FF867C}">
                  <a14:compatExt spid="_x0000_s112792"/>
                </a:ext>
                <a:ext uri="{FF2B5EF4-FFF2-40B4-BE49-F238E27FC236}">
                  <a16:creationId xmlns:a16="http://schemas.microsoft.com/office/drawing/2014/main" id="{00000000-0008-0000-3300-00009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67</xdr:row>
          <xdr:rowOff>409575</xdr:rowOff>
        </xdr:from>
        <xdr:to>
          <xdr:col>5</xdr:col>
          <xdr:colOff>495300</xdr:colOff>
          <xdr:row>69</xdr:row>
          <xdr:rowOff>190500</xdr:rowOff>
        </xdr:to>
        <xdr:sp macro="" textlink="">
          <xdr:nvSpPr>
            <xdr:cNvPr id="112793" name="Check Box 153" hidden="1">
              <a:extLst>
                <a:ext uri="{63B3BB69-23CF-44E3-9099-C40C66FF867C}">
                  <a14:compatExt spid="_x0000_s112793"/>
                </a:ext>
                <a:ext uri="{FF2B5EF4-FFF2-40B4-BE49-F238E27FC236}">
                  <a16:creationId xmlns:a16="http://schemas.microsoft.com/office/drawing/2014/main" id="{00000000-0008-0000-3300-00009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67</xdr:row>
          <xdr:rowOff>409575</xdr:rowOff>
        </xdr:from>
        <xdr:to>
          <xdr:col>7</xdr:col>
          <xdr:colOff>133350</xdr:colOff>
          <xdr:row>69</xdr:row>
          <xdr:rowOff>190500</xdr:rowOff>
        </xdr:to>
        <xdr:sp macro="" textlink="">
          <xdr:nvSpPr>
            <xdr:cNvPr id="112794" name="Check Box 154" hidden="1">
              <a:extLst>
                <a:ext uri="{63B3BB69-23CF-44E3-9099-C40C66FF867C}">
                  <a14:compatExt spid="_x0000_s112794"/>
                </a:ext>
                <a:ext uri="{FF2B5EF4-FFF2-40B4-BE49-F238E27FC236}">
                  <a16:creationId xmlns:a16="http://schemas.microsoft.com/office/drawing/2014/main" id="{00000000-0008-0000-3300-00009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67</xdr:row>
          <xdr:rowOff>409575</xdr:rowOff>
        </xdr:from>
        <xdr:to>
          <xdr:col>9</xdr:col>
          <xdr:colOff>409575</xdr:colOff>
          <xdr:row>69</xdr:row>
          <xdr:rowOff>190500</xdr:rowOff>
        </xdr:to>
        <xdr:sp macro="" textlink="">
          <xdr:nvSpPr>
            <xdr:cNvPr id="112795" name="Check Box 155" hidden="1">
              <a:extLst>
                <a:ext uri="{63B3BB69-23CF-44E3-9099-C40C66FF867C}">
                  <a14:compatExt spid="_x0000_s112795"/>
                </a:ext>
                <a:ext uri="{FF2B5EF4-FFF2-40B4-BE49-F238E27FC236}">
                  <a16:creationId xmlns:a16="http://schemas.microsoft.com/office/drawing/2014/main" id="{00000000-0008-0000-3300-00009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67</xdr:row>
          <xdr:rowOff>409575</xdr:rowOff>
        </xdr:from>
        <xdr:to>
          <xdr:col>11</xdr:col>
          <xdr:colOff>419100</xdr:colOff>
          <xdr:row>69</xdr:row>
          <xdr:rowOff>190500</xdr:rowOff>
        </xdr:to>
        <xdr:sp macro="" textlink="">
          <xdr:nvSpPr>
            <xdr:cNvPr id="112796" name="Check Box 156" hidden="1">
              <a:extLst>
                <a:ext uri="{63B3BB69-23CF-44E3-9099-C40C66FF867C}">
                  <a14:compatExt spid="_x0000_s112796"/>
                </a:ext>
                <a:ext uri="{FF2B5EF4-FFF2-40B4-BE49-F238E27FC236}">
                  <a16:creationId xmlns:a16="http://schemas.microsoft.com/office/drawing/2014/main" id="{00000000-0008-0000-3300-00009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82</xdr:row>
          <xdr:rowOff>409575</xdr:rowOff>
        </xdr:from>
        <xdr:to>
          <xdr:col>16</xdr:col>
          <xdr:colOff>123825</xdr:colOff>
          <xdr:row>84</xdr:row>
          <xdr:rowOff>180975</xdr:rowOff>
        </xdr:to>
        <xdr:sp macro="" textlink="">
          <xdr:nvSpPr>
            <xdr:cNvPr id="112797" name="Check Box 157" hidden="1">
              <a:extLst>
                <a:ext uri="{63B3BB69-23CF-44E3-9099-C40C66FF867C}">
                  <a14:compatExt spid="_x0000_s112797"/>
                </a:ext>
                <a:ext uri="{FF2B5EF4-FFF2-40B4-BE49-F238E27FC236}">
                  <a16:creationId xmlns:a16="http://schemas.microsoft.com/office/drawing/2014/main" id="{00000000-0008-0000-3300-00009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390525</xdr:colOff>
          <xdr:row>81</xdr:row>
          <xdr:rowOff>400050</xdr:rowOff>
        </xdr:from>
        <xdr:to>
          <xdr:col>16</xdr:col>
          <xdr:colOff>114300</xdr:colOff>
          <xdr:row>83</xdr:row>
          <xdr:rowOff>180975</xdr:rowOff>
        </xdr:to>
        <xdr:sp macro="" textlink="">
          <xdr:nvSpPr>
            <xdr:cNvPr id="112798" name="Check Box 158" hidden="1">
              <a:extLst>
                <a:ext uri="{63B3BB69-23CF-44E3-9099-C40C66FF867C}">
                  <a14:compatExt spid="_x0000_s112798"/>
                </a:ext>
                <a:ext uri="{FF2B5EF4-FFF2-40B4-BE49-F238E27FC236}">
                  <a16:creationId xmlns:a16="http://schemas.microsoft.com/office/drawing/2014/main" id="{00000000-0008-0000-3300-00009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312208</xdr:colOff>
      <xdr:row>0</xdr:row>
      <xdr:rowOff>179916</xdr:rowOff>
    </xdr:from>
    <xdr:to>
      <xdr:col>24</xdr:col>
      <xdr:colOff>90054</xdr:colOff>
      <xdr:row>5</xdr:row>
      <xdr:rowOff>105736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300-000003000000}"/>
            </a:ext>
          </a:extLst>
        </xdr:cNvPr>
        <xdr:cNvSpPr/>
      </xdr:nvSpPr>
      <xdr:spPr>
        <a:xfrm>
          <a:off x="11694583" y="179916"/>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9</xdr:row>
          <xdr:rowOff>133350</xdr:rowOff>
        </xdr:from>
        <xdr:to>
          <xdr:col>0</xdr:col>
          <xdr:colOff>438150</xdr:colOff>
          <xdr:row>9</xdr:row>
          <xdr:rowOff>342900</xdr:rowOff>
        </xdr:to>
        <xdr:sp macro="" textlink="">
          <xdr:nvSpPr>
            <xdr:cNvPr id="113665" name="Check Box 1" hidden="1">
              <a:extLst>
                <a:ext uri="{63B3BB69-23CF-44E3-9099-C40C66FF867C}">
                  <a14:compatExt spid="_x0000_s113665"/>
                </a:ext>
                <a:ext uri="{FF2B5EF4-FFF2-40B4-BE49-F238E27FC236}">
                  <a16:creationId xmlns:a16="http://schemas.microsoft.com/office/drawing/2014/main" id="{00000000-0008-0000-3400-00000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133350</xdr:rowOff>
        </xdr:from>
        <xdr:to>
          <xdr:col>1</xdr:col>
          <xdr:colOff>447675</xdr:colOff>
          <xdr:row>9</xdr:row>
          <xdr:rowOff>342900</xdr:rowOff>
        </xdr:to>
        <xdr:sp macro="" textlink="">
          <xdr:nvSpPr>
            <xdr:cNvPr id="113666" name="Check Box 2" hidden="1">
              <a:extLst>
                <a:ext uri="{63B3BB69-23CF-44E3-9099-C40C66FF867C}">
                  <a14:compatExt spid="_x0000_s113666"/>
                </a:ext>
                <a:ext uri="{FF2B5EF4-FFF2-40B4-BE49-F238E27FC236}">
                  <a16:creationId xmlns:a16="http://schemas.microsoft.com/office/drawing/2014/main" id="{00000000-0008-0000-3400-00000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xdr:row>
          <xdr:rowOff>114300</xdr:rowOff>
        </xdr:from>
        <xdr:to>
          <xdr:col>0</xdr:col>
          <xdr:colOff>438150</xdr:colOff>
          <xdr:row>10</xdr:row>
          <xdr:rowOff>323850</xdr:rowOff>
        </xdr:to>
        <xdr:sp macro="" textlink="">
          <xdr:nvSpPr>
            <xdr:cNvPr id="113667" name="Check Box 3" hidden="1">
              <a:extLst>
                <a:ext uri="{63B3BB69-23CF-44E3-9099-C40C66FF867C}">
                  <a14:compatExt spid="_x0000_s113667"/>
                </a:ext>
                <a:ext uri="{FF2B5EF4-FFF2-40B4-BE49-F238E27FC236}">
                  <a16:creationId xmlns:a16="http://schemas.microsoft.com/office/drawing/2014/main" id="{00000000-0008-0000-3400-00000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123825</xdr:rowOff>
        </xdr:from>
        <xdr:to>
          <xdr:col>1</xdr:col>
          <xdr:colOff>457200</xdr:colOff>
          <xdr:row>10</xdr:row>
          <xdr:rowOff>333375</xdr:rowOff>
        </xdr:to>
        <xdr:sp macro="" textlink="">
          <xdr:nvSpPr>
            <xdr:cNvPr id="113668" name="Check Box 4" hidden="1">
              <a:extLst>
                <a:ext uri="{63B3BB69-23CF-44E3-9099-C40C66FF867C}">
                  <a14:compatExt spid="_x0000_s113668"/>
                </a:ext>
                <a:ext uri="{FF2B5EF4-FFF2-40B4-BE49-F238E27FC236}">
                  <a16:creationId xmlns:a16="http://schemas.microsoft.com/office/drawing/2014/main" id="{00000000-0008-0000-3400-00000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123825</xdr:rowOff>
        </xdr:from>
        <xdr:to>
          <xdr:col>10</xdr:col>
          <xdr:colOff>447675</xdr:colOff>
          <xdr:row>9</xdr:row>
          <xdr:rowOff>333375</xdr:rowOff>
        </xdr:to>
        <xdr:sp macro="" textlink="">
          <xdr:nvSpPr>
            <xdr:cNvPr id="113669" name="Check Box 5" hidden="1">
              <a:extLst>
                <a:ext uri="{63B3BB69-23CF-44E3-9099-C40C66FF867C}">
                  <a14:compatExt spid="_x0000_s113669"/>
                </a:ext>
                <a:ext uri="{FF2B5EF4-FFF2-40B4-BE49-F238E27FC236}">
                  <a16:creationId xmlns:a16="http://schemas.microsoft.com/office/drawing/2014/main" id="{00000000-0008-0000-3400-00000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10</xdr:row>
          <xdr:rowOff>114300</xdr:rowOff>
        </xdr:from>
        <xdr:to>
          <xdr:col>10</xdr:col>
          <xdr:colOff>457200</xdr:colOff>
          <xdr:row>10</xdr:row>
          <xdr:rowOff>323850</xdr:rowOff>
        </xdr:to>
        <xdr:sp macro="" textlink="">
          <xdr:nvSpPr>
            <xdr:cNvPr id="113670" name="Check Box 6" hidden="1">
              <a:extLst>
                <a:ext uri="{63B3BB69-23CF-44E3-9099-C40C66FF867C}">
                  <a14:compatExt spid="_x0000_s113670"/>
                </a:ext>
                <a:ext uri="{FF2B5EF4-FFF2-40B4-BE49-F238E27FC236}">
                  <a16:creationId xmlns:a16="http://schemas.microsoft.com/office/drawing/2014/main" id="{00000000-0008-0000-3400-00000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447675</xdr:colOff>
          <xdr:row>9</xdr:row>
          <xdr:rowOff>323850</xdr:rowOff>
        </xdr:to>
        <xdr:sp macro="" textlink="">
          <xdr:nvSpPr>
            <xdr:cNvPr id="113671" name="Check Box 7" hidden="1">
              <a:extLst>
                <a:ext uri="{63B3BB69-23CF-44E3-9099-C40C66FF867C}">
                  <a14:compatExt spid="_x0000_s113671"/>
                </a:ext>
                <a:ext uri="{FF2B5EF4-FFF2-40B4-BE49-F238E27FC236}">
                  <a16:creationId xmlns:a16="http://schemas.microsoft.com/office/drawing/2014/main" id="{00000000-0008-0000-3400-00000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123825</xdr:rowOff>
        </xdr:from>
        <xdr:to>
          <xdr:col>11</xdr:col>
          <xdr:colOff>447675</xdr:colOff>
          <xdr:row>10</xdr:row>
          <xdr:rowOff>333375</xdr:rowOff>
        </xdr:to>
        <xdr:sp macro="" textlink="">
          <xdr:nvSpPr>
            <xdr:cNvPr id="113672" name="Check Box 8" hidden="1">
              <a:extLst>
                <a:ext uri="{63B3BB69-23CF-44E3-9099-C40C66FF867C}">
                  <a14:compatExt spid="_x0000_s113672"/>
                </a:ext>
                <a:ext uri="{FF2B5EF4-FFF2-40B4-BE49-F238E27FC236}">
                  <a16:creationId xmlns:a16="http://schemas.microsoft.com/office/drawing/2014/main" id="{00000000-0008-0000-3400-00000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20</xdr:row>
          <xdr:rowOff>19050</xdr:rowOff>
        </xdr:from>
        <xdr:to>
          <xdr:col>9</xdr:col>
          <xdr:colOff>295275</xdr:colOff>
          <xdr:row>20</xdr:row>
          <xdr:rowOff>228600</xdr:rowOff>
        </xdr:to>
        <xdr:sp macro="" textlink="">
          <xdr:nvSpPr>
            <xdr:cNvPr id="113673" name="Check Box 9" hidden="1">
              <a:extLst>
                <a:ext uri="{63B3BB69-23CF-44E3-9099-C40C66FF867C}">
                  <a14:compatExt spid="_x0000_s113673"/>
                </a:ext>
                <a:ext uri="{FF2B5EF4-FFF2-40B4-BE49-F238E27FC236}">
                  <a16:creationId xmlns:a16="http://schemas.microsoft.com/office/drawing/2014/main" id="{00000000-0008-0000-3400-00000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21</xdr:row>
          <xdr:rowOff>19050</xdr:rowOff>
        </xdr:from>
        <xdr:to>
          <xdr:col>9</xdr:col>
          <xdr:colOff>295275</xdr:colOff>
          <xdr:row>21</xdr:row>
          <xdr:rowOff>228600</xdr:rowOff>
        </xdr:to>
        <xdr:sp macro="" textlink="">
          <xdr:nvSpPr>
            <xdr:cNvPr id="113674" name="Check Box 10" hidden="1">
              <a:extLst>
                <a:ext uri="{63B3BB69-23CF-44E3-9099-C40C66FF867C}">
                  <a14:compatExt spid="_x0000_s113674"/>
                </a:ext>
                <a:ext uri="{FF2B5EF4-FFF2-40B4-BE49-F238E27FC236}">
                  <a16:creationId xmlns:a16="http://schemas.microsoft.com/office/drawing/2014/main" id="{00000000-0008-0000-3400-00000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22</xdr:row>
          <xdr:rowOff>9525</xdr:rowOff>
        </xdr:from>
        <xdr:to>
          <xdr:col>9</xdr:col>
          <xdr:colOff>295275</xdr:colOff>
          <xdr:row>22</xdr:row>
          <xdr:rowOff>219075</xdr:rowOff>
        </xdr:to>
        <xdr:sp macro="" textlink="">
          <xdr:nvSpPr>
            <xdr:cNvPr id="113675" name="Check Box 11" hidden="1">
              <a:extLst>
                <a:ext uri="{63B3BB69-23CF-44E3-9099-C40C66FF867C}">
                  <a14:compatExt spid="_x0000_s113675"/>
                </a:ext>
                <a:ext uri="{FF2B5EF4-FFF2-40B4-BE49-F238E27FC236}">
                  <a16:creationId xmlns:a16="http://schemas.microsoft.com/office/drawing/2014/main" id="{00000000-0008-0000-3400-00000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19050</xdr:rowOff>
        </xdr:from>
        <xdr:to>
          <xdr:col>9</xdr:col>
          <xdr:colOff>304800</xdr:colOff>
          <xdr:row>23</xdr:row>
          <xdr:rowOff>228600</xdr:rowOff>
        </xdr:to>
        <xdr:sp macro="" textlink="">
          <xdr:nvSpPr>
            <xdr:cNvPr id="113676" name="Check Box 12" hidden="1">
              <a:extLst>
                <a:ext uri="{63B3BB69-23CF-44E3-9099-C40C66FF867C}">
                  <a14:compatExt spid="_x0000_s113676"/>
                </a:ext>
                <a:ext uri="{FF2B5EF4-FFF2-40B4-BE49-F238E27FC236}">
                  <a16:creationId xmlns:a16="http://schemas.microsoft.com/office/drawing/2014/main" id="{00000000-0008-0000-3400-00000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9</xdr:col>
          <xdr:colOff>304800</xdr:colOff>
          <xdr:row>25</xdr:row>
          <xdr:rowOff>219075</xdr:rowOff>
        </xdr:to>
        <xdr:sp macro="" textlink="">
          <xdr:nvSpPr>
            <xdr:cNvPr id="113677" name="Check Box 13" hidden="1">
              <a:extLst>
                <a:ext uri="{63B3BB69-23CF-44E3-9099-C40C66FF867C}">
                  <a14:compatExt spid="_x0000_s113677"/>
                </a:ext>
                <a:ext uri="{FF2B5EF4-FFF2-40B4-BE49-F238E27FC236}">
                  <a16:creationId xmlns:a16="http://schemas.microsoft.com/office/drawing/2014/main" id="{00000000-0008-0000-3400-00000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9525</xdr:rowOff>
        </xdr:from>
        <xdr:to>
          <xdr:col>9</xdr:col>
          <xdr:colOff>304800</xdr:colOff>
          <xdr:row>26</xdr:row>
          <xdr:rowOff>219075</xdr:rowOff>
        </xdr:to>
        <xdr:sp macro="" textlink="">
          <xdr:nvSpPr>
            <xdr:cNvPr id="113678" name="Check Box 14" hidden="1">
              <a:extLst>
                <a:ext uri="{63B3BB69-23CF-44E3-9099-C40C66FF867C}">
                  <a14:compatExt spid="_x0000_s113678"/>
                </a:ext>
                <a:ext uri="{FF2B5EF4-FFF2-40B4-BE49-F238E27FC236}">
                  <a16:creationId xmlns:a16="http://schemas.microsoft.com/office/drawing/2014/main" id="{00000000-0008-0000-3400-00000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27</xdr:row>
          <xdr:rowOff>9525</xdr:rowOff>
        </xdr:from>
        <xdr:to>
          <xdr:col>9</xdr:col>
          <xdr:colOff>295275</xdr:colOff>
          <xdr:row>27</xdr:row>
          <xdr:rowOff>219075</xdr:rowOff>
        </xdr:to>
        <xdr:sp macro="" textlink="">
          <xdr:nvSpPr>
            <xdr:cNvPr id="113679" name="Check Box 15" hidden="1">
              <a:extLst>
                <a:ext uri="{63B3BB69-23CF-44E3-9099-C40C66FF867C}">
                  <a14:compatExt spid="_x0000_s113679"/>
                </a:ext>
                <a:ext uri="{FF2B5EF4-FFF2-40B4-BE49-F238E27FC236}">
                  <a16:creationId xmlns:a16="http://schemas.microsoft.com/office/drawing/2014/main" id="{00000000-0008-0000-3400-00000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28575</xdr:rowOff>
        </xdr:from>
        <xdr:to>
          <xdr:col>10</xdr:col>
          <xdr:colOff>314325</xdr:colOff>
          <xdr:row>37</xdr:row>
          <xdr:rowOff>0</xdr:rowOff>
        </xdr:to>
        <xdr:sp macro="" textlink="">
          <xdr:nvSpPr>
            <xdr:cNvPr id="113680" name="Check Box 16" hidden="1">
              <a:extLst>
                <a:ext uri="{63B3BB69-23CF-44E3-9099-C40C66FF867C}">
                  <a14:compatExt spid="_x0000_s113680"/>
                </a:ext>
                <a:ext uri="{FF2B5EF4-FFF2-40B4-BE49-F238E27FC236}">
                  <a16:creationId xmlns:a16="http://schemas.microsoft.com/office/drawing/2014/main" id="{00000000-0008-0000-3400-00001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28575</xdr:rowOff>
        </xdr:from>
        <xdr:to>
          <xdr:col>10</xdr:col>
          <xdr:colOff>314325</xdr:colOff>
          <xdr:row>38</xdr:row>
          <xdr:rowOff>0</xdr:rowOff>
        </xdr:to>
        <xdr:sp macro="" textlink="">
          <xdr:nvSpPr>
            <xdr:cNvPr id="113681" name="Check Box 17" hidden="1">
              <a:extLst>
                <a:ext uri="{63B3BB69-23CF-44E3-9099-C40C66FF867C}">
                  <a14:compatExt spid="_x0000_s113681"/>
                </a:ext>
                <a:ext uri="{FF2B5EF4-FFF2-40B4-BE49-F238E27FC236}">
                  <a16:creationId xmlns:a16="http://schemas.microsoft.com/office/drawing/2014/main" id="{00000000-0008-0000-3400-00001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38</xdr:row>
          <xdr:rowOff>19050</xdr:rowOff>
        </xdr:from>
        <xdr:to>
          <xdr:col>11</xdr:col>
          <xdr:colOff>295275</xdr:colOff>
          <xdr:row>38</xdr:row>
          <xdr:rowOff>228600</xdr:rowOff>
        </xdr:to>
        <xdr:sp macro="" textlink="">
          <xdr:nvSpPr>
            <xdr:cNvPr id="113682" name="Check Box 18" hidden="1">
              <a:extLst>
                <a:ext uri="{63B3BB69-23CF-44E3-9099-C40C66FF867C}">
                  <a14:compatExt spid="_x0000_s113682"/>
                </a:ext>
                <a:ext uri="{FF2B5EF4-FFF2-40B4-BE49-F238E27FC236}">
                  <a16:creationId xmlns:a16="http://schemas.microsoft.com/office/drawing/2014/main" id="{00000000-0008-0000-3400-00001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43</xdr:row>
          <xdr:rowOff>9525</xdr:rowOff>
        </xdr:from>
        <xdr:to>
          <xdr:col>1</xdr:col>
          <xdr:colOff>295275</xdr:colOff>
          <xdr:row>43</xdr:row>
          <xdr:rowOff>219075</xdr:rowOff>
        </xdr:to>
        <xdr:sp macro="" textlink="">
          <xdr:nvSpPr>
            <xdr:cNvPr id="113683" name="Check Box 19" hidden="1">
              <a:extLst>
                <a:ext uri="{63B3BB69-23CF-44E3-9099-C40C66FF867C}">
                  <a14:compatExt spid="_x0000_s113683"/>
                </a:ext>
                <a:ext uri="{FF2B5EF4-FFF2-40B4-BE49-F238E27FC236}">
                  <a16:creationId xmlns:a16="http://schemas.microsoft.com/office/drawing/2014/main" id="{00000000-0008-0000-3400-00001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28575</xdr:rowOff>
        </xdr:from>
        <xdr:to>
          <xdr:col>7</xdr:col>
          <xdr:colOff>304800</xdr:colOff>
          <xdr:row>45</xdr:row>
          <xdr:rowOff>0</xdr:rowOff>
        </xdr:to>
        <xdr:sp macro="" textlink="">
          <xdr:nvSpPr>
            <xdr:cNvPr id="113684" name="Check Box 20" hidden="1">
              <a:extLst>
                <a:ext uri="{63B3BB69-23CF-44E3-9099-C40C66FF867C}">
                  <a14:compatExt spid="_x0000_s113684"/>
                </a:ext>
                <a:ext uri="{FF2B5EF4-FFF2-40B4-BE49-F238E27FC236}">
                  <a16:creationId xmlns:a16="http://schemas.microsoft.com/office/drawing/2014/main" id="{00000000-0008-0000-3400-00001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45</xdr:row>
          <xdr:rowOff>28575</xdr:rowOff>
        </xdr:from>
        <xdr:to>
          <xdr:col>7</xdr:col>
          <xdr:colOff>314325</xdr:colOff>
          <xdr:row>46</xdr:row>
          <xdr:rowOff>0</xdr:rowOff>
        </xdr:to>
        <xdr:sp macro="" textlink="">
          <xdr:nvSpPr>
            <xdr:cNvPr id="113685" name="Check Box 21" hidden="1">
              <a:extLst>
                <a:ext uri="{63B3BB69-23CF-44E3-9099-C40C66FF867C}">
                  <a14:compatExt spid="_x0000_s113685"/>
                </a:ext>
                <a:ext uri="{FF2B5EF4-FFF2-40B4-BE49-F238E27FC236}">
                  <a16:creationId xmlns:a16="http://schemas.microsoft.com/office/drawing/2014/main" id="{00000000-0008-0000-3400-00001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46</xdr:row>
          <xdr:rowOff>9525</xdr:rowOff>
        </xdr:from>
        <xdr:to>
          <xdr:col>7</xdr:col>
          <xdr:colOff>314325</xdr:colOff>
          <xdr:row>46</xdr:row>
          <xdr:rowOff>219075</xdr:rowOff>
        </xdr:to>
        <xdr:sp macro="" textlink="">
          <xdr:nvSpPr>
            <xdr:cNvPr id="113686" name="Check Box 22" hidden="1">
              <a:extLst>
                <a:ext uri="{63B3BB69-23CF-44E3-9099-C40C66FF867C}">
                  <a14:compatExt spid="_x0000_s113686"/>
                </a:ext>
                <a:ext uri="{FF2B5EF4-FFF2-40B4-BE49-F238E27FC236}">
                  <a16:creationId xmlns:a16="http://schemas.microsoft.com/office/drawing/2014/main" id="{00000000-0008-0000-3400-00001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19050</xdr:rowOff>
        </xdr:from>
        <xdr:to>
          <xdr:col>13</xdr:col>
          <xdr:colOff>323850</xdr:colOff>
          <xdr:row>44</xdr:row>
          <xdr:rowOff>228600</xdr:rowOff>
        </xdr:to>
        <xdr:sp macro="" textlink="">
          <xdr:nvSpPr>
            <xdr:cNvPr id="113687" name="Check Box 23" hidden="1">
              <a:extLst>
                <a:ext uri="{63B3BB69-23CF-44E3-9099-C40C66FF867C}">
                  <a14:compatExt spid="_x0000_s113687"/>
                </a:ext>
                <a:ext uri="{FF2B5EF4-FFF2-40B4-BE49-F238E27FC236}">
                  <a16:creationId xmlns:a16="http://schemas.microsoft.com/office/drawing/2014/main" id="{00000000-0008-0000-3400-00001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9525</xdr:rowOff>
        </xdr:from>
        <xdr:to>
          <xdr:col>13</xdr:col>
          <xdr:colOff>323850</xdr:colOff>
          <xdr:row>45</xdr:row>
          <xdr:rowOff>219075</xdr:rowOff>
        </xdr:to>
        <xdr:sp macro="" textlink="">
          <xdr:nvSpPr>
            <xdr:cNvPr id="113688" name="Check Box 24" hidden="1">
              <a:extLst>
                <a:ext uri="{63B3BB69-23CF-44E3-9099-C40C66FF867C}">
                  <a14:compatExt spid="_x0000_s113688"/>
                </a:ext>
                <a:ext uri="{FF2B5EF4-FFF2-40B4-BE49-F238E27FC236}">
                  <a16:creationId xmlns:a16="http://schemas.microsoft.com/office/drawing/2014/main" id="{00000000-0008-0000-3400-00001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46</xdr:row>
          <xdr:rowOff>9525</xdr:rowOff>
        </xdr:from>
        <xdr:to>
          <xdr:col>13</xdr:col>
          <xdr:colOff>333375</xdr:colOff>
          <xdr:row>46</xdr:row>
          <xdr:rowOff>219075</xdr:rowOff>
        </xdr:to>
        <xdr:sp macro="" textlink="">
          <xdr:nvSpPr>
            <xdr:cNvPr id="113689" name="Check Box 25" hidden="1">
              <a:extLst>
                <a:ext uri="{63B3BB69-23CF-44E3-9099-C40C66FF867C}">
                  <a14:compatExt spid="_x0000_s113689"/>
                </a:ext>
                <a:ext uri="{FF2B5EF4-FFF2-40B4-BE49-F238E27FC236}">
                  <a16:creationId xmlns:a16="http://schemas.microsoft.com/office/drawing/2014/main" id="{00000000-0008-0000-3400-00001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31</xdr:row>
          <xdr:rowOff>19050</xdr:rowOff>
        </xdr:from>
        <xdr:to>
          <xdr:col>5</xdr:col>
          <xdr:colOff>285750</xdr:colOff>
          <xdr:row>31</xdr:row>
          <xdr:rowOff>228600</xdr:rowOff>
        </xdr:to>
        <xdr:sp macro="" textlink="">
          <xdr:nvSpPr>
            <xdr:cNvPr id="113690" name="Check Box 26" hidden="1">
              <a:extLst>
                <a:ext uri="{63B3BB69-23CF-44E3-9099-C40C66FF867C}">
                  <a14:compatExt spid="_x0000_s113690"/>
                </a:ext>
                <a:ext uri="{FF2B5EF4-FFF2-40B4-BE49-F238E27FC236}">
                  <a16:creationId xmlns:a16="http://schemas.microsoft.com/office/drawing/2014/main" id="{00000000-0008-0000-3400-00001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32</xdr:row>
          <xdr:rowOff>19050</xdr:rowOff>
        </xdr:from>
        <xdr:to>
          <xdr:col>5</xdr:col>
          <xdr:colOff>285750</xdr:colOff>
          <xdr:row>32</xdr:row>
          <xdr:rowOff>228600</xdr:rowOff>
        </xdr:to>
        <xdr:sp macro="" textlink="">
          <xdr:nvSpPr>
            <xdr:cNvPr id="113691" name="Check Box 27" hidden="1">
              <a:extLst>
                <a:ext uri="{63B3BB69-23CF-44E3-9099-C40C66FF867C}">
                  <a14:compatExt spid="_x0000_s113691"/>
                </a:ext>
                <a:ext uri="{FF2B5EF4-FFF2-40B4-BE49-F238E27FC236}">
                  <a16:creationId xmlns:a16="http://schemas.microsoft.com/office/drawing/2014/main" id="{00000000-0008-0000-3400-00001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19050</xdr:rowOff>
        </xdr:from>
        <xdr:to>
          <xdr:col>1</xdr:col>
          <xdr:colOff>314325</xdr:colOff>
          <xdr:row>49</xdr:row>
          <xdr:rowOff>228600</xdr:rowOff>
        </xdr:to>
        <xdr:sp macro="" textlink="">
          <xdr:nvSpPr>
            <xdr:cNvPr id="113692" name="Check Box 28" hidden="1">
              <a:extLst>
                <a:ext uri="{63B3BB69-23CF-44E3-9099-C40C66FF867C}">
                  <a14:compatExt spid="_x0000_s113692"/>
                </a:ext>
                <a:ext uri="{FF2B5EF4-FFF2-40B4-BE49-F238E27FC236}">
                  <a16:creationId xmlns:a16="http://schemas.microsoft.com/office/drawing/2014/main" id="{00000000-0008-0000-3400-00001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50</xdr:row>
          <xdr:rowOff>9525</xdr:rowOff>
        </xdr:from>
        <xdr:to>
          <xdr:col>1</xdr:col>
          <xdr:colOff>314325</xdr:colOff>
          <xdr:row>50</xdr:row>
          <xdr:rowOff>219075</xdr:rowOff>
        </xdr:to>
        <xdr:sp macro="" textlink="">
          <xdr:nvSpPr>
            <xdr:cNvPr id="113693" name="Check Box 29" hidden="1">
              <a:extLst>
                <a:ext uri="{63B3BB69-23CF-44E3-9099-C40C66FF867C}">
                  <a14:compatExt spid="_x0000_s113693"/>
                </a:ext>
                <a:ext uri="{FF2B5EF4-FFF2-40B4-BE49-F238E27FC236}">
                  <a16:creationId xmlns:a16="http://schemas.microsoft.com/office/drawing/2014/main" id="{00000000-0008-0000-3400-00001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9525</xdr:rowOff>
        </xdr:from>
        <xdr:to>
          <xdr:col>1</xdr:col>
          <xdr:colOff>314325</xdr:colOff>
          <xdr:row>51</xdr:row>
          <xdr:rowOff>219075</xdr:rowOff>
        </xdr:to>
        <xdr:sp macro="" textlink="">
          <xdr:nvSpPr>
            <xdr:cNvPr id="113694" name="Check Box 30" hidden="1">
              <a:extLst>
                <a:ext uri="{63B3BB69-23CF-44E3-9099-C40C66FF867C}">
                  <a14:compatExt spid="_x0000_s113694"/>
                </a:ext>
                <a:ext uri="{FF2B5EF4-FFF2-40B4-BE49-F238E27FC236}">
                  <a16:creationId xmlns:a16="http://schemas.microsoft.com/office/drawing/2014/main" id="{00000000-0008-0000-3400-00001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19050</xdr:rowOff>
        </xdr:from>
        <xdr:to>
          <xdr:col>1</xdr:col>
          <xdr:colOff>304800</xdr:colOff>
          <xdr:row>53</xdr:row>
          <xdr:rowOff>228600</xdr:rowOff>
        </xdr:to>
        <xdr:sp macro="" textlink="">
          <xdr:nvSpPr>
            <xdr:cNvPr id="113695" name="Check Box 31" hidden="1">
              <a:extLst>
                <a:ext uri="{63B3BB69-23CF-44E3-9099-C40C66FF867C}">
                  <a14:compatExt spid="_x0000_s113695"/>
                </a:ext>
                <a:ext uri="{FF2B5EF4-FFF2-40B4-BE49-F238E27FC236}">
                  <a16:creationId xmlns:a16="http://schemas.microsoft.com/office/drawing/2014/main" id="{00000000-0008-0000-3400-00001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28575</xdr:rowOff>
        </xdr:from>
        <xdr:to>
          <xdr:col>1</xdr:col>
          <xdr:colOff>304800</xdr:colOff>
          <xdr:row>55</xdr:row>
          <xdr:rowOff>0</xdr:rowOff>
        </xdr:to>
        <xdr:sp macro="" textlink="">
          <xdr:nvSpPr>
            <xdr:cNvPr id="113696" name="Check Box 32" hidden="1">
              <a:extLst>
                <a:ext uri="{63B3BB69-23CF-44E3-9099-C40C66FF867C}">
                  <a14:compatExt spid="_x0000_s113696"/>
                </a:ext>
                <a:ext uri="{FF2B5EF4-FFF2-40B4-BE49-F238E27FC236}">
                  <a16:creationId xmlns:a16="http://schemas.microsoft.com/office/drawing/2014/main" id="{00000000-0008-0000-3400-00002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19050</xdr:rowOff>
        </xdr:from>
        <xdr:to>
          <xdr:col>1</xdr:col>
          <xdr:colOff>304800</xdr:colOff>
          <xdr:row>55</xdr:row>
          <xdr:rowOff>228600</xdr:rowOff>
        </xdr:to>
        <xdr:sp macro="" textlink="">
          <xdr:nvSpPr>
            <xdr:cNvPr id="113697" name="Check Box 33" hidden="1">
              <a:extLst>
                <a:ext uri="{63B3BB69-23CF-44E3-9099-C40C66FF867C}">
                  <a14:compatExt spid="_x0000_s113697"/>
                </a:ext>
                <a:ext uri="{FF2B5EF4-FFF2-40B4-BE49-F238E27FC236}">
                  <a16:creationId xmlns:a16="http://schemas.microsoft.com/office/drawing/2014/main" id="{00000000-0008-0000-3400-00002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313765</xdr:colOff>
      <xdr:row>1</xdr:row>
      <xdr:rowOff>78441</xdr:rowOff>
    </xdr:from>
    <xdr:to>
      <xdr:col>23</xdr:col>
      <xdr:colOff>88810</xdr:colOff>
      <xdr:row>6</xdr:row>
      <xdr:rowOff>71497</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400-000003000000}"/>
            </a:ext>
          </a:extLst>
        </xdr:cNvPr>
        <xdr:cNvSpPr/>
      </xdr:nvSpPr>
      <xdr:spPr>
        <a:xfrm>
          <a:off x="10623177" y="291353"/>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314325</xdr:colOff>
      <xdr:row>0</xdr:row>
      <xdr:rowOff>266700</xdr:rowOff>
    </xdr:from>
    <xdr:to>
      <xdr:col>19</xdr:col>
      <xdr:colOff>89370</xdr:colOff>
      <xdr:row>4</xdr:row>
      <xdr:rowOff>12106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500-000004000000}"/>
            </a:ext>
          </a:extLst>
        </xdr:cNvPr>
        <xdr:cNvSpPr/>
      </xdr:nvSpPr>
      <xdr:spPr>
        <a:xfrm>
          <a:off x="6743700" y="2667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190500</xdr:colOff>
      <xdr:row>1</xdr:row>
      <xdr:rowOff>133350</xdr:rowOff>
    </xdr:from>
    <xdr:to>
      <xdr:col>9</xdr:col>
      <xdr:colOff>651345</xdr:colOff>
      <xdr:row>4</xdr:row>
      <xdr:rowOff>116881</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6724650"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66675</xdr:colOff>
          <xdr:row>60</xdr:row>
          <xdr:rowOff>47625</xdr:rowOff>
        </xdr:from>
        <xdr:to>
          <xdr:col>20</xdr:col>
          <xdr:colOff>266700</xdr:colOff>
          <xdr:row>60</xdr:row>
          <xdr:rowOff>209550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3700-000001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60</xdr:row>
          <xdr:rowOff>47625</xdr:rowOff>
        </xdr:from>
        <xdr:to>
          <xdr:col>17</xdr:col>
          <xdr:colOff>219075</xdr:colOff>
          <xdr:row>60</xdr:row>
          <xdr:rowOff>209550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3700-000002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9525</xdr:rowOff>
        </xdr:from>
        <xdr:to>
          <xdr:col>5</xdr:col>
          <xdr:colOff>266700</xdr:colOff>
          <xdr:row>11</xdr:row>
          <xdr:rowOff>9525</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3700-000003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238125</xdr:rowOff>
        </xdr:from>
        <xdr:to>
          <xdr:col>5</xdr:col>
          <xdr:colOff>266700</xdr:colOff>
          <xdr:row>9</xdr:row>
          <xdr:rowOff>209550</xdr:rowOff>
        </xdr:to>
        <xdr:sp macro="" textlink="">
          <xdr:nvSpPr>
            <xdr:cNvPr id="116740" name="Check Box 4" hidden="1">
              <a:extLst>
                <a:ext uri="{63B3BB69-23CF-44E3-9099-C40C66FF867C}">
                  <a14:compatExt spid="_x0000_s116740"/>
                </a:ext>
                <a:ext uri="{FF2B5EF4-FFF2-40B4-BE49-F238E27FC236}">
                  <a16:creationId xmlns:a16="http://schemas.microsoft.com/office/drawing/2014/main" id="{00000000-0008-0000-3700-000004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123825</xdr:colOff>
      <xdr:row>43</xdr:row>
      <xdr:rowOff>180975</xdr:rowOff>
    </xdr:from>
    <xdr:to>
      <xdr:col>25</xdr:col>
      <xdr:colOff>352425</xdr:colOff>
      <xdr:row>43</xdr:row>
      <xdr:rowOff>409575</xdr:rowOff>
    </xdr:to>
    <xdr:sp macro="" textlink="">
      <xdr:nvSpPr>
        <xdr:cNvPr id="7" name="楕円 6">
          <a:extLst>
            <a:ext uri="{FF2B5EF4-FFF2-40B4-BE49-F238E27FC236}">
              <a16:creationId xmlns:a16="http://schemas.microsoft.com/office/drawing/2014/main" id="{00000000-0008-0000-3700-000007000000}"/>
            </a:ext>
          </a:extLst>
        </xdr:cNvPr>
        <xdr:cNvSpPr/>
      </xdr:nvSpPr>
      <xdr:spPr>
        <a:xfrm>
          <a:off x="6886575" y="17316450"/>
          <a:ext cx="228600" cy="2286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619125</xdr:colOff>
      <xdr:row>2</xdr:row>
      <xdr:rowOff>47625</xdr:rowOff>
    </xdr:from>
    <xdr:to>
      <xdr:col>28</xdr:col>
      <xdr:colOff>394170</xdr:colOff>
      <xdr:row>5</xdr:row>
      <xdr:rowOff>269281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381875" y="43815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485775</xdr:colOff>
      <xdr:row>0</xdr:row>
      <xdr:rowOff>190500</xdr:rowOff>
    </xdr:from>
    <xdr:to>
      <xdr:col>8</xdr:col>
      <xdr:colOff>260820</xdr:colOff>
      <xdr:row>6</xdr:row>
      <xdr:rowOff>31156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7134225"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240196</xdr:colOff>
      <xdr:row>12</xdr:row>
      <xdr:rowOff>215347</xdr:rowOff>
    </xdr:from>
    <xdr:to>
      <xdr:col>9</xdr:col>
      <xdr:colOff>612914</xdr:colOff>
      <xdr:row>15</xdr:row>
      <xdr:rowOff>49695</xdr:rowOff>
    </xdr:to>
    <xdr:sp macro="" textlink="">
      <xdr:nvSpPr>
        <xdr:cNvPr id="2" name="大かっこ 1">
          <a:extLst>
            <a:ext uri="{FF2B5EF4-FFF2-40B4-BE49-F238E27FC236}">
              <a16:creationId xmlns:a16="http://schemas.microsoft.com/office/drawing/2014/main" id="{00000000-0008-0000-3900-000002000000}"/>
            </a:ext>
          </a:extLst>
        </xdr:cNvPr>
        <xdr:cNvSpPr/>
      </xdr:nvSpPr>
      <xdr:spPr>
        <a:xfrm>
          <a:off x="240196" y="3634822"/>
          <a:ext cx="7316443" cy="41537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371475</xdr:colOff>
          <xdr:row>14</xdr:row>
          <xdr:rowOff>0</xdr:rowOff>
        </xdr:from>
        <xdr:to>
          <xdr:col>5</xdr:col>
          <xdr:colOff>647700</xdr:colOff>
          <xdr:row>15</xdr:row>
          <xdr:rowOff>0</xdr:rowOff>
        </xdr:to>
        <xdr:sp macro="" textlink="">
          <xdr:nvSpPr>
            <xdr:cNvPr id="483329" name="Check Box 1" hidden="1">
              <a:extLst>
                <a:ext uri="{63B3BB69-23CF-44E3-9099-C40C66FF867C}">
                  <a14:compatExt spid="_x0000_s483329"/>
                </a:ext>
                <a:ext uri="{FF2B5EF4-FFF2-40B4-BE49-F238E27FC236}">
                  <a16:creationId xmlns:a16="http://schemas.microsoft.com/office/drawing/2014/main" id="{00000000-0008-0000-3900-000001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0</xdr:rowOff>
        </xdr:from>
        <xdr:to>
          <xdr:col>7</xdr:col>
          <xdr:colOff>638175</xdr:colOff>
          <xdr:row>15</xdr:row>
          <xdr:rowOff>0</xdr:rowOff>
        </xdr:to>
        <xdr:sp macro="" textlink="">
          <xdr:nvSpPr>
            <xdr:cNvPr id="483330" name="Check Box 2" hidden="1">
              <a:extLst>
                <a:ext uri="{63B3BB69-23CF-44E3-9099-C40C66FF867C}">
                  <a14:compatExt spid="_x0000_s483330"/>
                </a:ext>
                <a:ext uri="{FF2B5EF4-FFF2-40B4-BE49-F238E27FC236}">
                  <a16:creationId xmlns:a16="http://schemas.microsoft.com/office/drawing/2014/main" id="{00000000-0008-0000-3900-000002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10</xdr:row>
          <xdr:rowOff>219075</xdr:rowOff>
        </xdr:from>
        <xdr:to>
          <xdr:col>7</xdr:col>
          <xdr:colOff>152400</xdr:colOff>
          <xdr:row>10</xdr:row>
          <xdr:rowOff>400050</xdr:rowOff>
        </xdr:to>
        <xdr:sp macro="" textlink="">
          <xdr:nvSpPr>
            <xdr:cNvPr id="483333" name="Check Box 5" hidden="1">
              <a:extLst>
                <a:ext uri="{63B3BB69-23CF-44E3-9099-C40C66FF867C}">
                  <a14:compatExt spid="_x0000_s483333"/>
                </a:ext>
                <a:ext uri="{FF2B5EF4-FFF2-40B4-BE49-F238E27FC236}">
                  <a16:creationId xmlns:a16="http://schemas.microsoft.com/office/drawing/2014/main" id="{00000000-0008-0000-3900-000005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657225</xdr:colOff>
          <xdr:row>10</xdr:row>
          <xdr:rowOff>219075</xdr:rowOff>
        </xdr:from>
        <xdr:to>
          <xdr:col>9</xdr:col>
          <xdr:colOff>161925</xdr:colOff>
          <xdr:row>10</xdr:row>
          <xdr:rowOff>400050</xdr:rowOff>
        </xdr:to>
        <xdr:sp macro="" textlink="">
          <xdr:nvSpPr>
            <xdr:cNvPr id="483334" name="Check Box 6" hidden="1">
              <a:extLst>
                <a:ext uri="{63B3BB69-23CF-44E3-9099-C40C66FF867C}">
                  <a14:compatExt spid="_x0000_s483334"/>
                </a:ext>
                <a:ext uri="{FF2B5EF4-FFF2-40B4-BE49-F238E27FC236}">
                  <a16:creationId xmlns:a16="http://schemas.microsoft.com/office/drawing/2014/main" id="{00000000-0008-0000-3900-000006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546653</xdr:colOff>
      <xdr:row>2</xdr:row>
      <xdr:rowOff>41413</xdr:rowOff>
    </xdr:from>
    <xdr:to>
      <xdr:col>13</xdr:col>
      <xdr:colOff>80950</xdr:colOff>
      <xdr:row>7</xdr:row>
      <xdr:rowOff>20849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8249479" y="463826"/>
          <a:ext cx="1845145" cy="127152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323850</xdr:colOff>
      <xdr:row>1</xdr:row>
      <xdr:rowOff>9525</xdr:rowOff>
    </xdr:from>
    <xdr:to>
      <xdr:col>7</xdr:col>
      <xdr:colOff>47625</xdr:colOff>
      <xdr:row>7</xdr:row>
      <xdr:rowOff>133350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7825" y="3333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240197</xdr:colOff>
      <xdr:row>12</xdr:row>
      <xdr:rowOff>215347</xdr:rowOff>
    </xdr:from>
    <xdr:to>
      <xdr:col>17</xdr:col>
      <xdr:colOff>281610</xdr:colOff>
      <xdr:row>15</xdr:row>
      <xdr:rowOff>49695</xdr:rowOff>
    </xdr:to>
    <xdr:sp macro="" textlink="">
      <xdr:nvSpPr>
        <xdr:cNvPr id="2" name="大かっこ 1">
          <a:extLst>
            <a:ext uri="{FF2B5EF4-FFF2-40B4-BE49-F238E27FC236}">
              <a16:creationId xmlns:a16="http://schemas.microsoft.com/office/drawing/2014/main" id="{00000000-0008-0000-3A00-000002000000}"/>
            </a:ext>
          </a:extLst>
        </xdr:cNvPr>
        <xdr:cNvSpPr/>
      </xdr:nvSpPr>
      <xdr:spPr>
        <a:xfrm>
          <a:off x="240197" y="32538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27</xdr:row>
          <xdr:rowOff>142875</xdr:rowOff>
        </xdr:from>
        <xdr:to>
          <xdr:col>16</xdr:col>
          <xdr:colOff>371475</xdr:colOff>
          <xdr:row>29</xdr:row>
          <xdr:rowOff>19050</xdr:rowOff>
        </xdr:to>
        <xdr:sp macro="" textlink="">
          <xdr:nvSpPr>
            <xdr:cNvPr id="563201" name="Check Box 1" hidden="1">
              <a:extLst>
                <a:ext uri="{63B3BB69-23CF-44E3-9099-C40C66FF867C}">
                  <a14:compatExt spid="_x0000_s563201"/>
                </a:ext>
                <a:ext uri="{FF2B5EF4-FFF2-40B4-BE49-F238E27FC236}">
                  <a16:creationId xmlns:a16="http://schemas.microsoft.com/office/drawing/2014/main" id="{00000000-0008-0000-3A00-000001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25</xdr:row>
          <xdr:rowOff>142875</xdr:rowOff>
        </xdr:from>
        <xdr:to>
          <xdr:col>16</xdr:col>
          <xdr:colOff>371475</xdr:colOff>
          <xdr:row>27</xdr:row>
          <xdr:rowOff>19050</xdr:rowOff>
        </xdr:to>
        <xdr:sp macro="" textlink="">
          <xdr:nvSpPr>
            <xdr:cNvPr id="563202" name="Check Box 2" hidden="1">
              <a:extLst>
                <a:ext uri="{63B3BB69-23CF-44E3-9099-C40C66FF867C}">
                  <a14:compatExt spid="_x0000_s563202"/>
                </a:ext>
                <a:ext uri="{FF2B5EF4-FFF2-40B4-BE49-F238E27FC236}">
                  <a16:creationId xmlns:a16="http://schemas.microsoft.com/office/drawing/2014/main" id="{00000000-0008-0000-3A00-000002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142875</xdr:rowOff>
        </xdr:from>
        <xdr:to>
          <xdr:col>16</xdr:col>
          <xdr:colOff>371475</xdr:colOff>
          <xdr:row>30</xdr:row>
          <xdr:rowOff>19050</xdr:rowOff>
        </xdr:to>
        <xdr:sp macro="" textlink="">
          <xdr:nvSpPr>
            <xdr:cNvPr id="563203" name="Check Box 3" hidden="1">
              <a:extLst>
                <a:ext uri="{63B3BB69-23CF-44E3-9099-C40C66FF867C}">
                  <a14:compatExt spid="_x0000_s563203"/>
                </a:ext>
                <a:ext uri="{FF2B5EF4-FFF2-40B4-BE49-F238E27FC236}">
                  <a16:creationId xmlns:a16="http://schemas.microsoft.com/office/drawing/2014/main" id="{00000000-0008-0000-3A00-000003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30</xdr:row>
          <xdr:rowOff>142875</xdr:rowOff>
        </xdr:from>
        <xdr:to>
          <xdr:col>16</xdr:col>
          <xdr:colOff>371475</xdr:colOff>
          <xdr:row>32</xdr:row>
          <xdr:rowOff>19050</xdr:rowOff>
        </xdr:to>
        <xdr:sp macro="" textlink="">
          <xdr:nvSpPr>
            <xdr:cNvPr id="563204" name="Check Box 4" hidden="1">
              <a:extLst>
                <a:ext uri="{63B3BB69-23CF-44E3-9099-C40C66FF867C}">
                  <a14:compatExt spid="_x0000_s563204"/>
                </a:ext>
                <a:ext uri="{FF2B5EF4-FFF2-40B4-BE49-F238E27FC236}">
                  <a16:creationId xmlns:a16="http://schemas.microsoft.com/office/drawing/2014/main" id="{00000000-0008-0000-3A00-000004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19050</xdr:rowOff>
        </xdr:from>
        <xdr:to>
          <xdr:col>12</xdr:col>
          <xdr:colOff>38100</xdr:colOff>
          <xdr:row>14</xdr:row>
          <xdr:rowOff>209550</xdr:rowOff>
        </xdr:to>
        <xdr:sp macro="" textlink="">
          <xdr:nvSpPr>
            <xdr:cNvPr id="563205" name="Check Box 5" hidden="1">
              <a:extLst>
                <a:ext uri="{63B3BB69-23CF-44E3-9099-C40C66FF867C}">
                  <a14:compatExt spid="_x0000_s563205"/>
                </a:ext>
                <a:ext uri="{FF2B5EF4-FFF2-40B4-BE49-F238E27FC236}">
                  <a16:creationId xmlns:a16="http://schemas.microsoft.com/office/drawing/2014/main" id="{00000000-0008-0000-3A00-000005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19050</xdr:rowOff>
        </xdr:from>
        <xdr:to>
          <xdr:col>15</xdr:col>
          <xdr:colOff>0</xdr:colOff>
          <xdr:row>14</xdr:row>
          <xdr:rowOff>219075</xdr:rowOff>
        </xdr:to>
        <xdr:sp macro="" textlink="">
          <xdr:nvSpPr>
            <xdr:cNvPr id="563206" name="Check Box 6" hidden="1">
              <a:extLst>
                <a:ext uri="{63B3BB69-23CF-44E3-9099-C40C66FF867C}">
                  <a14:compatExt spid="_x0000_s563206"/>
                </a:ext>
                <a:ext uri="{FF2B5EF4-FFF2-40B4-BE49-F238E27FC236}">
                  <a16:creationId xmlns:a16="http://schemas.microsoft.com/office/drawing/2014/main" id="{00000000-0008-0000-3A00-000006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10</xdr:row>
          <xdr:rowOff>28575</xdr:rowOff>
        </xdr:from>
        <xdr:to>
          <xdr:col>16</xdr:col>
          <xdr:colOff>228600</xdr:colOff>
          <xdr:row>10</xdr:row>
          <xdr:rowOff>561975</xdr:rowOff>
        </xdr:to>
        <xdr:sp macro="" textlink="">
          <xdr:nvSpPr>
            <xdr:cNvPr id="563207" name="Check Box 7" hidden="1">
              <a:extLst>
                <a:ext uri="{63B3BB69-23CF-44E3-9099-C40C66FF867C}">
                  <a14:compatExt spid="_x0000_s563207"/>
                </a:ext>
                <a:ext uri="{FF2B5EF4-FFF2-40B4-BE49-F238E27FC236}">
                  <a16:creationId xmlns:a16="http://schemas.microsoft.com/office/drawing/2014/main" id="{00000000-0008-0000-3A00-000007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10</xdr:row>
          <xdr:rowOff>28575</xdr:rowOff>
        </xdr:from>
        <xdr:to>
          <xdr:col>13</xdr:col>
          <xdr:colOff>209550</xdr:colOff>
          <xdr:row>10</xdr:row>
          <xdr:rowOff>561975</xdr:rowOff>
        </xdr:to>
        <xdr:sp macro="" textlink="">
          <xdr:nvSpPr>
            <xdr:cNvPr id="563208" name="Check Box 8" hidden="1">
              <a:extLst>
                <a:ext uri="{63B3BB69-23CF-44E3-9099-C40C66FF867C}">
                  <a14:compatExt spid="_x0000_s563208"/>
                </a:ext>
                <a:ext uri="{FF2B5EF4-FFF2-40B4-BE49-F238E27FC236}">
                  <a16:creationId xmlns:a16="http://schemas.microsoft.com/office/drawing/2014/main" id="{00000000-0008-0000-3A00-000008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581025</xdr:colOff>
      <xdr:row>0</xdr:row>
      <xdr:rowOff>104775</xdr:rowOff>
    </xdr:from>
    <xdr:to>
      <xdr:col>21</xdr:col>
      <xdr:colOff>206375</xdr:colOff>
      <xdr:row>8</xdr:row>
      <xdr:rowOff>174625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8232775" y="1047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240196</xdr:colOff>
      <xdr:row>9</xdr:row>
      <xdr:rowOff>0</xdr:rowOff>
    </xdr:from>
    <xdr:to>
      <xdr:col>9</xdr:col>
      <xdr:colOff>612914</xdr:colOff>
      <xdr:row>11</xdr:row>
      <xdr:rowOff>49695</xdr:rowOff>
    </xdr:to>
    <xdr:sp macro="" textlink="">
      <xdr:nvSpPr>
        <xdr:cNvPr id="2" name="大かっこ 1">
          <a:extLst>
            <a:ext uri="{FF2B5EF4-FFF2-40B4-BE49-F238E27FC236}">
              <a16:creationId xmlns:a16="http://schemas.microsoft.com/office/drawing/2014/main" id="{00000000-0008-0000-3B00-000002000000}"/>
            </a:ext>
          </a:extLst>
        </xdr:cNvPr>
        <xdr:cNvSpPr/>
      </xdr:nvSpPr>
      <xdr:spPr>
        <a:xfrm>
          <a:off x="240196" y="2181225"/>
          <a:ext cx="7316443" cy="41164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371475</xdr:colOff>
          <xdr:row>10</xdr:row>
          <xdr:rowOff>0</xdr:rowOff>
        </xdr:from>
        <xdr:to>
          <xdr:col>5</xdr:col>
          <xdr:colOff>647700</xdr:colOff>
          <xdr:row>11</xdr:row>
          <xdr:rowOff>9525</xdr:rowOff>
        </xdr:to>
        <xdr:sp macro="" textlink="">
          <xdr:nvSpPr>
            <xdr:cNvPr id="565249" name="Check Box 1" hidden="1">
              <a:extLst>
                <a:ext uri="{63B3BB69-23CF-44E3-9099-C40C66FF867C}">
                  <a14:compatExt spid="_x0000_s565249"/>
                </a:ext>
                <a:ext uri="{FF2B5EF4-FFF2-40B4-BE49-F238E27FC236}">
                  <a16:creationId xmlns:a16="http://schemas.microsoft.com/office/drawing/2014/main" id="{00000000-0008-0000-3B00-000001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10</xdr:row>
          <xdr:rowOff>0</xdr:rowOff>
        </xdr:from>
        <xdr:to>
          <xdr:col>7</xdr:col>
          <xdr:colOff>600075</xdr:colOff>
          <xdr:row>11</xdr:row>
          <xdr:rowOff>9525</xdr:rowOff>
        </xdr:to>
        <xdr:sp macro="" textlink="">
          <xdr:nvSpPr>
            <xdr:cNvPr id="565250" name="Check Box 2" hidden="1">
              <a:extLst>
                <a:ext uri="{63B3BB69-23CF-44E3-9099-C40C66FF867C}">
                  <a14:compatExt spid="_x0000_s565250"/>
                </a:ext>
                <a:ext uri="{FF2B5EF4-FFF2-40B4-BE49-F238E27FC236}">
                  <a16:creationId xmlns:a16="http://schemas.microsoft.com/office/drawing/2014/main" id="{00000000-0008-0000-3B00-000002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xdr:row>
          <xdr:rowOff>28575</xdr:rowOff>
        </xdr:from>
        <xdr:to>
          <xdr:col>0</xdr:col>
          <xdr:colOff>619125</xdr:colOff>
          <xdr:row>1</xdr:row>
          <xdr:rowOff>219075</xdr:rowOff>
        </xdr:to>
        <xdr:sp macro="" textlink="">
          <xdr:nvSpPr>
            <xdr:cNvPr id="565251" name="Check Box 3" hidden="1">
              <a:extLst>
                <a:ext uri="{63B3BB69-23CF-44E3-9099-C40C66FF867C}">
                  <a14:compatExt spid="_x0000_s565251"/>
                </a:ext>
                <a:ext uri="{FF2B5EF4-FFF2-40B4-BE49-F238E27FC236}">
                  <a16:creationId xmlns:a16="http://schemas.microsoft.com/office/drawing/2014/main" id="{00000000-0008-0000-3B00-000003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xdr:row>
          <xdr:rowOff>9525</xdr:rowOff>
        </xdr:from>
        <xdr:to>
          <xdr:col>0</xdr:col>
          <xdr:colOff>619125</xdr:colOff>
          <xdr:row>2</xdr:row>
          <xdr:rowOff>200025</xdr:rowOff>
        </xdr:to>
        <xdr:sp macro="" textlink="">
          <xdr:nvSpPr>
            <xdr:cNvPr id="565252" name="Check Box 4" hidden="1">
              <a:extLst>
                <a:ext uri="{63B3BB69-23CF-44E3-9099-C40C66FF867C}">
                  <a14:compatExt spid="_x0000_s565252"/>
                </a:ext>
                <a:ext uri="{FF2B5EF4-FFF2-40B4-BE49-F238E27FC236}">
                  <a16:creationId xmlns:a16="http://schemas.microsoft.com/office/drawing/2014/main" id="{00000000-0008-0000-3B00-000004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xdr:row>
          <xdr:rowOff>0</xdr:rowOff>
        </xdr:from>
        <xdr:to>
          <xdr:col>0</xdr:col>
          <xdr:colOff>619125</xdr:colOff>
          <xdr:row>3</xdr:row>
          <xdr:rowOff>190500</xdr:rowOff>
        </xdr:to>
        <xdr:sp macro="" textlink="">
          <xdr:nvSpPr>
            <xdr:cNvPr id="565253" name="Check Box 5" hidden="1">
              <a:extLst>
                <a:ext uri="{63B3BB69-23CF-44E3-9099-C40C66FF867C}">
                  <a14:compatExt spid="_x0000_s565253"/>
                </a:ext>
                <a:ext uri="{FF2B5EF4-FFF2-40B4-BE49-F238E27FC236}">
                  <a16:creationId xmlns:a16="http://schemas.microsoft.com/office/drawing/2014/main" id="{00000000-0008-0000-3B00-000005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1</xdr:row>
      <xdr:rowOff>0</xdr:rowOff>
    </xdr:from>
    <xdr:to>
      <xdr:col>13</xdr:col>
      <xdr:colOff>587375</xdr:colOff>
      <xdr:row>7</xdr:row>
      <xdr:rowOff>15875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7543800" y="1809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390525</xdr:colOff>
          <xdr:row>19</xdr:row>
          <xdr:rowOff>104775</xdr:rowOff>
        </xdr:from>
        <xdr:to>
          <xdr:col>5</xdr:col>
          <xdr:colOff>714375</xdr:colOff>
          <xdr:row>19</xdr:row>
          <xdr:rowOff>323850</xdr:rowOff>
        </xdr:to>
        <xdr:sp macro="" textlink="">
          <xdr:nvSpPr>
            <xdr:cNvPr id="566273" name="Check Box 1" hidden="1">
              <a:extLst>
                <a:ext uri="{63B3BB69-23CF-44E3-9099-C40C66FF867C}">
                  <a14:compatExt spid="_x0000_s566273"/>
                </a:ext>
                <a:ext uri="{FF2B5EF4-FFF2-40B4-BE49-F238E27FC236}">
                  <a16:creationId xmlns:a16="http://schemas.microsoft.com/office/drawing/2014/main" id="{00000000-0008-0000-3C00-000001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104775</xdr:rowOff>
        </xdr:from>
        <xdr:to>
          <xdr:col>6</xdr:col>
          <xdr:colOff>409575</xdr:colOff>
          <xdr:row>19</xdr:row>
          <xdr:rowOff>323850</xdr:rowOff>
        </xdr:to>
        <xdr:sp macro="" textlink="">
          <xdr:nvSpPr>
            <xdr:cNvPr id="566274" name="Check Box 2" hidden="1">
              <a:extLst>
                <a:ext uri="{63B3BB69-23CF-44E3-9099-C40C66FF867C}">
                  <a14:compatExt spid="_x0000_s566274"/>
                </a:ext>
                <a:ext uri="{FF2B5EF4-FFF2-40B4-BE49-F238E27FC236}">
                  <a16:creationId xmlns:a16="http://schemas.microsoft.com/office/drawing/2014/main" id="{00000000-0008-0000-3C00-000002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20</xdr:row>
          <xdr:rowOff>104775</xdr:rowOff>
        </xdr:from>
        <xdr:to>
          <xdr:col>1</xdr:col>
          <xdr:colOff>714375</xdr:colOff>
          <xdr:row>20</xdr:row>
          <xdr:rowOff>323850</xdr:rowOff>
        </xdr:to>
        <xdr:sp macro="" textlink="">
          <xdr:nvSpPr>
            <xdr:cNvPr id="566275" name="Check Box 3" hidden="1">
              <a:extLst>
                <a:ext uri="{63B3BB69-23CF-44E3-9099-C40C66FF867C}">
                  <a14:compatExt spid="_x0000_s566275"/>
                </a:ext>
                <a:ext uri="{FF2B5EF4-FFF2-40B4-BE49-F238E27FC236}">
                  <a16:creationId xmlns:a16="http://schemas.microsoft.com/office/drawing/2014/main" id="{00000000-0008-0000-3C00-000003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21</xdr:row>
          <xdr:rowOff>104775</xdr:rowOff>
        </xdr:from>
        <xdr:to>
          <xdr:col>1</xdr:col>
          <xdr:colOff>714375</xdr:colOff>
          <xdr:row>21</xdr:row>
          <xdr:rowOff>323850</xdr:rowOff>
        </xdr:to>
        <xdr:sp macro="" textlink="">
          <xdr:nvSpPr>
            <xdr:cNvPr id="566276" name="Check Box 4" hidden="1">
              <a:extLst>
                <a:ext uri="{63B3BB69-23CF-44E3-9099-C40C66FF867C}">
                  <a14:compatExt spid="_x0000_s566276"/>
                </a:ext>
                <a:ext uri="{FF2B5EF4-FFF2-40B4-BE49-F238E27FC236}">
                  <a16:creationId xmlns:a16="http://schemas.microsoft.com/office/drawing/2014/main" id="{00000000-0008-0000-3C00-000004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22</xdr:row>
          <xdr:rowOff>104775</xdr:rowOff>
        </xdr:from>
        <xdr:to>
          <xdr:col>1</xdr:col>
          <xdr:colOff>714375</xdr:colOff>
          <xdr:row>22</xdr:row>
          <xdr:rowOff>323850</xdr:rowOff>
        </xdr:to>
        <xdr:sp macro="" textlink="">
          <xdr:nvSpPr>
            <xdr:cNvPr id="566277" name="Check Box 5" hidden="1">
              <a:extLst>
                <a:ext uri="{63B3BB69-23CF-44E3-9099-C40C66FF867C}">
                  <a14:compatExt spid="_x0000_s566277"/>
                </a:ext>
                <a:ext uri="{FF2B5EF4-FFF2-40B4-BE49-F238E27FC236}">
                  <a16:creationId xmlns:a16="http://schemas.microsoft.com/office/drawing/2014/main" id="{00000000-0008-0000-3C00-000005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23</xdr:row>
          <xdr:rowOff>104775</xdr:rowOff>
        </xdr:from>
        <xdr:to>
          <xdr:col>1</xdr:col>
          <xdr:colOff>714375</xdr:colOff>
          <xdr:row>23</xdr:row>
          <xdr:rowOff>323850</xdr:rowOff>
        </xdr:to>
        <xdr:sp macro="" textlink="">
          <xdr:nvSpPr>
            <xdr:cNvPr id="566278" name="Check Box 6" hidden="1">
              <a:extLst>
                <a:ext uri="{63B3BB69-23CF-44E3-9099-C40C66FF867C}">
                  <a14:compatExt spid="_x0000_s566278"/>
                </a:ext>
                <a:ext uri="{FF2B5EF4-FFF2-40B4-BE49-F238E27FC236}">
                  <a16:creationId xmlns:a16="http://schemas.microsoft.com/office/drawing/2014/main" id="{00000000-0008-0000-3C00-000006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24</xdr:row>
          <xdr:rowOff>104775</xdr:rowOff>
        </xdr:from>
        <xdr:to>
          <xdr:col>1</xdr:col>
          <xdr:colOff>714375</xdr:colOff>
          <xdr:row>24</xdr:row>
          <xdr:rowOff>323850</xdr:rowOff>
        </xdr:to>
        <xdr:sp macro="" textlink="">
          <xdr:nvSpPr>
            <xdr:cNvPr id="566279" name="Check Box 7" hidden="1">
              <a:extLst>
                <a:ext uri="{63B3BB69-23CF-44E3-9099-C40C66FF867C}">
                  <a14:compatExt spid="_x0000_s566279"/>
                </a:ext>
                <a:ext uri="{FF2B5EF4-FFF2-40B4-BE49-F238E27FC236}">
                  <a16:creationId xmlns:a16="http://schemas.microsoft.com/office/drawing/2014/main" id="{00000000-0008-0000-3C00-000007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25</xdr:row>
          <xdr:rowOff>104775</xdr:rowOff>
        </xdr:from>
        <xdr:to>
          <xdr:col>1</xdr:col>
          <xdr:colOff>714375</xdr:colOff>
          <xdr:row>25</xdr:row>
          <xdr:rowOff>323850</xdr:rowOff>
        </xdr:to>
        <xdr:sp macro="" textlink="">
          <xdr:nvSpPr>
            <xdr:cNvPr id="566280" name="Check Box 8" hidden="1">
              <a:extLst>
                <a:ext uri="{63B3BB69-23CF-44E3-9099-C40C66FF867C}">
                  <a14:compatExt spid="_x0000_s566280"/>
                </a:ext>
                <a:ext uri="{FF2B5EF4-FFF2-40B4-BE49-F238E27FC236}">
                  <a16:creationId xmlns:a16="http://schemas.microsoft.com/office/drawing/2014/main" id="{00000000-0008-0000-3C00-000008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10</xdr:col>
      <xdr:colOff>587375</xdr:colOff>
      <xdr:row>6</xdr:row>
      <xdr:rowOff>111125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8201025" y="2381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419100</xdr:colOff>
      <xdr:row>0</xdr:row>
      <xdr:rowOff>200025</xdr:rowOff>
    </xdr:from>
    <xdr:to>
      <xdr:col>8</xdr:col>
      <xdr:colOff>320675</xdr:colOff>
      <xdr:row>8</xdr:row>
      <xdr:rowOff>177800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9544050" y="2000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200025</xdr:colOff>
          <xdr:row>21</xdr:row>
          <xdr:rowOff>9525</xdr:rowOff>
        </xdr:from>
        <xdr:to>
          <xdr:col>9</xdr:col>
          <xdr:colOff>523875</xdr:colOff>
          <xdr:row>21</xdr:row>
          <xdr:rowOff>228600</xdr:rowOff>
        </xdr:to>
        <xdr:sp macro="" textlink="">
          <xdr:nvSpPr>
            <xdr:cNvPr id="569345" name="Check Box 1" hidden="1">
              <a:extLst>
                <a:ext uri="{63B3BB69-23CF-44E3-9099-C40C66FF867C}">
                  <a14:compatExt spid="_x0000_s569345"/>
                </a:ext>
                <a:ext uri="{FF2B5EF4-FFF2-40B4-BE49-F238E27FC236}">
                  <a16:creationId xmlns:a16="http://schemas.microsoft.com/office/drawing/2014/main" id="{00000000-0008-0000-3F00-00000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22</xdr:row>
          <xdr:rowOff>9525</xdr:rowOff>
        </xdr:from>
        <xdr:to>
          <xdr:col>9</xdr:col>
          <xdr:colOff>523875</xdr:colOff>
          <xdr:row>22</xdr:row>
          <xdr:rowOff>228600</xdr:rowOff>
        </xdr:to>
        <xdr:sp macro="" textlink="">
          <xdr:nvSpPr>
            <xdr:cNvPr id="569346" name="Check Box 2" hidden="1">
              <a:extLst>
                <a:ext uri="{63B3BB69-23CF-44E3-9099-C40C66FF867C}">
                  <a14:compatExt spid="_x0000_s569346"/>
                </a:ext>
                <a:ext uri="{FF2B5EF4-FFF2-40B4-BE49-F238E27FC236}">
                  <a16:creationId xmlns:a16="http://schemas.microsoft.com/office/drawing/2014/main" id="{00000000-0008-0000-3F00-00000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25</xdr:row>
          <xdr:rowOff>9525</xdr:rowOff>
        </xdr:from>
        <xdr:to>
          <xdr:col>3</xdr:col>
          <xdr:colOff>523875</xdr:colOff>
          <xdr:row>25</xdr:row>
          <xdr:rowOff>228600</xdr:rowOff>
        </xdr:to>
        <xdr:sp macro="" textlink="">
          <xdr:nvSpPr>
            <xdr:cNvPr id="569347" name="Check Box 3" hidden="1">
              <a:extLst>
                <a:ext uri="{63B3BB69-23CF-44E3-9099-C40C66FF867C}">
                  <a14:compatExt spid="_x0000_s569347"/>
                </a:ext>
                <a:ext uri="{FF2B5EF4-FFF2-40B4-BE49-F238E27FC236}">
                  <a16:creationId xmlns:a16="http://schemas.microsoft.com/office/drawing/2014/main" id="{00000000-0008-0000-3F00-00000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xdr:row>
          <xdr:rowOff>9525</xdr:rowOff>
        </xdr:from>
        <xdr:to>
          <xdr:col>3</xdr:col>
          <xdr:colOff>523875</xdr:colOff>
          <xdr:row>26</xdr:row>
          <xdr:rowOff>228600</xdr:rowOff>
        </xdr:to>
        <xdr:sp macro="" textlink="">
          <xdr:nvSpPr>
            <xdr:cNvPr id="569348" name="Check Box 4" hidden="1">
              <a:extLst>
                <a:ext uri="{63B3BB69-23CF-44E3-9099-C40C66FF867C}">
                  <a14:compatExt spid="_x0000_s569348"/>
                </a:ext>
                <a:ext uri="{FF2B5EF4-FFF2-40B4-BE49-F238E27FC236}">
                  <a16:creationId xmlns:a16="http://schemas.microsoft.com/office/drawing/2014/main" id="{00000000-0008-0000-3F00-00000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25</xdr:row>
          <xdr:rowOff>9525</xdr:rowOff>
        </xdr:from>
        <xdr:to>
          <xdr:col>10</xdr:col>
          <xdr:colOff>523875</xdr:colOff>
          <xdr:row>25</xdr:row>
          <xdr:rowOff>228600</xdr:rowOff>
        </xdr:to>
        <xdr:sp macro="" textlink="">
          <xdr:nvSpPr>
            <xdr:cNvPr id="569349" name="Check Box 5" hidden="1">
              <a:extLst>
                <a:ext uri="{63B3BB69-23CF-44E3-9099-C40C66FF867C}">
                  <a14:compatExt spid="_x0000_s569349"/>
                </a:ext>
                <a:ext uri="{FF2B5EF4-FFF2-40B4-BE49-F238E27FC236}">
                  <a16:creationId xmlns:a16="http://schemas.microsoft.com/office/drawing/2014/main" id="{00000000-0008-0000-3F00-00000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26</xdr:row>
          <xdr:rowOff>9525</xdr:rowOff>
        </xdr:from>
        <xdr:to>
          <xdr:col>10</xdr:col>
          <xdr:colOff>523875</xdr:colOff>
          <xdr:row>26</xdr:row>
          <xdr:rowOff>228600</xdr:rowOff>
        </xdr:to>
        <xdr:sp macro="" textlink="">
          <xdr:nvSpPr>
            <xdr:cNvPr id="569350" name="Check Box 6" hidden="1">
              <a:extLst>
                <a:ext uri="{63B3BB69-23CF-44E3-9099-C40C66FF867C}">
                  <a14:compatExt spid="_x0000_s569350"/>
                </a:ext>
                <a:ext uri="{FF2B5EF4-FFF2-40B4-BE49-F238E27FC236}">
                  <a16:creationId xmlns:a16="http://schemas.microsoft.com/office/drawing/2014/main" id="{00000000-0008-0000-3F00-00000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20</xdr:row>
          <xdr:rowOff>9525</xdr:rowOff>
        </xdr:from>
        <xdr:to>
          <xdr:col>9</xdr:col>
          <xdr:colOff>523875</xdr:colOff>
          <xdr:row>20</xdr:row>
          <xdr:rowOff>228600</xdr:rowOff>
        </xdr:to>
        <xdr:sp macro="" textlink="">
          <xdr:nvSpPr>
            <xdr:cNvPr id="569351" name="Check Box 7" hidden="1">
              <a:extLst>
                <a:ext uri="{63B3BB69-23CF-44E3-9099-C40C66FF867C}">
                  <a14:compatExt spid="_x0000_s569351"/>
                </a:ext>
                <a:ext uri="{FF2B5EF4-FFF2-40B4-BE49-F238E27FC236}">
                  <a16:creationId xmlns:a16="http://schemas.microsoft.com/office/drawing/2014/main" id="{00000000-0008-0000-3F00-00000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52</xdr:row>
          <xdr:rowOff>9525</xdr:rowOff>
        </xdr:from>
        <xdr:to>
          <xdr:col>9</xdr:col>
          <xdr:colOff>523875</xdr:colOff>
          <xdr:row>53</xdr:row>
          <xdr:rowOff>38100</xdr:rowOff>
        </xdr:to>
        <xdr:sp macro="" textlink="">
          <xdr:nvSpPr>
            <xdr:cNvPr id="569352" name="Check Box 8" hidden="1">
              <a:extLst>
                <a:ext uri="{63B3BB69-23CF-44E3-9099-C40C66FF867C}">
                  <a14:compatExt spid="_x0000_s569352"/>
                </a:ext>
                <a:ext uri="{FF2B5EF4-FFF2-40B4-BE49-F238E27FC236}">
                  <a16:creationId xmlns:a16="http://schemas.microsoft.com/office/drawing/2014/main" id="{00000000-0008-0000-3F00-00000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53</xdr:row>
          <xdr:rowOff>9525</xdr:rowOff>
        </xdr:from>
        <xdr:to>
          <xdr:col>9</xdr:col>
          <xdr:colOff>523875</xdr:colOff>
          <xdr:row>54</xdr:row>
          <xdr:rowOff>38100</xdr:rowOff>
        </xdr:to>
        <xdr:sp macro="" textlink="">
          <xdr:nvSpPr>
            <xdr:cNvPr id="569353" name="Check Box 9" hidden="1">
              <a:extLst>
                <a:ext uri="{63B3BB69-23CF-44E3-9099-C40C66FF867C}">
                  <a14:compatExt spid="_x0000_s569353"/>
                </a:ext>
                <a:ext uri="{FF2B5EF4-FFF2-40B4-BE49-F238E27FC236}">
                  <a16:creationId xmlns:a16="http://schemas.microsoft.com/office/drawing/2014/main" id="{00000000-0008-0000-3F00-00000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56</xdr:row>
          <xdr:rowOff>9525</xdr:rowOff>
        </xdr:from>
        <xdr:to>
          <xdr:col>3</xdr:col>
          <xdr:colOff>523875</xdr:colOff>
          <xdr:row>57</xdr:row>
          <xdr:rowOff>38100</xdr:rowOff>
        </xdr:to>
        <xdr:sp macro="" textlink="">
          <xdr:nvSpPr>
            <xdr:cNvPr id="569354" name="Check Box 10" hidden="1">
              <a:extLst>
                <a:ext uri="{63B3BB69-23CF-44E3-9099-C40C66FF867C}">
                  <a14:compatExt spid="_x0000_s569354"/>
                </a:ext>
                <a:ext uri="{FF2B5EF4-FFF2-40B4-BE49-F238E27FC236}">
                  <a16:creationId xmlns:a16="http://schemas.microsoft.com/office/drawing/2014/main" id="{00000000-0008-0000-3F00-00000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57</xdr:row>
          <xdr:rowOff>9525</xdr:rowOff>
        </xdr:from>
        <xdr:to>
          <xdr:col>3</xdr:col>
          <xdr:colOff>523875</xdr:colOff>
          <xdr:row>58</xdr:row>
          <xdr:rowOff>38100</xdr:rowOff>
        </xdr:to>
        <xdr:sp macro="" textlink="">
          <xdr:nvSpPr>
            <xdr:cNvPr id="569355" name="Check Box 11" hidden="1">
              <a:extLst>
                <a:ext uri="{63B3BB69-23CF-44E3-9099-C40C66FF867C}">
                  <a14:compatExt spid="_x0000_s569355"/>
                </a:ext>
                <a:ext uri="{FF2B5EF4-FFF2-40B4-BE49-F238E27FC236}">
                  <a16:creationId xmlns:a16="http://schemas.microsoft.com/office/drawing/2014/main" id="{00000000-0008-0000-3F00-00000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56</xdr:row>
          <xdr:rowOff>9525</xdr:rowOff>
        </xdr:from>
        <xdr:to>
          <xdr:col>10</xdr:col>
          <xdr:colOff>523875</xdr:colOff>
          <xdr:row>57</xdr:row>
          <xdr:rowOff>38100</xdr:rowOff>
        </xdr:to>
        <xdr:sp macro="" textlink="">
          <xdr:nvSpPr>
            <xdr:cNvPr id="569356" name="Check Box 12" hidden="1">
              <a:extLst>
                <a:ext uri="{63B3BB69-23CF-44E3-9099-C40C66FF867C}">
                  <a14:compatExt spid="_x0000_s569356"/>
                </a:ext>
                <a:ext uri="{FF2B5EF4-FFF2-40B4-BE49-F238E27FC236}">
                  <a16:creationId xmlns:a16="http://schemas.microsoft.com/office/drawing/2014/main" id="{00000000-0008-0000-3F00-00000C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57</xdr:row>
          <xdr:rowOff>9525</xdr:rowOff>
        </xdr:from>
        <xdr:to>
          <xdr:col>10</xdr:col>
          <xdr:colOff>523875</xdr:colOff>
          <xdr:row>58</xdr:row>
          <xdr:rowOff>38100</xdr:rowOff>
        </xdr:to>
        <xdr:sp macro="" textlink="">
          <xdr:nvSpPr>
            <xdr:cNvPr id="569357" name="Check Box 13" hidden="1">
              <a:extLst>
                <a:ext uri="{63B3BB69-23CF-44E3-9099-C40C66FF867C}">
                  <a14:compatExt spid="_x0000_s569357"/>
                </a:ext>
                <a:ext uri="{FF2B5EF4-FFF2-40B4-BE49-F238E27FC236}">
                  <a16:creationId xmlns:a16="http://schemas.microsoft.com/office/drawing/2014/main" id="{00000000-0008-0000-3F00-00000D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51</xdr:row>
          <xdr:rowOff>9525</xdr:rowOff>
        </xdr:from>
        <xdr:to>
          <xdr:col>9</xdr:col>
          <xdr:colOff>523875</xdr:colOff>
          <xdr:row>52</xdr:row>
          <xdr:rowOff>38100</xdr:rowOff>
        </xdr:to>
        <xdr:sp macro="" textlink="">
          <xdr:nvSpPr>
            <xdr:cNvPr id="569358" name="Check Box 14" hidden="1">
              <a:extLst>
                <a:ext uri="{63B3BB69-23CF-44E3-9099-C40C66FF867C}">
                  <a14:compatExt spid="_x0000_s569358"/>
                </a:ext>
                <a:ext uri="{FF2B5EF4-FFF2-40B4-BE49-F238E27FC236}">
                  <a16:creationId xmlns:a16="http://schemas.microsoft.com/office/drawing/2014/main" id="{00000000-0008-0000-3F00-00000E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83</xdr:row>
          <xdr:rowOff>9525</xdr:rowOff>
        </xdr:from>
        <xdr:to>
          <xdr:col>9</xdr:col>
          <xdr:colOff>523875</xdr:colOff>
          <xdr:row>84</xdr:row>
          <xdr:rowOff>38100</xdr:rowOff>
        </xdr:to>
        <xdr:sp macro="" textlink="">
          <xdr:nvSpPr>
            <xdr:cNvPr id="569359" name="Check Box 15" hidden="1">
              <a:extLst>
                <a:ext uri="{63B3BB69-23CF-44E3-9099-C40C66FF867C}">
                  <a14:compatExt spid="_x0000_s569359"/>
                </a:ext>
                <a:ext uri="{FF2B5EF4-FFF2-40B4-BE49-F238E27FC236}">
                  <a16:creationId xmlns:a16="http://schemas.microsoft.com/office/drawing/2014/main" id="{00000000-0008-0000-3F00-00000F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84</xdr:row>
          <xdr:rowOff>9525</xdr:rowOff>
        </xdr:from>
        <xdr:to>
          <xdr:col>9</xdr:col>
          <xdr:colOff>523875</xdr:colOff>
          <xdr:row>85</xdr:row>
          <xdr:rowOff>38100</xdr:rowOff>
        </xdr:to>
        <xdr:sp macro="" textlink="">
          <xdr:nvSpPr>
            <xdr:cNvPr id="569360" name="Check Box 16" hidden="1">
              <a:extLst>
                <a:ext uri="{63B3BB69-23CF-44E3-9099-C40C66FF867C}">
                  <a14:compatExt spid="_x0000_s569360"/>
                </a:ext>
                <a:ext uri="{FF2B5EF4-FFF2-40B4-BE49-F238E27FC236}">
                  <a16:creationId xmlns:a16="http://schemas.microsoft.com/office/drawing/2014/main" id="{00000000-0008-0000-3F00-000010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87</xdr:row>
          <xdr:rowOff>9525</xdr:rowOff>
        </xdr:from>
        <xdr:to>
          <xdr:col>3</xdr:col>
          <xdr:colOff>523875</xdr:colOff>
          <xdr:row>88</xdr:row>
          <xdr:rowOff>38100</xdr:rowOff>
        </xdr:to>
        <xdr:sp macro="" textlink="">
          <xdr:nvSpPr>
            <xdr:cNvPr id="569361" name="Check Box 17" hidden="1">
              <a:extLst>
                <a:ext uri="{63B3BB69-23CF-44E3-9099-C40C66FF867C}">
                  <a14:compatExt spid="_x0000_s569361"/>
                </a:ext>
                <a:ext uri="{FF2B5EF4-FFF2-40B4-BE49-F238E27FC236}">
                  <a16:creationId xmlns:a16="http://schemas.microsoft.com/office/drawing/2014/main" id="{00000000-0008-0000-3F00-00001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88</xdr:row>
          <xdr:rowOff>9525</xdr:rowOff>
        </xdr:from>
        <xdr:to>
          <xdr:col>3</xdr:col>
          <xdr:colOff>523875</xdr:colOff>
          <xdr:row>89</xdr:row>
          <xdr:rowOff>38100</xdr:rowOff>
        </xdr:to>
        <xdr:sp macro="" textlink="">
          <xdr:nvSpPr>
            <xdr:cNvPr id="569362" name="Check Box 18" hidden="1">
              <a:extLst>
                <a:ext uri="{63B3BB69-23CF-44E3-9099-C40C66FF867C}">
                  <a14:compatExt spid="_x0000_s569362"/>
                </a:ext>
                <a:ext uri="{FF2B5EF4-FFF2-40B4-BE49-F238E27FC236}">
                  <a16:creationId xmlns:a16="http://schemas.microsoft.com/office/drawing/2014/main" id="{00000000-0008-0000-3F00-00001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87</xdr:row>
          <xdr:rowOff>9525</xdr:rowOff>
        </xdr:from>
        <xdr:to>
          <xdr:col>10</xdr:col>
          <xdr:colOff>523875</xdr:colOff>
          <xdr:row>88</xdr:row>
          <xdr:rowOff>38100</xdr:rowOff>
        </xdr:to>
        <xdr:sp macro="" textlink="">
          <xdr:nvSpPr>
            <xdr:cNvPr id="569363" name="Check Box 19" hidden="1">
              <a:extLst>
                <a:ext uri="{63B3BB69-23CF-44E3-9099-C40C66FF867C}">
                  <a14:compatExt spid="_x0000_s569363"/>
                </a:ext>
                <a:ext uri="{FF2B5EF4-FFF2-40B4-BE49-F238E27FC236}">
                  <a16:creationId xmlns:a16="http://schemas.microsoft.com/office/drawing/2014/main" id="{00000000-0008-0000-3F00-00001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88</xdr:row>
          <xdr:rowOff>9525</xdr:rowOff>
        </xdr:from>
        <xdr:to>
          <xdr:col>10</xdr:col>
          <xdr:colOff>523875</xdr:colOff>
          <xdr:row>89</xdr:row>
          <xdr:rowOff>38100</xdr:rowOff>
        </xdr:to>
        <xdr:sp macro="" textlink="">
          <xdr:nvSpPr>
            <xdr:cNvPr id="569364" name="Check Box 20" hidden="1">
              <a:extLst>
                <a:ext uri="{63B3BB69-23CF-44E3-9099-C40C66FF867C}">
                  <a14:compatExt spid="_x0000_s569364"/>
                </a:ext>
                <a:ext uri="{FF2B5EF4-FFF2-40B4-BE49-F238E27FC236}">
                  <a16:creationId xmlns:a16="http://schemas.microsoft.com/office/drawing/2014/main" id="{00000000-0008-0000-3F00-00001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82</xdr:row>
          <xdr:rowOff>9525</xdr:rowOff>
        </xdr:from>
        <xdr:to>
          <xdr:col>9</xdr:col>
          <xdr:colOff>523875</xdr:colOff>
          <xdr:row>83</xdr:row>
          <xdr:rowOff>38100</xdr:rowOff>
        </xdr:to>
        <xdr:sp macro="" textlink="">
          <xdr:nvSpPr>
            <xdr:cNvPr id="569365" name="Check Box 21" hidden="1">
              <a:extLst>
                <a:ext uri="{63B3BB69-23CF-44E3-9099-C40C66FF867C}">
                  <a14:compatExt spid="_x0000_s569365"/>
                </a:ext>
                <a:ext uri="{FF2B5EF4-FFF2-40B4-BE49-F238E27FC236}">
                  <a16:creationId xmlns:a16="http://schemas.microsoft.com/office/drawing/2014/main" id="{00000000-0008-0000-3F00-00001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123</xdr:row>
          <xdr:rowOff>180975</xdr:rowOff>
        </xdr:from>
        <xdr:to>
          <xdr:col>7</xdr:col>
          <xdr:colOff>466725</xdr:colOff>
          <xdr:row>124</xdr:row>
          <xdr:rowOff>142875</xdr:rowOff>
        </xdr:to>
        <xdr:sp macro="" textlink="">
          <xdr:nvSpPr>
            <xdr:cNvPr id="569366" name="Check Box 22" hidden="1">
              <a:extLst>
                <a:ext uri="{63B3BB69-23CF-44E3-9099-C40C66FF867C}">
                  <a14:compatExt spid="_x0000_s569366"/>
                </a:ext>
                <a:ext uri="{FF2B5EF4-FFF2-40B4-BE49-F238E27FC236}">
                  <a16:creationId xmlns:a16="http://schemas.microsoft.com/office/drawing/2014/main" id="{00000000-0008-0000-3F00-00001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116</xdr:row>
          <xdr:rowOff>152400</xdr:rowOff>
        </xdr:from>
        <xdr:to>
          <xdr:col>7</xdr:col>
          <xdr:colOff>485775</xdr:colOff>
          <xdr:row>117</xdr:row>
          <xdr:rowOff>114300</xdr:rowOff>
        </xdr:to>
        <xdr:sp macro="" textlink="">
          <xdr:nvSpPr>
            <xdr:cNvPr id="569367" name="Check Box 23" hidden="1">
              <a:extLst>
                <a:ext uri="{63B3BB69-23CF-44E3-9099-C40C66FF867C}">
                  <a14:compatExt spid="_x0000_s569367"/>
                </a:ext>
                <a:ext uri="{FF2B5EF4-FFF2-40B4-BE49-F238E27FC236}">
                  <a16:creationId xmlns:a16="http://schemas.microsoft.com/office/drawing/2014/main" id="{00000000-0008-0000-3F00-00001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114</xdr:row>
          <xdr:rowOff>180975</xdr:rowOff>
        </xdr:from>
        <xdr:to>
          <xdr:col>7</xdr:col>
          <xdr:colOff>504825</xdr:colOff>
          <xdr:row>115</xdr:row>
          <xdr:rowOff>133350</xdr:rowOff>
        </xdr:to>
        <xdr:sp macro="" textlink="">
          <xdr:nvSpPr>
            <xdr:cNvPr id="569368" name="Check Box 24" hidden="1">
              <a:extLst>
                <a:ext uri="{63B3BB69-23CF-44E3-9099-C40C66FF867C}">
                  <a14:compatExt spid="_x0000_s569368"/>
                </a:ext>
                <a:ext uri="{FF2B5EF4-FFF2-40B4-BE49-F238E27FC236}">
                  <a16:creationId xmlns:a16="http://schemas.microsoft.com/office/drawing/2014/main" id="{00000000-0008-0000-3F00-00001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111</xdr:row>
          <xdr:rowOff>171450</xdr:rowOff>
        </xdr:from>
        <xdr:to>
          <xdr:col>7</xdr:col>
          <xdr:colOff>504825</xdr:colOff>
          <xdr:row>112</xdr:row>
          <xdr:rowOff>123825</xdr:rowOff>
        </xdr:to>
        <xdr:sp macro="" textlink="">
          <xdr:nvSpPr>
            <xdr:cNvPr id="569369" name="Check Box 25" hidden="1">
              <a:extLst>
                <a:ext uri="{63B3BB69-23CF-44E3-9099-C40C66FF867C}">
                  <a14:compatExt spid="_x0000_s569369"/>
                </a:ext>
                <a:ext uri="{FF2B5EF4-FFF2-40B4-BE49-F238E27FC236}">
                  <a16:creationId xmlns:a16="http://schemas.microsoft.com/office/drawing/2014/main" id="{00000000-0008-0000-3F00-00001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110</xdr:row>
          <xdr:rowOff>0</xdr:rowOff>
        </xdr:from>
        <xdr:to>
          <xdr:col>7</xdr:col>
          <xdr:colOff>523875</xdr:colOff>
          <xdr:row>110</xdr:row>
          <xdr:rowOff>209550</xdr:rowOff>
        </xdr:to>
        <xdr:sp macro="" textlink="">
          <xdr:nvSpPr>
            <xdr:cNvPr id="569370" name="Check Box 26" hidden="1">
              <a:extLst>
                <a:ext uri="{63B3BB69-23CF-44E3-9099-C40C66FF867C}">
                  <a14:compatExt spid="_x0000_s569370"/>
                </a:ext>
                <a:ext uri="{FF2B5EF4-FFF2-40B4-BE49-F238E27FC236}">
                  <a16:creationId xmlns:a16="http://schemas.microsoft.com/office/drawing/2014/main" id="{00000000-0008-0000-3F00-00001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125</xdr:row>
          <xdr:rowOff>161925</xdr:rowOff>
        </xdr:from>
        <xdr:to>
          <xdr:col>11</xdr:col>
          <xdr:colOff>38100</xdr:colOff>
          <xdr:row>126</xdr:row>
          <xdr:rowOff>114300</xdr:rowOff>
        </xdr:to>
        <xdr:sp macro="" textlink="">
          <xdr:nvSpPr>
            <xdr:cNvPr id="569371" name="Check Box 27" hidden="1">
              <a:extLst>
                <a:ext uri="{63B3BB69-23CF-44E3-9099-C40C66FF867C}">
                  <a14:compatExt spid="_x0000_s569371"/>
                </a:ext>
                <a:ext uri="{FF2B5EF4-FFF2-40B4-BE49-F238E27FC236}">
                  <a16:creationId xmlns:a16="http://schemas.microsoft.com/office/drawing/2014/main" id="{00000000-0008-0000-3F00-00001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459442</xdr:colOff>
      <xdr:row>1</xdr:row>
      <xdr:rowOff>179295</xdr:rowOff>
    </xdr:from>
    <xdr:to>
      <xdr:col>25</xdr:col>
      <xdr:colOff>367740</xdr:colOff>
      <xdr:row>10</xdr:row>
      <xdr:rowOff>39969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12225618" y="280148"/>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314325</xdr:colOff>
      <xdr:row>0</xdr:row>
      <xdr:rowOff>142875</xdr:rowOff>
    </xdr:from>
    <xdr:to>
      <xdr:col>10</xdr:col>
      <xdr:colOff>103717</xdr:colOff>
      <xdr:row>6</xdr:row>
      <xdr:rowOff>55033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4000-000006000000}"/>
            </a:ext>
          </a:extLst>
        </xdr:cNvPr>
        <xdr:cNvSpPr/>
      </xdr:nvSpPr>
      <xdr:spPr>
        <a:xfrm>
          <a:off x="8201025" y="1428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19</xdr:col>
      <xdr:colOff>0</xdr:colOff>
      <xdr:row>1</xdr:row>
      <xdr:rowOff>0</xdr:rowOff>
    </xdr:from>
    <xdr:to>
      <xdr:col>21</xdr:col>
      <xdr:colOff>481542</xdr:colOff>
      <xdr:row>6</xdr:row>
      <xdr:rowOff>2116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686550" y="238125"/>
          <a:ext cx="1853142" cy="128799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661505" name="Check Box 1" descr="算定&#10;（２４時間開局）&#10;している" hidden="1">
              <a:extLst>
                <a:ext uri="{63B3BB69-23CF-44E3-9099-C40C66FF867C}">
                  <a14:compatExt spid="_x0000_s661505"/>
                </a:ext>
                <a:ext uri="{FF2B5EF4-FFF2-40B4-BE49-F238E27FC236}">
                  <a16:creationId xmlns:a16="http://schemas.microsoft.com/office/drawing/2014/main" id="{00000000-0008-0000-4200-000001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661506" name="Check Box 2" descr="算定&#10;（２４時間開局）&#10;している" hidden="1">
              <a:extLst>
                <a:ext uri="{63B3BB69-23CF-44E3-9099-C40C66FF867C}">
                  <a14:compatExt spid="_x0000_s661506"/>
                </a:ext>
                <a:ext uri="{FF2B5EF4-FFF2-40B4-BE49-F238E27FC236}">
                  <a16:creationId xmlns:a16="http://schemas.microsoft.com/office/drawing/2014/main" id="{00000000-0008-0000-4200-000002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661507" name="Check Box 3" descr="算定&#10;（２４時間開局）&#10;している" hidden="1">
              <a:extLst>
                <a:ext uri="{63B3BB69-23CF-44E3-9099-C40C66FF867C}">
                  <a14:compatExt spid="_x0000_s661507"/>
                </a:ext>
                <a:ext uri="{FF2B5EF4-FFF2-40B4-BE49-F238E27FC236}">
                  <a16:creationId xmlns:a16="http://schemas.microsoft.com/office/drawing/2014/main" id="{00000000-0008-0000-4200-000003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661508" name="Check Box 4" descr="算定&#10;（２４時間開局）&#10;している" hidden="1">
              <a:extLst>
                <a:ext uri="{63B3BB69-23CF-44E3-9099-C40C66FF867C}">
                  <a14:compatExt spid="_x0000_s661508"/>
                </a:ext>
                <a:ext uri="{FF2B5EF4-FFF2-40B4-BE49-F238E27FC236}">
                  <a16:creationId xmlns:a16="http://schemas.microsoft.com/office/drawing/2014/main" id="{00000000-0008-0000-4200-000004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661509" name="Check Box 5" descr="算定&#10;（２４時間開局）&#10;している" hidden="1">
              <a:extLst>
                <a:ext uri="{63B3BB69-23CF-44E3-9099-C40C66FF867C}">
                  <a14:compatExt spid="_x0000_s661509"/>
                </a:ext>
                <a:ext uri="{FF2B5EF4-FFF2-40B4-BE49-F238E27FC236}">
                  <a16:creationId xmlns:a16="http://schemas.microsoft.com/office/drawing/2014/main" id="{00000000-0008-0000-4200-000005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661510" name="Check Box 6" descr="算定&#10;（２４時間開局）&#10;している" hidden="1">
              <a:extLst>
                <a:ext uri="{63B3BB69-23CF-44E3-9099-C40C66FF867C}">
                  <a14:compatExt spid="_x0000_s661510"/>
                </a:ext>
                <a:ext uri="{FF2B5EF4-FFF2-40B4-BE49-F238E27FC236}">
                  <a16:creationId xmlns:a16="http://schemas.microsoft.com/office/drawing/2014/main" id="{00000000-0008-0000-4200-000006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661511" name="Check Box 7" descr="算定&#10;（２４時間開局）&#10;している" hidden="1">
              <a:extLst>
                <a:ext uri="{63B3BB69-23CF-44E3-9099-C40C66FF867C}">
                  <a14:compatExt spid="_x0000_s661511"/>
                </a:ext>
                <a:ext uri="{FF2B5EF4-FFF2-40B4-BE49-F238E27FC236}">
                  <a16:creationId xmlns:a16="http://schemas.microsoft.com/office/drawing/2014/main" id="{00000000-0008-0000-4200-000007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661512" name="Check Box 8" descr="算定&#10;（２４時間開局）&#10;している" hidden="1">
              <a:extLst>
                <a:ext uri="{63B3BB69-23CF-44E3-9099-C40C66FF867C}">
                  <a14:compatExt spid="_x0000_s661512"/>
                </a:ext>
                <a:ext uri="{FF2B5EF4-FFF2-40B4-BE49-F238E27FC236}">
                  <a16:creationId xmlns:a16="http://schemas.microsoft.com/office/drawing/2014/main" id="{00000000-0008-0000-4200-000008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661513" name="Check Box 9" descr="算定&#10;（２４時間開局）&#10;している" hidden="1">
              <a:extLst>
                <a:ext uri="{63B3BB69-23CF-44E3-9099-C40C66FF867C}">
                  <a14:compatExt spid="_x0000_s661513"/>
                </a:ext>
                <a:ext uri="{FF2B5EF4-FFF2-40B4-BE49-F238E27FC236}">
                  <a16:creationId xmlns:a16="http://schemas.microsoft.com/office/drawing/2014/main" id="{00000000-0008-0000-4200-000009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661514" name="Check Box 10" descr="算定&#10;（２４時間開局）&#10;している" hidden="1">
              <a:extLst>
                <a:ext uri="{63B3BB69-23CF-44E3-9099-C40C66FF867C}">
                  <a14:compatExt spid="_x0000_s661514"/>
                </a:ext>
                <a:ext uri="{FF2B5EF4-FFF2-40B4-BE49-F238E27FC236}">
                  <a16:creationId xmlns:a16="http://schemas.microsoft.com/office/drawing/2014/main" id="{00000000-0008-0000-4200-00000A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661515" name="Check Box 11" descr="算定&#10;（２４時間開局）&#10;している" hidden="1">
              <a:extLst>
                <a:ext uri="{63B3BB69-23CF-44E3-9099-C40C66FF867C}">
                  <a14:compatExt spid="_x0000_s661515"/>
                </a:ext>
                <a:ext uri="{FF2B5EF4-FFF2-40B4-BE49-F238E27FC236}">
                  <a16:creationId xmlns:a16="http://schemas.microsoft.com/office/drawing/2014/main" id="{00000000-0008-0000-4200-00000B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661516" name="Check Box 12" descr="算定&#10;（２４時間開局）&#10;している" hidden="1">
              <a:extLst>
                <a:ext uri="{63B3BB69-23CF-44E3-9099-C40C66FF867C}">
                  <a14:compatExt spid="_x0000_s661516"/>
                </a:ext>
                <a:ext uri="{FF2B5EF4-FFF2-40B4-BE49-F238E27FC236}">
                  <a16:creationId xmlns:a16="http://schemas.microsoft.com/office/drawing/2014/main" id="{00000000-0008-0000-4200-00000C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661517" name="Check Box 13" descr="算定&#10;（２４時間開局）&#10;している" hidden="1">
              <a:extLst>
                <a:ext uri="{63B3BB69-23CF-44E3-9099-C40C66FF867C}">
                  <a14:compatExt spid="_x0000_s661517"/>
                </a:ext>
                <a:ext uri="{FF2B5EF4-FFF2-40B4-BE49-F238E27FC236}">
                  <a16:creationId xmlns:a16="http://schemas.microsoft.com/office/drawing/2014/main" id="{00000000-0008-0000-4200-00000D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661518" name="Check Box 14" descr="算定&#10;（２４時間開局）&#10;している" hidden="1">
              <a:extLst>
                <a:ext uri="{63B3BB69-23CF-44E3-9099-C40C66FF867C}">
                  <a14:compatExt spid="_x0000_s661518"/>
                </a:ext>
                <a:ext uri="{FF2B5EF4-FFF2-40B4-BE49-F238E27FC236}">
                  <a16:creationId xmlns:a16="http://schemas.microsoft.com/office/drawing/2014/main" id="{00000000-0008-0000-4200-00000E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661519" name="Check Box 15" descr="算定&#10;（２４時間開局）&#10;している" hidden="1">
              <a:extLst>
                <a:ext uri="{63B3BB69-23CF-44E3-9099-C40C66FF867C}">
                  <a14:compatExt spid="_x0000_s661519"/>
                </a:ext>
                <a:ext uri="{FF2B5EF4-FFF2-40B4-BE49-F238E27FC236}">
                  <a16:creationId xmlns:a16="http://schemas.microsoft.com/office/drawing/2014/main" id="{00000000-0008-0000-4200-00000F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661520" name="Check Box 16" descr="算定&#10;（２４時間開局）&#10;している" hidden="1">
              <a:extLst>
                <a:ext uri="{63B3BB69-23CF-44E3-9099-C40C66FF867C}">
                  <a14:compatExt spid="_x0000_s661520"/>
                </a:ext>
                <a:ext uri="{FF2B5EF4-FFF2-40B4-BE49-F238E27FC236}">
                  <a16:creationId xmlns:a16="http://schemas.microsoft.com/office/drawing/2014/main" id="{00000000-0008-0000-4200-000010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661521" name="Check Box 17" descr="算定&#10;（２４時間開局）&#10;している" hidden="1">
              <a:extLst>
                <a:ext uri="{63B3BB69-23CF-44E3-9099-C40C66FF867C}">
                  <a14:compatExt spid="_x0000_s661521"/>
                </a:ext>
                <a:ext uri="{FF2B5EF4-FFF2-40B4-BE49-F238E27FC236}">
                  <a16:creationId xmlns:a16="http://schemas.microsoft.com/office/drawing/2014/main" id="{00000000-0008-0000-4200-000011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661522" name="Check Box 18" descr="算定&#10;（２４時間開局）&#10;している" hidden="1">
              <a:extLst>
                <a:ext uri="{63B3BB69-23CF-44E3-9099-C40C66FF867C}">
                  <a14:compatExt spid="_x0000_s661522"/>
                </a:ext>
                <a:ext uri="{FF2B5EF4-FFF2-40B4-BE49-F238E27FC236}">
                  <a16:creationId xmlns:a16="http://schemas.microsoft.com/office/drawing/2014/main" id="{00000000-0008-0000-4200-000012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661523" name="Check Box 19" descr="算定&#10;（２４時間開局）&#10;している" hidden="1">
              <a:extLst>
                <a:ext uri="{63B3BB69-23CF-44E3-9099-C40C66FF867C}">
                  <a14:compatExt spid="_x0000_s661523"/>
                </a:ext>
                <a:ext uri="{FF2B5EF4-FFF2-40B4-BE49-F238E27FC236}">
                  <a16:creationId xmlns:a16="http://schemas.microsoft.com/office/drawing/2014/main" id="{00000000-0008-0000-4200-000013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661524" name="Check Box 20" descr="算定&#10;（２４時間開局）&#10;している" hidden="1">
              <a:extLst>
                <a:ext uri="{63B3BB69-23CF-44E3-9099-C40C66FF867C}">
                  <a14:compatExt spid="_x0000_s661524"/>
                </a:ext>
                <a:ext uri="{FF2B5EF4-FFF2-40B4-BE49-F238E27FC236}">
                  <a16:creationId xmlns:a16="http://schemas.microsoft.com/office/drawing/2014/main" id="{00000000-0008-0000-4200-000014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661525" name="Check Box 21" descr="算定&#10;（２４時間開局）&#10;している" hidden="1">
              <a:extLst>
                <a:ext uri="{63B3BB69-23CF-44E3-9099-C40C66FF867C}">
                  <a14:compatExt spid="_x0000_s661525"/>
                </a:ext>
                <a:ext uri="{FF2B5EF4-FFF2-40B4-BE49-F238E27FC236}">
                  <a16:creationId xmlns:a16="http://schemas.microsoft.com/office/drawing/2014/main" id="{00000000-0008-0000-4200-000015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661526" name="Check Box 22" descr="算定&#10;（２４時間開局）&#10;している" hidden="1">
              <a:extLst>
                <a:ext uri="{63B3BB69-23CF-44E3-9099-C40C66FF867C}">
                  <a14:compatExt spid="_x0000_s661526"/>
                </a:ext>
                <a:ext uri="{FF2B5EF4-FFF2-40B4-BE49-F238E27FC236}">
                  <a16:creationId xmlns:a16="http://schemas.microsoft.com/office/drawing/2014/main" id="{00000000-0008-0000-4200-000016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661527" name="Check Box 23" descr="算定&#10;（２４時間開局）&#10;している" hidden="1">
              <a:extLst>
                <a:ext uri="{63B3BB69-23CF-44E3-9099-C40C66FF867C}">
                  <a14:compatExt spid="_x0000_s661527"/>
                </a:ext>
                <a:ext uri="{FF2B5EF4-FFF2-40B4-BE49-F238E27FC236}">
                  <a16:creationId xmlns:a16="http://schemas.microsoft.com/office/drawing/2014/main" id="{00000000-0008-0000-4200-000017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661528" name="Check Box 24" descr="算定&#10;（２４時間開局）&#10;している" hidden="1">
              <a:extLst>
                <a:ext uri="{63B3BB69-23CF-44E3-9099-C40C66FF867C}">
                  <a14:compatExt spid="_x0000_s661528"/>
                </a:ext>
                <a:ext uri="{FF2B5EF4-FFF2-40B4-BE49-F238E27FC236}">
                  <a16:creationId xmlns:a16="http://schemas.microsoft.com/office/drawing/2014/main" id="{00000000-0008-0000-4200-000018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661529" name="Check Box 25" descr="算定&#10;（２４時間開局）&#10;している" hidden="1">
              <a:extLst>
                <a:ext uri="{63B3BB69-23CF-44E3-9099-C40C66FF867C}">
                  <a14:compatExt spid="_x0000_s661529"/>
                </a:ext>
                <a:ext uri="{FF2B5EF4-FFF2-40B4-BE49-F238E27FC236}">
                  <a16:creationId xmlns:a16="http://schemas.microsoft.com/office/drawing/2014/main" id="{00000000-0008-0000-4200-000019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661530" name="Check Box 26" descr="算定&#10;（２４時間開局）&#10;している" hidden="1">
              <a:extLst>
                <a:ext uri="{63B3BB69-23CF-44E3-9099-C40C66FF867C}">
                  <a14:compatExt spid="_x0000_s661530"/>
                </a:ext>
                <a:ext uri="{FF2B5EF4-FFF2-40B4-BE49-F238E27FC236}">
                  <a16:creationId xmlns:a16="http://schemas.microsoft.com/office/drawing/2014/main" id="{00000000-0008-0000-4200-00001A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661531" name="Check Box 27" descr="算定&#10;（２４時間開局）&#10;している" hidden="1">
              <a:extLst>
                <a:ext uri="{63B3BB69-23CF-44E3-9099-C40C66FF867C}">
                  <a14:compatExt spid="_x0000_s661531"/>
                </a:ext>
                <a:ext uri="{FF2B5EF4-FFF2-40B4-BE49-F238E27FC236}">
                  <a16:creationId xmlns:a16="http://schemas.microsoft.com/office/drawing/2014/main" id="{00000000-0008-0000-4200-00001B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661532" name="Check Box 28" descr="算定&#10;（２４時間開局）&#10;している" hidden="1">
              <a:extLst>
                <a:ext uri="{63B3BB69-23CF-44E3-9099-C40C66FF867C}">
                  <a14:compatExt spid="_x0000_s661532"/>
                </a:ext>
                <a:ext uri="{FF2B5EF4-FFF2-40B4-BE49-F238E27FC236}">
                  <a16:creationId xmlns:a16="http://schemas.microsoft.com/office/drawing/2014/main" id="{00000000-0008-0000-4200-00001C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661533" name="Check Box 29" descr="算定&#10;（２４時間開局）&#10;している" hidden="1">
              <a:extLst>
                <a:ext uri="{63B3BB69-23CF-44E3-9099-C40C66FF867C}">
                  <a14:compatExt spid="_x0000_s661533"/>
                </a:ext>
                <a:ext uri="{FF2B5EF4-FFF2-40B4-BE49-F238E27FC236}">
                  <a16:creationId xmlns:a16="http://schemas.microsoft.com/office/drawing/2014/main" id="{00000000-0008-0000-4200-00001D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661534" name="Check Box 30" descr="算定&#10;（２４時間開局）&#10;している" hidden="1">
              <a:extLst>
                <a:ext uri="{63B3BB69-23CF-44E3-9099-C40C66FF867C}">
                  <a14:compatExt spid="_x0000_s661534"/>
                </a:ext>
                <a:ext uri="{FF2B5EF4-FFF2-40B4-BE49-F238E27FC236}">
                  <a16:creationId xmlns:a16="http://schemas.microsoft.com/office/drawing/2014/main" id="{00000000-0008-0000-4200-00001E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661535" name="Check Box 31" descr="算定&#10;（２４時間開局）&#10;している" hidden="1">
              <a:extLst>
                <a:ext uri="{63B3BB69-23CF-44E3-9099-C40C66FF867C}">
                  <a14:compatExt spid="_x0000_s661535"/>
                </a:ext>
                <a:ext uri="{FF2B5EF4-FFF2-40B4-BE49-F238E27FC236}">
                  <a16:creationId xmlns:a16="http://schemas.microsoft.com/office/drawing/2014/main" id="{00000000-0008-0000-4200-00001F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661536" name="Check Box 32" descr="算定&#10;（２４時間開局）&#10;している" hidden="1">
              <a:extLst>
                <a:ext uri="{63B3BB69-23CF-44E3-9099-C40C66FF867C}">
                  <a14:compatExt spid="_x0000_s661536"/>
                </a:ext>
                <a:ext uri="{FF2B5EF4-FFF2-40B4-BE49-F238E27FC236}">
                  <a16:creationId xmlns:a16="http://schemas.microsoft.com/office/drawing/2014/main" id="{00000000-0008-0000-4200-000020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661537" name="Check Box 33" descr="算定&#10;（２４時間開局）&#10;している" hidden="1">
              <a:extLst>
                <a:ext uri="{63B3BB69-23CF-44E3-9099-C40C66FF867C}">
                  <a14:compatExt spid="_x0000_s661537"/>
                </a:ext>
                <a:ext uri="{FF2B5EF4-FFF2-40B4-BE49-F238E27FC236}">
                  <a16:creationId xmlns:a16="http://schemas.microsoft.com/office/drawing/2014/main" id="{00000000-0008-0000-4200-000021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661538" name="Check Box 34" descr="算定&#10;（２４時間開局）&#10;している" hidden="1">
              <a:extLst>
                <a:ext uri="{63B3BB69-23CF-44E3-9099-C40C66FF867C}">
                  <a14:compatExt spid="_x0000_s661538"/>
                </a:ext>
                <a:ext uri="{FF2B5EF4-FFF2-40B4-BE49-F238E27FC236}">
                  <a16:creationId xmlns:a16="http://schemas.microsoft.com/office/drawing/2014/main" id="{00000000-0008-0000-4200-000022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661539" name="Check Box 35" descr="算定&#10;（２４時間開局）&#10;している" hidden="1">
              <a:extLst>
                <a:ext uri="{63B3BB69-23CF-44E3-9099-C40C66FF867C}">
                  <a14:compatExt spid="_x0000_s661539"/>
                </a:ext>
                <a:ext uri="{FF2B5EF4-FFF2-40B4-BE49-F238E27FC236}">
                  <a16:creationId xmlns:a16="http://schemas.microsoft.com/office/drawing/2014/main" id="{00000000-0008-0000-4200-000023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661540" name="Check Box 36" descr="算定&#10;（２４時間開局）&#10;している" hidden="1">
              <a:extLst>
                <a:ext uri="{63B3BB69-23CF-44E3-9099-C40C66FF867C}">
                  <a14:compatExt spid="_x0000_s661540"/>
                </a:ext>
                <a:ext uri="{FF2B5EF4-FFF2-40B4-BE49-F238E27FC236}">
                  <a16:creationId xmlns:a16="http://schemas.microsoft.com/office/drawing/2014/main" id="{00000000-0008-0000-4200-000024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661541" name="Check Box 37" descr="算定&#10;（２４時間開局）&#10;している" hidden="1">
              <a:extLst>
                <a:ext uri="{63B3BB69-23CF-44E3-9099-C40C66FF867C}">
                  <a14:compatExt spid="_x0000_s661541"/>
                </a:ext>
                <a:ext uri="{FF2B5EF4-FFF2-40B4-BE49-F238E27FC236}">
                  <a16:creationId xmlns:a16="http://schemas.microsoft.com/office/drawing/2014/main" id="{00000000-0008-0000-4200-000025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661542" name="Check Box 38" descr="算定&#10;（２４時間開局）&#10;している" hidden="1">
              <a:extLst>
                <a:ext uri="{63B3BB69-23CF-44E3-9099-C40C66FF867C}">
                  <a14:compatExt spid="_x0000_s661542"/>
                </a:ext>
                <a:ext uri="{FF2B5EF4-FFF2-40B4-BE49-F238E27FC236}">
                  <a16:creationId xmlns:a16="http://schemas.microsoft.com/office/drawing/2014/main" id="{00000000-0008-0000-4200-0000261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123825</xdr:colOff>
      <xdr:row>1</xdr:row>
      <xdr:rowOff>0</xdr:rowOff>
    </xdr:from>
    <xdr:to>
      <xdr:col>15</xdr:col>
      <xdr:colOff>313096</xdr:colOff>
      <xdr:row>6</xdr:row>
      <xdr:rowOff>175854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8077200" y="23812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7</xdr:row>
          <xdr:rowOff>0</xdr:rowOff>
        </xdr:from>
        <xdr:to>
          <xdr:col>13</xdr:col>
          <xdr:colOff>304800</xdr:colOff>
          <xdr:row>8</xdr:row>
          <xdr:rowOff>9525</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43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8</xdr:row>
          <xdr:rowOff>0</xdr:rowOff>
        </xdr:from>
        <xdr:to>
          <xdr:col>13</xdr:col>
          <xdr:colOff>304800</xdr:colOff>
          <xdr:row>9</xdr:row>
          <xdr:rowOff>9525</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43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9</xdr:row>
          <xdr:rowOff>0</xdr:rowOff>
        </xdr:from>
        <xdr:to>
          <xdr:col>13</xdr:col>
          <xdr:colOff>304800</xdr:colOff>
          <xdr:row>10</xdr:row>
          <xdr:rowOff>9525</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43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xdr:row>
          <xdr:rowOff>0</xdr:rowOff>
        </xdr:from>
        <xdr:to>
          <xdr:col>13</xdr:col>
          <xdr:colOff>304800</xdr:colOff>
          <xdr:row>11</xdr:row>
          <xdr:rowOff>9525</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43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11</xdr:row>
          <xdr:rowOff>0</xdr:rowOff>
        </xdr:from>
        <xdr:to>
          <xdr:col>13</xdr:col>
          <xdr:colOff>304800</xdr:colOff>
          <xdr:row>12</xdr:row>
          <xdr:rowOff>9525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43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12</xdr:row>
          <xdr:rowOff>0</xdr:rowOff>
        </xdr:from>
        <xdr:to>
          <xdr:col>13</xdr:col>
          <xdr:colOff>304800</xdr:colOff>
          <xdr:row>13</xdr:row>
          <xdr:rowOff>9525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43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13</xdr:row>
          <xdr:rowOff>0</xdr:rowOff>
        </xdr:from>
        <xdr:to>
          <xdr:col>13</xdr:col>
          <xdr:colOff>304800</xdr:colOff>
          <xdr:row>14</xdr:row>
          <xdr:rowOff>9525</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43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14</xdr:row>
          <xdr:rowOff>0</xdr:rowOff>
        </xdr:from>
        <xdr:to>
          <xdr:col>13</xdr:col>
          <xdr:colOff>304800</xdr:colOff>
          <xdr:row>15</xdr:row>
          <xdr:rowOff>9525</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43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15</xdr:row>
          <xdr:rowOff>0</xdr:rowOff>
        </xdr:from>
        <xdr:to>
          <xdr:col>13</xdr:col>
          <xdr:colOff>304800</xdr:colOff>
          <xdr:row>16</xdr:row>
          <xdr:rowOff>9525</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43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16</xdr:row>
          <xdr:rowOff>0</xdr:rowOff>
        </xdr:from>
        <xdr:to>
          <xdr:col>13</xdr:col>
          <xdr:colOff>304800</xdr:colOff>
          <xdr:row>17</xdr:row>
          <xdr:rowOff>9525</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43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0</xdr:rowOff>
        </xdr:from>
        <xdr:to>
          <xdr:col>13</xdr:col>
          <xdr:colOff>304800</xdr:colOff>
          <xdr:row>18</xdr:row>
          <xdr:rowOff>9525</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43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0</xdr:rowOff>
        </xdr:from>
        <xdr:to>
          <xdr:col>13</xdr:col>
          <xdr:colOff>304800</xdr:colOff>
          <xdr:row>19</xdr:row>
          <xdr:rowOff>9525</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43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0</xdr:rowOff>
        </xdr:from>
        <xdr:to>
          <xdr:col>13</xdr:col>
          <xdr:colOff>304800</xdr:colOff>
          <xdr:row>20</xdr:row>
          <xdr:rowOff>9525</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43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0</xdr:rowOff>
        </xdr:from>
        <xdr:to>
          <xdr:col>13</xdr:col>
          <xdr:colOff>304800</xdr:colOff>
          <xdr:row>21</xdr:row>
          <xdr:rowOff>9525</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43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0</xdr:rowOff>
        </xdr:from>
        <xdr:to>
          <xdr:col>13</xdr:col>
          <xdr:colOff>304800</xdr:colOff>
          <xdr:row>22</xdr:row>
          <xdr:rowOff>9525</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43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22</xdr:row>
          <xdr:rowOff>0</xdr:rowOff>
        </xdr:from>
        <xdr:to>
          <xdr:col>13</xdr:col>
          <xdr:colOff>304800</xdr:colOff>
          <xdr:row>23</xdr:row>
          <xdr:rowOff>9525</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43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23</xdr:row>
          <xdr:rowOff>0</xdr:rowOff>
        </xdr:from>
        <xdr:to>
          <xdr:col>13</xdr:col>
          <xdr:colOff>304800</xdr:colOff>
          <xdr:row>24</xdr:row>
          <xdr:rowOff>9525</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43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25</xdr:row>
          <xdr:rowOff>0</xdr:rowOff>
        </xdr:from>
        <xdr:to>
          <xdr:col>13</xdr:col>
          <xdr:colOff>304800</xdr:colOff>
          <xdr:row>26</xdr:row>
          <xdr:rowOff>9525</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43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xdr:row>
          <xdr:rowOff>0</xdr:rowOff>
        </xdr:from>
        <xdr:to>
          <xdr:col>13</xdr:col>
          <xdr:colOff>304800</xdr:colOff>
          <xdr:row>27</xdr:row>
          <xdr:rowOff>9525</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43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28</xdr:row>
          <xdr:rowOff>0</xdr:rowOff>
        </xdr:from>
        <xdr:to>
          <xdr:col>13</xdr:col>
          <xdr:colOff>304800</xdr:colOff>
          <xdr:row>29</xdr:row>
          <xdr:rowOff>9525</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43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30</xdr:row>
          <xdr:rowOff>0</xdr:rowOff>
        </xdr:from>
        <xdr:to>
          <xdr:col>1</xdr:col>
          <xdr:colOff>304800</xdr:colOff>
          <xdr:row>31</xdr:row>
          <xdr:rowOff>9525</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43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31</xdr:row>
          <xdr:rowOff>0</xdr:rowOff>
        </xdr:from>
        <xdr:to>
          <xdr:col>1</xdr:col>
          <xdr:colOff>304800</xdr:colOff>
          <xdr:row>32</xdr:row>
          <xdr:rowOff>9525</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43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32</xdr:row>
          <xdr:rowOff>0</xdr:rowOff>
        </xdr:from>
        <xdr:to>
          <xdr:col>1</xdr:col>
          <xdr:colOff>304800</xdr:colOff>
          <xdr:row>33</xdr:row>
          <xdr:rowOff>9525</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43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33</xdr:row>
          <xdr:rowOff>0</xdr:rowOff>
        </xdr:from>
        <xdr:to>
          <xdr:col>1</xdr:col>
          <xdr:colOff>304800</xdr:colOff>
          <xdr:row>34</xdr:row>
          <xdr:rowOff>9525</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43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43</xdr:row>
          <xdr:rowOff>0</xdr:rowOff>
        </xdr:from>
        <xdr:to>
          <xdr:col>6</xdr:col>
          <xdr:colOff>304800</xdr:colOff>
          <xdr:row>44</xdr:row>
          <xdr:rowOff>9525</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43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44</xdr:row>
          <xdr:rowOff>0</xdr:rowOff>
        </xdr:from>
        <xdr:to>
          <xdr:col>6</xdr:col>
          <xdr:colOff>304800</xdr:colOff>
          <xdr:row>45</xdr:row>
          <xdr:rowOff>9525</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43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45</xdr:row>
          <xdr:rowOff>0</xdr:rowOff>
        </xdr:from>
        <xdr:to>
          <xdr:col>6</xdr:col>
          <xdr:colOff>304800</xdr:colOff>
          <xdr:row>46</xdr:row>
          <xdr:rowOff>9525</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43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46</xdr:row>
          <xdr:rowOff>0</xdr:rowOff>
        </xdr:from>
        <xdr:to>
          <xdr:col>6</xdr:col>
          <xdr:colOff>304800</xdr:colOff>
          <xdr:row>47</xdr:row>
          <xdr:rowOff>9525</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43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47</xdr:row>
          <xdr:rowOff>0</xdr:rowOff>
        </xdr:from>
        <xdr:to>
          <xdr:col>6</xdr:col>
          <xdr:colOff>304800</xdr:colOff>
          <xdr:row>48</xdr:row>
          <xdr:rowOff>9525</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43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48</xdr:row>
          <xdr:rowOff>0</xdr:rowOff>
        </xdr:from>
        <xdr:to>
          <xdr:col>6</xdr:col>
          <xdr:colOff>304800</xdr:colOff>
          <xdr:row>49</xdr:row>
          <xdr:rowOff>9525</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43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49</xdr:row>
          <xdr:rowOff>0</xdr:rowOff>
        </xdr:from>
        <xdr:to>
          <xdr:col>6</xdr:col>
          <xdr:colOff>304800</xdr:colOff>
          <xdr:row>50</xdr:row>
          <xdr:rowOff>9525</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43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50</xdr:row>
          <xdr:rowOff>0</xdr:rowOff>
        </xdr:from>
        <xdr:to>
          <xdr:col>6</xdr:col>
          <xdr:colOff>304800</xdr:colOff>
          <xdr:row>51</xdr:row>
          <xdr:rowOff>9525</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43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51</xdr:row>
          <xdr:rowOff>0</xdr:rowOff>
        </xdr:from>
        <xdr:to>
          <xdr:col>6</xdr:col>
          <xdr:colOff>304800</xdr:colOff>
          <xdr:row>52</xdr:row>
          <xdr:rowOff>9525</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43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52</xdr:row>
          <xdr:rowOff>0</xdr:rowOff>
        </xdr:from>
        <xdr:to>
          <xdr:col>6</xdr:col>
          <xdr:colOff>304800</xdr:colOff>
          <xdr:row>53</xdr:row>
          <xdr:rowOff>9525</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43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53</xdr:row>
          <xdr:rowOff>0</xdr:rowOff>
        </xdr:from>
        <xdr:to>
          <xdr:col>6</xdr:col>
          <xdr:colOff>304800</xdr:colOff>
          <xdr:row>54</xdr:row>
          <xdr:rowOff>9525</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43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54</xdr:row>
          <xdr:rowOff>0</xdr:rowOff>
        </xdr:from>
        <xdr:to>
          <xdr:col>6</xdr:col>
          <xdr:colOff>304800</xdr:colOff>
          <xdr:row>55</xdr:row>
          <xdr:rowOff>9525</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43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55</xdr:row>
          <xdr:rowOff>0</xdr:rowOff>
        </xdr:from>
        <xdr:to>
          <xdr:col>6</xdr:col>
          <xdr:colOff>304800</xdr:colOff>
          <xdr:row>56</xdr:row>
          <xdr:rowOff>9525</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43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56</xdr:row>
          <xdr:rowOff>0</xdr:rowOff>
        </xdr:from>
        <xdr:to>
          <xdr:col>6</xdr:col>
          <xdr:colOff>304800</xdr:colOff>
          <xdr:row>57</xdr:row>
          <xdr:rowOff>9525</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43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57</xdr:row>
          <xdr:rowOff>0</xdr:rowOff>
        </xdr:from>
        <xdr:to>
          <xdr:col>6</xdr:col>
          <xdr:colOff>304800</xdr:colOff>
          <xdr:row>58</xdr:row>
          <xdr:rowOff>9525</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43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58</xdr:row>
          <xdr:rowOff>0</xdr:rowOff>
        </xdr:from>
        <xdr:to>
          <xdr:col>6</xdr:col>
          <xdr:colOff>304800</xdr:colOff>
          <xdr:row>59</xdr:row>
          <xdr:rowOff>9525</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43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59</xdr:row>
          <xdr:rowOff>0</xdr:rowOff>
        </xdr:from>
        <xdr:to>
          <xdr:col>6</xdr:col>
          <xdr:colOff>304800</xdr:colOff>
          <xdr:row>60</xdr:row>
          <xdr:rowOff>9525</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43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60</xdr:row>
          <xdr:rowOff>0</xdr:rowOff>
        </xdr:from>
        <xdr:to>
          <xdr:col>6</xdr:col>
          <xdr:colOff>304800</xdr:colOff>
          <xdr:row>61</xdr:row>
          <xdr:rowOff>9525</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43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61</xdr:row>
          <xdr:rowOff>0</xdr:rowOff>
        </xdr:from>
        <xdr:to>
          <xdr:col>6</xdr:col>
          <xdr:colOff>304800</xdr:colOff>
          <xdr:row>62</xdr:row>
          <xdr:rowOff>9525</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43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62</xdr:row>
          <xdr:rowOff>0</xdr:rowOff>
        </xdr:from>
        <xdr:to>
          <xdr:col>6</xdr:col>
          <xdr:colOff>304800</xdr:colOff>
          <xdr:row>63</xdr:row>
          <xdr:rowOff>9525</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43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43</xdr:row>
          <xdr:rowOff>0</xdr:rowOff>
        </xdr:from>
        <xdr:to>
          <xdr:col>1</xdr:col>
          <xdr:colOff>304800</xdr:colOff>
          <xdr:row>44</xdr:row>
          <xdr:rowOff>9525</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43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47</xdr:row>
          <xdr:rowOff>0</xdr:rowOff>
        </xdr:from>
        <xdr:to>
          <xdr:col>1</xdr:col>
          <xdr:colOff>304800</xdr:colOff>
          <xdr:row>48</xdr:row>
          <xdr:rowOff>9525</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43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51</xdr:row>
          <xdr:rowOff>0</xdr:rowOff>
        </xdr:from>
        <xdr:to>
          <xdr:col>1</xdr:col>
          <xdr:colOff>304800</xdr:colOff>
          <xdr:row>52</xdr:row>
          <xdr:rowOff>9525</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43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xdr:row>
          <xdr:rowOff>0</xdr:rowOff>
        </xdr:from>
        <xdr:to>
          <xdr:col>1</xdr:col>
          <xdr:colOff>304800</xdr:colOff>
          <xdr:row>56</xdr:row>
          <xdr:rowOff>9525</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43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0</xdr:rowOff>
        </xdr:from>
        <xdr:to>
          <xdr:col>1</xdr:col>
          <xdr:colOff>304800</xdr:colOff>
          <xdr:row>60</xdr:row>
          <xdr:rowOff>9525</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43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43</xdr:row>
          <xdr:rowOff>0</xdr:rowOff>
        </xdr:from>
        <xdr:to>
          <xdr:col>10</xdr:col>
          <xdr:colOff>304800</xdr:colOff>
          <xdr:row>44</xdr:row>
          <xdr:rowOff>9525</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43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44</xdr:row>
          <xdr:rowOff>0</xdr:rowOff>
        </xdr:from>
        <xdr:to>
          <xdr:col>10</xdr:col>
          <xdr:colOff>304800</xdr:colOff>
          <xdr:row>45</xdr:row>
          <xdr:rowOff>9525</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43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45</xdr:row>
          <xdr:rowOff>0</xdr:rowOff>
        </xdr:from>
        <xdr:to>
          <xdr:col>10</xdr:col>
          <xdr:colOff>304800</xdr:colOff>
          <xdr:row>46</xdr:row>
          <xdr:rowOff>9525</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43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47</xdr:row>
          <xdr:rowOff>0</xdr:rowOff>
        </xdr:from>
        <xdr:to>
          <xdr:col>10</xdr:col>
          <xdr:colOff>304800</xdr:colOff>
          <xdr:row>48</xdr:row>
          <xdr:rowOff>9525</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43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48</xdr:row>
          <xdr:rowOff>0</xdr:rowOff>
        </xdr:from>
        <xdr:to>
          <xdr:col>10</xdr:col>
          <xdr:colOff>304800</xdr:colOff>
          <xdr:row>49</xdr:row>
          <xdr:rowOff>9525</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43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49</xdr:row>
          <xdr:rowOff>0</xdr:rowOff>
        </xdr:from>
        <xdr:to>
          <xdr:col>10</xdr:col>
          <xdr:colOff>304800</xdr:colOff>
          <xdr:row>50</xdr:row>
          <xdr:rowOff>9525</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43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51</xdr:row>
          <xdr:rowOff>0</xdr:rowOff>
        </xdr:from>
        <xdr:to>
          <xdr:col>10</xdr:col>
          <xdr:colOff>304800</xdr:colOff>
          <xdr:row>52</xdr:row>
          <xdr:rowOff>9525</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43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52</xdr:row>
          <xdr:rowOff>0</xdr:rowOff>
        </xdr:from>
        <xdr:to>
          <xdr:col>10</xdr:col>
          <xdr:colOff>304800</xdr:colOff>
          <xdr:row>53</xdr:row>
          <xdr:rowOff>9525</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43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xdr:row>
          <xdr:rowOff>0</xdr:rowOff>
        </xdr:from>
        <xdr:to>
          <xdr:col>10</xdr:col>
          <xdr:colOff>304800</xdr:colOff>
          <xdr:row>54</xdr:row>
          <xdr:rowOff>9525</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43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55</xdr:row>
          <xdr:rowOff>0</xdr:rowOff>
        </xdr:from>
        <xdr:to>
          <xdr:col>10</xdr:col>
          <xdr:colOff>304800</xdr:colOff>
          <xdr:row>56</xdr:row>
          <xdr:rowOff>9525</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43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56</xdr:row>
          <xdr:rowOff>0</xdr:rowOff>
        </xdr:from>
        <xdr:to>
          <xdr:col>10</xdr:col>
          <xdr:colOff>304800</xdr:colOff>
          <xdr:row>57</xdr:row>
          <xdr:rowOff>9525</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43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57</xdr:row>
          <xdr:rowOff>0</xdr:rowOff>
        </xdr:from>
        <xdr:to>
          <xdr:col>10</xdr:col>
          <xdr:colOff>304800</xdr:colOff>
          <xdr:row>58</xdr:row>
          <xdr:rowOff>9525</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43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59</xdr:row>
          <xdr:rowOff>0</xdr:rowOff>
        </xdr:from>
        <xdr:to>
          <xdr:col>10</xdr:col>
          <xdr:colOff>304800</xdr:colOff>
          <xdr:row>60</xdr:row>
          <xdr:rowOff>9525</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43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60</xdr:row>
          <xdr:rowOff>0</xdr:rowOff>
        </xdr:from>
        <xdr:to>
          <xdr:col>10</xdr:col>
          <xdr:colOff>304800</xdr:colOff>
          <xdr:row>61</xdr:row>
          <xdr:rowOff>9525</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43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61</xdr:row>
          <xdr:rowOff>0</xdr:rowOff>
        </xdr:from>
        <xdr:to>
          <xdr:col>10</xdr:col>
          <xdr:colOff>304800</xdr:colOff>
          <xdr:row>62</xdr:row>
          <xdr:rowOff>9525</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43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43</xdr:row>
          <xdr:rowOff>0</xdr:rowOff>
        </xdr:from>
        <xdr:to>
          <xdr:col>14</xdr:col>
          <xdr:colOff>304800</xdr:colOff>
          <xdr:row>44</xdr:row>
          <xdr:rowOff>9525</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43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44</xdr:row>
          <xdr:rowOff>0</xdr:rowOff>
        </xdr:from>
        <xdr:to>
          <xdr:col>14</xdr:col>
          <xdr:colOff>304800</xdr:colOff>
          <xdr:row>45</xdr:row>
          <xdr:rowOff>9525</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43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45</xdr:row>
          <xdr:rowOff>0</xdr:rowOff>
        </xdr:from>
        <xdr:to>
          <xdr:col>14</xdr:col>
          <xdr:colOff>304800</xdr:colOff>
          <xdr:row>46</xdr:row>
          <xdr:rowOff>9525</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43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46</xdr:row>
          <xdr:rowOff>0</xdr:rowOff>
        </xdr:from>
        <xdr:to>
          <xdr:col>14</xdr:col>
          <xdr:colOff>304800</xdr:colOff>
          <xdr:row>47</xdr:row>
          <xdr:rowOff>9525</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43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45</xdr:row>
          <xdr:rowOff>0</xdr:rowOff>
        </xdr:from>
        <xdr:to>
          <xdr:col>18</xdr:col>
          <xdr:colOff>19050</xdr:colOff>
          <xdr:row>46</xdr:row>
          <xdr:rowOff>9525</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43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47</xdr:row>
          <xdr:rowOff>0</xdr:rowOff>
        </xdr:from>
        <xdr:to>
          <xdr:col>14</xdr:col>
          <xdr:colOff>304800</xdr:colOff>
          <xdr:row>48</xdr:row>
          <xdr:rowOff>9525</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43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48</xdr:row>
          <xdr:rowOff>0</xdr:rowOff>
        </xdr:from>
        <xdr:to>
          <xdr:col>14</xdr:col>
          <xdr:colOff>304800</xdr:colOff>
          <xdr:row>49</xdr:row>
          <xdr:rowOff>9525</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43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49</xdr:row>
          <xdr:rowOff>0</xdr:rowOff>
        </xdr:from>
        <xdr:to>
          <xdr:col>14</xdr:col>
          <xdr:colOff>304800</xdr:colOff>
          <xdr:row>50</xdr:row>
          <xdr:rowOff>9525</xdr:rowOff>
        </xdr:to>
        <xdr:sp macro="" textlink="">
          <xdr:nvSpPr>
            <xdr:cNvPr id="158792" name="Check Box 72" hidden="1">
              <a:extLst>
                <a:ext uri="{63B3BB69-23CF-44E3-9099-C40C66FF867C}">
                  <a14:compatExt spid="_x0000_s158792"/>
                </a:ext>
                <a:ext uri="{FF2B5EF4-FFF2-40B4-BE49-F238E27FC236}">
                  <a16:creationId xmlns:a16="http://schemas.microsoft.com/office/drawing/2014/main" id="{00000000-0008-0000-4300-00004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50</xdr:row>
          <xdr:rowOff>0</xdr:rowOff>
        </xdr:from>
        <xdr:to>
          <xdr:col>14</xdr:col>
          <xdr:colOff>304800</xdr:colOff>
          <xdr:row>51</xdr:row>
          <xdr:rowOff>9525</xdr:rowOff>
        </xdr:to>
        <xdr:sp macro="" textlink="">
          <xdr:nvSpPr>
            <xdr:cNvPr id="158793" name="Check Box 73" hidden="1">
              <a:extLst>
                <a:ext uri="{63B3BB69-23CF-44E3-9099-C40C66FF867C}">
                  <a14:compatExt spid="_x0000_s158793"/>
                </a:ext>
                <a:ext uri="{FF2B5EF4-FFF2-40B4-BE49-F238E27FC236}">
                  <a16:creationId xmlns:a16="http://schemas.microsoft.com/office/drawing/2014/main" id="{00000000-0008-0000-4300-00004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49</xdr:row>
          <xdr:rowOff>0</xdr:rowOff>
        </xdr:from>
        <xdr:to>
          <xdr:col>18</xdr:col>
          <xdr:colOff>19050</xdr:colOff>
          <xdr:row>50</xdr:row>
          <xdr:rowOff>9525</xdr:rowOff>
        </xdr:to>
        <xdr:sp macro="" textlink="">
          <xdr:nvSpPr>
            <xdr:cNvPr id="158794" name="Check Box 74" hidden="1">
              <a:extLst>
                <a:ext uri="{63B3BB69-23CF-44E3-9099-C40C66FF867C}">
                  <a14:compatExt spid="_x0000_s158794"/>
                </a:ext>
                <a:ext uri="{FF2B5EF4-FFF2-40B4-BE49-F238E27FC236}">
                  <a16:creationId xmlns:a16="http://schemas.microsoft.com/office/drawing/2014/main" id="{00000000-0008-0000-4300-00004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0</xdr:rowOff>
        </xdr:from>
        <xdr:to>
          <xdr:col>14</xdr:col>
          <xdr:colOff>304800</xdr:colOff>
          <xdr:row>52</xdr:row>
          <xdr:rowOff>9525</xdr:rowOff>
        </xdr:to>
        <xdr:sp macro="" textlink="">
          <xdr:nvSpPr>
            <xdr:cNvPr id="158795" name="Check Box 75" hidden="1">
              <a:extLst>
                <a:ext uri="{63B3BB69-23CF-44E3-9099-C40C66FF867C}">
                  <a14:compatExt spid="_x0000_s158795"/>
                </a:ext>
                <a:ext uri="{FF2B5EF4-FFF2-40B4-BE49-F238E27FC236}">
                  <a16:creationId xmlns:a16="http://schemas.microsoft.com/office/drawing/2014/main" id="{00000000-0008-0000-4300-00004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52</xdr:row>
          <xdr:rowOff>0</xdr:rowOff>
        </xdr:from>
        <xdr:to>
          <xdr:col>14</xdr:col>
          <xdr:colOff>304800</xdr:colOff>
          <xdr:row>53</xdr:row>
          <xdr:rowOff>9525</xdr:rowOff>
        </xdr:to>
        <xdr:sp macro="" textlink="">
          <xdr:nvSpPr>
            <xdr:cNvPr id="158796" name="Check Box 76" hidden="1">
              <a:extLst>
                <a:ext uri="{63B3BB69-23CF-44E3-9099-C40C66FF867C}">
                  <a14:compatExt spid="_x0000_s158796"/>
                </a:ext>
                <a:ext uri="{FF2B5EF4-FFF2-40B4-BE49-F238E27FC236}">
                  <a16:creationId xmlns:a16="http://schemas.microsoft.com/office/drawing/2014/main" id="{00000000-0008-0000-4300-00004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xdr:row>
          <xdr:rowOff>0</xdr:rowOff>
        </xdr:from>
        <xdr:to>
          <xdr:col>14</xdr:col>
          <xdr:colOff>304800</xdr:colOff>
          <xdr:row>54</xdr:row>
          <xdr:rowOff>9525</xdr:rowOff>
        </xdr:to>
        <xdr:sp macro="" textlink="">
          <xdr:nvSpPr>
            <xdr:cNvPr id="158797" name="Check Box 77" hidden="1">
              <a:extLst>
                <a:ext uri="{63B3BB69-23CF-44E3-9099-C40C66FF867C}">
                  <a14:compatExt spid="_x0000_s158797"/>
                </a:ext>
                <a:ext uri="{FF2B5EF4-FFF2-40B4-BE49-F238E27FC236}">
                  <a16:creationId xmlns:a16="http://schemas.microsoft.com/office/drawing/2014/main" id="{00000000-0008-0000-4300-00004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54</xdr:row>
          <xdr:rowOff>0</xdr:rowOff>
        </xdr:from>
        <xdr:to>
          <xdr:col>14</xdr:col>
          <xdr:colOff>304800</xdr:colOff>
          <xdr:row>55</xdr:row>
          <xdr:rowOff>9525</xdr:rowOff>
        </xdr:to>
        <xdr:sp macro="" textlink="">
          <xdr:nvSpPr>
            <xdr:cNvPr id="158798" name="Check Box 78" hidden="1">
              <a:extLst>
                <a:ext uri="{63B3BB69-23CF-44E3-9099-C40C66FF867C}">
                  <a14:compatExt spid="_x0000_s158798"/>
                </a:ext>
                <a:ext uri="{FF2B5EF4-FFF2-40B4-BE49-F238E27FC236}">
                  <a16:creationId xmlns:a16="http://schemas.microsoft.com/office/drawing/2014/main" id="{00000000-0008-0000-4300-00004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53</xdr:row>
          <xdr:rowOff>0</xdr:rowOff>
        </xdr:from>
        <xdr:to>
          <xdr:col>18</xdr:col>
          <xdr:colOff>19050</xdr:colOff>
          <xdr:row>54</xdr:row>
          <xdr:rowOff>9525</xdr:rowOff>
        </xdr:to>
        <xdr:sp macro="" textlink="">
          <xdr:nvSpPr>
            <xdr:cNvPr id="158799" name="Check Box 79" hidden="1">
              <a:extLst>
                <a:ext uri="{63B3BB69-23CF-44E3-9099-C40C66FF867C}">
                  <a14:compatExt spid="_x0000_s158799"/>
                </a:ext>
                <a:ext uri="{FF2B5EF4-FFF2-40B4-BE49-F238E27FC236}">
                  <a16:creationId xmlns:a16="http://schemas.microsoft.com/office/drawing/2014/main" id="{00000000-0008-0000-4300-00004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55</xdr:row>
          <xdr:rowOff>0</xdr:rowOff>
        </xdr:from>
        <xdr:to>
          <xdr:col>14</xdr:col>
          <xdr:colOff>304800</xdr:colOff>
          <xdr:row>56</xdr:row>
          <xdr:rowOff>9525</xdr:rowOff>
        </xdr:to>
        <xdr:sp macro="" textlink="">
          <xdr:nvSpPr>
            <xdr:cNvPr id="158800" name="Check Box 80" hidden="1">
              <a:extLst>
                <a:ext uri="{63B3BB69-23CF-44E3-9099-C40C66FF867C}">
                  <a14:compatExt spid="_x0000_s158800"/>
                </a:ext>
                <a:ext uri="{FF2B5EF4-FFF2-40B4-BE49-F238E27FC236}">
                  <a16:creationId xmlns:a16="http://schemas.microsoft.com/office/drawing/2014/main" id="{00000000-0008-0000-4300-00005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56</xdr:row>
          <xdr:rowOff>0</xdr:rowOff>
        </xdr:from>
        <xdr:to>
          <xdr:col>14</xdr:col>
          <xdr:colOff>304800</xdr:colOff>
          <xdr:row>57</xdr:row>
          <xdr:rowOff>9525</xdr:rowOff>
        </xdr:to>
        <xdr:sp macro="" textlink="">
          <xdr:nvSpPr>
            <xdr:cNvPr id="158801" name="Check Box 81" hidden="1">
              <a:extLst>
                <a:ext uri="{63B3BB69-23CF-44E3-9099-C40C66FF867C}">
                  <a14:compatExt spid="_x0000_s158801"/>
                </a:ext>
                <a:ext uri="{FF2B5EF4-FFF2-40B4-BE49-F238E27FC236}">
                  <a16:creationId xmlns:a16="http://schemas.microsoft.com/office/drawing/2014/main" id="{00000000-0008-0000-4300-00005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57</xdr:row>
          <xdr:rowOff>0</xdr:rowOff>
        </xdr:from>
        <xdr:to>
          <xdr:col>14</xdr:col>
          <xdr:colOff>304800</xdr:colOff>
          <xdr:row>58</xdr:row>
          <xdr:rowOff>9525</xdr:rowOff>
        </xdr:to>
        <xdr:sp macro="" textlink="">
          <xdr:nvSpPr>
            <xdr:cNvPr id="158802" name="Check Box 82" hidden="1">
              <a:extLst>
                <a:ext uri="{63B3BB69-23CF-44E3-9099-C40C66FF867C}">
                  <a14:compatExt spid="_x0000_s158802"/>
                </a:ext>
                <a:ext uri="{FF2B5EF4-FFF2-40B4-BE49-F238E27FC236}">
                  <a16:creationId xmlns:a16="http://schemas.microsoft.com/office/drawing/2014/main" id="{00000000-0008-0000-4300-00005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58</xdr:row>
          <xdr:rowOff>0</xdr:rowOff>
        </xdr:from>
        <xdr:to>
          <xdr:col>14</xdr:col>
          <xdr:colOff>304800</xdr:colOff>
          <xdr:row>59</xdr:row>
          <xdr:rowOff>9525</xdr:rowOff>
        </xdr:to>
        <xdr:sp macro="" textlink="">
          <xdr:nvSpPr>
            <xdr:cNvPr id="158803" name="Check Box 83" hidden="1">
              <a:extLst>
                <a:ext uri="{63B3BB69-23CF-44E3-9099-C40C66FF867C}">
                  <a14:compatExt spid="_x0000_s158803"/>
                </a:ext>
                <a:ext uri="{FF2B5EF4-FFF2-40B4-BE49-F238E27FC236}">
                  <a16:creationId xmlns:a16="http://schemas.microsoft.com/office/drawing/2014/main" id="{00000000-0008-0000-4300-00005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57</xdr:row>
          <xdr:rowOff>0</xdr:rowOff>
        </xdr:from>
        <xdr:to>
          <xdr:col>18</xdr:col>
          <xdr:colOff>19050</xdr:colOff>
          <xdr:row>58</xdr:row>
          <xdr:rowOff>9525</xdr:rowOff>
        </xdr:to>
        <xdr:sp macro="" textlink="">
          <xdr:nvSpPr>
            <xdr:cNvPr id="158804" name="Check Box 84" hidden="1">
              <a:extLst>
                <a:ext uri="{63B3BB69-23CF-44E3-9099-C40C66FF867C}">
                  <a14:compatExt spid="_x0000_s158804"/>
                </a:ext>
                <a:ext uri="{FF2B5EF4-FFF2-40B4-BE49-F238E27FC236}">
                  <a16:creationId xmlns:a16="http://schemas.microsoft.com/office/drawing/2014/main" id="{00000000-0008-0000-4300-00005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59</xdr:row>
          <xdr:rowOff>0</xdr:rowOff>
        </xdr:from>
        <xdr:to>
          <xdr:col>14</xdr:col>
          <xdr:colOff>304800</xdr:colOff>
          <xdr:row>60</xdr:row>
          <xdr:rowOff>9525</xdr:rowOff>
        </xdr:to>
        <xdr:sp macro="" textlink="">
          <xdr:nvSpPr>
            <xdr:cNvPr id="158805" name="Check Box 85" hidden="1">
              <a:extLst>
                <a:ext uri="{63B3BB69-23CF-44E3-9099-C40C66FF867C}">
                  <a14:compatExt spid="_x0000_s158805"/>
                </a:ext>
                <a:ext uri="{FF2B5EF4-FFF2-40B4-BE49-F238E27FC236}">
                  <a16:creationId xmlns:a16="http://schemas.microsoft.com/office/drawing/2014/main" id="{00000000-0008-0000-4300-00005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60</xdr:row>
          <xdr:rowOff>0</xdr:rowOff>
        </xdr:from>
        <xdr:to>
          <xdr:col>14</xdr:col>
          <xdr:colOff>304800</xdr:colOff>
          <xdr:row>61</xdr:row>
          <xdr:rowOff>9525</xdr:rowOff>
        </xdr:to>
        <xdr:sp macro="" textlink="">
          <xdr:nvSpPr>
            <xdr:cNvPr id="158806" name="Check Box 86" hidden="1">
              <a:extLst>
                <a:ext uri="{63B3BB69-23CF-44E3-9099-C40C66FF867C}">
                  <a14:compatExt spid="_x0000_s158806"/>
                </a:ext>
                <a:ext uri="{FF2B5EF4-FFF2-40B4-BE49-F238E27FC236}">
                  <a16:creationId xmlns:a16="http://schemas.microsoft.com/office/drawing/2014/main" id="{00000000-0008-0000-4300-00005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61</xdr:row>
          <xdr:rowOff>0</xdr:rowOff>
        </xdr:from>
        <xdr:to>
          <xdr:col>14</xdr:col>
          <xdr:colOff>304800</xdr:colOff>
          <xdr:row>62</xdr:row>
          <xdr:rowOff>9525</xdr:rowOff>
        </xdr:to>
        <xdr:sp macro="" textlink="">
          <xdr:nvSpPr>
            <xdr:cNvPr id="158807" name="Check Box 87" hidden="1">
              <a:extLst>
                <a:ext uri="{63B3BB69-23CF-44E3-9099-C40C66FF867C}">
                  <a14:compatExt spid="_x0000_s158807"/>
                </a:ext>
                <a:ext uri="{FF2B5EF4-FFF2-40B4-BE49-F238E27FC236}">
                  <a16:creationId xmlns:a16="http://schemas.microsoft.com/office/drawing/2014/main" id="{00000000-0008-0000-4300-00005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62</xdr:row>
          <xdr:rowOff>0</xdr:rowOff>
        </xdr:from>
        <xdr:to>
          <xdr:col>14</xdr:col>
          <xdr:colOff>304800</xdr:colOff>
          <xdr:row>63</xdr:row>
          <xdr:rowOff>9525</xdr:rowOff>
        </xdr:to>
        <xdr:sp macro="" textlink="">
          <xdr:nvSpPr>
            <xdr:cNvPr id="158808" name="Check Box 88" hidden="1">
              <a:extLst>
                <a:ext uri="{63B3BB69-23CF-44E3-9099-C40C66FF867C}">
                  <a14:compatExt spid="_x0000_s158808"/>
                </a:ext>
                <a:ext uri="{FF2B5EF4-FFF2-40B4-BE49-F238E27FC236}">
                  <a16:creationId xmlns:a16="http://schemas.microsoft.com/office/drawing/2014/main" id="{00000000-0008-0000-4300-00005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61</xdr:row>
          <xdr:rowOff>0</xdr:rowOff>
        </xdr:from>
        <xdr:to>
          <xdr:col>18</xdr:col>
          <xdr:colOff>19050</xdr:colOff>
          <xdr:row>62</xdr:row>
          <xdr:rowOff>9525</xdr:rowOff>
        </xdr:to>
        <xdr:sp macro="" textlink="">
          <xdr:nvSpPr>
            <xdr:cNvPr id="158809" name="Check Box 89" hidden="1">
              <a:extLst>
                <a:ext uri="{63B3BB69-23CF-44E3-9099-C40C66FF867C}">
                  <a14:compatExt spid="_x0000_s158809"/>
                </a:ext>
                <a:ext uri="{FF2B5EF4-FFF2-40B4-BE49-F238E27FC236}">
                  <a16:creationId xmlns:a16="http://schemas.microsoft.com/office/drawing/2014/main" id="{00000000-0008-0000-4300-00005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63</xdr:row>
          <xdr:rowOff>0</xdr:rowOff>
        </xdr:from>
        <xdr:to>
          <xdr:col>14</xdr:col>
          <xdr:colOff>304800</xdr:colOff>
          <xdr:row>64</xdr:row>
          <xdr:rowOff>9525</xdr:rowOff>
        </xdr:to>
        <xdr:sp macro="" textlink="">
          <xdr:nvSpPr>
            <xdr:cNvPr id="158810" name="Check Box 90" hidden="1">
              <a:extLst>
                <a:ext uri="{63B3BB69-23CF-44E3-9099-C40C66FF867C}">
                  <a14:compatExt spid="_x0000_s158810"/>
                </a:ext>
                <a:ext uri="{FF2B5EF4-FFF2-40B4-BE49-F238E27FC236}">
                  <a16:creationId xmlns:a16="http://schemas.microsoft.com/office/drawing/2014/main" id="{00000000-0008-0000-4300-00005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64</xdr:row>
          <xdr:rowOff>0</xdr:rowOff>
        </xdr:from>
        <xdr:to>
          <xdr:col>14</xdr:col>
          <xdr:colOff>304800</xdr:colOff>
          <xdr:row>65</xdr:row>
          <xdr:rowOff>9525</xdr:rowOff>
        </xdr:to>
        <xdr:sp macro="" textlink="">
          <xdr:nvSpPr>
            <xdr:cNvPr id="158811" name="Check Box 91" hidden="1">
              <a:extLst>
                <a:ext uri="{63B3BB69-23CF-44E3-9099-C40C66FF867C}">
                  <a14:compatExt spid="_x0000_s158811"/>
                </a:ext>
                <a:ext uri="{FF2B5EF4-FFF2-40B4-BE49-F238E27FC236}">
                  <a16:creationId xmlns:a16="http://schemas.microsoft.com/office/drawing/2014/main" id="{00000000-0008-0000-4300-00005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65</xdr:row>
          <xdr:rowOff>0</xdr:rowOff>
        </xdr:from>
        <xdr:to>
          <xdr:col>14</xdr:col>
          <xdr:colOff>304800</xdr:colOff>
          <xdr:row>66</xdr:row>
          <xdr:rowOff>9525</xdr:rowOff>
        </xdr:to>
        <xdr:sp macro="" textlink="">
          <xdr:nvSpPr>
            <xdr:cNvPr id="158812" name="Check Box 92" hidden="1">
              <a:extLst>
                <a:ext uri="{63B3BB69-23CF-44E3-9099-C40C66FF867C}">
                  <a14:compatExt spid="_x0000_s158812"/>
                </a:ext>
                <a:ext uri="{FF2B5EF4-FFF2-40B4-BE49-F238E27FC236}">
                  <a16:creationId xmlns:a16="http://schemas.microsoft.com/office/drawing/2014/main" id="{00000000-0008-0000-4300-00005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66</xdr:row>
          <xdr:rowOff>0</xdr:rowOff>
        </xdr:from>
        <xdr:to>
          <xdr:col>14</xdr:col>
          <xdr:colOff>304800</xdr:colOff>
          <xdr:row>67</xdr:row>
          <xdr:rowOff>9525</xdr:rowOff>
        </xdr:to>
        <xdr:sp macro="" textlink="">
          <xdr:nvSpPr>
            <xdr:cNvPr id="158813" name="Check Box 93" hidden="1">
              <a:extLst>
                <a:ext uri="{63B3BB69-23CF-44E3-9099-C40C66FF867C}">
                  <a14:compatExt spid="_x0000_s158813"/>
                </a:ext>
                <a:ext uri="{FF2B5EF4-FFF2-40B4-BE49-F238E27FC236}">
                  <a16:creationId xmlns:a16="http://schemas.microsoft.com/office/drawing/2014/main" id="{00000000-0008-0000-4300-00005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67</xdr:row>
          <xdr:rowOff>0</xdr:rowOff>
        </xdr:from>
        <xdr:to>
          <xdr:col>14</xdr:col>
          <xdr:colOff>304800</xdr:colOff>
          <xdr:row>68</xdr:row>
          <xdr:rowOff>9525</xdr:rowOff>
        </xdr:to>
        <xdr:sp macro="" textlink="">
          <xdr:nvSpPr>
            <xdr:cNvPr id="158814" name="Check Box 94" hidden="1">
              <a:extLst>
                <a:ext uri="{63B3BB69-23CF-44E3-9099-C40C66FF867C}">
                  <a14:compatExt spid="_x0000_s158814"/>
                </a:ext>
                <a:ext uri="{FF2B5EF4-FFF2-40B4-BE49-F238E27FC236}">
                  <a16:creationId xmlns:a16="http://schemas.microsoft.com/office/drawing/2014/main" id="{00000000-0008-0000-4300-00005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219075</xdr:colOff>
      <xdr:row>1</xdr:row>
      <xdr:rowOff>47625</xdr:rowOff>
    </xdr:from>
    <xdr:to>
      <xdr:col>24</xdr:col>
      <xdr:colOff>84496</xdr:colOff>
      <xdr:row>6</xdr:row>
      <xdr:rowOff>71079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6648450" y="21907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240197</xdr:colOff>
      <xdr:row>11</xdr:row>
      <xdr:rowOff>215347</xdr:rowOff>
    </xdr:from>
    <xdr:to>
      <xdr:col>17</xdr:col>
      <xdr:colOff>281610</xdr:colOff>
      <xdr:row>14</xdr:row>
      <xdr:rowOff>49695</xdr:rowOff>
    </xdr:to>
    <xdr:sp macro="" textlink="">
      <xdr:nvSpPr>
        <xdr:cNvPr id="2" name="大かっこ 1">
          <a:extLst>
            <a:ext uri="{FF2B5EF4-FFF2-40B4-BE49-F238E27FC236}">
              <a16:creationId xmlns:a16="http://schemas.microsoft.com/office/drawing/2014/main" id="{00000000-0008-0000-4400-000002000000}"/>
            </a:ext>
          </a:extLst>
        </xdr:cNvPr>
        <xdr:cNvSpPr/>
      </xdr:nvSpPr>
      <xdr:spPr>
        <a:xfrm>
          <a:off x="240197" y="26823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24</xdr:row>
          <xdr:rowOff>142875</xdr:rowOff>
        </xdr:from>
        <xdr:to>
          <xdr:col>16</xdr:col>
          <xdr:colOff>371475</xdr:colOff>
          <xdr:row>26</xdr:row>
          <xdr:rowOff>57150</xdr:rowOff>
        </xdr:to>
        <xdr:sp macro="" textlink="">
          <xdr:nvSpPr>
            <xdr:cNvPr id="571393" name="Check Box 1" hidden="1">
              <a:extLst>
                <a:ext uri="{63B3BB69-23CF-44E3-9099-C40C66FF867C}">
                  <a14:compatExt spid="_x0000_s571393"/>
                </a:ext>
                <a:ext uri="{FF2B5EF4-FFF2-40B4-BE49-F238E27FC236}">
                  <a16:creationId xmlns:a16="http://schemas.microsoft.com/office/drawing/2014/main" id="{00000000-0008-0000-4400-000001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22</xdr:row>
          <xdr:rowOff>161925</xdr:rowOff>
        </xdr:from>
        <xdr:to>
          <xdr:col>16</xdr:col>
          <xdr:colOff>371475</xdr:colOff>
          <xdr:row>24</xdr:row>
          <xdr:rowOff>76200</xdr:rowOff>
        </xdr:to>
        <xdr:sp macro="" textlink="">
          <xdr:nvSpPr>
            <xdr:cNvPr id="571394" name="Check Box 2" hidden="1">
              <a:extLst>
                <a:ext uri="{63B3BB69-23CF-44E3-9099-C40C66FF867C}">
                  <a14:compatExt spid="_x0000_s571394"/>
                </a:ext>
                <a:ext uri="{FF2B5EF4-FFF2-40B4-BE49-F238E27FC236}">
                  <a16:creationId xmlns:a16="http://schemas.microsoft.com/office/drawing/2014/main" id="{00000000-0008-0000-4400-000002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142875</xdr:rowOff>
        </xdr:from>
        <xdr:to>
          <xdr:col>16</xdr:col>
          <xdr:colOff>371475</xdr:colOff>
          <xdr:row>30</xdr:row>
          <xdr:rowOff>57150</xdr:rowOff>
        </xdr:to>
        <xdr:sp macro="" textlink="">
          <xdr:nvSpPr>
            <xdr:cNvPr id="571395" name="Check Box 3" hidden="1">
              <a:extLst>
                <a:ext uri="{63B3BB69-23CF-44E3-9099-C40C66FF867C}">
                  <a14:compatExt spid="_x0000_s571395"/>
                </a:ext>
                <a:ext uri="{FF2B5EF4-FFF2-40B4-BE49-F238E27FC236}">
                  <a16:creationId xmlns:a16="http://schemas.microsoft.com/office/drawing/2014/main" id="{00000000-0008-0000-4400-000003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26</xdr:row>
          <xdr:rowOff>161925</xdr:rowOff>
        </xdr:from>
        <xdr:to>
          <xdr:col>16</xdr:col>
          <xdr:colOff>371475</xdr:colOff>
          <xdr:row>28</xdr:row>
          <xdr:rowOff>76200</xdr:rowOff>
        </xdr:to>
        <xdr:sp macro="" textlink="">
          <xdr:nvSpPr>
            <xdr:cNvPr id="571396" name="Check Box 4" hidden="1">
              <a:extLst>
                <a:ext uri="{63B3BB69-23CF-44E3-9099-C40C66FF867C}">
                  <a14:compatExt spid="_x0000_s571396"/>
                </a:ext>
                <a:ext uri="{FF2B5EF4-FFF2-40B4-BE49-F238E27FC236}">
                  <a16:creationId xmlns:a16="http://schemas.microsoft.com/office/drawing/2014/main" id="{00000000-0008-0000-4400-000004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171450</xdr:rowOff>
        </xdr:from>
        <xdr:to>
          <xdr:col>12</xdr:col>
          <xdr:colOff>28575</xdr:colOff>
          <xdr:row>14</xdr:row>
          <xdr:rowOff>0</xdr:rowOff>
        </xdr:to>
        <xdr:sp macro="" textlink="">
          <xdr:nvSpPr>
            <xdr:cNvPr id="571401" name="Check Box 9" hidden="1">
              <a:extLst>
                <a:ext uri="{63B3BB69-23CF-44E3-9099-C40C66FF867C}">
                  <a14:compatExt spid="_x0000_s571401"/>
                </a:ext>
                <a:ext uri="{FF2B5EF4-FFF2-40B4-BE49-F238E27FC236}">
                  <a16:creationId xmlns:a16="http://schemas.microsoft.com/office/drawing/2014/main" id="{00000000-0008-0000-4400-000009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15</xdr:col>
          <xdr:colOff>66675</xdr:colOff>
          <xdr:row>14</xdr:row>
          <xdr:rowOff>9525</xdr:rowOff>
        </xdr:to>
        <xdr:sp macro="" textlink="">
          <xdr:nvSpPr>
            <xdr:cNvPr id="571402" name="Check Box 10" hidden="1">
              <a:extLst>
                <a:ext uri="{63B3BB69-23CF-44E3-9099-C40C66FF867C}">
                  <a14:compatExt spid="_x0000_s571402"/>
                </a:ext>
                <a:ext uri="{FF2B5EF4-FFF2-40B4-BE49-F238E27FC236}">
                  <a16:creationId xmlns:a16="http://schemas.microsoft.com/office/drawing/2014/main" id="{00000000-0008-0000-4400-00000A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36</xdr:row>
          <xdr:rowOff>219075</xdr:rowOff>
        </xdr:from>
        <xdr:to>
          <xdr:col>1</xdr:col>
          <xdr:colOff>76200</xdr:colOff>
          <xdr:row>36</xdr:row>
          <xdr:rowOff>581025</xdr:rowOff>
        </xdr:to>
        <xdr:sp macro="" textlink="">
          <xdr:nvSpPr>
            <xdr:cNvPr id="571403" name="Check Box 11" hidden="1">
              <a:extLst>
                <a:ext uri="{63B3BB69-23CF-44E3-9099-C40C66FF867C}">
                  <a14:compatExt spid="_x0000_s571403"/>
                </a:ext>
                <a:ext uri="{FF2B5EF4-FFF2-40B4-BE49-F238E27FC236}">
                  <a16:creationId xmlns:a16="http://schemas.microsoft.com/office/drawing/2014/main" id="{00000000-0008-0000-4400-00000B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41</xdr:row>
          <xdr:rowOff>219075</xdr:rowOff>
        </xdr:from>
        <xdr:to>
          <xdr:col>1</xdr:col>
          <xdr:colOff>76200</xdr:colOff>
          <xdr:row>41</xdr:row>
          <xdr:rowOff>581025</xdr:rowOff>
        </xdr:to>
        <xdr:sp macro="" textlink="">
          <xdr:nvSpPr>
            <xdr:cNvPr id="571404" name="Check Box 12" hidden="1">
              <a:extLst>
                <a:ext uri="{63B3BB69-23CF-44E3-9099-C40C66FF867C}">
                  <a14:compatExt spid="_x0000_s571404"/>
                </a:ext>
                <a:ext uri="{FF2B5EF4-FFF2-40B4-BE49-F238E27FC236}">
                  <a16:creationId xmlns:a16="http://schemas.microsoft.com/office/drawing/2014/main" id="{00000000-0008-0000-4400-00000C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42</xdr:row>
          <xdr:rowOff>219075</xdr:rowOff>
        </xdr:from>
        <xdr:to>
          <xdr:col>1</xdr:col>
          <xdr:colOff>76200</xdr:colOff>
          <xdr:row>42</xdr:row>
          <xdr:rowOff>581025</xdr:rowOff>
        </xdr:to>
        <xdr:sp macro="" textlink="">
          <xdr:nvSpPr>
            <xdr:cNvPr id="571405" name="Check Box 13" hidden="1">
              <a:extLst>
                <a:ext uri="{63B3BB69-23CF-44E3-9099-C40C66FF867C}">
                  <a14:compatExt spid="_x0000_s571405"/>
                </a:ext>
                <a:ext uri="{FF2B5EF4-FFF2-40B4-BE49-F238E27FC236}">
                  <a16:creationId xmlns:a16="http://schemas.microsoft.com/office/drawing/2014/main" id="{00000000-0008-0000-4400-00000D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43</xdr:row>
          <xdr:rowOff>219075</xdr:rowOff>
        </xdr:from>
        <xdr:to>
          <xdr:col>1</xdr:col>
          <xdr:colOff>76200</xdr:colOff>
          <xdr:row>43</xdr:row>
          <xdr:rowOff>581025</xdr:rowOff>
        </xdr:to>
        <xdr:sp macro="" textlink="">
          <xdr:nvSpPr>
            <xdr:cNvPr id="571406" name="Check Box 14" hidden="1">
              <a:extLst>
                <a:ext uri="{63B3BB69-23CF-44E3-9099-C40C66FF867C}">
                  <a14:compatExt spid="_x0000_s571406"/>
                </a:ext>
                <a:ext uri="{FF2B5EF4-FFF2-40B4-BE49-F238E27FC236}">
                  <a16:creationId xmlns:a16="http://schemas.microsoft.com/office/drawing/2014/main" id="{00000000-0008-0000-4400-00000E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361950</xdr:colOff>
      <xdr:row>1</xdr:row>
      <xdr:rowOff>9525</xdr:rowOff>
    </xdr:from>
    <xdr:to>
      <xdr:col>24</xdr:col>
      <xdr:colOff>322621</xdr:colOff>
      <xdr:row>8</xdr:row>
      <xdr:rowOff>80604</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400-000003000000}"/>
            </a:ext>
          </a:extLst>
        </xdr:cNvPr>
        <xdr:cNvSpPr/>
      </xdr:nvSpPr>
      <xdr:spPr>
        <a:xfrm>
          <a:off x="8001000" y="1905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7214658" y="390524"/>
          <a:ext cx="2241550" cy="13779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48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201604" cy="392800"/>
    <xdr:sp macro="" textlink="">
      <xdr:nvSpPr>
        <xdr:cNvPr id="3" name="テキスト ボックス 2">
          <a:extLst>
            <a:ext uri="{FF2B5EF4-FFF2-40B4-BE49-F238E27FC236}">
              <a16:creationId xmlns:a16="http://schemas.microsoft.com/office/drawing/2014/main" id="{00000000-0008-0000-4800-000003000000}"/>
            </a:ext>
          </a:extLst>
        </xdr:cNvPr>
        <xdr:cNvSpPr txBox="1"/>
      </xdr:nvSpPr>
      <xdr:spPr>
        <a:xfrm>
          <a:off x="3192570" y="259775"/>
          <a:ext cx="3201604"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8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4A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A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276225</xdr:colOff>
      <xdr:row>2</xdr:row>
      <xdr:rowOff>19050</xdr:rowOff>
    </xdr:from>
    <xdr:to>
      <xdr:col>13</xdr:col>
      <xdr:colOff>466725</xdr:colOff>
      <xdr:row>5</xdr:row>
      <xdr:rowOff>485775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B00-000004000000}"/>
            </a:ext>
          </a:extLst>
        </xdr:cNvPr>
        <xdr:cNvSpPr/>
      </xdr:nvSpPr>
      <xdr:spPr>
        <a:xfrm>
          <a:off x="7562850" y="2667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276225</xdr:colOff>
      <xdr:row>1</xdr:row>
      <xdr:rowOff>19050</xdr:rowOff>
    </xdr:from>
    <xdr:to>
      <xdr:col>21</xdr:col>
      <xdr:colOff>466725</xdr:colOff>
      <xdr:row>4</xdr:row>
      <xdr:rowOff>123825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C00-000004000000}"/>
            </a:ext>
          </a:extLst>
        </xdr:cNvPr>
        <xdr:cNvSpPr/>
      </xdr:nvSpPr>
      <xdr:spPr>
        <a:xfrm>
          <a:off x="6772275" y="3238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76200</xdr:colOff>
          <xdr:row>10</xdr:row>
          <xdr:rowOff>0</xdr:rowOff>
        </xdr:from>
        <xdr:to>
          <xdr:col>9</xdr:col>
          <xdr:colOff>76200</xdr:colOff>
          <xdr:row>11</xdr:row>
          <xdr:rowOff>0</xdr:rowOff>
        </xdr:to>
        <xdr:sp macro="" textlink="">
          <xdr:nvSpPr>
            <xdr:cNvPr id="562177" name="Check Box 1" hidden="1">
              <a:extLst>
                <a:ext uri="{63B3BB69-23CF-44E3-9099-C40C66FF867C}">
                  <a14:compatExt spid="_x0000_s562177"/>
                </a:ext>
                <a:ext uri="{FF2B5EF4-FFF2-40B4-BE49-F238E27FC236}">
                  <a16:creationId xmlns:a16="http://schemas.microsoft.com/office/drawing/2014/main" id="{00000000-0008-0000-4D00-00000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95250</xdr:colOff>
          <xdr:row>11</xdr:row>
          <xdr:rowOff>0</xdr:rowOff>
        </xdr:to>
        <xdr:sp macro="" textlink="">
          <xdr:nvSpPr>
            <xdr:cNvPr id="562178" name="Check Box 2" hidden="1">
              <a:extLst>
                <a:ext uri="{63B3BB69-23CF-44E3-9099-C40C66FF867C}">
                  <a14:compatExt spid="_x0000_s562178"/>
                </a:ext>
                <a:ext uri="{FF2B5EF4-FFF2-40B4-BE49-F238E27FC236}">
                  <a16:creationId xmlns:a16="http://schemas.microsoft.com/office/drawing/2014/main" id="{00000000-0008-0000-4D00-00000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95250</xdr:colOff>
          <xdr:row>11</xdr:row>
          <xdr:rowOff>0</xdr:rowOff>
        </xdr:to>
        <xdr:sp macro="" textlink="">
          <xdr:nvSpPr>
            <xdr:cNvPr id="562179" name="Check Box 3" hidden="1">
              <a:extLst>
                <a:ext uri="{63B3BB69-23CF-44E3-9099-C40C66FF867C}">
                  <a14:compatExt spid="_x0000_s562179"/>
                </a:ext>
                <a:ext uri="{FF2B5EF4-FFF2-40B4-BE49-F238E27FC236}">
                  <a16:creationId xmlns:a16="http://schemas.microsoft.com/office/drawing/2014/main" id="{00000000-0008-0000-4D00-00000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6</xdr:col>
          <xdr:colOff>161925</xdr:colOff>
          <xdr:row>64</xdr:row>
          <xdr:rowOff>0</xdr:rowOff>
        </xdr:to>
        <xdr:sp macro="" textlink="">
          <xdr:nvSpPr>
            <xdr:cNvPr id="562180" name="Check Box 4" hidden="1">
              <a:extLst>
                <a:ext uri="{63B3BB69-23CF-44E3-9099-C40C66FF867C}">
                  <a14:compatExt spid="_x0000_s562180"/>
                </a:ext>
                <a:ext uri="{FF2B5EF4-FFF2-40B4-BE49-F238E27FC236}">
                  <a16:creationId xmlns:a16="http://schemas.microsoft.com/office/drawing/2014/main" id="{00000000-0008-0000-4D00-00000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63</xdr:row>
          <xdr:rowOff>0</xdr:rowOff>
        </xdr:from>
        <xdr:to>
          <xdr:col>8</xdr:col>
          <xdr:colOff>161925</xdr:colOff>
          <xdr:row>64</xdr:row>
          <xdr:rowOff>0</xdr:rowOff>
        </xdr:to>
        <xdr:sp macro="" textlink="">
          <xdr:nvSpPr>
            <xdr:cNvPr id="562181" name="Check Box 5" hidden="1">
              <a:extLst>
                <a:ext uri="{63B3BB69-23CF-44E3-9099-C40C66FF867C}">
                  <a14:compatExt spid="_x0000_s562181"/>
                </a:ext>
                <a:ext uri="{FF2B5EF4-FFF2-40B4-BE49-F238E27FC236}">
                  <a16:creationId xmlns:a16="http://schemas.microsoft.com/office/drawing/2014/main" id="{00000000-0008-0000-4D00-00000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6</xdr:col>
          <xdr:colOff>161925</xdr:colOff>
          <xdr:row>81</xdr:row>
          <xdr:rowOff>0</xdr:rowOff>
        </xdr:to>
        <xdr:sp macro="" textlink="">
          <xdr:nvSpPr>
            <xdr:cNvPr id="562182" name="Check Box 6" hidden="1">
              <a:extLst>
                <a:ext uri="{63B3BB69-23CF-44E3-9099-C40C66FF867C}">
                  <a14:compatExt spid="_x0000_s562182"/>
                </a:ext>
                <a:ext uri="{FF2B5EF4-FFF2-40B4-BE49-F238E27FC236}">
                  <a16:creationId xmlns:a16="http://schemas.microsoft.com/office/drawing/2014/main" id="{00000000-0008-0000-4D00-00000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161925</xdr:colOff>
          <xdr:row>81</xdr:row>
          <xdr:rowOff>0</xdr:rowOff>
        </xdr:to>
        <xdr:sp macro="" textlink="">
          <xdr:nvSpPr>
            <xdr:cNvPr id="562183" name="Check Box 7" hidden="1">
              <a:extLst>
                <a:ext uri="{63B3BB69-23CF-44E3-9099-C40C66FF867C}">
                  <a14:compatExt spid="_x0000_s562183"/>
                </a:ext>
                <a:ext uri="{FF2B5EF4-FFF2-40B4-BE49-F238E27FC236}">
                  <a16:creationId xmlns:a16="http://schemas.microsoft.com/office/drawing/2014/main" id="{00000000-0008-0000-4D00-00000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6</xdr:col>
          <xdr:colOff>161925</xdr:colOff>
          <xdr:row>98</xdr:row>
          <xdr:rowOff>0</xdr:rowOff>
        </xdr:to>
        <xdr:sp macro="" textlink="">
          <xdr:nvSpPr>
            <xdr:cNvPr id="562184" name="Check Box 8" hidden="1">
              <a:extLst>
                <a:ext uri="{63B3BB69-23CF-44E3-9099-C40C66FF867C}">
                  <a14:compatExt spid="_x0000_s562184"/>
                </a:ext>
                <a:ext uri="{FF2B5EF4-FFF2-40B4-BE49-F238E27FC236}">
                  <a16:creationId xmlns:a16="http://schemas.microsoft.com/office/drawing/2014/main" id="{00000000-0008-0000-4D00-00000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97</xdr:row>
          <xdr:rowOff>0</xdr:rowOff>
        </xdr:from>
        <xdr:to>
          <xdr:col>8</xdr:col>
          <xdr:colOff>161925</xdr:colOff>
          <xdr:row>98</xdr:row>
          <xdr:rowOff>0</xdr:rowOff>
        </xdr:to>
        <xdr:sp macro="" textlink="">
          <xdr:nvSpPr>
            <xdr:cNvPr id="562185" name="Check Box 9" hidden="1">
              <a:extLst>
                <a:ext uri="{63B3BB69-23CF-44E3-9099-C40C66FF867C}">
                  <a14:compatExt spid="_x0000_s562185"/>
                </a:ext>
                <a:ext uri="{FF2B5EF4-FFF2-40B4-BE49-F238E27FC236}">
                  <a16:creationId xmlns:a16="http://schemas.microsoft.com/office/drawing/2014/main" id="{00000000-0008-0000-4D00-00000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2</xdr:col>
          <xdr:colOff>161925</xdr:colOff>
          <xdr:row>69</xdr:row>
          <xdr:rowOff>0</xdr:rowOff>
        </xdr:to>
        <xdr:sp macro="" textlink="">
          <xdr:nvSpPr>
            <xdr:cNvPr id="562186" name="Check Box 10" hidden="1">
              <a:extLst>
                <a:ext uri="{63B3BB69-23CF-44E3-9099-C40C66FF867C}">
                  <a14:compatExt spid="_x0000_s562186"/>
                </a:ext>
                <a:ext uri="{FF2B5EF4-FFF2-40B4-BE49-F238E27FC236}">
                  <a16:creationId xmlns:a16="http://schemas.microsoft.com/office/drawing/2014/main" id="{00000000-0008-0000-4D00-00000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0</xdr:rowOff>
        </xdr:from>
        <xdr:to>
          <xdr:col>4</xdr:col>
          <xdr:colOff>161925</xdr:colOff>
          <xdr:row>69</xdr:row>
          <xdr:rowOff>0</xdr:rowOff>
        </xdr:to>
        <xdr:sp macro="" textlink="">
          <xdr:nvSpPr>
            <xdr:cNvPr id="562187" name="Check Box 11" hidden="1">
              <a:extLst>
                <a:ext uri="{63B3BB69-23CF-44E3-9099-C40C66FF867C}">
                  <a14:compatExt spid="_x0000_s562187"/>
                </a:ext>
                <a:ext uri="{FF2B5EF4-FFF2-40B4-BE49-F238E27FC236}">
                  <a16:creationId xmlns:a16="http://schemas.microsoft.com/office/drawing/2014/main" id="{00000000-0008-0000-4D00-00000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6</xdr:col>
          <xdr:colOff>161925</xdr:colOff>
          <xdr:row>69</xdr:row>
          <xdr:rowOff>0</xdr:rowOff>
        </xdr:to>
        <xdr:sp macro="" textlink="">
          <xdr:nvSpPr>
            <xdr:cNvPr id="562188" name="Check Box 12" hidden="1">
              <a:extLst>
                <a:ext uri="{63B3BB69-23CF-44E3-9099-C40C66FF867C}">
                  <a14:compatExt spid="_x0000_s562188"/>
                </a:ext>
                <a:ext uri="{FF2B5EF4-FFF2-40B4-BE49-F238E27FC236}">
                  <a16:creationId xmlns:a16="http://schemas.microsoft.com/office/drawing/2014/main" id="{00000000-0008-0000-4D00-00000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68</xdr:row>
          <xdr:rowOff>0</xdr:rowOff>
        </xdr:from>
        <xdr:to>
          <xdr:col>8</xdr:col>
          <xdr:colOff>161925</xdr:colOff>
          <xdr:row>69</xdr:row>
          <xdr:rowOff>0</xdr:rowOff>
        </xdr:to>
        <xdr:sp macro="" textlink="">
          <xdr:nvSpPr>
            <xdr:cNvPr id="562189" name="Check Box 13" hidden="1">
              <a:extLst>
                <a:ext uri="{63B3BB69-23CF-44E3-9099-C40C66FF867C}">
                  <a14:compatExt spid="_x0000_s562189"/>
                </a:ext>
                <a:ext uri="{FF2B5EF4-FFF2-40B4-BE49-F238E27FC236}">
                  <a16:creationId xmlns:a16="http://schemas.microsoft.com/office/drawing/2014/main" id="{00000000-0008-0000-4D00-00000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2</xdr:col>
          <xdr:colOff>161925</xdr:colOff>
          <xdr:row>71</xdr:row>
          <xdr:rowOff>0</xdr:rowOff>
        </xdr:to>
        <xdr:sp macro="" textlink="">
          <xdr:nvSpPr>
            <xdr:cNvPr id="562190" name="Check Box 14" hidden="1">
              <a:extLst>
                <a:ext uri="{63B3BB69-23CF-44E3-9099-C40C66FF867C}">
                  <a14:compatExt spid="_x0000_s562190"/>
                </a:ext>
                <a:ext uri="{FF2B5EF4-FFF2-40B4-BE49-F238E27FC236}">
                  <a16:creationId xmlns:a16="http://schemas.microsoft.com/office/drawing/2014/main" id="{00000000-0008-0000-4D00-00000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xdr:row>
          <xdr:rowOff>0</xdr:rowOff>
        </xdr:from>
        <xdr:to>
          <xdr:col>4</xdr:col>
          <xdr:colOff>161925</xdr:colOff>
          <xdr:row>71</xdr:row>
          <xdr:rowOff>0</xdr:rowOff>
        </xdr:to>
        <xdr:sp macro="" textlink="">
          <xdr:nvSpPr>
            <xdr:cNvPr id="562191" name="Check Box 15" hidden="1">
              <a:extLst>
                <a:ext uri="{63B3BB69-23CF-44E3-9099-C40C66FF867C}">
                  <a14:compatExt spid="_x0000_s562191"/>
                </a:ext>
                <a:ext uri="{FF2B5EF4-FFF2-40B4-BE49-F238E27FC236}">
                  <a16:creationId xmlns:a16="http://schemas.microsoft.com/office/drawing/2014/main" id="{00000000-0008-0000-4D00-00000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6</xdr:col>
          <xdr:colOff>161925</xdr:colOff>
          <xdr:row>71</xdr:row>
          <xdr:rowOff>0</xdr:rowOff>
        </xdr:to>
        <xdr:sp macro="" textlink="">
          <xdr:nvSpPr>
            <xdr:cNvPr id="562192" name="Check Box 16" hidden="1">
              <a:extLst>
                <a:ext uri="{63B3BB69-23CF-44E3-9099-C40C66FF867C}">
                  <a14:compatExt spid="_x0000_s562192"/>
                </a:ext>
                <a:ext uri="{FF2B5EF4-FFF2-40B4-BE49-F238E27FC236}">
                  <a16:creationId xmlns:a16="http://schemas.microsoft.com/office/drawing/2014/main" id="{00000000-0008-0000-4D00-00001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xdr:row>
          <xdr:rowOff>0</xdr:rowOff>
        </xdr:from>
        <xdr:to>
          <xdr:col>8</xdr:col>
          <xdr:colOff>161925</xdr:colOff>
          <xdr:row>71</xdr:row>
          <xdr:rowOff>0</xdr:rowOff>
        </xdr:to>
        <xdr:sp macro="" textlink="">
          <xdr:nvSpPr>
            <xdr:cNvPr id="562193" name="Check Box 17" hidden="1">
              <a:extLst>
                <a:ext uri="{63B3BB69-23CF-44E3-9099-C40C66FF867C}">
                  <a14:compatExt spid="_x0000_s562193"/>
                </a:ext>
                <a:ext uri="{FF2B5EF4-FFF2-40B4-BE49-F238E27FC236}">
                  <a16:creationId xmlns:a16="http://schemas.microsoft.com/office/drawing/2014/main" id="{00000000-0008-0000-4D00-00001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2</xdr:col>
          <xdr:colOff>161925</xdr:colOff>
          <xdr:row>72</xdr:row>
          <xdr:rowOff>0</xdr:rowOff>
        </xdr:to>
        <xdr:sp macro="" textlink="">
          <xdr:nvSpPr>
            <xdr:cNvPr id="562194" name="Check Box 18" hidden="1">
              <a:extLst>
                <a:ext uri="{63B3BB69-23CF-44E3-9099-C40C66FF867C}">
                  <a14:compatExt spid="_x0000_s562194"/>
                </a:ext>
                <a:ext uri="{FF2B5EF4-FFF2-40B4-BE49-F238E27FC236}">
                  <a16:creationId xmlns:a16="http://schemas.microsoft.com/office/drawing/2014/main" id="{00000000-0008-0000-4D00-00001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4</xdr:col>
          <xdr:colOff>161925</xdr:colOff>
          <xdr:row>72</xdr:row>
          <xdr:rowOff>0</xdr:rowOff>
        </xdr:to>
        <xdr:sp macro="" textlink="">
          <xdr:nvSpPr>
            <xdr:cNvPr id="562195" name="Check Box 19" hidden="1">
              <a:extLst>
                <a:ext uri="{63B3BB69-23CF-44E3-9099-C40C66FF867C}">
                  <a14:compatExt spid="_x0000_s562195"/>
                </a:ext>
                <a:ext uri="{FF2B5EF4-FFF2-40B4-BE49-F238E27FC236}">
                  <a16:creationId xmlns:a16="http://schemas.microsoft.com/office/drawing/2014/main" id="{00000000-0008-0000-4D00-00001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6</xdr:col>
          <xdr:colOff>161925</xdr:colOff>
          <xdr:row>72</xdr:row>
          <xdr:rowOff>0</xdr:rowOff>
        </xdr:to>
        <xdr:sp macro="" textlink="">
          <xdr:nvSpPr>
            <xdr:cNvPr id="562196" name="Check Box 20" hidden="1">
              <a:extLst>
                <a:ext uri="{63B3BB69-23CF-44E3-9099-C40C66FF867C}">
                  <a14:compatExt spid="_x0000_s562196"/>
                </a:ext>
                <a:ext uri="{FF2B5EF4-FFF2-40B4-BE49-F238E27FC236}">
                  <a16:creationId xmlns:a16="http://schemas.microsoft.com/office/drawing/2014/main" id="{00000000-0008-0000-4D00-00001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xdr:row>
          <xdr:rowOff>0</xdr:rowOff>
        </xdr:from>
        <xdr:to>
          <xdr:col>8</xdr:col>
          <xdr:colOff>161925</xdr:colOff>
          <xdr:row>72</xdr:row>
          <xdr:rowOff>0</xdr:rowOff>
        </xdr:to>
        <xdr:sp macro="" textlink="">
          <xdr:nvSpPr>
            <xdr:cNvPr id="562197" name="Check Box 21" hidden="1">
              <a:extLst>
                <a:ext uri="{63B3BB69-23CF-44E3-9099-C40C66FF867C}">
                  <a14:compatExt spid="_x0000_s562197"/>
                </a:ext>
                <a:ext uri="{FF2B5EF4-FFF2-40B4-BE49-F238E27FC236}">
                  <a16:creationId xmlns:a16="http://schemas.microsoft.com/office/drawing/2014/main" id="{00000000-0008-0000-4D00-00001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2</xdr:col>
          <xdr:colOff>161925</xdr:colOff>
          <xdr:row>73</xdr:row>
          <xdr:rowOff>0</xdr:rowOff>
        </xdr:to>
        <xdr:sp macro="" textlink="">
          <xdr:nvSpPr>
            <xdr:cNvPr id="562198" name="Check Box 22" hidden="1">
              <a:extLst>
                <a:ext uri="{63B3BB69-23CF-44E3-9099-C40C66FF867C}">
                  <a14:compatExt spid="_x0000_s562198"/>
                </a:ext>
                <a:ext uri="{FF2B5EF4-FFF2-40B4-BE49-F238E27FC236}">
                  <a16:creationId xmlns:a16="http://schemas.microsoft.com/office/drawing/2014/main" id="{00000000-0008-0000-4D00-00001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72</xdr:row>
          <xdr:rowOff>0</xdr:rowOff>
        </xdr:from>
        <xdr:to>
          <xdr:col>4</xdr:col>
          <xdr:colOff>161925</xdr:colOff>
          <xdr:row>73</xdr:row>
          <xdr:rowOff>0</xdr:rowOff>
        </xdr:to>
        <xdr:sp macro="" textlink="">
          <xdr:nvSpPr>
            <xdr:cNvPr id="562199" name="Check Box 23" hidden="1">
              <a:extLst>
                <a:ext uri="{63B3BB69-23CF-44E3-9099-C40C66FF867C}">
                  <a14:compatExt spid="_x0000_s562199"/>
                </a:ext>
                <a:ext uri="{FF2B5EF4-FFF2-40B4-BE49-F238E27FC236}">
                  <a16:creationId xmlns:a16="http://schemas.microsoft.com/office/drawing/2014/main" id="{00000000-0008-0000-4D00-00001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161925</xdr:colOff>
          <xdr:row>73</xdr:row>
          <xdr:rowOff>0</xdr:rowOff>
        </xdr:to>
        <xdr:sp macro="" textlink="">
          <xdr:nvSpPr>
            <xdr:cNvPr id="562200" name="Check Box 24" hidden="1">
              <a:extLst>
                <a:ext uri="{63B3BB69-23CF-44E3-9099-C40C66FF867C}">
                  <a14:compatExt spid="_x0000_s562200"/>
                </a:ext>
                <a:ext uri="{FF2B5EF4-FFF2-40B4-BE49-F238E27FC236}">
                  <a16:creationId xmlns:a16="http://schemas.microsoft.com/office/drawing/2014/main" id="{00000000-0008-0000-4D00-00001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72</xdr:row>
          <xdr:rowOff>0</xdr:rowOff>
        </xdr:from>
        <xdr:to>
          <xdr:col>8</xdr:col>
          <xdr:colOff>161925</xdr:colOff>
          <xdr:row>73</xdr:row>
          <xdr:rowOff>0</xdr:rowOff>
        </xdr:to>
        <xdr:sp macro="" textlink="">
          <xdr:nvSpPr>
            <xdr:cNvPr id="562201" name="Check Box 25" hidden="1">
              <a:extLst>
                <a:ext uri="{63B3BB69-23CF-44E3-9099-C40C66FF867C}">
                  <a14:compatExt spid="_x0000_s562201"/>
                </a:ext>
                <a:ext uri="{FF2B5EF4-FFF2-40B4-BE49-F238E27FC236}">
                  <a16:creationId xmlns:a16="http://schemas.microsoft.com/office/drawing/2014/main" id="{00000000-0008-0000-4D00-00001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2</xdr:col>
          <xdr:colOff>161925</xdr:colOff>
          <xdr:row>74</xdr:row>
          <xdr:rowOff>0</xdr:rowOff>
        </xdr:to>
        <xdr:sp macro="" textlink="">
          <xdr:nvSpPr>
            <xdr:cNvPr id="562202" name="Check Box 26" hidden="1">
              <a:extLst>
                <a:ext uri="{63B3BB69-23CF-44E3-9099-C40C66FF867C}">
                  <a14:compatExt spid="_x0000_s562202"/>
                </a:ext>
                <a:ext uri="{FF2B5EF4-FFF2-40B4-BE49-F238E27FC236}">
                  <a16:creationId xmlns:a16="http://schemas.microsoft.com/office/drawing/2014/main" id="{00000000-0008-0000-4D00-00001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4</xdr:col>
          <xdr:colOff>161925</xdr:colOff>
          <xdr:row>74</xdr:row>
          <xdr:rowOff>0</xdr:rowOff>
        </xdr:to>
        <xdr:sp macro="" textlink="">
          <xdr:nvSpPr>
            <xdr:cNvPr id="562203" name="Check Box 27" hidden="1">
              <a:extLst>
                <a:ext uri="{63B3BB69-23CF-44E3-9099-C40C66FF867C}">
                  <a14:compatExt spid="_x0000_s562203"/>
                </a:ext>
                <a:ext uri="{FF2B5EF4-FFF2-40B4-BE49-F238E27FC236}">
                  <a16:creationId xmlns:a16="http://schemas.microsoft.com/office/drawing/2014/main" id="{00000000-0008-0000-4D00-00001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161925</xdr:colOff>
          <xdr:row>74</xdr:row>
          <xdr:rowOff>0</xdr:rowOff>
        </xdr:to>
        <xdr:sp macro="" textlink="">
          <xdr:nvSpPr>
            <xdr:cNvPr id="562204" name="Check Box 28" hidden="1">
              <a:extLst>
                <a:ext uri="{63B3BB69-23CF-44E3-9099-C40C66FF867C}">
                  <a14:compatExt spid="_x0000_s562204"/>
                </a:ext>
                <a:ext uri="{FF2B5EF4-FFF2-40B4-BE49-F238E27FC236}">
                  <a16:creationId xmlns:a16="http://schemas.microsoft.com/office/drawing/2014/main" id="{00000000-0008-0000-4D00-00001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73</xdr:row>
          <xdr:rowOff>0</xdr:rowOff>
        </xdr:from>
        <xdr:to>
          <xdr:col>8</xdr:col>
          <xdr:colOff>161925</xdr:colOff>
          <xdr:row>74</xdr:row>
          <xdr:rowOff>0</xdr:rowOff>
        </xdr:to>
        <xdr:sp macro="" textlink="">
          <xdr:nvSpPr>
            <xdr:cNvPr id="562205" name="Check Box 29" hidden="1">
              <a:extLst>
                <a:ext uri="{63B3BB69-23CF-44E3-9099-C40C66FF867C}">
                  <a14:compatExt spid="_x0000_s562205"/>
                </a:ext>
                <a:ext uri="{FF2B5EF4-FFF2-40B4-BE49-F238E27FC236}">
                  <a16:creationId xmlns:a16="http://schemas.microsoft.com/office/drawing/2014/main" id="{00000000-0008-0000-4D00-00001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2</xdr:col>
          <xdr:colOff>161925</xdr:colOff>
          <xdr:row>75</xdr:row>
          <xdr:rowOff>0</xdr:rowOff>
        </xdr:to>
        <xdr:sp macro="" textlink="">
          <xdr:nvSpPr>
            <xdr:cNvPr id="562206" name="Check Box 30" hidden="1">
              <a:extLst>
                <a:ext uri="{63B3BB69-23CF-44E3-9099-C40C66FF867C}">
                  <a14:compatExt spid="_x0000_s562206"/>
                </a:ext>
                <a:ext uri="{FF2B5EF4-FFF2-40B4-BE49-F238E27FC236}">
                  <a16:creationId xmlns:a16="http://schemas.microsoft.com/office/drawing/2014/main" id="{00000000-0008-0000-4D00-00001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4</xdr:col>
          <xdr:colOff>161925</xdr:colOff>
          <xdr:row>75</xdr:row>
          <xdr:rowOff>0</xdr:rowOff>
        </xdr:to>
        <xdr:sp macro="" textlink="">
          <xdr:nvSpPr>
            <xdr:cNvPr id="562207" name="Check Box 31" hidden="1">
              <a:extLst>
                <a:ext uri="{63B3BB69-23CF-44E3-9099-C40C66FF867C}">
                  <a14:compatExt spid="_x0000_s562207"/>
                </a:ext>
                <a:ext uri="{FF2B5EF4-FFF2-40B4-BE49-F238E27FC236}">
                  <a16:creationId xmlns:a16="http://schemas.microsoft.com/office/drawing/2014/main" id="{00000000-0008-0000-4D00-00001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161925</xdr:colOff>
          <xdr:row>75</xdr:row>
          <xdr:rowOff>0</xdr:rowOff>
        </xdr:to>
        <xdr:sp macro="" textlink="">
          <xdr:nvSpPr>
            <xdr:cNvPr id="562208" name="Check Box 32" hidden="1">
              <a:extLst>
                <a:ext uri="{63B3BB69-23CF-44E3-9099-C40C66FF867C}">
                  <a14:compatExt spid="_x0000_s562208"/>
                </a:ext>
                <a:ext uri="{FF2B5EF4-FFF2-40B4-BE49-F238E27FC236}">
                  <a16:creationId xmlns:a16="http://schemas.microsoft.com/office/drawing/2014/main" id="{00000000-0008-0000-4D00-00002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xdr:row>
          <xdr:rowOff>0</xdr:rowOff>
        </xdr:from>
        <xdr:to>
          <xdr:col>8</xdr:col>
          <xdr:colOff>161925</xdr:colOff>
          <xdr:row>75</xdr:row>
          <xdr:rowOff>0</xdr:rowOff>
        </xdr:to>
        <xdr:sp macro="" textlink="">
          <xdr:nvSpPr>
            <xdr:cNvPr id="562209" name="Check Box 33" hidden="1">
              <a:extLst>
                <a:ext uri="{63B3BB69-23CF-44E3-9099-C40C66FF867C}">
                  <a14:compatExt spid="_x0000_s562209"/>
                </a:ext>
                <a:ext uri="{FF2B5EF4-FFF2-40B4-BE49-F238E27FC236}">
                  <a16:creationId xmlns:a16="http://schemas.microsoft.com/office/drawing/2014/main" id="{00000000-0008-0000-4D00-00002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2</xdr:col>
          <xdr:colOff>161925</xdr:colOff>
          <xdr:row>76</xdr:row>
          <xdr:rowOff>0</xdr:rowOff>
        </xdr:to>
        <xdr:sp macro="" textlink="">
          <xdr:nvSpPr>
            <xdr:cNvPr id="562210" name="Check Box 34" hidden="1">
              <a:extLst>
                <a:ext uri="{63B3BB69-23CF-44E3-9099-C40C66FF867C}">
                  <a14:compatExt spid="_x0000_s562210"/>
                </a:ext>
                <a:ext uri="{FF2B5EF4-FFF2-40B4-BE49-F238E27FC236}">
                  <a16:creationId xmlns:a16="http://schemas.microsoft.com/office/drawing/2014/main" id="{00000000-0008-0000-4D00-00002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4</xdr:col>
          <xdr:colOff>161925</xdr:colOff>
          <xdr:row>76</xdr:row>
          <xdr:rowOff>0</xdr:rowOff>
        </xdr:to>
        <xdr:sp macro="" textlink="">
          <xdr:nvSpPr>
            <xdr:cNvPr id="562211" name="Check Box 35" hidden="1">
              <a:extLst>
                <a:ext uri="{63B3BB69-23CF-44E3-9099-C40C66FF867C}">
                  <a14:compatExt spid="_x0000_s562211"/>
                </a:ext>
                <a:ext uri="{FF2B5EF4-FFF2-40B4-BE49-F238E27FC236}">
                  <a16:creationId xmlns:a16="http://schemas.microsoft.com/office/drawing/2014/main" id="{00000000-0008-0000-4D00-00002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6</xdr:col>
          <xdr:colOff>161925</xdr:colOff>
          <xdr:row>76</xdr:row>
          <xdr:rowOff>0</xdr:rowOff>
        </xdr:to>
        <xdr:sp macro="" textlink="">
          <xdr:nvSpPr>
            <xdr:cNvPr id="562212" name="Check Box 36" hidden="1">
              <a:extLst>
                <a:ext uri="{63B3BB69-23CF-44E3-9099-C40C66FF867C}">
                  <a14:compatExt spid="_x0000_s562212"/>
                </a:ext>
                <a:ext uri="{FF2B5EF4-FFF2-40B4-BE49-F238E27FC236}">
                  <a16:creationId xmlns:a16="http://schemas.microsoft.com/office/drawing/2014/main" id="{00000000-0008-0000-4D00-00002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75</xdr:row>
          <xdr:rowOff>0</xdr:rowOff>
        </xdr:from>
        <xdr:to>
          <xdr:col>8</xdr:col>
          <xdr:colOff>161925</xdr:colOff>
          <xdr:row>76</xdr:row>
          <xdr:rowOff>0</xdr:rowOff>
        </xdr:to>
        <xdr:sp macro="" textlink="">
          <xdr:nvSpPr>
            <xdr:cNvPr id="562213" name="Check Box 37" hidden="1">
              <a:extLst>
                <a:ext uri="{63B3BB69-23CF-44E3-9099-C40C66FF867C}">
                  <a14:compatExt spid="_x0000_s562213"/>
                </a:ext>
                <a:ext uri="{FF2B5EF4-FFF2-40B4-BE49-F238E27FC236}">
                  <a16:creationId xmlns:a16="http://schemas.microsoft.com/office/drawing/2014/main" id="{00000000-0008-0000-4D00-00002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2</xdr:col>
          <xdr:colOff>161925</xdr:colOff>
          <xdr:row>77</xdr:row>
          <xdr:rowOff>0</xdr:rowOff>
        </xdr:to>
        <xdr:sp macro="" textlink="">
          <xdr:nvSpPr>
            <xdr:cNvPr id="562214" name="Check Box 38" hidden="1">
              <a:extLst>
                <a:ext uri="{63B3BB69-23CF-44E3-9099-C40C66FF867C}">
                  <a14:compatExt spid="_x0000_s562214"/>
                </a:ext>
                <a:ext uri="{FF2B5EF4-FFF2-40B4-BE49-F238E27FC236}">
                  <a16:creationId xmlns:a16="http://schemas.microsoft.com/office/drawing/2014/main" id="{00000000-0008-0000-4D00-00002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4</xdr:col>
          <xdr:colOff>161925</xdr:colOff>
          <xdr:row>77</xdr:row>
          <xdr:rowOff>0</xdr:rowOff>
        </xdr:to>
        <xdr:sp macro="" textlink="">
          <xdr:nvSpPr>
            <xdr:cNvPr id="562215" name="Check Box 39" hidden="1">
              <a:extLst>
                <a:ext uri="{63B3BB69-23CF-44E3-9099-C40C66FF867C}">
                  <a14:compatExt spid="_x0000_s562215"/>
                </a:ext>
                <a:ext uri="{FF2B5EF4-FFF2-40B4-BE49-F238E27FC236}">
                  <a16:creationId xmlns:a16="http://schemas.microsoft.com/office/drawing/2014/main" id="{00000000-0008-0000-4D00-00002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6</xdr:col>
          <xdr:colOff>161925</xdr:colOff>
          <xdr:row>77</xdr:row>
          <xdr:rowOff>0</xdr:rowOff>
        </xdr:to>
        <xdr:sp macro="" textlink="">
          <xdr:nvSpPr>
            <xdr:cNvPr id="562216" name="Check Box 40" hidden="1">
              <a:extLst>
                <a:ext uri="{63B3BB69-23CF-44E3-9099-C40C66FF867C}">
                  <a14:compatExt spid="_x0000_s562216"/>
                </a:ext>
                <a:ext uri="{FF2B5EF4-FFF2-40B4-BE49-F238E27FC236}">
                  <a16:creationId xmlns:a16="http://schemas.microsoft.com/office/drawing/2014/main" id="{00000000-0008-0000-4D00-00002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xdr:row>
          <xdr:rowOff>0</xdr:rowOff>
        </xdr:from>
        <xdr:to>
          <xdr:col>8</xdr:col>
          <xdr:colOff>161925</xdr:colOff>
          <xdr:row>77</xdr:row>
          <xdr:rowOff>0</xdr:rowOff>
        </xdr:to>
        <xdr:sp macro="" textlink="">
          <xdr:nvSpPr>
            <xdr:cNvPr id="562217" name="Check Box 41" hidden="1">
              <a:extLst>
                <a:ext uri="{63B3BB69-23CF-44E3-9099-C40C66FF867C}">
                  <a14:compatExt spid="_x0000_s562217"/>
                </a:ext>
                <a:ext uri="{FF2B5EF4-FFF2-40B4-BE49-F238E27FC236}">
                  <a16:creationId xmlns:a16="http://schemas.microsoft.com/office/drawing/2014/main" id="{00000000-0008-0000-4D00-00002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2</xdr:col>
          <xdr:colOff>161925</xdr:colOff>
          <xdr:row>78</xdr:row>
          <xdr:rowOff>0</xdr:rowOff>
        </xdr:to>
        <xdr:sp macro="" textlink="">
          <xdr:nvSpPr>
            <xdr:cNvPr id="562218" name="Check Box 42" hidden="1">
              <a:extLst>
                <a:ext uri="{63B3BB69-23CF-44E3-9099-C40C66FF867C}">
                  <a14:compatExt spid="_x0000_s562218"/>
                </a:ext>
                <a:ext uri="{FF2B5EF4-FFF2-40B4-BE49-F238E27FC236}">
                  <a16:creationId xmlns:a16="http://schemas.microsoft.com/office/drawing/2014/main" id="{00000000-0008-0000-4D00-00002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4</xdr:col>
          <xdr:colOff>161925</xdr:colOff>
          <xdr:row>78</xdr:row>
          <xdr:rowOff>0</xdr:rowOff>
        </xdr:to>
        <xdr:sp macro="" textlink="">
          <xdr:nvSpPr>
            <xdr:cNvPr id="562219" name="Check Box 43" hidden="1">
              <a:extLst>
                <a:ext uri="{63B3BB69-23CF-44E3-9099-C40C66FF867C}">
                  <a14:compatExt spid="_x0000_s562219"/>
                </a:ext>
                <a:ext uri="{FF2B5EF4-FFF2-40B4-BE49-F238E27FC236}">
                  <a16:creationId xmlns:a16="http://schemas.microsoft.com/office/drawing/2014/main" id="{00000000-0008-0000-4D00-00002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6</xdr:col>
          <xdr:colOff>161925</xdr:colOff>
          <xdr:row>78</xdr:row>
          <xdr:rowOff>0</xdr:rowOff>
        </xdr:to>
        <xdr:sp macro="" textlink="">
          <xdr:nvSpPr>
            <xdr:cNvPr id="562220" name="Check Box 44" hidden="1">
              <a:extLst>
                <a:ext uri="{63B3BB69-23CF-44E3-9099-C40C66FF867C}">
                  <a14:compatExt spid="_x0000_s562220"/>
                </a:ext>
                <a:ext uri="{FF2B5EF4-FFF2-40B4-BE49-F238E27FC236}">
                  <a16:creationId xmlns:a16="http://schemas.microsoft.com/office/drawing/2014/main" id="{00000000-0008-0000-4D00-00002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77</xdr:row>
          <xdr:rowOff>0</xdr:rowOff>
        </xdr:from>
        <xdr:to>
          <xdr:col>8</xdr:col>
          <xdr:colOff>161925</xdr:colOff>
          <xdr:row>78</xdr:row>
          <xdr:rowOff>0</xdr:rowOff>
        </xdr:to>
        <xdr:sp macro="" textlink="">
          <xdr:nvSpPr>
            <xdr:cNvPr id="562221" name="Check Box 45" hidden="1">
              <a:extLst>
                <a:ext uri="{63B3BB69-23CF-44E3-9099-C40C66FF867C}">
                  <a14:compatExt spid="_x0000_s562221"/>
                </a:ext>
                <a:ext uri="{FF2B5EF4-FFF2-40B4-BE49-F238E27FC236}">
                  <a16:creationId xmlns:a16="http://schemas.microsoft.com/office/drawing/2014/main" id="{00000000-0008-0000-4D00-00002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2</xdr:col>
          <xdr:colOff>161925</xdr:colOff>
          <xdr:row>70</xdr:row>
          <xdr:rowOff>0</xdr:rowOff>
        </xdr:to>
        <xdr:sp macro="" textlink="">
          <xdr:nvSpPr>
            <xdr:cNvPr id="562222" name="Check Box 46" hidden="1">
              <a:extLst>
                <a:ext uri="{63B3BB69-23CF-44E3-9099-C40C66FF867C}">
                  <a14:compatExt spid="_x0000_s562222"/>
                </a:ext>
                <a:ext uri="{FF2B5EF4-FFF2-40B4-BE49-F238E27FC236}">
                  <a16:creationId xmlns:a16="http://schemas.microsoft.com/office/drawing/2014/main" id="{00000000-0008-0000-4D00-00002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4</xdr:col>
          <xdr:colOff>161925</xdr:colOff>
          <xdr:row>70</xdr:row>
          <xdr:rowOff>0</xdr:rowOff>
        </xdr:to>
        <xdr:sp macro="" textlink="">
          <xdr:nvSpPr>
            <xdr:cNvPr id="562223" name="Check Box 47" hidden="1">
              <a:extLst>
                <a:ext uri="{63B3BB69-23CF-44E3-9099-C40C66FF867C}">
                  <a14:compatExt spid="_x0000_s562223"/>
                </a:ext>
                <a:ext uri="{FF2B5EF4-FFF2-40B4-BE49-F238E27FC236}">
                  <a16:creationId xmlns:a16="http://schemas.microsoft.com/office/drawing/2014/main" id="{00000000-0008-0000-4D00-00002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6</xdr:col>
          <xdr:colOff>161925</xdr:colOff>
          <xdr:row>70</xdr:row>
          <xdr:rowOff>0</xdr:rowOff>
        </xdr:to>
        <xdr:sp macro="" textlink="">
          <xdr:nvSpPr>
            <xdr:cNvPr id="562224" name="Check Box 48" hidden="1">
              <a:extLst>
                <a:ext uri="{63B3BB69-23CF-44E3-9099-C40C66FF867C}">
                  <a14:compatExt spid="_x0000_s562224"/>
                </a:ext>
                <a:ext uri="{FF2B5EF4-FFF2-40B4-BE49-F238E27FC236}">
                  <a16:creationId xmlns:a16="http://schemas.microsoft.com/office/drawing/2014/main" id="{00000000-0008-0000-4D00-00003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xdr:row>
          <xdr:rowOff>0</xdr:rowOff>
        </xdr:from>
        <xdr:to>
          <xdr:col>8</xdr:col>
          <xdr:colOff>161925</xdr:colOff>
          <xdr:row>70</xdr:row>
          <xdr:rowOff>0</xdr:rowOff>
        </xdr:to>
        <xdr:sp macro="" textlink="">
          <xdr:nvSpPr>
            <xdr:cNvPr id="562225" name="Check Box 49" hidden="1">
              <a:extLst>
                <a:ext uri="{63B3BB69-23CF-44E3-9099-C40C66FF867C}">
                  <a14:compatExt spid="_x0000_s562225"/>
                </a:ext>
                <a:ext uri="{FF2B5EF4-FFF2-40B4-BE49-F238E27FC236}">
                  <a16:creationId xmlns:a16="http://schemas.microsoft.com/office/drawing/2014/main" id="{00000000-0008-0000-4D00-00003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161925</xdr:colOff>
          <xdr:row>86</xdr:row>
          <xdr:rowOff>0</xdr:rowOff>
        </xdr:to>
        <xdr:sp macro="" textlink="">
          <xdr:nvSpPr>
            <xdr:cNvPr id="562226" name="Check Box 50" hidden="1">
              <a:extLst>
                <a:ext uri="{63B3BB69-23CF-44E3-9099-C40C66FF867C}">
                  <a14:compatExt spid="_x0000_s562226"/>
                </a:ext>
                <a:ext uri="{FF2B5EF4-FFF2-40B4-BE49-F238E27FC236}">
                  <a16:creationId xmlns:a16="http://schemas.microsoft.com/office/drawing/2014/main" id="{00000000-0008-0000-4D00-00003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4</xdr:col>
          <xdr:colOff>161925</xdr:colOff>
          <xdr:row>86</xdr:row>
          <xdr:rowOff>0</xdr:rowOff>
        </xdr:to>
        <xdr:sp macro="" textlink="">
          <xdr:nvSpPr>
            <xdr:cNvPr id="562227" name="Check Box 51" hidden="1">
              <a:extLst>
                <a:ext uri="{63B3BB69-23CF-44E3-9099-C40C66FF867C}">
                  <a14:compatExt spid="_x0000_s562227"/>
                </a:ext>
                <a:ext uri="{FF2B5EF4-FFF2-40B4-BE49-F238E27FC236}">
                  <a16:creationId xmlns:a16="http://schemas.microsoft.com/office/drawing/2014/main" id="{00000000-0008-0000-4D00-00003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6</xdr:col>
          <xdr:colOff>161925</xdr:colOff>
          <xdr:row>86</xdr:row>
          <xdr:rowOff>0</xdr:rowOff>
        </xdr:to>
        <xdr:sp macro="" textlink="">
          <xdr:nvSpPr>
            <xdr:cNvPr id="562228" name="Check Box 52" hidden="1">
              <a:extLst>
                <a:ext uri="{63B3BB69-23CF-44E3-9099-C40C66FF867C}">
                  <a14:compatExt spid="_x0000_s562228"/>
                </a:ext>
                <a:ext uri="{FF2B5EF4-FFF2-40B4-BE49-F238E27FC236}">
                  <a16:creationId xmlns:a16="http://schemas.microsoft.com/office/drawing/2014/main" id="{00000000-0008-0000-4D00-00003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85</xdr:row>
          <xdr:rowOff>0</xdr:rowOff>
        </xdr:from>
        <xdr:to>
          <xdr:col>8</xdr:col>
          <xdr:colOff>161925</xdr:colOff>
          <xdr:row>86</xdr:row>
          <xdr:rowOff>0</xdr:rowOff>
        </xdr:to>
        <xdr:sp macro="" textlink="">
          <xdr:nvSpPr>
            <xdr:cNvPr id="562229" name="Check Box 53" hidden="1">
              <a:extLst>
                <a:ext uri="{63B3BB69-23CF-44E3-9099-C40C66FF867C}">
                  <a14:compatExt spid="_x0000_s562229"/>
                </a:ext>
                <a:ext uri="{FF2B5EF4-FFF2-40B4-BE49-F238E27FC236}">
                  <a16:creationId xmlns:a16="http://schemas.microsoft.com/office/drawing/2014/main" id="{00000000-0008-0000-4D00-00003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161925</xdr:colOff>
          <xdr:row>88</xdr:row>
          <xdr:rowOff>0</xdr:rowOff>
        </xdr:to>
        <xdr:sp macro="" textlink="">
          <xdr:nvSpPr>
            <xdr:cNvPr id="562230" name="Check Box 54" hidden="1">
              <a:extLst>
                <a:ext uri="{63B3BB69-23CF-44E3-9099-C40C66FF867C}">
                  <a14:compatExt spid="_x0000_s562230"/>
                </a:ext>
                <a:ext uri="{FF2B5EF4-FFF2-40B4-BE49-F238E27FC236}">
                  <a16:creationId xmlns:a16="http://schemas.microsoft.com/office/drawing/2014/main" id="{00000000-0008-0000-4D00-00003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4</xdr:col>
          <xdr:colOff>161925</xdr:colOff>
          <xdr:row>88</xdr:row>
          <xdr:rowOff>0</xdr:rowOff>
        </xdr:to>
        <xdr:sp macro="" textlink="">
          <xdr:nvSpPr>
            <xdr:cNvPr id="562231" name="Check Box 55" hidden="1">
              <a:extLst>
                <a:ext uri="{63B3BB69-23CF-44E3-9099-C40C66FF867C}">
                  <a14:compatExt spid="_x0000_s562231"/>
                </a:ext>
                <a:ext uri="{FF2B5EF4-FFF2-40B4-BE49-F238E27FC236}">
                  <a16:creationId xmlns:a16="http://schemas.microsoft.com/office/drawing/2014/main" id="{00000000-0008-0000-4D00-00003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6</xdr:col>
          <xdr:colOff>161925</xdr:colOff>
          <xdr:row>88</xdr:row>
          <xdr:rowOff>0</xdr:rowOff>
        </xdr:to>
        <xdr:sp macro="" textlink="">
          <xdr:nvSpPr>
            <xdr:cNvPr id="562232" name="Check Box 56" hidden="1">
              <a:extLst>
                <a:ext uri="{63B3BB69-23CF-44E3-9099-C40C66FF867C}">
                  <a14:compatExt spid="_x0000_s562232"/>
                </a:ext>
                <a:ext uri="{FF2B5EF4-FFF2-40B4-BE49-F238E27FC236}">
                  <a16:creationId xmlns:a16="http://schemas.microsoft.com/office/drawing/2014/main" id="{00000000-0008-0000-4D00-00003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87</xdr:row>
          <xdr:rowOff>0</xdr:rowOff>
        </xdr:from>
        <xdr:to>
          <xdr:col>8</xdr:col>
          <xdr:colOff>161925</xdr:colOff>
          <xdr:row>88</xdr:row>
          <xdr:rowOff>0</xdr:rowOff>
        </xdr:to>
        <xdr:sp macro="" textlink="">
          <xdr:nvSpPr>
            <xdr:cNvPr id="562233" name="Check Box 57" hidden="1">
              <a:extLst>
                <a:ext uri="{63B3BB69-23CF-44E3-9099-C40C66FF867C}">
                  <a14:compatExt spid="_x0000_s562233"/>
                </a:ext>
                <a:ext uri="{FF2B5EF4-FFF2-40B4-BE49-F238E27FC236}">
                  <a16:creationId xmlns:a16="http://schemas.microsoft.com/office/drawing/2014/main" id="{00000000-0008-0000-4D00-00003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161925</xdr:colOff>
          <xdr:row>89</xdr:row>
          <xdr:rowOff>0</xdr:rowOff>
        </xdr:to>
        <xdr:sp macro="" textlink="">
          <xdr:nvSpPr>
            <xdr:cNvPr id="562234" name="Check Box 58" hidden="1">
              <a:extLst>
                <a:ext uri="{63B3BB69-23CF-44E3-9099-C40C66FF867C}">
                  <a14:compatExt spid="_x0000_s562234"/>
                </a:ext>
                <a:ext uri="{FF2B5EF4-FFF2-40B4-BE49-F238E27FC236}">
                  <a16:creationId xmlns:a16="http://schemas.microsoft.com/office/drawing/2014/main" id="{00000000-0008-0000-4D00-00003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4</xdr:col>
          <xdr:colOff>161925</xdr:colOff>
          <xdr:row>89</xdr:row>
          <xdr:rowOff>0</xdr:rowOff>
        </xdr:to>
        <xdr:sp macro="" textlink="">
          <xdr:nvSpPr>
            <xdr:cNvPr id="562235" name="Check Box 59" hidden="1">
              <a:extLst>
                <a:ext uri="{63B3BB69-23CF-44E3-9099-C40C66FF867C}">
                  <a14:compatExt spid="_x0000_s562235"/>
                </a:ext>
                <a:ext uri="{FF2B5EF4-FFF2-40B4-BE49-F238E27FC236}">
                  <a16:creationId xmlns:a16="http://schemas.microsoft.com/office/drawing/2014/main" id="{00000000-0008-0000-4D00-00003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6</xdr:col>
          <xdr:colOff>161925</xdr:colOff>
          <xdr:row>89</xdr:row>
          <xdr:rowOff>0</xdr:rowOff>
        </xdr:to>
        <xdr:sp macro="" textlink="">
          <xdr:nvSpPr>
            <xdr:cNvPr id="562236" name="Check Box 60" hidden="1">
              <a:extLst>
                <a:ext uri="{63B3BB69-23CF-44E3-9099-C40C66FF867C}">
                  <a14:compatExt spid="_x0000_s562236"/>
                </a:ext>
                <a:ext uri="{FF2B5EF4-FFF2-40B4-BE49-F238E27FC236}">
                  <a16:creationId xmlns:a16="http://schemas.microsoft.com/office/drawing/2014/main" id="{00000000-0008-0000-4D00-00003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88</xdr:row>
          <xdr:rowOff>0</xdr:rowOff>
        </xdr:from>
        <xdr:to>
          <xdr:col>8</xdr:col>
          <xdr:colOff>161925</xdr:colOff>
          <xdr:row>89</xdr:row>
          <xdr:rowOff>0</xdr:rowOff>
        </xdr:to>
        <xdr:sp macro="" textlink="">
          <xdr:nvSpPr>
            <xdr:cNvPr id="562237" name="Check Box 61" hidden="1">
              <a:extLst>
                <a:ext uri="{63B3BB69-23CF-44E3-9099-C40C66FF867C}">
                  <a14:compatExt spid="_x0000_s562237"/>
                </a:ext>
                <a:ext uri="{FF2B5EF4-FFF2-40B4-BE49-F238E27FC236}">
                  <a16:creationId xmlns:a16="http://schemas.microsoft.com/office/drawing/2014/main" id="{00000000-0008-0000-4D00-00003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2</xdr:col>
          <xdr:colOff>161925</xdr:colOff>
          <xdr:row>90</xdr:row>
          <xdr:rowOff>0</xdr:rowOff>
        </xdr:to>
        <xdr:sp macro="" textlink="">
          <xdr:nvSpPr>
            <xdr:cNvPr id="562238" name="Check Box 62" hidden="1">
              <a:extLst>
                <a:ext uri="{63B3BB69-23CF-44E3-9099-C40C66FF867C}">
                  <a14:compatExt spid="_x0000_s562238"/>
                </a:ext>
                <a:ext uri="{FF2B5EF4-FFF2-40B4-BE49-F238E27FC236}">
                  <a16:creationId xmlns:a16="http://schemas.microsoft.com/office/drawing/2014/main" id="{00000000-0008-0000-4D00-00003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0</xdr:rowOff>
        </xdr:from>
        <xdr:to>
          <xdr:col>4</xdr:col>
          <xdr:colOff>161925</xdr:colOff>
          <xdr:row>90</xdr:row>
          <xdr:rowOff>0</xdr:rowOff>
        </xdr:to>
        <xdr:sp macro="" textlink="">
          <xdr:nvSpPr>
            <xdr:cNvPr id="562239" name="Check Box 63" hidden="1">
              <a:extLst>
                <a:ext uri="{63B3BB69-23CF-44E3-9099-C40C66FF867C}">
                  <a14:compatExt spid="_x0000_s562239"/>
                </a:ext>
                <a:ext uri="{FF2B5EF4-FFF2-40B4-BE49-F238E27FC236}">
                  <a16:creationId xmlns:a16="http://schemas.microsoft.com/office/drawing/2014/main" id="{00000000-0008-0000-4D00-00003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6</xdr:col>
          <xdr:colOff>161925</xdr:colOff>
          <xdr:row>90</xdr:row>
          <xdr:rowOff>0</xdr:rowOff>
        </xdr:to>
        <xdr:sp macro="" textlink="">
          <xdr:nvSpPr>
            <xdr:cNvPr id="562240" name="Check Box 64" hidden="1">
              <a:extLst>
                <a:ext uri="{63B3BB69-23CF-44E3-9099-C40C66FF867C}">
                  <a14:compatExt spid="_x0000_s562240"/>
                </a:ext>
                <a:ext uri="{FF2B5EF4-FFF2-40B4-BE49-F238E27FC236}">
                  <a16:creationId xmlns:a16="http://schemas.microsoft.com/office/drawing/2014/main" id="{00000000-0008-0000-4D00-00004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0</xdr:rowOff>
        </xdr:from>
        <xdr:to>
          <xdr:col>8</xdr:col>
          <xdr:colOff>161925</xdr:colOff>
          <xdr:row>90</xdr:row>
          <xdr:rowOff>0</xdr:rowOff>
        </xdr:to>
        <xdr:sp macro="" textlink="">
          <xdr:nvSpPr>
            <xdr:cNvPr id="562241" name="Check Box 65" hidden="1">
              <a:extLst>
                <a:ext uri="{63B3BB69-23CF-44E3-9099-C40C66FF867C}">
                  <a14:compatExt spid="_x0000_s562241"/>
                </a:ext>
                <a:ext uri="{FF2B5EF4-FFF2-40B4-BE49-F238E27FC236}">
                  <a16:creationId xmlns:a16="http://schemas.microsoft.com/office/drawing/2014/main" id="{00000000-0008-0000-4D00-00004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161925</xdr:colOff>
          <xdr:row>91</xdr:row>
          <xdr:rowOff>0</xdr:rowOff>
        </xdr:to>
        <xdr:sp macro="" textlink="">
          <xdr:nvSpPr>
            <xdr:cNvPr id="562242" name="Check Box 66" hidden="1">
              <a:extLst>
                <a:ext uri="{63B3BB69-23CF-44E3-9099-C40C66FF867C}">
                  <a14:compatExt spid="_x0000_s562242"/>
                </a:ext>
                <a:ext uri="{FF2B5EF4-FFF2-40B4-BE49-F238E27FC236}">
                  <a16:creationId xmlns:a16="http://schemas.microsoft.com/office/drawing/2014/main" id="{00000000-0008-0000-4D00-00004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0</xdr:rowOff>
        </xdr:from>
        <xdr:to>
          <xdr:col>4</xdr:col>
          <xdr:colOff>161925</xdr:colOff>
          <xdr:row>91</xdr:row>
          <xdr:rowOff>0</xdr:rowOff>
        </xdr:to>
        <xdr:sp macro="" textlink="">
          <xdr:nvSpPr>
            <xdr:cNvPr id="562243" name="Check Box 67" hidden="1">
              <a:extLst>
                <a:ext uri="{63B3BB69-23CF-44E3-9099-C40C66FF867C}">
                  <a14:compatExt spid="_x0000_s562243"/>
                </a:ext>
                <a:ext uri="{FF2B5EF4-FFF2-40B4-BE49-F238E27FC236}">
                  <a16:creationId xmlns:a16="http://schemas.microsoft.com/office/drawing/2014/main" id="{00000000-0008-0000-4D00-00004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6</xdr:col>
          <xdr:colOff>161925</xdr:colOff>
          <xdr:row>91</xdr:row>
          <xdr:rowOff>0</xdr:rowOff>
        </xdr:to>
        <xdr:sp macro="" textlink="">
          <xdr:nvSpPr>
            <xdr:cNvPr id="562244" name="Check Box 68" hidden="1">
              <a:extLst>
                <a:ext uri="{63B3BB69-23CF-44E3-9099-C40C66FF867C}">
                  <a14:compatExt spid="_x0000_s562244"/>
                </a:ext>
                <a:ext uri="{FF2B5EF4-FFF2-40B4-BE49-F238E27FC236}">
                  <a16:creationId xmlns:a16="http://schemas.microsoft.com/office/drawing/2014/main" id="{00000000-0008-0000-4D00-00004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90</xdr:row>
          <xdr:rowOff>0</xdr:rowOff>
        </xdr:from>
        <xdr:to>
          <xdr:col>8</xdr:col>
          <xdr:colOff>161925</xdr:colOff>
          <xdr:row>91</xdr:row>
          <xdr:rowOff>0</xdr:rowOff>
        </xdr:to>
        <xdr:sp macro="" textlink="">
          <xdr:nvSpPr>
            <xdr:cNvPr id="562245" name="Check Box 69" hidden="1">
              <a:extLst>
                <a:ext uri="{63B3BB69-23CF-44E3-9099-C40C66FF867C}">
                  <a14:compatExt spid="_x0000_s562245"/>
                </a:ext>
                <a:ext uri="{FF2B5EF4-FFF2-40B4-BE49-F238E27FC236}">
                  <a16:creationId xmlns:a16="http://schemas.microsoft.com/office/drawing/2014/main" id="{00000000-0008-0000-4D00-00004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2</xdr:col>
          <xdr:colOff>161925</xdr:colOff>
          <xdr:row>92</xdr:row>
          <xdr:rowOff>0</xdr:rowOff>
        </xdr:to>
        <xdr:sp macro="" textlink="">
          <xdr:nvSpPr>
            <xdr:cNvPr id="562246" name="Check Box 70" hidden="1">
              <a:extLst>
                <a:ext uri="{63B3BB69-23CF-44E3-9099-C40C66FF867C}">
                  <a14:compatExt spid="_x0000_s562246"/>
                </a:ext>
                <a:ext uri="{FF2B5EF4-FFF2-40B4-BE49-F238E27FC236}">
                  <a16:creationId xmlns:a16="http://schemas.microsoft.com/office/drawing/2014/main" id="{00000000-0008-0000-4D00-00004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4</xdr:col>
          <xdr:colOff>161925</xdr:colOff>
          <xdr:row>92</xdr:row>
          <xdr:rowOff>0</xdr:rowOff>
        </xdr:to>
        <xdr:sp macro="" textlink="">
          <xdr:nvSpPr>
            <xdr:cNvPr id="562247" name="Check Box 71" hidden="1">
              <a:extLst>
                <a:ext uri="{63B3BB69-23CF-44E3-9099-C40C66FF867C}">
                  <a14:compatExt spid="_x0000_s562247"/>
                </a:ext>
                <a:ext uri="{FF2B5EF4-FFF2-40B4-BE49-F238E27FC236}">
                  <a16:creationId xmlns:a16="http://schemas.microsoft.com/office/drawing/2014/main" id="{00000000-0008-0000-4D00-00004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6</xdr:col>
          <xdr:colOff>161925</xdr:colOff>
          <xdr:row>92</xdr:row>
          <xdr:rowOff>0</xdr:rowOff>
        </xdr:to>
        <xdr:sp macro="" textlink="">
          <xdr:nvSpPr>
            <xdr:cNvPr id="562248" name="Check Box 72" hidden="1">
              <a:extLst>
                <a:ext uri="{63B3BB69-23CF-44E3-9099-C40C66FF867C}">
                  <a14:compatExt spid="_x0000_s562248"/>
                </a:ext>
                <a:ext uri="{FF2B5EF4-FFF2-40B4-BE49-F238E27FC236}">
                  <a16:creationId xmlns:a16="http://schemas.microsoft.com/office/drawing/2014/main" id="{00000000-0008-0000-4D00-00004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91</xdr:row>
          <xdr:rowOff>0</xdr:rowOff>
        </xdr:from>
        <xdr:to>
          <xdr:col>8</xdr:col>
          <xdr:colOff>161925</xdr:colOff>
          <xdr:row>92</xdr:row>
          <xdr:rowOff>0</xdr:rowOff>
        </xdr:to>
        <xdr:sp macro="" textlink="">
          <xdr:nvSpPr>
            <xdr:cNvPr id="562249" name="Check Box 73" hidden="1">
              <a:extLst>
                <a:ext uri="{63B3BB69-23CF-44E3-9099-C40C66FF867C}">
                  <a14:compatExt spid="_x0000_s562249"/>
                </a:ext>
                <a:ext uri="{FF2B5EF4-FFF2-40B4-BE49-F238E27FC236}">
                  <a16:creationId xmlns:a16="http://schemas.microsoft.com/office/drawing/2014/main" id="{00000000-0008-0000-4D00-00004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2</xdr:col>
          <xdr:colOff>161925</xdr:colOff>
          <xdr:row>93</xdr:row>
          <xdr:rowOff>0</xdr:rowOff>
        </xdr:to>
        <xdr:sp macro="" textlink="">
          <xdr:nvSpPr>
            <xdr:cNvPr id="562250" name="Check Box 74" hidden="1">
              <a:extLst>
                <a:ext uri="{63B3BB69-23CF-44E3-9099-C40C66FF867C}">
                  <a14:compatExt spid="_x0000_s562250"/>
                </a:ext>
                <a:ext uri="{FF2B5EF4-FFF2-40B4-BE49-F238E27FC236}">
                  <a16:creationId xmlns:a16="http://schemas.microsoft.com/office/drawing/2014/main" id="{00000000-0008-0000-4D00-00004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xdr:row>
          <xdr:rowOff>0</xdr:rowOff>
        </xdr:from>
        <xdr:to>
          <xdr:col>4</xdr:col>
          <xdr:colOff>161925</xdr:colOff>
          <xdr:row>93</xdr:row>
          <xdr:rowOff>0</xdr:rowOff>
        </xdr:to>
        <xdr:sp macro="" textlink="">
          <xdr:nvSpPr>
            <xdr:cNvPr id="562251" name="Check Box 75" hidden="1">
              <a:extLst>
                <a:ext uri="{63B3BB69-23CF-44E3-9099-C40C66FF867C}">
                  <a14:compatExt spid="_x0000_s562251"/>
                </a:ext>
                <a:ext uri="{FF2B5EF4-FFF2-40B4-BE49-F238E27FC236}">
                  <a16:creationId xmlns:a16="http://schemas.microsoft.com/office/drawing/2014/main" id="{00000000-0008-0000-4D00-00004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6</xdr:col>
          <xdr:colOff>161925</xdr:colOff>
          <xdr:row>93</xdr:row>
          <xdr:rowOff>0</xdr:rowOff>
        </xdr:to>
        <xdr:sp macro="" textlink="">
          <xdr:nvSpPr>
            <xdr:cNvPr id="562252" name="Check Box 76" hidden="1">
              <a:extLst>
                <a:ext uri="{63B3BB69-23CF-44E3-9099-C40C66FF867C}">
                  <a14:compatExt spid="_x0000_s562252"/>
                </a:ext>
                <a:ext uri="{FF2B5EF4-FFF2-40B4-BE49-F238E27FC236}">
                  <a16:creationId xmlns:a16="http://schemas.microsoft.com/office/drawing/2014/main" id="{00000000-0008-0000-4D00-00004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92</xdr:row>
          <xdr:rowOff>0</xdr:rowOff>
        </xdr:from>
        <xdr:to>
          <xdr:col>8</xdr:col>
          <xdr:colOff>161925</xdr:colOff>
          <xdr:row>93</xdr:row>
          <xdr:rowOff>0</xdr:rowOff>
        </xdr:to>
        <xdr:sp macro="" textlink="">
          <xdr:nvSpPr>
            <xdr:cNvPr id="562253" name="Check Box 77" hidden="1">
              <a:extLst>
                <a:ext uri="{63B3BB69-23CF-44E3-9099-C40C66FF867C}">
                  <a14:compatExt spid="_x0000_s562253"/>
                </a:ext>
                <a:ext uri="{FF2B5EF4-FFF2-40B4-BE49-F238E27FC236}">
                  <a16:creationId xmlns:a16="http://schemas.microsoft.com/office/drawing/2014/main" id="{00000000-0008-0000-4D00-00004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xdr:row>
          <xdr:rowOff>0</xdr:rowOff>
        </xdr:from>
        <xdr:to>
          <xdr:col>2</xdr:col>
          <xdr:colOff>161925</xdr:colOff>
          <xdr:row>94</xdr:row>
          <xdr:rowOff>0</xdr:rowOff>
        </xdr:to>
        <xdr:sp macro="" textlink="">
          <xdr:nvSpPr>
            <xdr:cNvPr id="562254" name="Check Box 78" hidden="1">
              <a:extLst>
                <a:ext uri="{63B3BB69-23CF-44E3-9099-C40C66FF867C}">
                  <a14:compatExt spid="_x0000_s562254"/>
                </a:ext>
                <a:ext uri="{FF2B5EF4-FFF2-40B4-BE49-F238E27FC236}">
                  <a16:creationId xmlns:a16="http://schemas.microsoft.com/office/drawing/2014/main" id="{00000000-0008-0000-4D00-00004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xdr:row>
          <xdr:rowOff>0</xdr:rowOff>
        </xdr:from>
        <xdr:to>
          <xdr:col>4</xdr:col>
          <xdr:colOff>161925</xdr:colOff>
          <xdr:row>94</xdr:row>
          <xdr:rowOff>0</xdr:rowOff>
        </xdr:to>
        <xdr:sp macro="" textlink="">
          <xdr:nvSpPr>
            <xdr:cNvPr id="562255" name="Check Box 79" hidden="1">
              <a:extLst>
                <a:ext uri="{63B3BB69-23CF-44E3-9099-C40C66FF867C}">
                  <a14:compatExt spid="_x0000_s562255"/>
                </a:ext>
                <a:ext uri="{FF2B5EF4-FFF2-40B4-BE49-F238E27FC236}">
                  <a16:creationId xmlns:a16="http://schemas.microsoft.com/office/drawing/2014/main" id="{00000000-0008-0000-4D00-00004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6</xdr:col>
          <xdr:colOff>161925</xdr:colOff>
          <xdr:row>94</xdr:row>
          <xdr:rowOff>0</xdr:rowOff>
        </xdr:to>
        <xdr:sp macro="" textlink="">
          <xdr:nvSpPr>
            <xdr:cNvPr id="562256" name="Check Box 80" hidden="1">
              <a:extLst>
                <a:ext uri="{63B3BB69-23CF-44E3-9099-C40C66FF867C}">
                  <a14:compatExt spid="_x0000_s562256"/>
                </a:ext>
                <a:ext uri="{FF2B5EF4-FFF2-40B4-BE49-F238E27FC236}">
                  <a16:creationId xmlns:a16="http://schemas.microsoft.com/office/drawing/2014/main" id="{00000000-0008-0000-4D00-00005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93</xdr:row>
          <xdr:rowOff>0</xdr:rowOff>
        </xdr:from>
        <xdr:to>
          <xdr:col>8</xdr:col>
          <xdr:colOff>161925</xdr:colOff>
          <xdr:row>94</xdr:row>
          <xdr:rowOff>0</xdr:rowOff>
        </xdr:to>
        <xdr:sp macro="" textlink="">
          <xdr:nvSpPr>
            <xdr:cNvPr id="562257" name="Check Box 81" hidden="1">
              <a:extLst>
                <a:ext uri="{63B3BB69-23CF-44E3-9099-C40C66FF867C}">
                  <a14:compatExt spid="_x0000_s562257"/>
                </a:ext>
                <a:ext uri="{FF2B5EF4-FFF2-40B4-BE49-F238E27FC236}">
                  <a16:creationId xmlns:a16="http://schemas.microsoft.com/office/drawing/2014/main" id="{00000000-0008-0000-4D00-00005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2</xdr:col>
          <xdr:colOff>161925</xdr:colOff>
          <xdr:row>95</xdr:row>
          <xdr:rowOff>0</xdr:rowOff>
        </xdr:to>
        <xdr:sp macro="" textlink="">
          <xdr:nvSpPr>
            <xdr:cNvPr id="562258" name="Check Box 82" hidden="1">
              <a:extLst>
                <a:ext uri="{63B3BB69-23CF-44E3-9099-C40C66FF867C}">
                  <a14:compatExt spid="_x0000_s562258"/>
                </a:ext>
                <a:ext uri="{FF2B5EF4-FFF2-40B4-BE49-F238E27FC236}">
                  <a16:creationId xmlns:a16="http://schemas.microsoft.com/office/drawing/2014/main" id="{00000000-0008-0000-4D00-00005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94</xdr:row>
          <xdr:rowOff>0</xdr:rowOff>
        </xdr:from>
        <xdr:to>
          <xdr:col>4</xdr:col>
          <xdr:colOff>161925</xdr:colOff>
          <xdr:row>95</xdr:row>
          <xdr:rowOff>0</xdr:rowOff>
        </xdr:to>
        <xdr:sp macro="" textlink="">
          <xdr:nvSpPr>
            <xdr:cNvPr id="562259" name="Check Box 83" hidden="1">
              <a:extLst>
                <a:ext uri="{63B3BB69-23CF-44E3-9099-C40C66FF867C}">
                  <a14:compatExt spid="_x0000_s562259"/>
                </a:ext>
                <a:ext uri="{FF2B5EF4-FFF2-40B4-BE49-F238E27FC236}">
                  <a16:creationId xmlns:a16="http://schemas.microsoft.com/office/drawing/2014/main" id="{00000000-0008-0000-4D00-00005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94</xdr:row>
          <xdr:rowOff>0</xdr:rowOff>
        </xdr:from>
        <xdr:to>
          <xdr:col>6</xdr:col>
          <xdr:colOff>161925</xdr:colOff>
          <xdr:row>95</xdr:row>
          <xdr:rowOff>0</xdr:rowOff>
        </xdr:to>
        <xdr:sp macro="" textlink="">
          <xdr:nvSpPr>
            <xdr:cNvPr id="562260" name="Check Box 84" hidden="1">
              <a:extLst>
                <a:ext uri="{63B3BB69-23CF-44E3-9099-C40C66FF867C}">
                  <a14:compatExt spid="_x0000_s562260"/>
                </a:ext>
                <a:ext uri="{FF2B5EF4-FFF2-40B4-BE49-F238E27FC236}">
                  <a16:creationId xmlns:a16="http://schemas.microsoft.com/office/drawing/2014/main" id="{00000000-0008-0000-4D00-00005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94</xdr:row>
          <xdr:rowOff>0</xdr:rowOff>
        </xdr:from>
        <xdr:to>
          <xdr:col>8</xdr:col>
          <xdr:colOff>161925</xdr:colOff>
          <xdr:row>95</xdr:row>
          <xdr:rowOff>0</xdr:rowOff>
        </xdr:to>
        <xdr:sp macro="" textlink="">
          <xdr:nvSpPr>
            <xdr:cNvPr id="562261" name="Check Box 85" hidden="1">
              <a:extLst>
                <a:ext uri="{63B3BB69-23CF-44E3-9099-C40C66FF867C}">
                  <a14:compatExt spid="_x0000_s562261"/>
                </a:ext>
                <a:ext uri="{FF2B5EF4-FFF2-40B4-BE49-F238E27FC236}">
                  <a16:creationId xmlns:a16="http://schemas.microsoft.com/office/drawing/2014/main" id="{00000000-0008-0000-4D00-00005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314325</xdr:rowOff>
        </xdr:from>
        <xdr:to>
          <xdr:col>2</xdr:col>
          <xdr:colOff>161925</xdr:colOff>
          <xdr:row>87</xdr:row>
          <xdr:rowOff>0</xdr:rowOff>
        </xdr:to>
        <xdr:sp macro="" textlink="">
          <xdr:nvSpPr>
            <xdr:cNvPr id="562262" name="Check Box 86" hidden="1">
              <a:extLst>
                <a:ext uri="{63B3BB69-23CF-44E3-9099-C40C66FF867C}">
                  <a14:compatExt spid="_x0000_s562262"/>
                </a:ext>
                <a:ext uri="{FF2B5EF4-FFF2-40B4-BE49-F238E27FC236}">
                  <a16:creationId xmlns:a16="http://schemas.microsoft.com/office/drawing/2014/main" id="{00000000-0008-0000-4D00-00005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4</xdr:col>
          <xdr:colOff>161925</xdr:colOff>
          <xdr:row>87</xdr:row>
          <xdr:rowOff>0</xdr:rowOff>
        </xdr:to>
        <xdr:sp macro="" textlink="">
          <xdr:nvSpPr>
            <xdr:cNvPr id="562263" name="Check Box 87" hidden="1">
              <a:extLst>
                <a:ext uri="{63B3BB69-23CF-44E3-9099-C40C66FF867C}">
                  <a14:compatExt spid="_x0000_s562263"/>
                </a:ext>
                <a:ext uri="{FF2B5EF4-FFF2-40B4-BE49-F238E27FC236}">
                  <a16:creationId xmlns:a16="http://schemas.microsoft.com/office/drawing/2014/main" id="{00000000-0008-0000-4D00-00005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6</xdr:col>
          <xdr:colOff>161925</xdr:colOff>
          <xdr:row>87</xdr:row>
          <xdr:rowOff>0</xdr:rowOff>
        </xdr:to>
        <xdr:sp macro="" textlink="">
          <xdr:nvSpPr>
            <xdr:cNvPr id="562264" name="Check Box 88" hidden="1">
              <a:extLst>
                <a:ext uri="{63B3BB69-23CF-44E3-9099-C40C66FF867C}">
                  <a14:compatExt spid="_x0000_s562264"/>
                </a:ext>
                <a:ext uri="{FF2B5EF4-FFF2-40B4-BE49-F238E27FC236}">
                  <a16:creationId xmlns:a16="http://schemas.microsoft.com/office/drawing/2014/main" id="{00000000-0008-0000-4D00-00005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86</xdr:row>
          <xdr:rowOff>0</xdr:rowOff>
        </xdr:from>
        <xdr:to>
          <xdr:col>8</xdr:col>
          <xdr:colOff>161925</xdr:colOff>
          <xdr:row>87</xdr:row>
          <xdr:rowOff>0</xdr:rowOff>
        </xdr:to>
        <xdr:sp macro="" textlink="">
          <xdr:nvSpPr>
            <xdr:cNvPr id="562265" name="Check Box 89" hidden="1">
              <a:extLst>
                <a:ext uri="{63B3BB69-23CF-44E3-9099-C40C66FF867C}">
                  <a14:compatExt spid="_x0000_s562265"/>
                </a:ext>
                <a:ext uri="{FF2B5EF4-FFF2-40B4-BE49-F238E27FC236}">
                  <a16:creationId xmlns:a16="http://schemas.microsoft.com/office/drawing/2014/main" id="{00000000-0008-0000-4D00-00005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0</xdr:rowOff>
        </xdr:from>
        <xdr:to>
          <xdr:col>2</xdr:col>
          <xdr:colOff>161925</xdr:colOff>
          <xdr:row>103</xdr:row>
          <xdr:rowOff>0</xdr:rowOff>
        </xdr:to>
        <xdr:sp macro="" textlink="">
          <xdr:nvSpPr>
            <xdr:cNvPr id="562266" name="Check Box 90" hidden="1">
              <a:extLst>
                <a:ext uri="{63B3BB69-23CF-44E3-9099-C40C66FF867C}">
                  <a14:compatExt spid="_x0000_s562266"/>
                </a:ext>
                <a:ext uri="{FF2B5EF4-FFF2-40B4-BE49-F238E27FC236}">
                  <a16:creationId xmlns:a16="http://schemas.microsoft.com/office/drawing/2014/main" id="{00000000-0008-0000-4D00-00005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4</xdr:col>
          <xdr:colOff>161925</xdr:colOff>
          <xdr:row>103</xdr:row>
          <xdr:rowOff>0</xdr:rowOff>
        </xdr:to>
        <xdr:sp macro="" textlink="">
          <xdr:nvSpPr>
            <xdr:cNvPr id="562267" name="Check Box 91" hidden="1">
              <a:extLst>
                <a:ext uri="{63B3BB69-23CF-44E3-9099-C40C66FF867C}">
                  <a14:compatExt spid="_x0000_s562267"/>
                </a:ext>
                <a:ext uri="{FF2B5EF4-FFF2-40B4-BE49-F238E27FC236}">
                  <a16:creationId xmlns:a16="http://schemas.microsoft.com/office/drawing/2014/main" id="{00000000-0008-0000-4D00-00005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6</xdr:col>
          <xdr:colOff>161925</xdr:colOff>
          <xdr:row>103</xdr:row>
          <xdr:rowOff>0</xdr:rowOff>
        </xdr:to>
        <xdr:sp macro="" textlink="">
          <xdr:nvSpPr>
            <xdr:cNvPr id="562268" name="Check Box 92" hidden="1">
              <a:extLst>
                <a:ext uri="{63B3BB69-23CF-44E3-9099-C40C66FF867C}">
                  <a14:compatExt spid="_x0000_s562268"/>
                </a:ext>
                <a:ext uri="{FF2B5EF4-FFF2-40B4-BE49-F238E27FC236}">
                  <a16:creationId xmlns:a16="http://schemas.microsoft.com/office/drawing/2014/main" id="{00000000-0008-0000-4D00-00005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102</xdr:row>
          <xdr:rowOff>0</xdr:rowOff>
        </xdr:from>
        <xdr:to>
          <xdr:col>8</xdr:col>
          <xdr:colOff>161925</xdr:colOff>
          <xdr:row>103</xdr:row>
          <xdr:rowOff>0</xdr:rowOff>
        </xdr:to>
        <xdr:sp macro="" textlink="">
          <xdr:nvSpPr>
            <xdr:cNvPr id="562269" name="Check Box 93" hidden="1">
              <a:extLst>
                <a:ext uri="{63B3BB69-23CF-44E3-9099-C40C66FF867C}">
                  <a14:compatExt spid="_x0000_s562269"/>
                </a:ext>
                <a:ext uri="{FF2B5EF4-FFF2-40B4-BE49-F238E27FC236}">
                  <a16:creationId xmlns:a16="http://schemas.microsoft.com/office/drawing/2014/main" id="{00000000-0008-0000-4D00-00005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104</xdr:row>
          <xdr:rowOff>0</xdr:rowOff>
        </xdr:from>
        <xdr:to>
          <xdr:col>2</xdr:col>
          <xdr:colOff>161925</xdr:colOff>
          <xdr:row>105</xdr:row>
          <xdr:rowOff>0</xdr:rowOff>
        </xdr:to>
        <xdr:sp macro="" textlink="">
          <xdr:nvSpPr>
            <xdr:cNvPr id="562270" name="Check Box 94" hidden="1">
              <a:extLst>
                <a:ext uri="{63B3BB69-23CF-44E3-9099-C40C66FF867C}">
                  <a14:compatExt spid="_x0000_s562270"/>
                </a:ext>
                <a:ext uri="{FF2B5EF4-FFF2-40B4-BE49-F238E27FC236}">
                  <a16:creationId xmlns:a16="http://schemas.microsoft.com/office/drawing/2014/main" id="{00000000-0008-0000-4D00-00005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4</xdr:col>
          <xdr:colOff>161925</xdr:colOff>
          <xdr:row>105</xdr:row>
          <xdr:rowOff>0</xdr:rowOff>
        </xdr:to>
        <xdr:sp macro="" textlink="">
          <xdr:nvSpPr>
            <xdr:cNvPr id="562271" name="Check Box 95" hidden="1">
              <a:extLst>
                <a:ext uri="{63B3BB69-23CF-44E3-9099-C40C66FF867C}">
                  <a14:compatExt spid="_x0000_s562271"/>
                </a:ext>
                <a:ext uri="{FF2B5EF4-FFF2-40B4-BE49-F238E27FC236}">
                  <a16:creationId xmlns:a16="http://schemas.microsoft.com/office/drawing/2014/main" id="{00000000-0008-0000-4D00-00005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104</xdr:row>
          <xdr:rowOff>0</xdr:rowOff>
        </xdr:from>
        <xdr:to>
          <xdr:col>6</xdr:col>
          <xdr:colOff>161925</xdr:colOff>
          <xdr:row>105</xdr:row>
          <xdr:rowOff>0</xdr:rowOff>
        </xdr:to>
        <xdr:sp macro="" textlink="">
          <xdr:nvSpPr>
            <xdr:cNvPr id="562272" name="Check Box 96" hidden="1">
              <a:extLst>
                <a:ext uri="{63B3BB69-23CF-44E3-9099-C40C66FF867C}">
                  <a14:compatExt spid="_x0000_s562272"/>
                </a:ext>
                <a:ext uri="{FF2B5EF4-FFF2-40B4-BE49-F238E27FC236}">
                  <a16:creationId xmlns:a16="http://schemas.microsoft.com/office/drawing/2014/main" id="{00000000-0008-0000-4D00-00006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104</xdr:row>
          <xdr:rowOff>0</xdr:rowOff>
        </xdr:from>
        <xdr:to>
          <xdr:col>8</xdr:col>
          <xdr:colOff>161925</xdr:colOff>
          <xdr:row>105</xdr:row>
          <xdr:rowOff>0</xdr:rowOff>
        </xdr:to>
        <xdr:sp macro="" textlink="">
          <xdr:nvSpPr>
            <xdr:cNvPr id="562273" name="Check Box 97" hidden="1">
              <a:extLst>
                <a:ext uri="{63B3BB69-23CF-44E3-9099-C40C66FF867C}">
                  <a14:compatExt spid="_x0000_s562273"/>
                </a:ext>
                <a:ext uri="{FF2B5EF4-FFF2-40B4-BE49-F238E27FC236}">
                  <a16:creationId xmlns:a16="http://schemas.microsoft.com/office/drawing/2014/main" id="{00000000-0008-0000-4D00-00006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2</xdr:col>
          <xdr:colOff>161925</xdr:colOff>
          <xdr:row>106</xdr:row>
          <xdr:rowOff>0</xdr:rowOff>
        </xdr:to>
        <xdr:sp macro="" textlink="">
          <xdr:nvSpPr>
            <xdr:cNvPr id="562274" name="Check Box 98" hidden="1">
              <a:extLst>
                <a:ext uri="{63B3BB69-23CF-44E3-9099-C40C66FF867C}">
                  <a14:compatExt spid="_x0000_s562274"/>
                </a:ext>
                <a:ext uri="{FF2B5EF4-FFF2-40B4-BE49-F238E27FC236}">
                  <a16:creationId xmlns:a16="http://schemas.microsoft.com/office/drawing/2014/main" id="{00000000-0008-0000-4D00-00006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4</xdr:col>
          <xdr:colOff>161925</xdr:colOff>
          <xdr:row>106</xdr:row>
          <xdr:rowOff>0</xdr:rowOff>
        </xdr:to>
        <xdr:sp macro="" textlink="">
          <xdr:nvSpPr>
            <xdr:cNvPr id="562275" name="Check Box 99" hidden="1">
              <a:extLst>
                <a:ext uri="{63B3BB69-23CF-44E3-9099-C40C66FF867C}">
                  <a14:compatExt spid="_x0000_s562275"/>
                </a:ext>
                <a:ext uri="{FF2B5EF4-FFF2-40B4-BE49-F238E27FC236}">
                  <a16:creationId xmlns:a16="http://schemas.microsoft.com/office/drawing/2014/main" id="{00000000-0008-0000-4D00-00006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105</xdr:row>
          <xdr:rowOff>0</xdr:rowOff>
        </xdr:from>
        <xdr:to>
          <xdr:col>6</xdr:col>
          <xdr:colOff>161925</xdr:colOff>
          <xdr:row>106</xdr:row>
          <xdr:rowOff>0</xdr:rowOff>
        </xdr:to>
        <xdr:sp macro="" textlink="">
          <xdr:nvSpPr>
            <xdr:cNvPr id="562276" name="Check Box 100" hidden="1">
              <a:extLst>
                <a:ext uri="{63B3BB69-23CF-44E3-9099-C40C66FF867C}">
                  <a14:compatExt spid="_x0000_s562276"/>
                </a:ext>
                <a:ext uri="{FF2B5EF4-FFF2-40B4-BE49-F238E27FC236}">
                  <a16:creationId xmlns:a16="http://schemas.microsoft.com/office/drawing/2014/main" id="{00000000-0008-0000-4D00-00006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161925</xdr:colOff>
          <xdr:row>106</xdr:row>
          <xdr:rowOff>0</xdr:rowOff>
        </xdr:to>
        <xdr:sp macro="" textlink="">
          <xdr:nvSpPr>
            <xdr:cNvPr id="562277" name="Check Box 101" hidden="1">
              <a:extLst>
                <a:ext uri="{63B3BB69-23CF-44E3-9099-C40C66FF867C}">
                  <a14:compatExt spid="_x0000_s562277"/>
                </a:ext>
                <a:ext uri="{FF2B5EF4-FFF2-40B4-BE49-F238E27FC236}">
                  <a16:creationId xmlns:a16="http://schemas.microsoft.com/office/drawing/2014/main" id="{00000000-0008-0000-4D00-00006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106</xdr:row>
          <xdr:rowOff>0</xdr:rowOff>
        </xdr:from>
        <xdr:to>
          <xdr:col>2</xdr:col>
          <xdr:colOff>161925</xdr:colOff>
          <xdr:row>107</xdr:row>
          <xdr:rowOff>0</xdr:rowOff>
        </xdr:to>
        <xdr:sp macro="" textlink="">
          <xdr:nvSpPr>
            <xdr:cNvPr id="562278" name="Check Box 102" hidden="1">
              <a:extLst>
                <a:ext uri="{63B3BB69-23CF-44E3-9099-C40C66FF867C}">
                  <a14:compatExt spid="_x0000_s562278"/>
                </a:ext>
                <a:ext uri="{FF2B5EF4-FFF2-40B4-BE49-F238E27FC236}">
                  <a16:creationId xmlns:a16="http://schemas.microsoft.com/office/drawing/2014/main" id="{00000000-0008-0000-4D00-00006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4</xdr:col>
          <xdr:colOff>161925</xdr:colOff>
          <xdr:row>107</xdr:row>
          <xdr:rowOff>0</xdr:rowOff>
        </xdr:to>
        <xdr:sp macro="" textlink="">
          <xdr:nvSpPr>
            <xdr:cNvPr id="562279" name="Check Box 103" hidden="1">
              <a:extLst>
                <a:ext uri="{63B3BB69-23CF-44E3-9099-C40C66FF867C}">
                  <a14:compatExt spid="_x0000_s562279"/>
                </a:ext>
                <a:ext uri="{FF2B5EF4-FFF2-40B4-BE49-F238E27FC236}">
                  <a16:creationId xmlns:a16="http://schemas.microsoft.com/office/drawing/2014/main" id="{00000000-0008-0000-4D00-00006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106</xdr:row>
          <xdr:rowOff>0</xdr:rowOff>
        </xdr:from>
        <xdr:to>
          <xdr:col>6</xdr:col>
          <xdr:colOff>161925</xdr:colOff>
          <xdr:row>107</xdr:row>
          <xdr:rowOff>0</xdr:rowOff>
        </xdr:to>
        <xdr:sp macro="" textlink="">
          <xdr:nvSpPr>
            <xdr:cNvPr id="562280" name="Check Box 104" hidden="1">
              <a:extLst>
                <a:ext uri="{63B3BB69-23CF-44E3-9099-C40C66FF867C}">
                  <a14:compatExt spid="_x0000_s562280"/>
                </a:ext>
                <a:ext uri="{FF2B5EF4-FFF2-40B4-BE49-F238E27FC236}">
                  <a16:creationId xmlns:a16="http://schemas.microsoft.com/office/drawing/2014/main" id="{00000000-0008-0000-4D00-00006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106</xdr:row>
          <xdr:rowOff>0</xdr:rowOff>
        </xdr:from>
        <xdr:to>
          <xdr:col>8</xdr:col>
          <xdr:colOff>161925</xdr:colOff>
          <xdr:row>107</xdr:row>
          <xdr:rowOff>0</xdr:rowOff>
        </xdr:to>
        <xdr:sp macro="" textlink="">
          <xdr:nvSpPr>
            <xdr:cNvPr id="562281" name="Check Box 105" hidden="1">
              <a:extLst>
                <a:ext uri="{63B3BB69-23CF-44E3-9099-C40C66FF867C}">
                  <a14:compatExt spid="_x0000_s562281"/>
                </a:ext>
                <a:ext uri="{FF2B5EF4-FFF2-40B4-BE49-F238E27FC236}">
                  <a16:creationId xmlns:a16="http://schemas.microsoft.com/office/drawing/2014/main" id="{00000000-0008-0000-4D00-00006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2</xdr:col>
          <xdr:colOff>161925</xdr:colOff>
          <xdr:row>108</xdr:row>
          <xdr:rowOff>0</xdr:rowOff>
        </xdr:to>
        <xdr:sp macro="" textlink="">
          <xdr:nvSpPr>
            <xdr:cNvPr id="562282" name="Check Box 106" hidden="1">
              <a:extLst>
                <a:ext uri="{63B3BB69-23CF-44E3-9099-C40C66FF867C}">
                  <a14:compatExt spid="_x0000_s562282"/>
                </a:ext>
                <a:ext uri="{FF2B5EF4-FFF2-40B4-BE49-F238E27FC236}">
                  <a16:creationId xmlns:a16="http://schemas.microsoft.com/office/drawing/2014/main" id="{00000000-0008-0000-4D00-00006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0</xdr:rowOff>
        </xdr:from>
        <xdr:to>
          <xdr:col>4</xdr:col>
          <xdr:colOff>161925</xdr:colOff>
          <xdr:row>108</xdr:row>
          <xdr:rowOff>0</xdr:rowOff>
        </xdr:to>
        <xdr:sp macro="" textlink="">
          <xdr:nvSpPr>
            <xdr:cNvPr id="562283" name="Check Box 107" hidden="1">
              <a:extLst>
                <a:ext uri="{63B3BB69-23CF-44E3-9099-C40C66FF867C}">
                  <a14:compatExt spid="_x0000_s562283"/>
                </a:ext>
                <a:ext uri="{FF2B5EF4-FFF2-40B4-BE49-F238E27FC236}">
                  <a16:creationId xmlns:a16="http://schemas.microsoft.com/office/drawing/2014/main" id="{00000000-0008-0000-4D00-00006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107</xdr:row>
          <xdr:rowOff>0</xdr:rowOff>
        </xdr:from>
        <xdr:to>
          <xdr:col>6</xdr:col>
          <xdr:colOff>161925</xdr:colOff>
          <xdr:row>108</xdr:row>
          <xdr:rowOff>0</xdr:rowOff>
        </xdr:to>
        <xdr:sp macro="" textlink="">
          <xdr:nvSpPr>
            <xdr:cNvPr id="562284" name="Check Box 108" hidden="1">
              <a:extLst>
                <a:ext uri="{63B3BB69-23CF-44E3-9099-C40C66FF867C}">
                  <a14:compatExt spid="_x0000_s562284"/>
                </a:ext>
                <a:ext uri="{FF2B5EF4-FFF2-40B4-BE49-F238E27FC236}">
                  <a16:creationId xmlns:a16="http://schemas.microsoft.com/office/drawing/2014/main" id="{00000000-0008-0000-4D00-00006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0</xdr:rowOff>
        </xdr:from>
        <xdr:to>
          <xdr:col>8</xdr:col>
          <xdr:colOff>161925</xdr:colOff>
          <xdr:row>108</xdr:row>
          <xdr:rowOff>0</xdr:rowOff>
        </xdr:to>
        <xdr:sp macro="" textlink="">
          <xdr:nvSpPr>
            <xdr:cNvPr id="562285" name="Check Box 109" hidden="1">
              <a:extLst>
                <a:ext uri="{63B3BB69-23CF-44E3-9099-C40C66FF867C}">
                  <a14:compatExt spid="_x0000_s562285"/>
                </a:ext>
                <a:ext uri="{FF2B5EF4-FFF2-40B4-BE49-F238E27FC236}">
                  <a16:creationId xmlns:a16="http://schemas.microsoft.com/office/drawing/2014/main" id="{00000000-0008-0000-4D00-00006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108</xdr:row>
          <xdr:rowOff>0</xdr:rowOff>
        </xdr:from>
        <xdr:to>
          <xdr:col>2</xdr:col>
          <xdr:colOff>161925</xdr:colOff>
          <xdr:row>109</xdr:row>
          <xdr:rowOff>0</xdr:rowOff>
        </xdr:to>
        <xdr:sp macro="" textlink="">
          <xdr:nvSpPr>
            <xdr:cNvPr id="562286" name="Check Box 110" hidden="1">
              <a:extLst>
                <a:ext uri="{63B3BB69-23CF-44E3-9099-C40C66FF867C}">
                  <a14:compatExt spid="_x0000_s562286"/>
                </a:ext>
                <a:ext uri="{FF2B5EF4-FFF2-40B4-BE49-F238E27FC236}">
                  <a16:creationId xmlns:a16="http://schemas.microsoft.com/office/drawing/2014/main" id="{00000000-0008-0000-4D00-00006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4</xdr:col>
          <xdr:colOff>161925</xdr:colOff>
          <xdr:row>109</xdr:row>
          <xdr:rowOff>0</xdr:rowOff>
        </xdr:to>
        <xdr:sp macro="" textlink="">
          <xdr:nvSpPr>
            <xdr:cNvPr id="562287" name="Check Box 111" hidden="1">
              <a:extLst>
                <a:ext uri="{63B3BB69-23CF-44E3-9099-C40C66FF867C}">
                  <a14:compatExt spid="_x0000_s562287"/>
                </a:ext>
                <a:ext uri="{FF2B5EF4-FFF2-40B4-BE49-F238E27FC236}">
                  <a16:creationId xmlns:a16="http://schemas.microsoft.com/office/drawing/2014/main" id="{00000000-0008-0000-4D00-00006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6</xdr:col>
          <xdr:colOff>161925</xdr:colOff>
          <xdr:row>109</xdr:row>
          <xdr:rowOff>0</xdr:rowOff>
        </xdr:to>
        <xdr:sp macro="" textlink="">
          <xdr:nvSpPr>
            <xdr:cNvPr id="562288" name="Check Box 112" hidden="1">
              <a:extLst>
                <a:ext uri="{63B3BB69-23CF-44E3-9099-C40C66FF867C}">
                  <a14:compatExt spid="_x0000_s562288"/>
                </a:ext>
                <a:ext uri="{FF2B5EF4-FFF2-40B4-BE49-F238E27FC236}">
                  <a16:creationId xmlns:a16="http://schemas.microsoft.com/office/drawing/2014/main" id="{00000000-0008-0000-4D00-00007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108</xdr:row>
          <xdr:rowOff>0</xdr:rowOff>
        </xdr:from>
        <xdr:to>
          <xdr:col>8</xdr:col>
          <xdr:colOff>161925</xdr:colOff>
          <xdr:row>109</xdr:row>
          <xdr:rowOff>0</xdr:rowOff>
        </xdr:to>
        <xdr:sp macro="" textlink="">
          <xdr:nvSpPr>
            <xdr:cNvPr id="562289" name="Check Box 113" hidden="1">
              <a:extLst>
                <a:ext uri="{63B3BB69-23CF-44E3-9099-C40C66FF867C}">
                  <a14:compatExt spid="_x0000_s562289"/>
                </a:ext>
                <a:ext uri="{FF2B5EF4-FFF2-40B4-BE49-F238E27FC236}">
                  <a16:creationId xmlns:a16="http://schemas.microsoft.com/office/drawing/2014/main" id="{00000000-0008-0000-4D00-00007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109</xdr:row>
          <xdr:rowOff>0</xdr:rowOff>
        </xdr:from>
        <xdr:to>
          <xdr:col>2</xdr:col>
          <xdr:colOff>161925</xdr:colOff>
          <xdr:row>110</xdr:row>
          <xdr:rowOff>0</xdr:rowOff>
        </xdr:to>
        <xdr:sp macro="" textlink="">
          <xdr:nvSpPr>
            <xdr:cNvPr id="562290" name="Check Box 114" hidden="1">
              <a:extLst>
                <a:ext uri="{63B3BB69-23CF-44E3-9099-C40C66FF867C}">
                  <a14:compatExt spid="_x0000_s562290"/>
                </a:ext>
                <a:ext uri="{FF2B5EF4-FFF2-40B4-BE49-F238E27FC236}">
                  <a16:creationId xmlns:a16="http://schemas.microsoft.com/office/drawing/2014/main" id="{00000000-0008-0000-4D00-00007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161925</xdr:colOff>
          <xdr:row>110</xdr:row>
          <xdr:rowOff>0</xdr:rowOff>
        </xdr:to>
        <xdr:sp macro="" textlink="">
          <xdr:nvSpPr>
            <xdr:cNvPr id="562291" name="Check Box 115" hidden="1">
              <a:extLst>
                <a:ext uri="{63B3BB69-23CF-44E3-9099-C40C66FF867C}">
                  <a14:compatExt spid="_x0000_s562291"/>
                </a:ext>
                <a:ext uri="{FF2B5EF4-FFF2-40B4-BE49-F238E27FC236}">
                  <a16:creationId xmlns:a16="http://schemas.microsoft.com/office/drawing/2014/main" id="{00000000-0008-0000-4D00-00007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109</xdr:row>
          <xdr:rowOff>0</xdr:rowOff>
        </xdr:from>
        <xdr:to>
          <xdr:col>6</xdr:col>
          <xdr:colOff>161925</xdr:colOff>
          <xdr:row>110</xdr:row>
          <xdr:rowOff>0</xdr:rowOff>
        </xdr:to>
        <xdr:sp macro="" textlink="">
          <xdr:nvSpPr>
            <xdr:cNvPr id="562292" name="Check Box 116" hidden="1">
              <a:extLst>
                <a:ext uri="{63B3BB69-23CF-44E3-9099-C40C66FF867C}">
                  <a14:compatExt spid="_x0000_s562292"/>
                </a:ext>
                <a:ext uri="{FF2B5EF4-FFF2-40B4-BE49-F238E27FC236}">
                  <a16:creationId xmlns:a16="http://schemas.microsoft.com/office/drawing/2014/main" id="{00000000-0008-0000-4D00-00007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0</xdr:rowOff>
        </xdr:from>
        <xdr:to>
          <xdr:col>8</xdr:col>
          <xdr:colOff>161925</xdr:colOff>
          <xdr:row>110</xdr:row>
          <xdr:rowOff>0</xdr:rowOff>
        </xdr:to>
        <xdr:sp macro="" textlink="">
          <xdr:nvSpPr>
            <xdr:cNvPr id="562293" name="Check Box 117" hidden="1">
              <a:extLst>
                <a:ext uri="{63B3BB69-23CF-44E3-9099-C40C66FF867C}">
                  <a14:compatExt spid="_x0000_s562293"/>
                </a:ext>
                <a:ext uri="{FF2B5EF4-FFF2-40B4-BE49-F238E27FC236}">
                  <a16:creationId xmlns:a16="http://schemas.microsoft.com/office/drawing/2014/main" id="{00000000-0008-0000-4D00-00007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2</xdr:col>
          <xdr:colOff>161925</xdr:colOff>
          <xdr:row>111</xdr:row>
          <xdr:rowOff>0</xdr:rowOff>
        </xdr:to>
        <xdr:sp macro="" textlink="">
          <xdr:nvSpPr>
            <xdr:cNvPr id="562294" name="Check Box 118" hidden="1">
              <a:extLst>
                <a:ext uri="{63B3BB69-23CF-44E3-9099-C40C66FF867C}">
                  <a14:compatExt spid="_x0000_s562294"/>
                </a:ext>
                <a:ext uri="{FF2B5EF4-FFF2-40B4-BE49-F238E27FC236}">
                  <a16:creationId xmlns:a16="http://schemas.microsoft.com/office/drawing/2014/main" id="{00000000-0008-0000-4D00-00007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161925</xdr:colOff>
          <xdr:row>111</xdr:row>
          <xdr:rowOff>0</xdr:rowOff>
        </xdr:to>
        <xdr:sp macro="" textlink="">
          <xdr:nvSpPr>
            <xdr:cNvPr id="562295" name="Check Box 119" hidden="1">
              <a:extLst>
                <a:ext uri="{63B3BB69-23CF-44E3-9099-C40C66FF867C}">
                  <a14:compatExt spid="_x0000_s562295"/>
                </a:ext>
                <a:ext uri="{FF2B5EF4-FFF2-40B4-BE49-F238E27FC236}">
                  <a16:creationId xmlns:a16="http://schemas.microsoft.com/office/drawing/2014/main" id="{00000000-0008-0000-4D00-00007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6</xdr:col>
          <xdr:colOff>161925</xdr:colOff>
          <xdr:row>111</xdr:row>
          <xdr:rowOff>0</xdr:rowOff>
        </xdr:to>
        <xdr:sp macro="" textlink="">
          <xdr:nvSpPr>
            <xdr:cNvPr id="562296" name="Check Box 120" hidden="1">
              <a:extLst>
                <a:ext uri="{63B3BB69-23CF-44E3-9099-C40C66FF867C}">
                  <a14:compatExt spid="_x0000_s562296"/>
                </a:ext>
                <a:ext uri="{FF2B5EF4-FFF2-40B4-BE49-F238E27FC236}">
                  <a16:creationId xmlns:a16="http://schemas.microsoft.com/office/drawing/2014/main" id="{00000000-0008-0000-4D00-00007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0</xdr:rowOff>
        </xdr:from>
        <xdr:to>
          <xdr:col>8</xdr:col>
          <xdr:colOff>161925</xdr:colOff>
          <xdr:row>111</xdr:row>
          <xdr:rowOff>0</xdr:rowOff>
        </xdr:to>
        <xdr:sp macro="" textlink="">
          <xdr:nvSpPr>
            <xdr:cNvPr id="562297" name="Check Box 121" hidden="1">
              <a:extLst>
                <a:ext uri="{63B3BB69-23CF-44E3-9099-C40C66FF867C}">
                  <a14:compatExt spid="_x0000_s562297"/>
                </a:ext>
                <a:ext uri="{FF2B5EF4-FFF2-40B4-BE49-F238E27FC236}">
                  <a16:creationId xmlns:a16="http://schemas.microsoft.com/office/drawing/2014/main" id="{00000000-0008-0000-4D00-00007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314325</xdr:rowOff>
        </xdr:from>
        <xdr:to>
          <xdr:col>2</xdr:col>
          <xdr:colOff>161925</xdr:colOff>
          <xdr:row>104</xdr:row>
          <xdr:rowOff>0</xdr:rowOff>
        </xdr:to>
        <xdr:sp macro="" textlink="">
          <xdr:nvSpPr>
            <xdr:cNvPr id="562298" name="Check Box 122" hidden="1">
              <a:extLst>
                <a:ext uri="{63B3BB69-23CF-44E3-9099-C40C66FF867C}">
                  <a14:compatExt spid="_x0000_s562298"/>
                </a:ext>
                <a:ext uri="{FF2B5EF4-FFF2-40B4-BE49-F238E27FC236}">
                  <a16:creationId xmlns:a16="http://schemas.microsoft.com/office/drawing/2014/main" id="{00000000-0008-0000-4D00-00007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4</xdr:col>
          <xdr:colOff>161925</xdr:colOff>
          <xdr:row>104</xdr:row>
          <xdr:rowOff>0</xdr:rowOff>
        </xdr:to>
        <xdr:sp macro="" textlink="">
          <xdr:nvSpPr>
            <xdr:cNvPr id="562299" name="Check Box 123" hidden="1">
              <a:extLst>
                <a:ext uri="{63B3BB69-23CF-44E3-9099-C40C66FF867C}">
                  <a14:compatExt spid="_x0000_s562299"/>
                </a:ext>
                <a:ext uri="{FF2B5EF4-FFF2-40B4-BE49-F238E27FC236}">
                  <a16:creationId xmlns:a16="http://schemas.microsoft.com/office/drawing/2014/main" id="{00000000-0008-0000-4D00-00007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6</xdr:col>
          <xdr:colOff>161925</xdr:colOff>
          <xdr:row>104</xdr:row>
          <xdr:rowOff>0</xdr:rowOff>
        </xdr:to>
        <xdr:sp macro="" textlink="">
          <xdr:nvSpPr>
            <xdr:cNvPr id="562300" name="Check Box 124" hidden="1">
              <a:extLst>
                <a:ext uri="{63B3BB69-23CF-44E3-9099-C40C66FF867C}">
                  <a14:compatExt spid="_x0000_s562300"/>
                </a:ext>
                <a:ext uri="{FF2B5EF4-FFF2-40B4-BE49-F238E27FC236}">
                  <a16:creationId xmlns:a16="http://schemas.microsoft.com/office/drawing/2014/main" id="{00000000-0008-0000-4D00-00007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103</xdr:row>
          <xdr:rowOff>0</xdr:rowOff>
        </xdr:from>
        <xdr:to>
          <xdr:col>8</xdr:col>
          <xdr:colOff>161925</xdr:colOff>
          <xdr:row>104</xdr:row>
          <xdr:rowOff>0</xdr:rowOff>
        </xdr:to>
        <xdr:sp macro="" textlink="">
          <xdr:nvSpPr>
            <xdr:cNvPr id="562301" name="Check Box 125" hidden="1">
              <a:extLst>
                <a:ext uri="{63B3BB69-23CF-44E3-9099-C40C66FF867C}">
                  <a14:compatExt spid="_x0000_s562301"/>
                </a:ext>
                <a:ext uri="{FF2B5EF4-FFF2-40B4-BE49-F238E27FC236}">
                  <a16:creationId xmlns:a16="http://schemas.microsoft.com/office/drawing/2014/main" id="{00000000-0008-0000-4D00-00007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xdr:col>
          <xdr:colOff>161925</xdr:colOff>
          <xdr:row>112</xdr:row>
          <xdr:rowOff>0</xdr:rowOff>
        </xdr:to>
        <xdr:sp macro="" textlink="">
          <xdr:nvSpPr>
            <xdr:cNvPr id="562302" name="Check Box 126" hidden="1">
              <a:extLst>
                <a:ext uri="{63B3BB69-23CF-44E3-9099-C40C66FF867C}">
                  <a14:compatExt spid="_x0000_s562302"/>
                </a:ext>
                <a:ext uri="{FF2B5EF4-FFF2-40B4-BE49-F238E27FC236}">
                  <a16:creationId xmlns:a16="http://schemas.microsoft.com/office/drawing/2014/main" id="{00000000-0008-0000-4D00-00007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4</xdr:col>
          <xdr:colOff>161925</xdr:colOff>
          <xdr:row>112</xdr:row>
          <xdr:rowOff>0</xdr:rowOff>
        </xdr:to>
        <xdr:sp macro="" textlink="">
          <xdr:nvSpPr>
            <xdr:cNvPr id="562303" name="Check Box 127" hidden="1">
              <a:extLst>
                <a:ext uri="{63B3BB69-23CF-44E3-9099-C40C66FF867C}">
                  <a14:compatExt spid="_x0000_s562303"/>
                </a:ext>
                <a:ext uri="{FF2B5EF4-FFF2-40B4-BE49-F238E27FC236}">
                  <a16:creationId xmlns:a16="http://schemas.microsoft.com/office/drawing/2014/main" id="{00000000-0008-0000-4D00-00007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111</xdr:row>
          <xdr:rowOff>0</xdr:rowOff>
        </xdr:from>
        <xdr:to>
          <xdr:col>6</xdr:col>
          <xdr:colOff>161925</xdr:colOff>
          <xdr:row>112</xdr:row>
          <xdr:rowOff>0</xdr:rowOff>
        </xdr:to>
        <xdr:sp macro="" textlink="">
          <xdr:nvSpPr>
            <xdr:cNvPr id="562304" name="Check Box 128" hidden="1">
              <a:extLst>
                <a:ext uri="{63B3BB69-23CF-44E3-9099-C40C66FF867C}">
                  <a14:compatExt spid="_x0000_s562304"/>
                </a:ext>
                <a:ext uri="{FF2B5EF4-FFF2-40B4-BE49-F238E27FC236}">
                  <a16:creationId xmlns:a16="http://schemas.microsoft.com/office/drawing/2014/main" id="{00000000-0008-0000-4D00-00008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111</xdr:row>
          <xdr:rowOff>0</xdr:rowOff>
        </xdr:from>
        <xdr:to>
          <xdr:col>8</xdr:col>
          <xdr:colOff>161925</xdr:colOff>
          <xdr:row>112</xdr:row>
          <xdr:rowOff>0</xdr:rowOff>
        </xdr:to>
        <xdr:sp macro="" textlink="">
          <xdr:nvSpPr>
            <xdr:cNvPr id="562305" name="Check Box 129" hidden="1">
              <a:extLst>
                <a:ext uri="{63B3BB69-23CF-44E3-9099-C40C66FF867C}">
                  <a14:compatExt spid="_x0000_s562305"/>
                </a:ext>
                <a:ext uri="{FF2B5EF4-FFF2-40B4-BE49-F238E27FC236}">
                  <a16:creationId xmlns:a16="http://schemas.microsoft.com/office/drawing/2014/main" id="{00000000-0008-0000-4D00-00008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57150</xdr:colOff>
      <xdr:row>0</xdr:row>
      <xdr:rowOff>133350</xdr:rowOff>
    </xdr:from>
    <xdr:to>
      <xdr:col>34</xdr:col>
      <xdr:colOff>95250</xdr:colOff>
      <xdr:row>7</xdr:row>
      <xdr:rowOff>66675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7191375" y="1333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390525</xdr:colOff>
      <xdr:row>0</xdr:row>
      <xdr:rowOff>114300</xdr:rowOff>
    </xdr:from>
    <xdr:to>
      <xdr:col>13</xdr:col>
      <xdr:colOff>533400</xdr:colOff>
      <xdr:row>5</xdr:row>
      <xdr:rowOff>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E00-000004000000}"/>
            </a:ext>
          </a:extLst>
        </xdr:cNvPr>
        <xdr:cNvSpPr/>
      </xdr:nvSpPr>
      <xdr:spPr>
        <a:xfrm>
          <a:off x="7486650" y="1143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2" name="正方形/長方形 13">
          <a:extLst>
            <a:ext uri="{FF2B5EF4-FFF2-40B4-BE49-F238E27FC236}">
              <a16:creationId xmlns:a16="http://schemas.microsoft.com/office/drawing/2014/main" id="{00000000-0008-0000-2A00-000002000000}"/>
            </a:ext>
          </a:extLst>
        </xdr:cNvPr>
        <xdr:cNvSpPr>
          <a:spLocks noChangeArrowheads="1"/>
        </xdr:cNvSpPr>
      </xdr:nvSpPr>
      <xdr:spPr bwMode="auto">
        <a:xfrm>
          <a:off x="38100" y="752475"/>
          <a:ext cx="7324725" cy="973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3" name="テキスト ボックス 14">
          <a:extLst>
            <a:ext uri="{FF2B5EF4-FFF2-40B4-BE49-F238E27FC236}">
              <a16:creationId xmlns:a16="http://schemas.microsoft.com/office/drawing/2014/main" id="{00000000-0008-0000-2A00-000003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4" name="正方形/長方形 6">
          <a:extLst>
            <a:ext uri="{FF2B5EF4-FFF2-40B4-BE49-F238E27FC236}">
              <a16:creationId xmlns:a16="http://schemas.microsoft.com/office/drawing/2014/main" id="{00000000-0008-0000-2A00-000004000000}"/>
            </a:ext>
          </a:extLst>
        </xdr:cNvPr>
        <xdr:cNvSpPr>
          <a:spLocks noChangeArrowheads="1"/>
        </xdr:cNvSpPr>
      </xdr:nvSpPr>
      <xdr:spPr bwMode="auto">
        <a:xfrm>
          <a:off x="304800" y="575310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5" name="正方形/長方形 7">
          <a:extLst>
            <a:ext uri="{FF2B5EF4-FFF2-40B4-BE49-F238E27FC236}">
              <a16:creationId xmlns:a16="http://schemas.microsoft.com/office/drawing/2014/main" id="{00000000-0008-0000-2A00-000005000000}"/>
            </a:ext>
          </a:extLst>
        </xdr:cNvPr>
        <xdr:cNvSpPr>
          <a:spLocks noChangeArrowheads="1"/>
        </xdr:cNvSpPr>
      </xdr:nvSpPr>
      <xdr:spPr bwMode="auto">
        <a:xfrm>
          <a:off x="285750" y="575310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6" name="右矢印 4">
          <a:extLst>
            <a:ext uri="{FF2B5EF4-FFF2-40B4-BE49-F238E27FC236}">
              <a16:creationId xmlns:a16="http://schemas.microsoft.com/office/drawing/2014/main" id="{00000000-0008-0000-2A00-000006000000}"/>
            </a:ext>
          </a:extLst>
        </xdr:cNvPr>
        <xdr:cNvSpPr>
          <a:spLocks noChangeArrowheads="1"/>
        </xdr:cNvSpPr>
      </xdr:nvSpPr>
      <xdr:spPr bwMode="auto">
        <a:xfrm>
          <a:off x="285750" y="656272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7" name="フローチャート: 結合子 8">
          <a:extLst>
            <a:ext uri="{FF2B5EF4-FFF2-40B4-BE49-F238E27FC236}">
              <a16:creationId xmlns:a16="http://schemas.microsoft.com/office/drawing/2014/main" id="{00000000-0008-0000-2A00-000007000000}"/>
            </a:ext>
          </a:extLst>
        </xdr:cNvPr>
        <xdr:cNvSpPr>
          <a:spLocks noChangeArrowheads="1"/>
        </xdr:cNvSpPr>
      </xdr:nvSpPr>
      <xdr:spPr bwMode="auto">
        <a:xfrm>
          <a:off x="723900" y="496252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8" name="フローチャート: 結合子 5">
          <a:extLst>
            <a:ext uri="{FF2B5EF4-FFF2-40B4-BE49-F238E27FC236}">
              <a16:creationId xmlns:a16="http://schemas.microsoft.com/office/drawing/2014/main" id="{00000000-0008-0000-2A00-000008000000}"/>
            </a:ext>
          </a:extLst>
        </xdr:cNvPr>
        <xdr:cNvSpPr>
          <a:spLocks noChangeArrowheads="1"/>
        </xdr:cNvSpPr>
      </xdr:nvSpPr>
      <xdr:spPr bwMode="auto">
        <a:xfrm>
          <a:off x="714374" y="570547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2A00-000009000000}"/>
            </a:ext>
          </a:extLst>
        </xdr:cNvPr>
        <xdr:cNvSpPr/>
      </xdr:nvSpPr>
      <xdr:spPr>
        <a:xfrm>
          <a:off x="7896225" y="238125"/>
          <a:ext cx="2247900" cy="13906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4F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4F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F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50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50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50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238593" name="Check Box 1" hidden="1">
              <a:extLst>
                <a:ext uri="{63B3BB69-23CF-44E3-9099-C40C66FF867C}">
                  <a14:compatExt spid="_x0000_s238593"/>
                </a:ext>
                <a:ext uri="{FF2B5EF4-FFF2-40B4-BE49-F238E27FC236}">
                  <a16:creationId xmlns:a16="http://schemas.microsoft.com/office/drawing/2014/main" id="{00000000-0008-0000-5100-00000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238594" name="Check Box 2" hidden="1">
              <a:extLst>
                <a:ext uri="{63B3BB69-23CF-44E3-9099-C40C66FF867C}">
                  <a14:compatExt spid="_x0000_s238594"/>
                </a:ext>
                <a:ext uri="{FF2B5EF4-FFF2-40B4-BE49-F238E27FC236}">
                  <a16:creationId xmlns:a16="http://schemas.microsoft.com/office/drawing/2014/main" id="{00000000-0008-0000-5100-00000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238595" name="Check Box 3" hidden="1">
              <a:extLst>
                <a:ext uri="{63B3BB69-23CF-44E3-9099-C40C66FF867C}">
                  <a14:compatExt spid="_x0000_s238595"/>
                </a:ext>
                <a:ext uri="{FF2B5EF4-FFF2-40B4-BE49-F238E27FC236}">
                  <a16:creationId xmlns:a16="http://schemas.microsoft.com/office/drawing/2014/main" id="{00000000-0008-0000-5100-00000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238596" name="Check Box 4" hidden="1">
              <a:extLst>
                <a:ext uri="{63B3BB69-23CF-44E3-9099-C40C66FF867C}">
                  <a14:compatExt spid="_x0000_s238596"/>
                </a:ext>
                <a:ext uri="{FF2B5EF4-FFF2-40B4-BE49-F238E27FC236}">
                  <a16:creationId xmlns:a16="http://schemas.microsoft.com/office/drawing/2014/main" id="{00000000-0008-0000-5100-00000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238597" name="Check Box 5" hidden="1">
              <a:extLst>
                <a:ext uri="{63B3BB69-23CF-44E3-9099-C40C66FF867C}">
                  <a14:compatExt spid="_x0000_s238597"/>
                </a:ext>
                <a:ext uri="{FF2B5EF4-FFF2-40B4-BE49-F238E27FC236}">
                  <a16:creationId xmlns:a16="http://schemas.microsoft.com/office/drawing/2014/main" id="{00000000-0008-0000-5100-00000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238598" name="Check Box 6" hidden="1">
              <a:extLst>
                <a:ext uri="{63B3BB69-23CF-44E3-9099-C40C66FF867C}">
                  <a14:compatExt spid="_x0000_s238598"/>
                </a:ext>
                <a:ext uri="{FF2B5EF4-FFF2-40B4-BE49-F238E27FC236}">
                  <a16:creationId xmlns:a16="http://schemas.microsoft.com/office/drawing/2014/main" id="{00000000-0008-0000-5100-00000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238599" name="Check Box 7" hidden="1">
              <a:extLst>
                <a:ext uri="{63B3BB69-23CF-44E3-9099-C40C66FF867C}">
                  <a14:compatExt spid="_x0000_s238599"/>
                </a:ext>
                <a:ext uri="{FF2B5EF4-FFF2-40B4-BE49-F238E27FC236}">
                  <a16:creationId xmlns:a16="http://schemas.microsoft.com/office/drawing/2014/main" id="{00000000-0008-0000-5100-00000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238600" name="Check Box 8" hidden="1">
              <a:extLst>
                <a:ext uri="{63B3BB69-23CF-44E3-9099-C40C66FF867C}">
                  <a14:compatExt spid="_x0000_s238600"/>
                </a:ext>
                <a:ext uri="{FF2B5EF4-FFF2-40B4-BE49-F238E27FC236}">
                  <a16:creationId xmlns:a16="http://schemas.microsoft.com/office/drawing/2014/main" id="{00000000-0008-0000-5100-00000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238601" name="Check Box 9" hidden="1">
              <a:extLst>
                <a:ext uri="{63B3BB69-23CF-44E3-9099-C40C66FF867C}">
                  <a14:compatExt spid="_x0000_s238601"/>
                </a:ext>
                <a:ext uri="{FF2B5EF4-FFF2-40B4-BE49-F238E27FC236}">
                  <a16:creationId xmlns:a16="http://schemas.microsoft.com/office/drawing/2014/main" id="{00000000-0008-0000-5100-00000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238602" name="Check Box 10" hidden="1">
              <a:extLst>
                <a:ext uri="{63B3BB69-23CF-44E3-9099-C40C66FF867C}">
                  <a14:compatExt spid="_x0000_s238602"/>
                </a:ext>
                <a:ext uri="{FF2B5EF4-FFF2-40B4-BE49-F238E27FC236}">
                  <a16:creationId xmlns:a16="http://schemas.microsoft.com/office/drawing/2014/main" id="{00000000-0008-0000-5100-00000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238603" name="Check Box 11" hidden="1">
              <a:extLst>
                <a:ext uri="{63B3BB69-23CF-44E3-9099-C40C66FF867C}">
                  <a14:compatExt spid="_x0000_s238603"/>
                </a:ext>
                <a:ext uri="{FF2B5EF4-FFF2-40B4-BE49-F238E27FC236}">
                  <a16:creationId xmlns:a16="http://schemas.microsoft.com/office/drawing/2014/main" id="{00000000-0008-0000-5100-00000B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238604" name="Check Box 12" hidden="1">
              <a:extLst>
                <a:ext uri="{63B3BB69-23CF-44E3-9099-C40C66FF867C}">
                  <a14:compatExt spid="_x0000_s238604"/>
                </a:ext>
                <a:ext uri="{FF2B5EF4-FFF2-40B4-BE49-F238E27FC236}">
                  <a16:creationId xmlns:a16="http://schemas.microsoft.com/office/drawing/2014/main" id="{00000000-0008-0000-5100-00000C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238605" name="Check Box 13" hidden="1">
              <a:extLst>
                <a:ext uri="{63B3BB69-23CF-44E3-9099-C40C66FF867C}">
                  <a14:compatExt spid="_x0000_s238605"/>
                </a:ext>
                <a:ext uri="{FF2B5EF4-FFF2-40B4-BE49-F238E27FC236}">
                  <a16:creationId xmlns:a16="http://schemas.microsoft.com/office/drawing/2014/main" id="{00000000-0008-0000-5100-00000D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238606" name="Check Box 14" hidden="1">
              <a:extLst>
                <a:ext uri="{63B3BB69-23CF-44E3-9099-C40C66FF867C}">
                  <a14:compatExt spid="_x0000_s238606"/>
                </a:ext>
                <a:ext uri="{FF2B5EF4-FFF2-40B4-BE49-F238E27FC236}">
                  <a16:creationId xmlns:a16="http://schemas.microsoft.com/office/drawing/2014/main" id="{00000000-0008-0000-5100-00000E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238607" name="Check Box 15" hidden="1">
              <a:extLst>
                <a:ext uri="{63B3BB69-23CF-44E3-9099-C40C66FF867C}">
                  <a14:compatExt spid="_x0000_s238607"/>
                </a:ext>
                <a:ext uri="{FF2B5EF4-FFF2-40B4-BE49-F238E27FC236}">
                  <a16:creationId xmlns:a16="http://schemas.microsoft.com/office/drawing/2014/main" id="{00000000-0008-0000-5100-00000F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238608" name="Check Box 16" hidden="1">
              <a:extLst>
                <a:ext uri="{63B3BB69-23CF-44E3-9099-C40C66FF867C}">
                  <a14:compatExt spid="_x0000_s238608"/>
                </a:ext>
                <a:ext uri="{FF2B5EF4-FFF2-40B4-BE49-F238E27FC236}">
                  <a16:creationId xmlns:a16="http://schemas.microsoft.com/office/drawing/2014/main" id="{00000000-0008-0000-5100-000010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238609" name="Check Box 17" hidden="1">
              <a:extLst>
                <a:ext uri="{63B3BB69-23CF-44E3-9099-C40C66FF867C}">
                  <a14:compatExt spid="_x0000_s238609"/>
                </a:ext>
                <a:ext uri="{FF2B5EF4-FFF2-40B4-BE49-F238E27FC236}">
                  <a16:creationId xmlns:a16="http://schemas.microsoft.com/office/drawing/2014/main" id="{00000000-0008-0000-5100-00001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238610" name="Check Box 18" hidden="1">
              <a:extLst>
                <a:ext uri="{63B3BB69-23CF-44E3-9099-C40C66FF867C}">
                  <a14:compatExt spid="_x0000_s238610"/>
                </a:ext>
                <a:ext uri="{FF2B5EF4-FFF2-40B4-BE49-F238E27FC236}">
                  <a16:creationId xmlns:a16="http://schemas.microsoft.com/office/drawing/2014/main" id="{00000000-0008-0000-5100-00001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238611" name="Check Box 19" hidden="1">
              <a:extLst>
                <a:ext uri="{63B3BB69-23CF-44E3-9099-C40C66FF867C}">
                  <a14:compatExt spid="_x0000_s238611"/>
                </a:ext>
                <a:ext uri="{FF2B5EF4-FFF2-40B4-BE49-F238E27FC236}">
                  <a16:creationId xmlns:a16="http://schemas.microsoft.com/office/drawing/2014/main" id="{00000000-0008-0000-5100-00001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238612" name="Check Box 20" hidden="1">
              <a:extLst>
                <a:ext uri="{63B3BB69-23CF-44E3-9099-C40C66FF867C}">
                  <a14:compatExt spid="_x0000_s238612"/>
                </a:ext>
                <a:ext uri="{FF2B5EF4-FFF2-40B4-BE49-F238E27FC236}">
                  <a16:creationId xmlns:a16="http://schemas.microsoft.com/office/drawing/2014/main" id="{00000000-0008-0000-5100-00001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238613" name="Check Box 21" hidden="1">
              <a:extLst>
                <a:ext uri="{63B3BB69-23CF-44E3-9099-C40C66FF867C}">
                  <a14:compatExt spid="_x0000_s238613"/>
                </a:ext>
                <a:ext uri="{FF2B5EF4-FFF2-40B4-BE49-F238E27FC236}">
                  <a16:creationId xmlns:a16="http://schemas.microsoft.com/office/drawing/2014/main" id="{00000000-0008-0000-5100-00001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238614" name="Check Box 22" hidden="1">
              <a:extLst>
                <a:ext uri="{63B3BB69-23CF-44E3-9099-C40C66FF867C}">
                  <a14:compatExt spid="_x0000_s238614"/>
                </a:ext>
                <a:ext uri="{FF2B5EF4-FFF2-40B4-BE49-F238E27FC236}">
                  <a16:creationId xmlns:a16="http://schemas.microsoft.com/office/drawing/2014/main" id="{00000000-0008-0000-5100-00001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238615" name="Check Box 23" hidden="1">
              <a:extLst>
                <a:ext uri="{63B3BB69-23CF-44E3-9099-C40C66FF867C}">
                  <a14:compatExt spid="_x0000_s238615"/>
                </a:ext>
                <a:ext uri="{FF2B5EF4-FFF2-40B4-BE49-F238E27FC236}">
                  <a16:creationId xmlns:a16="http://schemas.microsoft.com/office/drawing/2014/main" id="{00000000-0008-0000-5100-00001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238616" name="Check Box 24" hidden="1">
              <a:extLst>
                <a:ext uri="{63B3BB69-23CF-44E3-9099-C40C66FF867C}">
                  <a14:compatExt spid="_x0000_s238616"/>
                </a:ext>
                <a:ext uri="{FF2B5EF4-FFF2-40B4-BE49-F238E27FC236}">
                  <a16:creationId xmlns:a16="http://schemas.microsoft.com/office/drawing/2014/main" id="{00000000-0008-0000-5100-00001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238617" name="Check Box 25" hidden="1">
              <a:extLst>
                <a:ext uri="{63B3BB69-23CF-44E3-9099-C40C66FF867C}">
                  <a14:compatExt spid="_x0000_s238617"/>
                </a:ext>
                <a:ext uri="{FF2B5EF4-FFF2-40B4-BE49-F238E27FC236}">
                  <a16:creationId xmlns:a16="http://schemas.microsoft.com/office/drawing/2014/main" id="{00000000-0008-0000-5100-00001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238618" name="Check Box 26" hidden="1">
              <a:extLst>
                <a:ext uri="{63B3BB69-23CF-44E3-9099-C40C66FF867C}">
                  <a14:compatExt spid="_x0000_s238618"/>
                </a:ext>
                <a:ext uri="{FF2B5EF4-FFF2-40B4-BE49-F238E27FC236}">
                  <a16:creationId xmlns:a16="http://schemas.microsoft.com/office/drawing/2014/main" id="{00000000-0008-0000-5100-00001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5200-00000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5200-00000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5200-00000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5200-00000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5200-000005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5200-000006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5200-000007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5200-000008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239625" name="Check Box 9" hidden="1">
              <a:extLst>
                <a:ext uri="{63B3BB69-23CF-44E3-9099-C40C66FF867C}">
                  <a14:compatExt spid="_x0000_s239625"/>
                </a:ext>
                <a:ext uri="{FF2B5EF4-FFF2-40B4-BE49-F238E27FC236}">
                  <a16:creationId xmlns:a16="http://schemas.microsoft.com/office/drawing/2014/main" id="{00000000-0008-0000-5200-000009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239626" name="Check Box 10" hidden="1">
              <a:extLst>
                <a:ext uri="{63B3BB69-23CF-44E3-9099-C40C66FF867C}">
                  <a14:compatExt spid="_x0000_s239626"/>
                </a:ext>
                <a:ext uri="{FF2B5EF4-FFF2-40B4-BE49-F238E27FC236}">
                  <a16:creationId xmlns:a16="http://schemas.microsoft.com/office/drawing/2014/main" id="{00000000-0008-0000-5200-00000A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5200-00000B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5200-00000C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5200-00000D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5200-00000E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5200-00000F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5200-000010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239633" name="Check Box 17" hidden="1">
              <a:extLst>
                <a:ext uri="{63B3BB69-23CF-44E3-9099-C40C66FF867C}">
                  <a14:compatExt spid="_x0000_s239633"/>
                </a:ext>
                <a:ext uri="{FF2B5EF4-FFF2-40B4-BE49-F238E27FC236}">
                  <a16:creationId xmlns:a16="http://schemas.microsoft.com/office/drawing/2014/main" id="{00000000-0008-0000-5200-00001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239634" name="Check Box 18" hidden="1">
              <a:extLst>
                <a:ext uri="{63B3BB69-23CF-44E3-9099-C40C66FF867C}">
                  <a14:compatExt spid="_x0000_s239634"/>
                </a:ext>
                <a:ext uri="{FF2B5EF4-FFF2-40B4-BE49-F238E27FC236}">
                  <a16:creationId xmlns:a16="http://schemas.microsoft.com/office/drawing/2014/main" id="{00000000-0008-0000-5200-00001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239635" name="Check Box 19" hidden="1">
              <a:extLst>
                <a:ext uri="{63B3BB69-23CF-44E3-9099-C40C66FF867C}">
                  <a14:compatExt spid="_x0000_s239635"/>
                </a:ext>
                <a:ext uri="{FF2B5EF4-FFF2-40B4-BE49-F238E27FC236}">
                  <a16:creationId xmlns:a16="http://schemas.microsoft.com/office/drawing/2014/main" id="{00000000-0008-0000-5200-00001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239636" name="Check Box 20" hidden="1">
              <a:extLst>
                <a:ext uri="{63B3BB69-23CF-44E3-9099-C40C66FF867C}">
                  <a14:compatExt spid="_x0000_s239636"/>
                </a:ext>
                <a:ext uri="{FF2B5EF4-FFF2-40B4-BE49-F238E27FC236}">
                  <a16:creationId xmlns:a16="http://schemas.microsoft.com/office/drawing/2014/main" id="{00000000-0008-0000-5200-00001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232449" name="Check Box 1" hidden="1">
              <a:extLst>
                <a:ext uri="{63B3BB69-23CF-44E3-9099-C40C66FF867C}">
                  <a14:compatExt spid="_x0000_s232449"/>
                </a:ext>
                <a:ext uri="{FF2B5EF4-FFF2-40B4-BE49-F238E27FC236}">
                  <a16:creationId xmlns:a16="http://schemas.microsoft.com/office/drawing/2014/main" id="{00000000-0008-0000-5300-00000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232450" name="Check Box 2" hidden="1">
              <a:extLst>
                <a:ext uri="{63B3BB69-23CF-44E3-9099-C40C66FF867C}">
                  <a14:compatExt spid="_x0000_s232450"/>
                </a:ext>
                <a:ext uri="{FF2B5EF4-FFF2-40B4-BE49-F238E27FC236}">
                  <a16:creationId xmlns:a16="http://schemas.microsoft.com/office/drawing/2014/main" id="{00000000-0008-0000-5300-00000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232451" name="Check Box 3" hidden="1">
              <a:extLst>
                <a:ext uri="{63B3BB69-23CF-44E3-9099-C40C66FF867C}">
                  <a14:compatExt spid="_x0000_s232451"/>
                </a:ext>
                <a:ext uri="{FF2B5EF4-FFF2-40B4-BE49-F238E27FC236}">
                  <a16:creationId xmlns:a16="http://schemas.microsoft.com/office/drawing/2014/main" id="{00000000-0008-0000-5300-00000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232452" name="Check Box 4" hidden="1">
              <a:extLst>
                <a:ext uri="{63B3BB69-23CF-44E3-9099-C40C66FF867C}">
                  <a14:compatExt spid="_x0000_s232452"/>
                </a:ext>
                <a:ext uri="{FF2B5EF4-FFF2-40B4-BE49-F238E27FC236}">
                  <a16:creationId xmlns:a16="http://schemas.microsoft.com/office/drawing/2014/main" id="{00000000-0008-0000-5300-00000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9525</xdr:rowOff>
        </xdr:from>
        <xdr:to>
          <xdr:col>4</xdr:col>
          <xdr:colOff>676275</xdr:colOff>
          <xdr:row>10</xdr:row>
          <xdr:rowOff>9525</xdr:rowOff>
        </xdr:to>
        <xdr:sp macro="" textlink="">
          <xdr:nvSpPr>
            <xdr:cNvPr id="232453" name="Check Box 5" hidden="1">
              <a:extLst>
                <a:ext uri="{63B3BB69-23CF-44E3-9099-C40C66FF867C}">
                  <a14:compatExt spid="_x0000_s232453"/>
                </a:ext>
                <a:ext uri="{FF2B5EF4-FFF2-40B4-BE49-F238E27FC236}">
                  <a16:creationId xmlns:a16="http://schemas.microsoft.com/office/drawing/2014/main" id="{00000000-0008-0000-5300-00000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232454" name="Check Box 6" hidden="1">
              <a:extLst>
                <a:ext uri="{63B3BB69-23CF-44E3-9099-C40C66FF867C}">
                  <a14:compatExt spid="_x0000_s232454"/>
                </a:ext>
                <a:ext uri="{FF2B5EF4-FFF2-40B4-BE49-F238E27FC236}">
                  <a16:creationId xmlns:a16="http://schemas.microsoft.com/office/drawing/2014/main" id="{00000000-0008-0000-5300-00000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232455" name="Check Box 7" hidden="1">
              <a:extLst>
                <a:ext uri="{63B3BB69-23CF-44E3-9099-C40C66FF867C}">
                  <a14:compatExt spid="_x0000_s232455"/>
                </a:ext>
                <a:ext uri="{FF2B5EF4-FFF2-40B4-BE49-F238E27FC236}">
                  <a16:creationId xmlns:a16="http://schemas.microsoft.com/office/drawing/2014/main" id="{00000000-0008-0000-5300-00000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232456" name="Check Box 8" hidden="1">
              <a:extLst>
                <a:ext uri="{63B3BB69-23CF-44E3-9099-C40C66FF867C}">
                  <a14:compatExt spid="_x0000_s232456"/>
                </a:ext>
                <a:ext uri="{FF2B5EF4-FFF2-40B4-BE49-F238E27FC236}">
                  <a16:creationId xmlns:a16="http://schemas.microsoft.com/office/drawing/2014/main" id="{00000000-0008-0000-5300-00000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232457" name="Check Box 9" hidden="1">
              <a:extLst>
                <a:ext uri="{63B3BB69-23CF-44E3-9099-C40C66FF867C}">
                  <a14:compatExt spid="_x0000_s232457"/>
                </a:ext>
                <a:ext uri="{FF2B5EF4-FFF2-40B4-BE49-F238E27FC236}">
                  <a16:creationId xmlns:a16="http://schemas.microsoft.com/office/drawing/2014/main" id="{00000000-0008-0000-5300-00000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232458" name="Check Box 10" hidden="1">
              <a:extLst>
                <a:ext uri="{63B3BB69-23CF-44E3-9099-C40C66FF867C}">
                  <a14:compatExt spid="_x0000_s232458"/>
                </a:ext>
                <a:ext uri="{FF2B5EF4-FFF2-40B4-BE49-F238E27FC236}">
                  <a16:creationId xmlns:a16="http://schemas.microsoft.com/office/drawing/2014/main" id="{00000000-0008-0000-5300-00000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2459" name="Check Box 11" hidden="1">
              <a:extLst>
                <a:ext uri="{63B3BB69-23CF-44E3-9099-C40C66FF867C}">
                  <a14:compatExt spid="_x0000_s232459"/>
                </a:ext>
                <a:ext uri="{FF2B5EF4-FFF2-40B4-BE49-F238E27FC236}">
                  <a16:creationId xmlns:a16="http://schemas.microsoft.com/office/drawing/2014/main" id="{00000000-0008-0000-5300-00000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2460" name="Check Box 12" hidden="1">
              <a:extLst>
                <a:ext uri="{63B3BB69-23CF-44E3-9099-C40C66FF867C}">
                  <a14:compatExt spid="_x0000_s232460"/>
                </a:ext>
                <a:ext uri="{FF2B5EF4-FFF2-40B4-BE49-F238E27FC236}">
                  <a16:creationId xmlns:a16="http://schemas.microsoft.com/office/drawing/2014/main" id="{00000000-0008-0000-5300-00000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232461" name="Check Box 13" hidden="1">
              <a:extLst>
                <a:ext uri="{63B3BB69-23CF-44E3-9099-C40C66FF867C}">
                  <a14:compatExt spid="_x0000_s232461"/>
                </a:ext>
                <a:ext uri="{FF2B5EF4-FFF2-40B4-BE49-F238E27FC236}">
                  <a16:creationId xmlns:a16="http://schemas.microsoft.com/office/drawing/2014/main" id="{00000000-0008-0000-5300-00000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232462" name="Check Box 14" hidden="1">
              <a:extLst>
                <a:ext uri="{63B3BB69-23CF-44E3-9099-C40C66FF867C}">
                  <a14:compatExt spid="_x0000_s232462"/>
                </a:ext>
                <a:ext uri="{FF2B5EF4-FFF2-40B4-BE49-F238E27FC236}">
                  <a16:creationId xmlns:a16="http://schemas.microsoft.com/office/drawing/2014/main" id="{00000000-0008-0000-5300-00000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232463" name="Check Box 15" hidden="1">
              <a:extLst>
                <a:ext uri="{63B3BB69-23CF-44E3-9099-C40C66FF867C}">
                  <a14:compatExt spid="_x0000_s232463"/>
                </a:ext>
                <a:ext uri="{FF2B5EF4-FFF2-40B4-BE49-F238E27FC236}">
                  <a16:creationId xmlns:a16="http://schemas.microsoft.com/office/drawing/2014/main" id="{00000000-0008-0000-5300-00000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232464" name="Check Box 16" hidden="1">
              <a:extLst>
                <a:ext uri="{63B3BB69-23CF-44E3-9099-C40C66FF867C}">
                  <a14:compatExt spid="_x0000_s232464"/>
                </a:ext>
                <a:ext uri="{FF2B5EF4-FFF2-40B4-BE49-F238E27FC236}">
                  <a16:creationId xmlns:a16="http://schemas.microsoft.com/office/drawing/2014/main" id="{00000000-0008-0000-5300-00001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232465" name="Check Box 17" hidden="1">
              <a:extLst>
                <a:ext uri="{63B3BB69-23CF-44E3-9099-C40C66FF867C}">
                  <a14:compatExt spid="_x0000_s232465"/>
                </a:ext>
                <a:ext uri="{FF2B5EF4-FFF2-40B4-BE49-F238E27FC236}">
                  <a16:creationId xmlns:a16="http://schemas.microsoft.com/office/drawing/2014/main" id="{00000000-0008-0000-5300-00001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232466" name="Check Box 18" hidden="1">
              <a:extLst>
                <a:ext uri="{63B3BB69-23CF-44E3-9099-C40C66FF867C}">
                  <a14:compatExt spid="_x0000_s232466"/>
                </a:ext>
                <a:ext uri="{FF2B5EF4-FFF2-40B4-BE49-F238E27FC236}">
                  <a16:creationId xmlns:a16="http://schemas.microsoft.com/office/drawing/2014/main" id="{00000000-0008-0000-5300-00001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232467" name="Check Box 19" hidden="1">
              <a:extLst>
                <a:ext uri="{63B3BB69-23CF-44E3-9099-C40C66FF867C}">
                  <a14:compatExt spid="_x0000_s232467"/>
                </a:ext>
                <a:ext uri="{FF2B5EF4-FFF2-40B4-BE49-F238E27FC236}">
                  <a16:creationId xmlns:a16="http://schemas.microsoft.com/office/drawing/2014/main" id="{00000000-0008-0000-5300-00001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232468" name="Check Box 20" hidden="1">
              <a:extLst>
                <a:ext uri="{63B3BB69-23CF-44E3-9099-C40C66FF867C}">
                  <a14:compatExt spid="_x0000_s232468"/>
                </a:ext>
                <a:ext uri="{FF2B5EF4-FFF2-40B4-BE49-F238E27FC236}">
                  <a16:creationId xmlns:a16="http://schemas.microsoft.com/office/drawing/2014/main" id="{00000000-0008-0000-5300-00001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232469" name="Check Box 21" hidden="1">
              <a:extLst>
                <a:ext uri="{63B3BB69-23CF-44E3-9099-C40C66FF867C}">
                  <a14:compatExt spid="_x0000_s232469"/>
                </a:ext>
                <a:ext uri="{FF2B5EF4-FFF2-40B4-BE49-F238E27FC236}">
                  <a16:creationId xmlns:a16="http://schemas.microsoft.com/office/drawing/2014/main" id="{00000000-0008-0000-5300-00001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232470" name="Check Box 22" hidden="1">
              <a:extLst>
                <a:ext uri="{63B3BB69-23CF-44E3-9099-C40C66FF867C}">
                  <a14:compatExt spid="_x0000_s232470"/>
                </a:ext>
                <a:ext uri="{FF2B5EF4-FFF2-40B4-BE49-F238E27FC236}">
                  <a16:creationId xmlns:a16="http://schemas.microsoft.com/office/drawing/2014/main" id="{00000000-0008-0000-5300-00001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232471" name="Check Box 23" hidden="1">
              <a:extLst>
                <a:ext uri="{63B3BB69-23CF-44E3-9099-C40C66FF867C}">
                  <a14:compatExt spid="_x0000_s232471"/>
                </a:ext>
                <a:ext uri="{FF2B5EF4-FFF2-40B4-BE49-F238E27FC236}">
                  <a16:creationId xmlns:a16="http://schemas.microsoft.com/office/drawing/2014/main" id="{00000000-0008-0000-5300-00001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232472" name="Check Box 24" hidden="1">
              <a:extLst>
                <a:ext uri="{63B3BB69-23CF-44E3-9099-C40C66FF867C}">
                  <a14:compatExt spid="_x0000_s232472"/>
                </a:ext>
                <a:ext uri="{FF2B5EF4-FFF2-40B4-BE49-F238E27FC236}">
                  <a16:creationId xmlns:a16="http://schemas.microsoft.com/office/drawing/2014/main" id="{00000000-0008-0000-5300-00001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232473" name="Check Box 25" hidden="1">
              <a:extLst>
                <a:ext uri="{63B3BB69-23CF-44E3-9099-C40C66FF867C}">
                  <a14:compatExt spid="_x0000_s232473"/>
                </a:ext>
                <a:ext uri="{FF2B5EF4-FFF2-40B4-BE49-F238E27FC236}">
                  <a16:creationId xmlns:a16="http://schemas.microsoft.com/office/drawing/2014/main" id="{00000000-0008-0000-5300-00001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11515725" y="252942"/>
          <a:ext cx="1990725" cy="107632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54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54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54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54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54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54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54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54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54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54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54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54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54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54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54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54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54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54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54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54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54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233494" name="Check Box 22" hidden="1">
              <a:extLst>
                <a:ext uri="{63B3BB69-23CF-44E3-9099-C40C66FF867C}">
                  <a14:compatExt spid="_x0000_s233494"/>
                </a:ext>
                <a:ext uri="{FF2B5EF4-FFF2-40B4-BE49-F238E27FC236}">
                  <a16:creationId xmlns:a16="http://schemas.microsoft.com/office/drawing/2014/main" id="{00000000-0008-0000-5400-00001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233495" name="Check Box 23" hidden="1">
              <a:extLst>
                <a:ext uri="{63B3BB69-23CF-44E3-9099-C40C66FF867C}">
                  <a14:compatExt spid="_x0000_s233495"/>
                </a:ext>
                <a:ext uri="{FF2B5EF4-FFF2-40B4-BE49-F238E27FC236}">
                  <a16:creationId xmlns:a16="http://schemas.microsoft.com/office/drawing/2014/main" id="{00000000-0008-0000-5400-00001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233496" name="Check Box 24" hidden="1">
              <a:extLst>
                <a:ext uri="{63B3BB69-23CF-44E3-9099-C40C66FF867C}">
                  <a14:compatExt spid="_x0000_s233496"/>
                </a:ext>
                <a:ext uri="{FF2B5EF4-FFF2-40B4-BE49-F238E27FC236}">
                  <a16:creationId xmlns:a16="http://schemas.microsoft.com/office/drawing/2014/main" id="{00000000-0008-0000-5400-00001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233497" name="Check Box 25" hidden="1">
              <a:extLst>
                <a:ext uri="{63B3BB69-23CF-44E3-9099-C40C66FF867C}">
                  <a14:compatExt spid="_x0000_s233497"/>
                </a:ext>
                <a:ext uri="{FF2B5EF4-FFF2-40B4-BE49-F238E27FC236}">
                  <a16:creationId xmlns:a16="http://schemas.microsoft.com/office/drawing/2014/main" id="{00000000-0008-0000-5400-00001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11505142" y="137583"/>
          <a:ext cx="1984375" cy="11017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12</xdr:row>
          <xdr:rowOff>38100</xdr:rowOff>
        </xdr:from>
        <xdr:to>
          <xdr:col>7</xdr:col>
          <xdr:colOff>476250</xdr:colOff>
          <xdr:row>12</xdr:row>
          <xdr:rowOff>400050</xdr:rowOff>
        </xdr:to>
        <xdr:sp macro="" textlink="">
          <xdr:nvSpPr>
            <xdr:cNvPr id="560129" name="Check Box 1" hidden="1">
              <a:extLst>
                <a:ext uri="{63B3BB69-23CF-44E3-9099-C40C66FF867C}">
                  <a14:compatExt spid="_x0000_s560129"/>
                </a:ext>
                <a:ext uri="{FF2B5EF4-FFF2-40B4-BE49-F238E27FC236}">
                  <a16:creationId xmlns:a16="http://schemas.microsoft.com/office/drawing/2014/main" id="{00000000-0008-0000-5500-000001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a:t>
              </a:r>
            </a:p>
          </xdr:txBody>
        </xdr:sp>
        <xdr:clientData/>
      </xdr:twoCellAnchor>
    </mc:Choice>
    <mc:Fallback/>
  </mc:AlternateContent>
  <xdr:twoCellAnchor>
    <xdr:from>
      <xdr:col>3</xdr:col>
      <xdr:colOff>3811</xdr:colOff>
      <xdr:row>12</xdr:row>
      <xdr:rowOff>280213</xdr:rowOff>
    </xdr:from>
    <xdr:to>
      <xdr:col>11</xdr:col>
      <xdr:colOff>495301</xdr:colOff>
      <xdr:row>14</xdr:row>
      <xdr:rowOff>142875</xdr:rowOff>
    </xdr:to>
    <xdr:grpSp>
      <xdr:nvGrpSpPr>
        <xdr:cNvPr id="2" name="グループ化 1">
          <a:extLst>
            <a:ext uri="{FF2B5EF4-FFF2-40B4-BE49-F238E27FC236}">
              <a16:creationId xmlns:a16="http://schemas.microsoft.com/office/drawing/2014/main" id="{00000000-0008-0000-5500-000002000000}"/>
            </a:ext>
          </a:extLst>
        </xdr:cNvPr>
        <xdr:cNvGrpSpPr/>
      </xdr:nvGrpSpPr>
      <xdr:grpSpPr>
        <a:xfrm>
          <a:off x="2642236" y="4318813"/>
          <a:ext cx="6139815" cy="786587"/>
          <a:chOff x="2476943" y="4472118"/>
          <a:chExt cx="5072551" cy="315112"/>
        </a:xfrm>
      </xdr:grpSpPr>
      <mc:AlternateContent xmlns:mc="http://schemas.openxmlformats.org/markup-compatibility/2006">
        <mc:Choice xmlns:a14="http://schemas.microsoft.com/office/drawing/2010/main" Requires="a14">
          <xdr:sp macro="" textlink="">
            <xdr:nvSpPr>
              <xdr:cNvPr id="560130" name="Check Box 2" hidden="1">
                <a:extLst>
                  <a:ext uri="{63B3BB69-23CF-44E3-9099-C40C66FF867C}">
                    <a14:compatExt spid="_x0000_s560130"/>
                  </a:ext>
                  <a:ext uri="{FF2B5EF4-FFF2-40B4-BE49-F238E27FC236}">
                    <a16:creationId xmlns:a16="http://schemas.microsoft.com/office/drawing/2014/main" id="{00000000-0008-0000-5500-0000028C0800}"/>
                  </a:ext>
                </a:extLst>
              </xdr:cNvPr>
              <xdr:cNvSpPr/>
            </xdr:nvSpPr>
            <xdr:spPr bwMode="auto">
              <a:xfrm>
                <a:off x="2476943" y="4472118"/>
                <a:ext cx="526228" cy="3151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a:t>
                </a:r>
              </a:p>
            </xdr:txBody>
          </xdr:sp>
        </mc:Choice>
        <mc:Fallback/>
      </mc:AlternateContent>
      <xdr:sp macro="" textlink="">
        <xdr:nvSpPr>
          <xdr:cNvPr id="3" name="テキスト ボックス 2">
            <a:extLst>
              <a:ext uri="{FF2B5EF4-FFF2-40B4-BE49-F238E27FC236}">
                <a16:creationId xmlns:a16="http://schemas.microsoft.com/office/drawing/2014/main" id="{00000000-0008-0000-5500-000003000000}"/>
              </a:ext>
            </a:extLst>
          </xdr:cNvPr>
          <xdr:cNvSpPr txBox="1"/>
        </xdr:nvSpPr>
        <xdr:spPr>
          <a:xfrm>
            <a:off x="2960232" y="4553051"/>
            <a:ext cx="4589262" cy="16925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特定機能病院・地域医療支援病院・</a:t>
            </a:r>
            <a:r>
              <a:rPr kumimoji="1" lang="ja-JP" altLang="en-US" sz="900" strike="noStrike" baseline="0">
                <a:solidFill>
                  <a:schemeClr val="tx1"/>
                </a:solidFill>
                <a:latin typeface="+mn-ea"/>
                <a:ea typeface="+mn-ea"/>
              </a:rPr>
              <a:t>紹介受診重点医療機関</a:t>
            </a:r>
            <a:endParaRPr kumimoji="1" lang="en-US" altLang="ja-JP" sz="900" strike="noStrike" baseline="0">
              <a:solidFill>
                <a:schemeClr val="tx1"/>
              </a:solidFill>
              <a:latin typeface="+mn-ea"/>
              <a:ea typeface="+mn-ea"/>
            </a:endParaRPr>
          </a:p>
          <a:p>
            <a:r>
              <a:rPr kumimoji="1" lang="ja-JP" altLang="en-US" sz="900" strike="noStrike" baseline="0">
                <a:solidFill>
                  <a:sysClr val="windowText" lastClr="000000"/>
                </a:solidFill>
                <a:latin typeface="+mn-ea"/>
                <a:ea typeface="+mn-ea"/>
              </a:rPr>
              <a:t>（一般病床に係るものの数が</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床未満の病院を除く。）</a:t>
            </a:r>
          </a:p>
        </xdr:txBody>
      </xdr:sp>
    </xdr:grpSp>
    <xdr:clientData/>
  </xdr:twoCellAnchor>
  <mc:AlternateContent xmlns:mc="http://schemas.openxmlformats.org/markup-compatibility/2006">
    <mc:Choice xmlns:a14="http://schemas.microsoft.com/office/drawing/2010/main" Requires="a14">
      <xdr:twoCellAnchor editAs="oneCell">
        <xdr:from>
          <xdr:col>3</xdr:col>
          <xdr:colOff>47625</xdr:colOff>
          <xdr:row>21</xdr:row>
          <xdr:rowOff>9525</xdr:rowOff>
        </xdr:from>
        <xdr:to>
          <xdr:col>4</xdr:col>
          <xdr:colOff>314325</xdr:colOff>
          <xdr:row>22</xdr:row>
          <xdr:rowOff>57150</xdr:rowOff>
        </xdr:to>
        <xdr:sp macro="" textlink="">
          <xdr:nvSpPr>
            <xdr:cNvPr id="560131" name="Check Box 3" hidden="1">
              <a:extLst>
                <a:ext uri="{63B3BB69-23CF-44E3-9099-C40C66FF867C}">
                  <a14:compatExt spid="_x0000_s560131"/>
                </a:ext>
                <a:ext uri="{FF2B5EF4-FFF2-40B4-BE49-F238E27FC236}">
                  <a16:creationId xmlns:a16="http://schemas.microsoft.com/office/drawing/2014/main" id="{00000000-0008-0000-5500-000003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76200</xdr:rowOff>
        </xdr:from>
        <xdr:to>
          <xdr:col>4</xdr:col>
          <xdr:colOff>47625</xdr:colOff>
          <xdr:row>11</xdr:row>
          <xdr:rowOff>438150</xdr:rowOff>
        </xdr:to>
        <xdr:sp macro="" textlink="">
          <xdr:nvSpPr>
            <xdr:cNvPr id="560132" name="Check Box 4" hidden="1">
              <a:extLst>
                <a:ext uri="{63B3BB69-23CF-44E3-9099-C40C66FF867C}">
                  <a14:compatExt spid="_x0000_s560132"/>
                </a:ext>
                <a:ext uri="{FF2B5EF4-FFF2-40B4-BE49-F238E27FC236}">
                  <a16:creationId xmlns:a16="http://schemas.microsoft.com/office/drawing/2014/main" id="{00000000-0008-0000-5500-000004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371475</xdr:rowOff>
        </xdr:from>
        <xdr:to>
          <xdr:col>4</xdr:col>
          <xdr:colOff>209550</xdr:colOff>
          <xdr:row>11</xdr:row>
          <xdr:rowOff>733425</xdr:rowOff>
        </xdr:to>
        <xdr:sp macro="" textlink="">
          <xdr:nvSpPr>
            <xdr:cNvPr id="560133" name="Check Box 5" hidden="1">
              <a:extLst>
                <a:ext uri="{63B3BB69-23CF-44E3-9099-C40C66FF867C}">
                  <a14:compatExt spid="_x0000_s560133"/>
                </a:ext>
                <a:ext uri="{FF2B5EF4-FFF2-40B4-BE49-F238E27FC236}">
                  <a16:creationId xmlns:a16="http://schemas.microsoft.com/office/drawing/2014/main" id="{00000000-0008-0000-5500-000005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771525</xdr:rowOff>
        </xdr:from>
        <xdr:to>
          <xdr:col>4</xdr:col>
          <xdr:colOff>333375</xdr:colOff>
          <xdr:row>25</xdr:row>
          <xdr:rowOff>28575</xdr:rowOff>
        </xdr:to>
        <xdr:sp macro="" textlink="">
          <xdr:nvSpPr>
            <xdr:cNvPr id="560134" name="Check Box 6" hidden="1">
              <a:extLst>
                <a:ext uri="{63B3BB69-23CF-44E3-9099-C40C66FF867C}">
                  <a14:compatExt spid="_x0000_s560134"/>
                </a:ext>
                <a:ext uri="{FF2B5EF4-FFF2-40B4-BE49-F238E27FC236}">
                  <a16:creationId xmlns:a16="http://schemas.microsoft.com/office/drawing/2014/main" id="{00000000-0008-0000-5500-000006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xdr:twoCellAnchor>
    <xdr:from>
      <xdr:col>3</xdr:col>
      <xdr:colOff>481219</xdr:colOff>
      <xdr:row>12</xdr:row>
      <xdr:rowOff>105604</xdr:rowOff>
    </xdr:from>
    <xdr:to>
      <xdr:col>8</xdr:col>
      <xdr:colOff>168991</xdr:colOff>
      <xdr:row>13</xdr:row>
      <xdr:rowOff>55909</xdr:rowOff>
    </xdr:to>
    <xdr:sp macro="" textlink="">
      <xdr:nvSpPr>
        <xdr:cNvPr id="4" name="テキスト ボックス 3">
          <a:extLst>
            <a:ext uri="{FF2B5EF4-FFF2-40B4-BE49-F238E27FC236}">
              <a16:creationId xmlns:a16="http://schemas.microsoft.com/office/drawing/2014/main" id="{00000000-0008-0000-5500-000004000000}"/>
            </a:ext>
          </a:extLst>
        </xdr:cNvPr>
        <xdr:cNvSpPr txBox="1"/>
      </xdr:nvSpPr>
      <xdr:spPr>
        <a:xfrm>
          <a:off x="3119644" y="4144204"/>
          <a:ext cx="3945447" cy="39798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  </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床（一般病床に係るものに限る。）以上の病院（２．を除く。）</a:t>
          </a:r>
          <a:endParaRPr kumimoji="1" lang="ja-JP" altLang="en-US" sz="900" strike="noStrike" baseline="0">
            <a:solidFill>
              <a:srgbClr val="FF0000"/>
            </a:solidFill>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6</xdr:col>
          <xdr:colOff>171450</xdr:colOff>
          <xdr:row>21</xdr:row>
          <xdr:rowOff>0</xdr:rowOff>
        </xdr:from>
        <xdr:to>
          <xdr:col>8</xdr:col>
          <xdr:colOff>9525</xdr:colOff>
          <xdr:row>22</xdr:row>
          <xdr:rowOff>47625</xdr:rowOff>
        </xdr:to>
        <xdr:sp macro="" textlink="">
          <xdr:nvSpPr>
            <xdr:cNvPr id="560135" name="Check Box 7" hidden="1">
              <a:extLst>
                <a:ext uri="{63B3BB69-23CF-44E3-9099-C40C66FF867C}">
                  <a14:compatExt spid="_x0000_s560135"/>
                </a:ext>
                <a:ext uri="{FF2B5EF4-FFF2-40B4-BE49-F238E27FC236}">
                  <a16:creationId xmlns:a16="http://schemas.microsoft.com/office/drawing/2014/main" id="{00000000-0008-0000-5500-000007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0</xdr:rowOff>
        </xdr:from>
        <xdr:to>
          <xdr:col>8</xdr:col>
          <xdr:colOff>9525</xdr:colOff>
          <xdr:row>25</xdr:row>
          <xdr:rowOff>47625</xdr:rowOff>
        </xdr:to>
        <xdr:sp macro="" textlink="">
          <xdr:nvSpPr>
            <xdr:cNvPr id="560136" name="Check Box 8" hidden="1">
              <a:extLst>
                <a:ext uri="{63B3BB69-23CF-44E3-9099-C40C66FF867C}">
                  <a14:compatExt spid="_x0000_s560136"/>
                </a:ext>
                <a:ext uri="{FF2B5EF4-FFF2-40B4-BE49-F238E27FC236}">
                  <a16:creationId xmlns:a16="http://schemas.microsoft.com/office/drawing/2014/main" id="{00000000-0008-0000-5500-000008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xdr:twoCellAnchor>
    <xdr:from>
      <xdr:col>4</xdr:col>
      <xdr:colOff>699027</xdr:colOff>
      <xdr:row>23</xdr:row>
      <xdr:rowOff>77443</xdr:rowOff>
    </xdr:from>
    <xdr:to>
      <xdr:col>4</xdr:col>
      <xdr:colOff>813327</xdr:colOff>
      <xdr:row>23</xdr:row>
      <xdr:rowOff>725143</xdr:rowOff>
    </xdr:to>
    <xdr:sp macro="" textlink="">
      <xdr:nvSpPr>
        <xdr:cNvPr id="5" name="左大かっこ 4">
          <a:extLst>
            <a:ext uri="{FF2B5EF4-FFF2-40B4-BE49-F238E27FC236}">
              <a16:creationId xmlns:a16="http://schemas.microsoft.com/office/drawing/2014/main" id="{00000000-0008-0000-5500-000005000000}"/>
            </a:ext>
          </a:extLst>
        </xdr:cNvPr>
        <xdr:cNvSpPr/>
      </xdr:nvSpPr>
      <xdr:spPr>
        <a:xfrm>
          <a:off x="4480452" y="7468843"/>
          <a:ext cx="114300" cy="64770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180722</xdr:colOff>
      <xdr:row>23</xdr:row>
      <xdr:rowOff>94007</xdr:rowOff>
    </xdr:from>
    <xdr:to>
      <xdr:col>10</xdr:col>
      <xdr:colOff>285750</xdr:colOff>
      <xdr:row>23</xdr:row>
      <xdr:rowOff>722657</xdr:rowOff>
    </xdr:to>
    <xdr:sp macro="" textlink="">
      <xdr:nvSpPr>
        <xdr:cNvPr id="6" name="左大かっこ 5">
          <a:extLst>
            <a:ext uri="{FF2B5EF4-FFF2-40B4-BE49-F238E27FC236}">
              <a16:creationId xmlns:a16="http://schemas.microsoft.com/office/drawing/2014/main" id="{00000000-0008-0000-5500-000006000000}"/>
            </a:ext>
          </a:extLst>
        </xdr:cNvPr>
        <xdr:cNvSpPr/>
      </xdr:nvSpPr>
      <xdr:spPr>
        <a:xfrm flipH="1">
          <a:off x="7991222" y="7485407"/>
          <a:ext cx="105028" cy="628650"/>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691426</xdr:colOff>
      <xdr:row>26</xdr:row>
      <xdr:rowOff>85725</xdr:rowOff>
    </xdr:from>
    <xdr:to>
      <xdr:col>4</xdr:col>
      <xdr:colOff>796201</xdr:colOff>
      <xdr:row>26</xdr:row>
      <xdr:rowOff>714375</xdr:rowOff>
    </xdr:to>
    <xdr:sp macro="" textlink="">
      <xdr:nvSpPr>
        <xdr:cNvPr id="7" name="左大かっこ 6">
          <a:extLst>
            <a:ext uri="{FF2B5EF4-FFF2-40B4-BE49-F238E27FC236}">
              <a16:creationId xmlns:a16="http://schemas.microsoft.com/office/drawing/2014/main" id="{00000000-0008-0000-5500-000007000000}"/>
            </a:ext>
          </a:extLst>
        </xdr:cNvPr>
        <xdr:cNvSpPr/>
      </xdr:nvSpPr>
      <xdr:spPr>
        <a:xfrm>
          <a:off x="4472851" y="8896350"/>
          <a:ext cx="104775" cy="62865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172439</xdr:colOff>
      <xdr:row>26</xdr:row>
      <xdr:rowOff>102290</xdr:rowOff>
    </xdr:from>
    <xdr:to>
      <xdr:col>10</xdr:col>
      <xdr:colOff>285749</xdr:colOff>
      <xdr:row>26</xdr:row>
      <xdr:rowOff>721415</xdr:rowOff>
    </xdr:to>
    <xdr:sp macro="" textlink="">
      <xdr:nvSpPr>
        <xdr:cNvPr id="8" name="左大かっこ 7">
          <a:extLst>
            <a:ext uri="{FF2B5EF4-FFF2-40B4-BE49-F238E27FC236}">
              <a16:creationId xmlns:a16="http://schemas.microsoft.com/office/drawing/2014/main" id="{00000000-0008-0000-5500-000008000000}"/>
            </a:ext>
          </a:extLst>
        </xdr:cNvPr>
        <xdr:cNvSpPr/>
      </xdr:nvSpPr>
      <xdr:spPr>
        <a:xfrm flipH="1">
          <a:off x="7982939" y="8912915"/>
          <a:ext cx="113310" cy="619125"/>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6626</xdr:colOff>
      <xdr:row>11</xdr:row>
      <xdr:rowOff>8282</xdr:rowOff>
    </xdr:from>
    <xdr:to>
      <xdr:col>4</xdr:col>
      <xdr:colOff>511865</xdr:colOff>
      <xdr:row>11</xdr:row>
      <xdr:rowOff>226943</xdr:rowOff>
    </xdr:to>
    <xdr:sp macro="" textlink="">
      <xdr:nvSpPr>
        <xdr:cNvPr id="9" name="テキスト ボックス 8">
          <a:extLst>
            <a:ext uri="{FF2B5EF4-FFF2-40B4-BE49-F238E27FC236}">
              <a16:creationId xmlns:a16="http://schemas.microsoft.com/office/drawing/2014/main" id="{00000000-0008-0000-5500-000009000000}"/>
            </a:ext>
          </a:extLst>
        </xdr:cNvPr>
        <xdr:cNvSpPr txBox="1"/>
      </xdr:nvSpPr>
      <xdr:spPr>
        <a:xfrm>
          <a:off x="3788051" y="3246782"/>
          <a:ext cx="505239" cy="21866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医科</a:t>
          </a:r>
          <a:endParaRPr kumimoji="1" lang="ja-JP" altLang="en-US" sz="1100">
            <a:solidFill>
              <a:sysClr val="windowText" lastClr="000000"/>
            </a:solidFill>
          </a:endParaRPr>
        </a:p>
      </xdr:txBody>
    </xdr:sp>
    <xdr:clientData/>
  </xdr:twoCellAnchor>
  <xdr:twoCellAnchor>
    <xdr:from>
      <xdr:col>7</xdr:col>
      <xdr:colOff>0</xdr:colOff>
      <xdr:row>11</xdr:row>
      <xdr:rowOff>0</xdr:rowOff>
    </xdr:from>
    <xdr:to>
      <xdr:col>7</xdr:col>
      <xdr:colOff>488674</xdr:colOff>
      <xdr:row>11</xdr:row>
      <xdr:rowOff>207065</xdr:rowOff>
    </xdr:to>
    <xdr:sp macro="" textlink="">
      <xdr:nvSpPr>
        <xdr:cNvPr id="10" name="テキスト ボックス 9">
          <a:extLst>
            <a:ext uri="{FF2B5EF4-FFF2-40B4-BE49-F238E27FC236}">
              <a16:creationId xmlns:a16="http://schemas.microsoft.com/office/drawing/2014/main" id="{00000000-0008-0000-5500-00000A000000}"/>
            </a:ext>
          </a:extLst>
        </xdr:cNvPr>
        <xdr:cNvSpPr txBox="1"/>
      </xdr:nvSpPr>
      <xdr:spPr>
        <a:xfrm>
          <a:off x="5895975" y="3238500"/>
          <a:ext cx="488674" cy="2070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歯科</a:t>
          </a:r>
        </a:p>
      </xdr:txBody>
    </xdr:sp>
    <xdr:clientData/>
  </xdr:twoCellAnchor>
  <xdr:twoCellAnchor>
    <xdr:from>
      <xdr:col>11</xdr:col>
      <xdr:colOff>333375</xdr:colOff>
      <xdr:row>0</xdr:row>
      <xdr:rowOff>180975</xdr:rowOff>
    </xdr:from>
    <xdr:to>
      <xdr:col>14</xdr:col>
      <xdr:colOff>520460</xdr:colOff>
      <xdr:row>6</xdr:row>
      <xdr:rowOff>239564</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5500-00000B000000}"/>
            </a:ext>
          </a:extLst>
        </xdr:cNvPr>
        <xdr:cNvSpPr/>
      </xdr:nvSpPr>
      <xdr:spPr>
        <a:xfrm>
          <a:off x="8620125" y="1809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140805</xdr:colOff>
      <xdr:row>0</xdr:row>
      <xdr:rowOff>24847</xdr:rowOff>
    </xdr:from>
    <xdr:to>
      <xdr:col>12</xdr:col>
      <xdr:colOff>637761</xdr:colOff>
      <xdr:row>4</xdr:row>
      <xdr:rowOff>91108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8365435" y="24847"/>
          <a:ext cx="1871869" cy="9856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rPr>
            <a:t>判定シート</a:t>
          </a:r>
          <a:endParaRPr kumimoji="1" lang="en-US" altLang="ja-JP" sz="1400" b="1">
            <a:solidFill>
              <a:sysClr val="windowText" lastClr="000000"/>
            </a:solidFill>
          </a:endParaRPr>
        </a:p>
        <a:p>
          <a:pPr algn="ctr"/>
          <a:r>
            <a:rPr kumimoji="1" lang="ja-JP" altLang="en-US" sz="1400" b="1">
              <a:solidFill>
                <a:sysClr val="windowText" lastClr="000000"/>
              </a:solidFill>
            </a:rPr>
            <a:t>へ戻る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609600</xdr:colOff>
      <xdr:row>0</xdr:row>
      <xdr:rowOff>142875</xdr:rowOff>
    </xdr:from>
    <xdr:to>
      <xdr:col>11</xdr:col>
      <xdr:colOff>110885</xdr:colOff>
      <xdr:row>6</xdr:row>
      <xdr:rowOff>39539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7924800" y="1428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257175</xdr:colOff>
          <xdr:row>5</xdr:row>
          <xdr:rowOff>66675</xdr:rowOff>
        </xdr:from>
        <xdr:to>
          <xdr:col>36</xdr:col>
          <xdr:colOff>238125</xdr:colOff>
          <xdr:row>6</xdr:row>
          <xdr:rowOff>171450</xdr:rowOff>
        </xdr:to>
        <xdr:sp macro="" textlink="">
          <xdr:nvSpPr>
            <xdr:cNvPr id="392193" name="Check Box 1" hidden="1">
              <a:extLst>
                <a:ext uri="{63B3BB69-23CF-44E3-9099-C40C66FF867C}">
                  <a14:compatExt spid="_x0000_s392193"/>
                </a:ext>
                <a:ext uri="{FF2B5EF4-FFF2-40B4-BE49-F238E27FC236}">
                  <a16:creationId xmlns:a16="http://schemas.microsoft.com/office/drawing/2014/main" id="{00000000-0008-0000-2B00-000001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4</xdr:row>
          <xdr:rowOff>28575</xdr:rowOff>
        </xdr:from>
        <xdr:to>
          <xdr:col>14</xdr:col>
          <xdr:colOff>47625</xdr:colOff>
          <xdr:row>5</xdr:row>
          <xdr:rowOff>76200</xdr:rowOff>
        </xdr:to>
        <xdr:sp macro="" textlink="">
          <xdr:nvSpPr>
            <xdr:cNvPr id="392194" name="Check Box 2" hidden="1">
              <a:extLst>
                <a:ext uri="{63B3BB69-23CF-44E3-9099-C40C66FF867C}">
                  <a14:compatExt spid="_x0000_s392194"/>
                </a:ext>
                <a:ext uri="{FF2B5EF4-FFF2-40B4-BE49-F238E27FC236}">
                  <a16:creationId xmlns:a16="http://schemas.microsoft.com/office/drawing/2014/main" id="{00000000-0008-0000-2B00-000002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１．特定機能病院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5</xdr:row>
          <xdr:rowOff>133350</xdr:rowOff>
        </xdr:from>
        <xdr:to>
          <xdr:col>14</xdr:col>
          <xdr:colOff>47625</xdr:colOff>
          <xdr:row>6</xdr:row>
          <xdr:rowOff>171450</xdr:rowOff>
        </xdr:to>
        <xdr:sp macro="" textlink="">
          <xdr:nvSpPr>
            <xdr:cNvPr id="392195" name="Check Box 3" hidden="1">
              <a:extLst>
                <a:ext uri="{63B3BB69-23CF-44E3-9099-C40C66FF867C}">
                  <a14:compatExt spid="_x0000_s392195"/>
                </a:ext>
                <a:ext uri="{FF2B5EF4-FFF2-40B4-BE49-F238E27FC236}">
                  <a16:creationId xmlns:a16="http://schemas.microsoft.com/office/drawing/2014/main" id="{00000000-0008-0000-2B00-000003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２．専門病院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6</xdr:row>
          <xdr:rowOff>228600</xdr:rowOff>
        </xdr:from>
        <xdr:to>
          <xdr:col>14</xdr:col>
          <xdr:colOff>47625</xdr:colOff>
          <xdr:row>7</xdr:row>
          <xdr:rowOff>266700</xdr:rowOff>
        </xdr:to>
        <xdr:sp macro="" textlink="">
          <xdr:nvSpPr>
            <xdr:cNvPr id="392196" name="Check Box 4" hidden="1">
              <a:extLst>
                <a:ext uri="{63B3BB69-23CF-44E3-9099-C40C66FF867C}">
                  <a14:compatExt spid="_x0000_s392196"/>
                </a:ext>
                <a:ext uri="{FF2B5EF4-FFF2-40B4-BE49-F238E27FC236}">
                  <a16:creationId xmlns:a16="http://schemas.microsoft.com/office/drawing/2014/main" id="{00000000-0008-0000-2B00-000004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３．一般・その他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42</xdr:row>
          <xdr:rowOff>38100</xdr:rowOff>
        </xdr:from>
        <xdr:to>
          <xdr:col>8</xdr:col>
          <xdr:colOff>47625</xdr:colOff>
          <xdr:row>42</xdr:row>
          <xdr:rowOff>266700</xdr:rowOff>
        </xdr:to>
        <xdr:sp macro="" textlink="">
          <xdr:nvSpPr>
            <xdr:cNvPr id="392197" name="Check Box 5" hidden="1">
              <a:extLst>
                <a:ext uri="{63B3BB69-23CF-44E3-9099-C40C66FF867C}">
                  <a14:compatExt spid="_x0000_s392197"/>
                </a:ext>
                <a:ext uri="{FF2B5EF4-FFF2-40B4-BE49-F238E27FC236}">
                  <a16:creationId xmlns:a16="http://schemas.microsoft.com/office/drawing/2014/main" id="{00000000-0008-0000-2B00-000005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42</xdr:row>
          <xdr:rowOff>38100</xdr:rowOff>
        </xdr:from>
        <xdr:to>
          <xdr:col>8</xdr:col>
          <xdr:colOff>476250</xdr:colOff>
          <xdr:row>42</xdr:row>
          <xdr:rowOff>266700</xdr:rowOff>
        </xdr:to>
        <xdr:sp macro="" textlink="">
          <xdr:nvSpPr>
            <xdr:cNvPr id="392198" name="Check Box 6" hidden="1">
              <a:extLst>
                <a:ext uri="{63B3BB69-23CF-44E3-9099-C40C66FF867C}">
                  <a14:compatExt spid="_x0000_s392198"/>
                </a:ext>
                <a:ext uri="{FF2B5EF4-FFF2-40B4-BE49-F238E27FC236}">
                  <a16:creationId xmlns:a16="http://schemas.microsoft.com/office/drawing/2014/main" id="{00000000-0008-0000-2B00-000006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43</xdr:row>
          <xdr:rowOff>57150</xdr:rowOff>
        </xdr:from>
        <xdr:to>
          <xdr:col>8</xdr:col>
          <xdr:colOff>28575</xdr:colOff>
          <xdr:row>43</xdr:row>
          <xdr:rowOff>285750</xdr:rowOff>
        </xdr:to>
        <xdr:sp macro="" textlink="">
          <xdr:nvSpPr>
            <xdr:cNvPr id="392199" name="Check Box 7" hidden="1">
              <a:extLst>
                <a:ext uri="{63B3BB69-23CF-44E3-9099-C40C66FF867C}">
                  <a14:compatExt spid="_x0000_s392199"/>
                </a:ext>
                <a:ext uri="{FF2B5EF4-FFF2-40B4-BE49-F238E27FC236}">
                  <a16:creationId xmlns:a16="http://schemas.microsoft.com/office/drawing/2014/main" id="{00000000-0008-0000-2B00-000007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43</xdr:row>
          <xdr:rowOff>47625</xdr:rowOff>
        </xdr:from>
        <xdr:to>
          <xdr:col>8</xdr:col>
          <xdr:colOff>476250</xdr:colOff>
          <xdr:row>43</xdr:row>
          <xdr:rowOff>285750</xdr:rowOff>
        </xdr:to>
        <xdr:sp macro="" textlink="">
          <xdr:nvSpPr>
            <xdr:cNvPr id="392200" name="Check Box 8" hidden="1">
              <a:extLst>
                <a:ext uri="{63B3BB69-23CF-44E3-9099-C40C66FF867C}">
                  <a14:compatExt spid="_x0000_s392200"/>
                </a:ext>
                <a:ext uri="{FF2B5EF4-FFF2-40B4-BE49-F238E27FC236}">
                  <a16:creationId xmlns:a16="http://schemas.microsoft.com/office/drawing/2014/main" id="{00000000-0008-0000-2B00-000008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44</xdr:row>
          <xdr:rowOff>38100</xdr:rowOff>
        </xdr:from>
        <xdr:to>
          <xdr:col>8</xdr:col>
          <xdr:colOff>47625</xdr:colOff>
          <xdr:row>44</xdr:row>
          <xdr:rowOff>266700</xdr:rowOff>
        </xdr:to>
        <xdr:sp macro="" textlink="">
          <xdr:nvSpPr>
            <xdr:cNvPr id="392201" name="Check Box 9" hidden="1">
              <a:extLst>
                <a:ext uri="{63B3BB69-23CF-44E3-9099-C40C66FF867C}">
                  <a14:compatExt spid="_x0000_s392201"/>
                </a:ext>
                <a:ext uri="{FF2B5EF4-FFF2-40B4-BE49-F238E27FC236}">
                  <a16:creationId xmlns:a16="http://schemas.microsoft.com/office/drawing/2014/main" id="{00000000-0008-0000-2B00-000009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45</xdr:row>
          <xdr:rowOff>38100</xdr:rowOff>
        </xdr:from>
        <xdr:to>
          <xdr:col>8</xdr:col>
          <xdr:colOff>47625</xdr:colOff>
          <xdr:row>45</xdr:row>
          <xdr:rowOff>266700</xdr:rowOff>
        </xdr:to>
        <xdr:sp macro="" textlink="">
          <xdr:nvSpPr>
            <xdr:cNvPr id="392202" name="Check Box 10" hidden="1">
              <a:extLst>
                <a:ext uri="{63B3BB69-23CF-44E3-9099-C40C66FF867C}">
                  <a14:compatExt spid="_x0000_s392202"/>
                </a:ext>
                <a:ext uri="{FF2B5EF4-FFF2-40B4-BE49-F238E27FC236}">
                  <a16:creationId xmlns:a16="http://schemas.microsoft.com/office/drawing/2014/main" id="{00000000-0008-0000-2B00-00000A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38100</xdr:rowOff>
        </xdr:from>
        <xdr:to>
          <xdr:col>8</xdr:col>
          <xdr:colOff>476250</xdr:colOff>
          <xdr:row>44</xdr:row>
          <xdr:rowOff>285750</xdr:rowOff>
        </xdr:to>
        <xdr:sp macro="" textlink="">
          <xdr:nvSpPr>
            <xdr:cNvPr id="392203" name="Check Box 11" hidden="1">
              <a:extLst>
                <a:ext uri="{63B3BB69-23CF-44E3-9099-C40C66FF867C}">
                  <a14:compatExt spid="_x0000_s392203"/>
                </a:ext>
                <a:ext uri="{FF2B5EF4-FFF2-40B4-BE49-F238E27FC236}">
                  <a16:creationId xmlns:a16="http://schemas.microsoft.com/office/drawing/2014/main" id="{00000000-0008-0000-2B00-00000B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45</xdr:row>
          <xdr:rowOff>38100</xdr:rowOff>
        </xdr:from>
        <xdr:to>
          <xdr:col>8</xdr:col>
          <xdr:colOff>476250</xdr:colOff>
          <xdr:row>45</xdr:row>
          <xdr:rowOff>285750</xdr:rowOff>
        </xdr:to>
        <xdr:sp macro="" textlink="">
          <xdr:nvSpPr>
            <xdr:cNvPr id="392204" name="Check Box 12" hidden="1">
              <a:extLst>
                <a:ext uri="{63B3BB69-23CF-44E3-9099-C40C66FF867C}">
                  <a14:compatExt spid="_x0000_s392204"/>
                </a:ext>
                <a:ext uri="{FF2B5EF4-FFF2-40B4-BE49-F238E27FC236}">
                  <a16:creationId xmlns:a16="http://schemas.microsoft.com/office/drawing/2014/main" id="{00000000-0008-0000-2B00-00000C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4</xdr:row>
          <xdr:rowOff>28575</xdr:rowOff>
        </xdr:from>
        <xdr:to>
          <xdr:col>23</xdr:col>
          <xdr:colOff>171450</xdr:colOff>
          <xdr:row>5</xdr:row>
          <xdr:rowOff>28575</xdr:rowOff>
        </xdr:to>
        <xdr:sp macro="" textlink="">
          <xdr:nvSpPr>
            <xdr:cNvPr id="392205" name="Check Box 13" hidden="1">
              <a:extLst>
                <a:ext uri="{63B3BB69-23CF-44E3-9099-C40C66FF867C}">
                  <a14:compatExt spid="_x0000_s392205"/>
                </a:ext>
                <a:ext uri="{FF2B5EF4-FFF2-40B4-BE49-F238E27FC236}">
                  <a16:creationId xmlns:a16="http://schemas.microsoft.com/office/drawing/2014/main" id="{00000000-0008-0000-2B00-00000D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5</xdr:row>
          <xdr:rowOff>9525</xdr:rowOff>
        </xdr:from>
        <xdr:to>
          <xdr:col>23</xdr:col>
          <xdr:colOff>171450</xdr:colOff>
          <xdr:row>6</xdr:row>
          <xdr:rowOff>0</xdr:rowOff>
        </xdr:to>
        <xdr:sp macro="" textlink="">
          <xdr:nvSpPr>
            <xdr:cNvPr id="392206" name="Check Box 14" hidden="1">
              <a:extLst>
                <a:ext uri="{63B3BB69-23CF-44E3-9099-C40C66FF867C}">
                  <a14:compatExt spid="_x0000_s392206"/>
                </a:ext>
                <a:ext uri="{FF2B5EF4-FFF2-40B4-BE49-F238E27FC236}">
                  <a16:creationId xmlns:a16="http://schemas.microsoft.com/office/drawing/2014/main" id="{00000000-0008-0000-2B00-00000E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6</xdr:row>
          <xdr:rowOff>28575</xdr:rowOff>
        </xdr:from>
        <xdr:to>
          <xdr:col>23</xdr:col>
          <xdr:colOff>171450</xdr:colOff>
          <xdr:row>7</xdr:row>
          <xdr:rowOff>28575</xdr:rowOff>
        </xdr:to>
        <xdr:sp macro="" textlink="">
          <xdr:nvSpPr>
            <xdr:cNvPr id="392207" name="Check Box 15" hidden="1">
              <a:extLst>
                <a:ext uri="{63B3BB69-23CF-44E3-9099-C40C66FF867C}">
                  <a14:compatExt spid="_x0000_s392207"/>
                </a:ext>
                <a:ext uri="{FF2B5EF4-FFF2-40B4-BE49-F238E27FC236}">
                  <a16:creationId xmlns:a16="http://schemas.microsoft.com/office/drawing/2014/main" id="{00000000-0008-0000-2B00-00000F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7</xdr:row>
          <xdr:rowOff>9525</xdr:rowOff>
        </xdr:from>
        <xdr:to>
          <xdr:col>23</xdr:col>
          <xdr:colOff>171450</xdr:colOff>
          <xdr:row>8</xdr:row>
          <xdr:rowOff>0</xdr:rowOff>
        </xdr:to>
        <xdr:sp macro="" textlink="">
          <xdr:nvSpPr>
            <xdr:cNvPr id="392208" name="Check Box 16" hidden="1">
              <a:extLst>
                <a:ext uri="{63B3BB69-23CF-44E3-9099-C40C66FF867C}">
                  <a14:compatExt spid="_x0000_s392208"/>
                </a:ext>
                <a:ext uri="{FF2B5EF4-FFF2-40B4-BE49-F238E27FC236}">
                  <a16:creationId xmlns:a16="http://schemas.microsoft.com/office/drawing/2014/main" id="{00000000-0008-0000-2B00-000010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25066</xdr:colOff>
      <xdr:row>2</xdr:row>
      <xdr:rowOff>134232</xdr:rowOff>
    </xdr:from>
    <xdr:to>
      <xdr:col>36</xdr:col>
      <xdr:colOff>401054</xdr:colOff>
      <xdr:row>2</xdr:row>
      <xdr:rowOff>306608</xdr:rowOff>
    </xdr:to>
    <xdr:sp macro="" textlink="">
      <xdr:nvSpPr>
        <xdr:cNvPr id="2" name="右中かっこ 1">
          <a:extLst>
            <a:ext uri="{FF2B5EF4-FFF2-40B4-BE49-F238E27FC236}">
              <a16:creationId xmlns:a16="http://schemas.microsoft.com/office/drawing/2014/main" id="{00000000-0008-0000-2B00-000002000000}"/>
            </a:ext>
          </a:extLst>
        </xdr:cNvPr>
        <xdr:cNvSpPr/>
      </xdr:nvSpPr>
      <xdr:spPr bwMode="auto">
        <a:xfrm rot="16200000">
          <a:off x="15538322" y="-424774"/>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2</xdr:row>
      <xdr:rowOff>134531</xdr:rowOff>
    </xdr:from>
    <xdr:to>
      <xdr:col>29</xdr:col>
      <xdr:colOff>344129</xdr:colOff>
      <xdr:row>2</xdr:row>
      <xdr:rowOff>306907</xdr:rowOff>
    </xdr:to>
    <xdr:sp macro="" textlink="">
      <xdr:nvSpPr>
        <xdr:cNvPr id="3" name="右中かっこ 2">
          <a:extLst>
            <a:ext uri="{FF2B5EF4-FFF2-40B4-BE49-F238E27FC236}">
              <a16:creationId xmlns:a16="http://schemas.microsoft.com/office/drawing/2014/main" id="{00000000-0008-0000-2B00-000003000000}"/>
            </a:ext>
          </a:extLst>
        </xdr:cNvPr>
        <xdr:cNvSpPr/>
      </xdr:nvSpPr>
      <xdr:spPr bwMode="auto">
        <a:xfrm rot="16200000">
          <a:off x="13875671" y="503448"/>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30</xdr:col>
      <xdr:colOff>25066</xdr:colOff>
      <xdr:row>34</xdr:row>
      <xdr:rowOff>134232</xdr:rowOff>
    </xdr:from>
    <xdr:to>
      <xdr:col>36</xdr:col>
      <xdr:colOff>401054</xdr:colOff>
      <xdr:row>34</xdr:row>
      <xdr:rowOff>306608</xdr:rowOff>
    </xdr:to>
    <xdr:sp macro="" textlink="">
      <xdr:nvSpPr>
        <xdr:cNvPr id="4" name="右中かっこ 3">
          <a:extLst>
            <a:ext uri="{FF2B5EF4-FFF2-40B4-BE49-F238E27FC236}">
              <a16:creationId xmlns:a16="http://schemas.microsoft.com/office/drawing/2014/main" id="{00000000-0008-0000-2B00-000004000000}"/>
            </a:ext>
          </a:extLst>
        </xdr:cNvPr>
        <xdr:cNvSpPr/>
      </xdr:nvSpPr>
      <xdr:spPr bwMode="auto">
        <a:xfrm rot="16200000">
          <a:off x="15538322" y="11129051"/>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34</xdr:row>
      <xdr:rowOff>134531</xdr:rowOff>
    </xdr:from>
    <xdr:to>
      <xdr:col>29</xdr:col>
      <xdr:colOff>344129</xdr:colOff>
      <xdr:row>34</xdr:row>
      <xdr:rowOff>306907</xdr:rowOff>
    </xdr:to>
    <xdr:sp macro="" textlink="">
      <xdr:nvSpPr>
        <xdr:cNvPr id="5" name="右中かっこ 4">
          <a:extLst>
            <a:ext uri="{FF2B5EF4-FFF2-40B4-BE49-F238E27FC236}">
              <a16:creationId xmlns:a16="http://schemas.microsoft.com/office/drawing/2014/main" id="{00000000-0008-0000-2B00-000005000000}"/>
            </a:ext>
          </a:extLst>
        </xdr:cNvPr>
        <xdr:cNvSpPr/>
      </xdr:nvSpPr>
      <xdr:spPr bwMode="auto">
        <a:xfrm rot="16200000">
          <a:off x="13875671" y="12057273"/>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0</xdr:colOff>
      <xdr:row>1</xdr:row>
      <xdr:rowOff>0</xdr:rowOff>
    </xdr:from>
    <xdr:to>
      <xdr:col>42</xdr:col>
      <xdr:colOff>418042</xdr:colOff>
      <xdr:row>4</xdr:row>
      <xdr:rowOff>264583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2B00-000006000000}"/>
            </a:ext>
          </a:extLst>
        </xdr:cNvPr>
        <xdr:cNvSpPr/>
      </xdr:nvSpPr>
      <xdr:spPr>
        <a:xfrm>
          <a:off x="17740313" y="309563"/>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B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231425" name="Check Box 1" hidden="1">
              <a:extLst>
                <a:ext uri="{63B3BB69-23CF-44E3-9099-C40C66FF867C}">
                  <a14:compatExt spid="_x0000_s231425"/>
                </a:ext>
                <a:ext uri="{FF2B5EF4-FFF2-40B4-BE49-F238E27FC236}">
                  <a16:creationId xmlns:a16="http://schemas.microsoft.com/office/drawing/2014/main" id="{00000000-0008-0000-5E00-00000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231426" name="Check Box 2" hidden="1">
              <a:extLst>
                <a:ext uri="{63B3BB69-23CF-44E3-9099-C40C66FF867C}">
                  <a14:compatExt spid="_x0000_s231426"/>
                </a:ext>
                <a:ext uri="{FF2B5EF4-FFF2-40B4-BE49-F238E27FC236}">
                  <a16:creationId xmlns:a16="http://schemas.microsoft.com/office/drawing/2014/main" id="{00000000-0008-0000-5E00-00000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231427" name="Check Box 3" hidden="1">
              <a:extLst>
                <a:ext uri="{63B3BB69-23CF-44E3-9099-C40C66FF867C}">
                  <a14:compatExt spid="_x0000_s231427"/>
                </a:ext>
                <a:ext uri="{FF2B5EF4-FFF2-40B4-BE49-F238E27FC236}">
                  <a16:creationId xmlns:a16="http://schemas.microsoft.com/office/drawing/2014/main" id="{00000000-0008-0000-5E00-00000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231428" name="Check Box 4" hidden="1">
              <a:extLst>
                <a:ext uri="{63B3BB69-23CF-44E3-9099-C40C66FF867C}">
                  <a14:compatExt spid="_x0000_s231428"/>
                </a:ext>
                <a:ext uri="{FF2B5EF4-FFF2-40B4-BE49-F238E27FC236}">
                  <a16:creationId xmlns:a16="http://schemas.microsoft.com/office/drawing/2014/main" id="{00000000-0008-0000-5E00-00000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231429" name="Check Box 5" hidden="1">
              <a:extLst>
                <a:ext uri="{63B3BB69-23CF-44E3-9099-C40C66FF867C}">
                  <a14:compatExt spid="_x0000_s231429"/>
                </a:ext>
                <a:ext uri="{FF2B5EF4-FFF2-40B4-BE49-F238E27FC236}">
                  <a16:creationId xmlns:a16="http://schemas.microsoft.com/office/drawing/2014/main" id="{00000000-0008-0000-5E00-00000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231430" name="Check Box 6" hidden="1">
              <a:extLst>
                <a:ext uri="{63B3BB69-23CF-44E3-9099-C40C66FF867C}">
                  <a14:compatExt spid="_x0000_s231430"/>
                </a:ext>
                <a:ext uri="{FF2B5EF4-FFF2-40B4-BE49-F238E27FC236}">
                  <a16:creationId xmlns:a16="http://schemas.microsoft.com/office/drawing/2014/main" id="{00000000-0008-0000-5E00-00000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231431" name="Check Box 7" hidden="1">
              <a:extLst>
                <a:ext uri="{63B3BB69-23CF-44E3-9099-C40C66FF867C}">
                  <a14:compatExt spid="_x0000_s231431"/>
                </a:ext>
                <a:ext uri="{FF2B5EF4-FFF2-40B4-BE49-F238E27FC236}">
                  <a16:creationId xmlns:a16="http://schemas.microsoft.com/office/drawing/2014/main" id="{00000000-0008-0000-5E00-00000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231432" name="Check Box 8" hidden="1">
              <a:extLst>
                <a:ext uri="{63B3BB69-23CF-44E3-9099-C40C66FF867C}">
                  <a14:compatExt spid="_x0000_s231432"/>
                </a:ext>
                <a:ext uri="{FF2B5EF4-FFF2-40B4-BE49-F238E27FC236}">
                  <a16:creationId xmlns:a16="http://schemas.microsoft.com/office/drawing/2014/main" id="{00000000-0008-0000-5E00-00000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133350</xdr:rowOff>
        </xdr:from>
        <xdr:to>
          <xdr:col>2</xdr:col>
          <xdr:colOff>95250</xdr:colOff>
          <xdr:row>49</xdr:row>
          <xdr:rowOff>104775</xdr:rowOff>
        </xdr:to>
        <xdr:sp macro="" textlink="">
          <xdr:nvSpPr>
            <xdr:cNvPr id="604161" name="Check Box 1" hidden="1">
              <a:extLst>
                <a:ext uri="{63B3BB69-23CF-44E3-9099-C40C66FF867C}">
                  <a14:compatExt spid="_x0000_s604161"/>
                </a:ext>
                <a:ext uri="{FF2B5EF4-FFF2-40B4-BE49-F238E27FC236}">
                  <a16:creationId xmlns:a16="http://schemas.microsoft.com/office/drawing/2014/main" id="{00000000-0008-0000-5F00-0000013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47</xdr:row>
          <xdr:rowOff>133350</xdr:rowOff>
        </xdr:from>
        <xdr:to>
          <xdr:col>6</xdr:col>
          <xdr:colOff>114300</xdr:colOff>
          <xdr:row>49</xdr:row>
          <xdr:rowOff>85725</xdr:rowOff>
        </xdr:to>
        <xdr:sp macro="" textlink="">
          <xdr:nvSpPr>
            <xdr:cNvPr id="604162" name="Check Box 2" hidden="1">
              <a:extLst>
                <a:ext uri="{63B3BB69-23CF-44E3-9099-C40C66FF867C}">
                  <a14:compatExt spid="_x0000_s604162"/>
                </a:ext>
                <a:ext uri="{FF2B5EF4-FFF2-40B4-BE49-F238E27FC236}">
                  <a16:creationId xmlns:a16="http://schemas.microsoft.com/office/drawing/2014/main" id="{00000000-0008-0000-5F00-0000023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0</xdr:rowOff>
        </xdr:from>
        <xdr:to>
          <xdr:col>2</xdr:col>
          <xdr:colOff>85725</xdr:colOff>
          <xdr:row>50</xdr:row>
          <xdr:rowOff>47625</xdr:rowOff>
        </xdr:to>
        <xdr:sp macro="" textlink="">
          <xdr:nvSpPr>
            <xdr:cNvPr id="604163" name="Check Box 3" hidden="1">
              <a:extLst>
                <a:ext uri="{63B3BB69-23CF-44E3-9099-C40C66FF867C}">
                  <a14:compatExt spid="_x0000_s604163"/>
                </a:ext>
                <a:ext uri="{FF2B5EF4-FFF2-40B4-BE49-F238E27FC236}">
                  <a16:creationId xmlns:a16="http://schemas.microsoft.com/office/drawing/2014/main" id="{00000000-0008-0000-5F00-0000033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171450</xdr:rowOff>
        </xdr:from>
        <xdr:to>
          <xdr:col>2</xdr:col>
          <xdr:colOff>85725</xdr:colOff>
          <xdr:row>54</xdr:row>
          <xdr:rowOff>19050</xdr:rowOff>
        </xdr:to>
        <xdr:sp macro="" textlink="">
          <xdr:nvSpPr>
            <xdr:cNvPr id="604164" name="Check Box 4" hidden="1">
              <a:extLst>
                <a:ext uri="{63B3BB69-23CF-44E3-9099-C40C66FF867C}">
                  <a14:compatExt spid="_x0000_s604164"/>
                </a:ext>
                <a:ext uri="{FF2B5EF4-FFF2-40B4-BE49-F238E27FC236}">
                  <a16:creationId xmlns:a16="http://schemas.microsoft.com/office/drawing/2014/main" id="{00000000-0008-0000-5F00-0000043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53</xdr:row>
          <xdr:rowOff>180975</xdr:rowOff>
        </xdr:from>
        <xdr:to>
          <xdr:col>2</xdr:col>
          <xdr:colOff>85725</xdr:colOff>
          <xdr:row>55</xdr:row>
          <xdr:rowOff>28575</xdr:rowOff>
        </xdr:to>
        <xdr:sp macro="" textlink="">
          <xdr:nvSpPr>
            <xdr:cNvPr id="604165" name="Check Box 5" hidden="1">
              <a:extLst>
                <a:ext uri="{63B3BB69-23CF-44E3-9099-C40C66FF867C}">
                  <a14:compatExt spid="_x0000_s604165"/>
                </a:ext>
                <a:ext uri="{FF2B5EF4-FFF2-40B4-BE49-F238E27FC236}">
                  <a16:creationId xmlns:a16="http://schemas.microsoft.com/office/drawing/2014/main" id="{00000000-0008-0000-5F00-0000053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52</xdr:row>
          <xdr:rowOff>171450</xdr:rowOff>
        </xdr:from>
        <xdr:to>
          <xdr:col>12</xdr:col>
          <xdr:colOff>114300</xdr:colOff>
          <xdr:row>54</xdr:row>
          <xdr:rowOff>19050</xdr:rowOff>
        </xdr:to>
        <xdr:sp macro="" textlink="">
          <xdr:nvSpPr>
            <xdr:cNvPr id="604166" name="Check Box 6" hidden="1">
              <a:extLst>
                <a:ext uri="{63B3BB69-23CF-44E3-9099-C40C66FF867C}">
                  <a14:compatExt spid="_x0000_s604166"/>
                </a:ext>
                <a:ext uri="{FF2B5EF4-FFF2-40B4-BE49-F238E27FC236}">
                  <a16:creationId xmlns:a16="http://schemas.microsoft.com/office/drawing/2014/main" id="{00000000-0008-0000-5F00-0000063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97971</xdr:colOff>
      <xdr:row>57</xdr:row>
      <xdr:rowOff>10886</xdr:rowOff>
    </xdr:from>
    <xdr:to>
      <xdr:col>32</xdr:col>
      <xdr:colOff>119743</xdr:colOff>
      <xdr:row>57</xdr:row>
      <xdr:rowOff>707572</xdr:rowOff>
    </xdr:to>
    <xdr:sp macro="" textlink="">
      <xdr:nvSpPr>
        <xdr:cNvPr id="2" name="大かっこ 1">
          <a:extLst>
            <a:ext uri="{FF2B5EF4-FFF2-40B4-BE49-F238E27FC236}">
              <a16:creationId xmlns:a16="http://schemas.microsoft.com/office/drawing/2014/main" id="{00000000-0008-0000-5F00-000002000000}"/>
            </a:ext>
          </a:extLst>
        </xdr:cNvPr>
        <xdr:cNvSpPr/>
      </xdr:nvSpPr>
      <xdr:spPr>
        <a:xfrm>
          <a:off x="307521" y="10716986"/>
          <a:ext cx="6517822" cy="61096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19050</xdr:colOff>
          <xdr:row>47</xdr:row>
          <xdr:rowOff>133350</xdr:rowOff>
        </xdr:from>
        <xdr:to>
          <xdr:col>19</xdr:col>
          <xdr:colOff>85725</xdr:colOff>
          <xdr:row>49</xdr:row>
          <xdr:rowOff>85725</xdr:rowOff>
        </xdr:to>
        <xdr:sp macro="" textlink="">
          <xdr:nvSpPr>
            <xdr:cNvPr id="604167" name="Check Box 7" hidden="1">
              <a:extLst>
                <a:ext uri="{63B3BB69-23CF-44E3-9099-C40C66FF867C}">
                  <a14:compatExt spid="_x0000_s604167"/>
                </a:ext>
                <a:ext uri="{FF2B5EF4-FFF2-40B4-BE49-F238E27FC236}">
                  <a16:creationId xmlns:a16="http://schemas.microsoft.com/office/drawing/2014/main" id="{00000000-0008-0000-5F00-0000073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108857</xdr:colOff>
      <xdr:row>33</xdr:row>
      <xdr:rowOff>32657</xdr:rowOff>
    </xdr:from>
    <xdr:to>
      <xdr:col>32</xdr:col>
      <xdr:colOff>119743</xdr:colOff>
      <xdr:row>35</xdr:row>
      <xdr:rowOff>152400</xdr:rowOff>
    </xdr:to>
    <xdr:sp macro="" textlink="">
      <xdr:nvSpPr>
        <xdr:cNvPr id="3" name="大かっこ 2">
          <a:extLst>
            <a:ext uri="{FF2B5EF4-FFF2-40B4-BE49-F238E27FC236}">
              <a16:creationId xmlns:a16="http://schemas.microsoft.com/office/drawing/2014/main" id="{00000000-0008-0000-5F00-000003000000}"/>
            </a:ext>
          </a:extLst>
        </xdr:cNvPr>
        <xdr:cNvSpPr/>
      </xdr:nvSpPr>
      <xdr:spPr>
        <a:xfrm>
          <a:off x="1785257" y="6357257"/>
          <a:ext cx="504008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19050</xdr:colOff>
          <xdr:row>48</xdr:row>
          <xdr:rowOff>190500</xdr:rowOff>
        </xdr:from>
        <xdr:to>
          <xdr:col>19</xdr:col>
          <xdr:colOff>95250</xdr:colOff>
          <xdr:row>50</xdr:row>
          <xdr:rowOff>38100</xdr:rowOff>
        </xdr:to>
        <xdr:sp macro="" textlink="">
          <xdr:nvSpPr>
            <xdr:cNvPr id="604168" name="Check Box 8" hidden="1">
              <a:extLst>
                <a:ext uri="{63B3BB69-23CF-44E3-9099-C40C66FF867C}">
                  <a14:compatExt spid="_x0000_s604168"/>
                </a:ext>
                <a:ext uri="{FF2B5EF4-FFF2-40B4-BE49-F238E27FC236}">
                  <a16:creationId xmlns:a16="http://schemas.microsoft.com/office/drawing/2014/main" id="{00000000-0008-0000-5F00-0000083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171450</xdr:rowOff>
        </xdr:from>
        <xdr:to>
          <xdr:col>2</xdr:col>
          <xdr:colOff>85725</xdr:colOff>
          <xdr:row>51</xdr:row>
          <xdr:rowOff>19050</xdr:rowOff>
        </xdr:to>
        <xdr:sp macro="" textlink="">
          <xdr:nvSpPr>
            <xdr:cNvPr id="604169" name="Check Box 9" hidden="1">
              <a:extLst>
                <a:ext uri="{63B3BB69-23CF-44E3-9099-C40C66FF867C}">
                  <a14:compatExt spid="_x0000_s604169"/>
                </a:ext>
                <a:ext uri="{FF2B5EF4-FFF2-40B4-BE49-F238E27FC236}">
                  <a16:creationId xmlns:a16="http://schemas.microsoft.com/office/drawing/2014/main" id="{00000000-0008-0000-5F00-0000093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48</xdr:row>
          <xdr:rowOff>171450</xdr:rowOff>
        </xdr:from>
        <xdr:to>
          <xdr:col>6</xdr:col>
          <xdr:colOff>114300</xdr:colOff>
          <xdr:row>50</xdr:row>
          <xdr:rowOff>19050</xdr:rowOff>
        </xdr:to>
        <xdr:sp macro="" textlink="">
          <xdr:nvSpPr>
            <xdr:cNvPr id="604170" name="Check Box 10" hidden="1">
              <a:extLst>
                <a:ext uri="{63B3BB69-23CF-44E3-9099-C40C66FF867C}">
                  <a14:compatExt spid="_x0000_s604170"/>
                </a:ext>
                <a:ext uri="{FF2B5EF4-FFF2-40B4-BE49-F238E27FC236}">
                  <a16:creationId xmlns:a16="http://schemas.microsoft.com/office/drawing/2014/main" id="{00000000-0008-0000-5F00-00000A3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47625</xdr:colOff>
      <xdr:row>0</xdr:row>
      <xdr:rowOff>111125</xdr:rowOff>
    </xdr:from>
    <xdr:to>
      <xdr:col>46</xdr:col>
      <xdr:colOff>120650</xdr:colOff>
      <xdr:row>9</xdr:row>
      <xdr:rowOff>31750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5F00-000004000000}"/>
            </a:ext>
          </a:extLst>
        </xdr:cNvPr>
        <xdr:cNvSpPr/>
      </xdr:nvSpPr>
      <xdr:spPr>
        <a:xfrm>
          <a:off x="7381875" y="111125"/>
          <a:ext cx="2378075" cy="14827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108857</xdr:colOff>
      <xdr:row>44</xdr:row>
      <xdr:rowOff>32657</xdr:rowOff>
    </xdr:from>
    <xdr:to>
      <xdr:col>32</xdr:col>
      <xdr:colOff>119743</xdr:colOff>
      <xdr:row>46</xdr:row>
      <xdr:rowOff>152400</xdr:rowOff>
    </xdr:to>
    <xdr:sp macro="" textlink="">
      <xdr:nvSpPr>
        <xdr:cNvPr id="2" name="大かっこ 1">
          <a:extLst>
            <a:ext uri="{FF2B5EF4-FFF2-40B4-BE49-F238E27FC236}">
              <a16:creationId xmlns:a16="http://schemas.microsoft.com/office/drawing/2014/main" id="{00000000-0008-0000-6000-000002000000}"/>
            </a:ext>
          </a:extLst>
        </xdr:cNvPr>
        <xdr:cNvSpPr/>
      </xdr:nvSpPr>
      <xdr:spPr>
        <a:xfrm>
          <a:off x="2137682" y="8605157"/>
          <a:ext cx="488768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0</xdr:colOff>
      <xdr:row>1</xdr:row>
      <xdr:rowOff>0</xdr:rowOff>
    </xdr:from>
    <xdr:to>
      <xdr:col>45</xdr:col>
      <xdr:colOff>73025</xdr:colOff>
      <xdr:row>9</xdr:row>
      <xdr:rowOff>15875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6000-000003000000}"/>
            </a:ext>
          </a:extLst>
        </xdr:cNvPr>
        <xdr:cNvSpPr/>
      </xdr:nvSpPr>
      <xdr:spPr>
        <a:xfrm>
          <a:off x="7324725" y="200025"/>
          <a:ext cx="2378075" cy="14922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438150</xdr:colOff>
          <xdr:row>10</xdr:row>
          <xdr:rowOff>47625</xdr:rowOff>
        </xdr:from>
        <xdr:to>
          <xdr:col>4</xdr:col>
          <xdr:colOff>66675</xdr:colOff>
          <xdr:row>10</xdr:row>
          <xdr:rowOff>352425</xdr:rowOff>
        </xdr:to>
        <xdr:sp macro="" textlink="">
          <xdr:nvSpPr>
            <xdr:cNvPr id="393217" name="Check Box 1" hidden="1">
              <a:extLst>
                <a:ext uri="{63B3BB69-23CF-44E3-9099-C40C66FF867C}">
                  <a14:compatExt spid="_x0000_s393217"/>
                </a:ext>
                <a:ext uri="{FF2B5EF4-FFF2-40B4-BE49-F238E27FC236}">
                  <a16:creationId xmlns:a16="http://schemas.microsoft.com/office/drawing/2014/main" id="{00000000-0008-0000-2C00-000001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10</xdr:row>
          <xdr:rowOff>38100</xdr:rowOff>
        </xdr:from>
        <xdr:to>
          <xdr:col>6</xdr:col>
          <xdr:colOff>581025</xdr:colOff>
          <xdr:row>10</xdr:row>
          <xdr:rowOff>342900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2C00-000002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10</xdr:row>
          <xdr:rowOff>47625</xdr:rowOff>
        </xdr:from>
        <xdr:to>
          <xdr:col>13</xdr:col>
          <xdr:colOff>66675</xdr:colOff>
          <xdr:row>10</xdr:row>
          <xdr:rowOff>352425</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2C00-000003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10</xdr:row>
          <xdr:rowOff>38100</xdr:rowOff>
        </xdr:from>
        <xdr:to>
          <xdr:col>15</xdr:col>
          <xdr:colOff>581025</xdr:colOff>
          <xdr:row>10</xdr:row>
          <xdr:rowOff>342900</xdr:rowOff>
        </xdr:to>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2C00-000004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18</xdr:row>
          <xdr:rowOff>47625</xdr:rowOff>
        </xdr:from>
        <xdr:to>
          <xdr:col>5</xdr:col>
          <xdr:colOff>323850</xdr:colOff>
          <xdr:row>18</xdr:row>
          <xdr:rowOff>361950</xdr:rowOff>
        </xdr:to>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2C00-000005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47625</xdr:rowOff>
        </xdr:from>
        <xdr:to>
          <xdr:col>6</xdr:col>
          <xdr:colOff>323850</xdr:colOff>
          <xdr:row>18</xdr:row>
          <xdr:rowOff>361950</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2C00-000006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18</xdr:row>
          <xdr:rowOff>47625</xdr:rowOff>
        </xdr:from>
        <xdr:to>
          <xdr:col>7</xdr:col>
          <xdr:colOff>323850</xdr:colOff>
          <xdr:row>18</xdr:row>
          <xdr:rowOff>361950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2C00-000007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47625</xdr:rowOff>
        </xdr:from>
        <xdr:to>
          <xdr:col>4</xdr:col>
          <xdr:colOff>323850</xdr:colOff>
          <xdr:row>18</xdr:row>
          <xdr:rowOff>352425</xdr:rowOff>
        </xdr:to>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2C00-000008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18</xdr:row>
          <xdr:rowOff>47625</xdr:rowOff>
        </xdr:from>
        <xdr:to>
          <xdr:col>14</xdr:col>
          <xdr:colOff>323850</xdr:colOff>
          <xdr:row>18</xdr:row>
          <xdr:rowOff>352425</xdr:rowOff>
        </xdr:to>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2C00-000009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47625</xdr:rowOff>
        </xdr:from>
        <xdr:to>
          <xdr:col>15</xdr:col>
          <xdr:colOff>323850</xdr:colOff>
          <xdr:row>18</xdr:row>
          <xdr:rowOff>352425</xdr:rowOff>
        </xdr:to>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2C00-00000A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18</xdr:row>
          <xdr:rowOff>47625</xdr:rowOff>
        </xdr:from>
        <xdr:to>
          <xdr:col>16</xdr:col>
          <xdr:colOff>323850</xdr:colOff>
          <xdr:row>18</xdr:row>
          <xdr:rowOff>352425</xdr:rowOff>
        </xdr:to>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2C00-00000B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18</xdr:row>
          <xdr:rowOff>47625</xdr:rowOff>
        </xdr:from>
        <xdr:to>
          <xdr:col>13</xdr:col>
          <xdr:colOff>323850</xdr:colOff>
          <xdr:row>18</xdr:row>
          <xdr:rowOff>352425</xdr:rowOff>
        </xdr:to>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2C00-00000C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25067</xdr:colOff>
      <xdr:row>2</xdr:row>
      <xdr:rowOff>177062</xdr:rowOff>
    </xdr:from>
    <xdr:to>
      <xdr:col>18</xdr:col>
      <xdr:colOff>591210</xdr:colOff>
      <xdr:row>2</xdr:row>
      <xdr:rowOff>306607</xdr:rowOff>
    </xdr:to>
    <xdr:sp macro="" textlink="">
      <xdr:nvSpPr>
        <xdr:cNvPr id="2" name="右中かっこ 1">
          <a:extLst>
            <a:ext uri="{FF2B5EF4-FFF2-40B4-BE49-F238E27FC236}">
              <a16:creationId xmlns:a16="http://schemas.microsoft.com/office/drawing/2014/main" id="{00000000-0008-0000-2C00-000002000000}"/>
            </a:ext>
          </a:extLst>
        </xdr:cNvPr>
        <xdr:cNvSpPr/>
      </xdr:nvSpPr>
      <xdr:spPr bwMode="auto">
        <a:xfrm rot="16200000">
          <a:off x="8892066" y="-1260437"/>
          <a:ext cx="129545" cy="422374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xdr:col>
      <xdr:colOff>14238</xdr:colOff>
      <xdr:row>2</xdr:row>
      <xdr:rowOff>177361</xdr:rowOff>
    </xdr:from>
    <xdr:to>
      <xdr:col>11</xdr:col>
      <xdr:colOff>597776</xdr:colOff>
      <xdr:row>2</xdr:row>
      <xdr:rowOff>306906</xdr:rowOff>
    </xdr:to>
    <xdr:sp macro="" textlink="">
      <xdr:nvSpPr>
        <xdr:cNvPr id="3" name="右中かっこ 2">
          <a:extLst>
            <a:ext uri="{FF2B5EF4-FFF2-40B4-BE49-F238E27FC236}">
              <a16:creationId xmlns:a16="http://schemas.microsoft.com/office/drawing/2014/main" id="{00000000-0008-0000-2C00-000003000000}"/>
            </a:ext>
          </a:extLst>
        </xdr:cNvPr>
        <xdr:cNvSpPr/>
      </xdr:nvSpPr>
      <xdr:spPr bwMode="auto">
        <a:xfrm rot="16200000">
          <a:off x="6146734" y="255165"/>
          <a:ext cx="129545" cy="119313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19</xdr:col>
      <xdr:colOff>180975</xdr:colOff>
      <xdr:row>0</xdr:row>
      <xdr:rowOff>257175</xdr:rowOff>
    </xdr:from>
    <xdr:to>
      <xdr:col>22</xdr:col>
      <xdr:colOff>170392</xdr:colOff>
      <xdr:row>5</xdr:row>
      <xdr:rowOff>159808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C00-000004000000}"/>
            </a:ext>
          </a:extLst>
        </xdr:cNvPr>
        <xdr:cNvSpPr/>
      </xdr:nvSpPr>
      <xdr:spPr>
        <a:xfrm>
          <a:off x="11277600" y="2571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400050</xdr:colOff>
          <xdr:row>18</xdr:row>
          <xdr:rowOff>180975</xdr:rowOff>
        </xdr:from>
        <xdr:to>
          <xdr:col>11</xdr:col>
          <xdr:colOff>0</xdr:colOff>
          <xdr:row>20</xdr:row>
          <xdr:rowOff>9525</xdr:rowOff>
        </xdr:to>
        <xdr:sp macro="" textlink="">
          <xdr:nvSpPr>
            <xdr:cNvPr id="394241" name="Check Box 1" hidden="1">
              <a:extLst>
                <a:ext uri="{63B3BB69-23CF-44E3-9099-C40C66FF867C}">
                  <a14:compatExt spid="_x0000_s394241"/>
                </a:ext>
                <a:ext uri="{FF2B5EF4-FFF2-40B4-BE49-F238E27FC236}">
                  <a16:creationId xmlns:a16="http://schemas.microsoft.com/office/drawing/2014/main" id="{00000000-0008-0000-2D00-000001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17</xdr:row>
          <xdr:rowOff>180975</xdr:rowOff>
        </xdr:from>
        <xdr:to>
          <xdr:col>11</xdr:col>
          <xdr:colOff>0</xdr:colOff>
          <xdr:row>19</xdr:row>
          <xdr:rowOff>19050</xdr:rowOff>
        </xdr:to>
        <xdr:sp macro="" textlink="">
          <xdr:nvSpPr>
            <xdr:cNvPr id="394242" name="Check Box 2" hidden="1">
              <a:extLst>
                <a:ext uri="{63B3BB69-23CF-44E3-9099-C40C66FF867C}">
                  <a14:compatExt spid="_x0000_s394242"/>
                </a:ext>
                <a:ext uri="{FF2B5EF4-FFF2-40B4-BE49-F238E27FC236}">
                  <a16:creationId xmlns:a16="http://schemas.microsoft.com/office/drawing/2014/main" id="{00000000-0008-0000-2D00-000002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16</xdr:row>
          <xdr:rowOff>66675</xdr:rowOff>
        </xdr:from>
        <xdr:to>
          <xdr:col>11</xdr:col>
          <xdr:colOff>0</xdr:colOff>
          <xdr:row>18</xdr:row>
          <xdr:rowOff>19050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2D00-000003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19</xdr:row>
          <xdr:rowOff>180975</xdr:rowOff>
        </xdr:from>
        <xdr:to>
          <xdr:col>11</xdr:col>
          <xdr:colOff>0</xdr:colOff>
          <xdr:row>21</xdr:row>
          <xdr:rowOff>9525</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2D00-000004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19</xdr:row>
          <xdr:rowOff>123825</xdr:rowOff>
        </xdr:from>
        <xdr:to>
          <xdr:col>2</xdr:col>
          <xdr:colOff>447675</xdr:colOff>
          <xdr:row>21</xdr:row>
          <xdr:rowOff>47625</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2D00-000005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20</xdr:row>
          <xdr:rowOff>171450</xdr:rowOff>
        </xdr:from>
        <xdr:to>
          <xdr:col>11</xdr:col>
          <xdr:colOff>0</xdr:colOff>
          <xdr:row>21</xdr:row>
          <xdr:rowOff>200025</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2D00-000006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25067</xdr:colOff>
      <xdr:row>2</xdr:row>
      <xdr:rowOff>177062</xdr:rowOff>
    </xdr:from>
    <xdr:to>
      <xdr:col>17</xdr:col>
      <xdr:colOff>591210</xdr:colOff>
      <xdr:row>2</xdr:row>
      <xdr:rowOff>306607</xdr:rowOff>
    </xdr:to>
    <xdr:sp macro="" textlink="">
      <xdr:nvSpPr>
        <xdr:cNvPr id="2" name="右中かっこ 1">
          <a:extLst>
            <a:ext uri="{FF2B5EF4-FFF2-40B4-BE49-F238E27FC236}">
              <a16:creationId xmlns:a16="http://schemas.microsoft.com/office/drawing/2014/main" id="{00000000-0008-0000-2D00-000002000000}"/>
            </a:ext>
          </a:extLst>
        </xdr:cNvPr>
        <xdr:cNvSpPr/>
      </xdr:nvSpPr>
      <xdr:spPr bwMode="auto">
        <a:xfrm rot="16200000">
          <a:off x="8911116" y="-1193762"/>
          <a:ext cx="129545" cy="428089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14238</xdr:colOff>
      <xdr:row>2</xdr:row>
      <xdr:rowOff>177361</xdr:rowOff>
    </xdr:from>
    <xdr:to>
      <xdr:col>10</xdr:col>
      <xdr:colOff>597776</xdr:colOff>
      <xdr:row>2</xdr:row>
      <xdr:rowOff>306906</xdr:rowOff>
    </xdr:to>
    <xdr:sp macro="" textlink="">
      <xdr:nvSpPr>
        <xdr:cNvPr id="3" name="右中かっこ 2">
          <a:extLst>
            <a:ext uri="{FF2B5EF4-FFF2-40B4-BE49-F238E27FC236}">
              <a16:creationId xmlns:a16="http://schemas.microsoft.com/office/drawing/2014/main" id="{00000000-0008-0000-2D00-000003000000}"/>
            </a:ext>
          </a:extLst>
        </xdr:cNvPr>
        <xdr:cNvSpPr/>
      </xdr:nvSpPr>
      <xdr:spPr bwMode="auto">
        <a:xfrm rot="16200000">
          <a:off x="6122922" y="345652"/>
          <a:ext cx="129545" cy="120266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291582</xdr:colOff>
      <xdr:row>0</xdr:row>
      <xdr:rowOff>262424</xdr:rowOff>
    </xdr:from>
    <xdr:to>
      <xdr:col>21</xdr:col>
      <xdr:colOff>272252</xdr:colOff>
      <xdr:row>4</xdr:row>
      <xdr:rowOff>166418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D00-000004000000}"/>
            </a:ext>
          </a:extLst>
        </xdr:cNvPr>
        <xdr:cNvSpPr/>
      </xdr:nvSpPr>
      <xdr:spPr>
        <a:xfrm>
          <a:off x="11488317" y="262424"/>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337039</xdr:colOff>
      <xdr:row>0</xdr:row>
      <xdr:rowOff>124557</xdr:rowOff>
    </xdr:from>
    <xdr:to>
      <xdr:col>12</xdr:col>
      <xdr:colOff>117639</xdr:colOff>
      <xdr:row>6</xdr:row>
      <xdr:rowOff>194977</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660174" y="124557"/>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222250</xdr:colOff>
      <xdr:row>1</xdr:row>
      <xdr:rowOff>134937</xdr:rowOff>
    </xdr:from>
    <xdr:to>
      <xdr:col>28</xdr:col>
      <xdr:colOff>21167</xdr:colOff>
      <xdr:row>5</xdr:row>
      <xdr:rowOff>328083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7381875" y="19050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2.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3.bin"/><Relationship Id="rId4" Type="http://schemas.openxmlformats.org/officeDocument/2006/relationships/comments" Target="../comments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4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3" Type="http://schemas.openxmlformats.org/officeDocument/2006/relationships/vmlDrawing" Target="../drawings/vmlDrawing6.vml"/><Relationship Id="rId7" Type="http://schemas.openxmlformats.org/officeDocument/2006/relationships/ctrlProp" Target="../ctrlProps/ctrlProp20.xml"/><Relationship Id="rId12" Type="http://schemas.openxmlformats.org/officeDocument/2006/relationships/ctrlProp" Target="../ctrlProps/ctrlProp25.xml"/><Relationship Id="rId2" Type="http://schemas.openxmlformats.org/officeDocument/2006/relationships/drawing" Target="../drawings/drawing6.xml"/><Relationship Id="rId1" Type="http://schemas.openxmlformats.org/officeDocument/2006/relationships/printerSettings" Target="../printerSettings/printerSettings45.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5" Type="http://schemas.openxmlformats.org/officeDocument/2006/relationships/ctrlProp" Target="../ctrlProps/ctrlProp2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7.vml"/><Relationship Id="rId7" Type="http://schemas.openxmlformats.org/officeDocument/2006/relationships/ctrlProp" Target="../ctrlProps/ctrlProp32.xml"/><Relationship Id="rId2" Type="http://schemas.openxmlformats.org/officeDocument/2006/relationships/drawing" Target="../drawings/drawing7.xml"/><Relationship Id="rId1" Type="http://schemas.openxmlformats.org/officeDocument/2006/relationships/printerSettings" Target="../printerSettings/printerSettings46.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8.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10.xml"/><Relationship Id="rId1" Type="http://schemas.openxmlformats.org/officeDocument/2006/relationships/printerSettings" Target="../printerSettings/printerSettings49.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 Type="http://schemas.openxmlformats.org/officeDocument/2006/relationships/vmlDrawing" Target="../drawings/vmlDrawing9.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2" Type="http://schemas.openxmlformats.org/officeDocument/2006/relationships/drawing" Target="../drawings/drawing11.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50.bin"/><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28" Type="http://schemas.openxmlformats.org/officeDocument/2006/relationships/ctrlProp" Target="../ctrlProps/ctrlProp71.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 Id="rId27" Type="http://schemas.openxmlformats.org/officeDocument/2006/relationships/ctrlProp" Target="../ctrlProps/ctrlProp70.xml"/></Relationships>
</file>

<file path=xl/worksheets/_rels/sheet51.xml.rels><?xml version="1.0" encoding="UTF-8" standalone="yes"?>
<Relationships xmlns="http://schemas.openxmlformats.org/package/2006/relationships"><Relationship Id="rId26" Type="http://schemas.openxmlformats.org/officeDocument/2006/relationships/ctrlProp" Target="../ctrlProps/ctrlProp94.xml"/><Relationship Id="rId21" Type="http://schemas.openxmlformats.org/officeDocument/2006/relationships/ctrlProp" Target="../ctrlProps/ctrlProp89.xml"/><Relationship Id="rId34" Type="http://schemas.openxmlformats.org/officeDocument/2006/relationships/ctrlProp" Target="../ctrlProps/ctrlProp102.xml"/><Relationship Id="rId42" Type="http://schemas.openxmlformats.org/officeDocument/2006/relationships/ctrlProp" Target="../ctrlProps/ctrlProp110.xml"/><Relationship Id="rId47" Type="http://schemas.openxmlformats.org/officeDocument/2006/relationships/ctrlProp" Target="../ctrlProps/ctrlProp115.xml"/><Relationship Id="rId50" Type="http://schemas.openxmlformats.org/officeDocument/2006/relationships/ctrlProp" Target="../ctrlProps/ctrlProp118.xml"/><Relationship Id="rId55" Type="http://schemas.openxmlformats.org/officeDocument/2006/relationships/ctrlProp" Target="../ctrlProps/ctrlProp123.xml"/><Relationship Id="rId63" Type="http://schemas.openxmlformats.org/officeDocument/2006/relationships/ctrlProp" Target="../ctrlProps/ctrlProp131.xml"/><Relationship Id="rId7" Type="http://schemas.openxmlformats.org/officeDocument/2006/relationships/ctrlProp" Target="../ctrlProps/ctrlProp75.xml"/><Relationship Id="rId2" Type="http://schemas.openxmlformats.org/officeDocument/2006/relationships/drawing" Target="../drawings/drawing12.xml"/><Relationship Id="rId16" Type="http://schemas.openxmlformats.org/officeDocument/2006/relationships/ctrlProp" Target="../ctrlProps/ctrlProp84.xml"/><Relationship Id="rId29" Type="http://schemas.openxmlformats.org/officeDocument/2006/relationships/ctrlProp" Target="../ctrlProps/ctrlProp97.xml"/><Relationship Id="rId11" Type="http://schemas.openxmlformats.org/officeDocument/2006/relationships/ctrlProp" Target="../ctrlProps/ctrlProp79.xml"/><Relationship Id="rId24" Type="http://schemas.openxmlformats.org/officeDocument/2006/relationships/ctrlProp" Target="../ctrlProps/ctrlProp92.xml"/><Relationship Id="rId32" Type="http://schemas.openxmlformats.org/officeDocument/2006/relationships/ctrlProp" Target="../ctrlProps/ctrlProp100.xml"/><Relationship Id="rId37" Type="http://schemas.openxmlformats.org/officeDocument/2006/relationships/ctrlProp" Target="../ctrlProps/ctrlProp105.xml"/><Relationship Id="rId40" Type="http://schemas.openxmlformats.org/officeDocument/2006/relationships/ctrlProp" Target="../ctrlProps/ctrlProp108.xml"/><Relationship Id="rId45" Type="http://schemas.openxmlformats.org/officeDocument/2006/relationships/ctrlProp" Target="../ctrlProps/ctrlProp113.xml"/><Relationship Id="rId53" Type="http://schemas.openxmlformats.org/officeDocument/2006/relationships/ctrlProp" Target="../ctrlProps/ctrlProp121.xml"/><Relationship Id="rId58" Type="http://schemas.openxmlformats.org/officeDocument/2006/relationships/ctrlProp" Target="../ctrlProps/ctrlProp126.xml"/><Relationship Id="rId66" Type="http://schemas.openxmlformats.org/officeDocument/2006/relationships/ctrlProp" Target="../ctrlProps/ctrlProp134.xml"/><Relationship Id="rId5" Type="http://schemas.openxmlformats.org/officeDocument/2006/relationships/ctrlProp" Target="../ctrlProps/ctrlProp73.xml"/><Relationship Id="rId61" Type="http://schemas.openxmlformats.org/officeDocument/2006/relationships/ctrlProp" Target="../ctrlProps/ctrlProp129.xml"/><Relationship Id="rId19" Type="http://schemas.openxmlformats.org/officeDocument/2006/relationships/ctrlProp" Target="../ctrlProps/ctrlProp8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 Id="rId35" Type="http://schemas.openxmlformats.org/officeDocument/2006/relationships/ctrlProp" Target="../ctrlProps/ctrlProp103.xml"/><Relationship Id="rId43" Type="http://schemas.openxmlformats.org/officeDocument/2006/relationships/ctrlProp" Target="../ctrlProps/ctrlProp111.xml"/><Relationship Id="rId48" Type="http://schemas.openxmlformats.org/officeDocument/2006/relationships/ctrlProp" Target="../ctrlProps/ctrlProp116.xml"/><Relationship Id="rId56" Type="http://schemas.openxmlformats.org/officeDocument/2006/relationships/ctrlProp" Target="../ctrlProps/ctrlProp124.xml"/><Relationship Id="rId64" Type="http://schemas.openxmlformats.org/officeDocument/2006/relationships/ctrlProp" Target="../ctrlProps/ctrlProp132.xml"/><Relationship Id="rId8" Type="http://schemas.openxmlformats.org/officeDocument/2006/relationships/ctrlProp" Target="../ctrlProps/ctrlProp76.xml"/><Relationship Id="rId51" Type="http://schemas.openxmlformats.org/officeDocument/2006/relationships/ctrlProp" Target="../ctrlProps/ctrlProp119.xml"/><Relationship Id="rId3" Type="http://schemas.openxmlformats.org/officeDocument/2006/relationships/vmlDrawing" Target="../drawings/vmlDrawing10.v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33" Type="http://schemas.openxmlformats.org/officeDocument/2006/relationships/ctrlProp" Target="../ctrlProps/ctrlProp101.xml"/><Relationship Id="rId38" Type="http://schemas.openxmlformats.org/officeDocument/2006/relationships/ctrlProp" Target="../ctrlProps/ctrlProp106.xml"/><Relationship Id="rId46" Type="http://schemas.openxmlformats.org/officeDocument/2006/relationships/ctrlProp" Target="../ctrlProps/ctrlProp114.xml"/><Relationship Id="rId59" Type="http://schemas.openxmlformats.org/officeDocument/2006/relationships/ctrlProp" Target="../ctrlProps/ctrlProp127.xml"/><Relationship Id="rId67" Type="http://schemas.openxmlformats.org/officeDocument/2006/relationships/ctrlProp" Target="../ctrlProps/ctrlProp135.xml"/><Relationship Id="rId20" Type="http://schemas.openxmlformats.org/officeDocument/2006/relationships/ctrlProp" Target="../ctrlProps/ctrlProp88.xml"/><Relationship Id="rId41" Type="http://schemas.openxmlformats.org/officeDocument/2006/relationships/ctrlProp" Target="../ctrlProps/ctrlProp109.xml"/><Relationship Id="rId54" Type="http://schemas.openxmlformats.org/officeDocument/2006/relationships/ctrlProp" Target="../ctrlProps/ctrlProp122.xml"/><Relationship Id="rId62" Type="http://schemas.openxmlformats.org/officeDocument/2006/relationships/ctrlProp" Target="../ctrlProps/ctrlProp130.xml"/><Relationship Id="rId1" Type="http://schemas.openxmlformats.org/officeDocument/2006/relationships/printerSettings" Target="../printerSettings/printerSettings51.bin"/><Relationship Id="rId6" Type="http://schemas.openxmlformats.org/officeDocument/2006/relationships/ctrlProp" Target="../ctrlProps/ctrlProp74.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36" Type="http://schemas.openxmlformats.org/officeDocument/2006/relationships/ctrlProp" Target="../ctrlProps/ctrlProp104.xml"/><Relationship Id="rId49" Type="http://schemas.openxmlformats.org/officeDocument/2006/relationships/ctrlProp" Target="../ctrlProps/ctrlProp117.xml"/><Relationship Id="rId57" Type="http://schemas.openxmlformats.org/officeDocument/2006/relationships/ctrlProp" Target="../ctrlProps/ctrlProp125.xml"/><Relationship Id="rId10" Type="http://schemas.openxmlformats.org/officeDocument/2006/relationships/ctrlProp" Target="../ctrlProps/ctrlProp78.xml"/><Relationship Id="rId31" Type="http://schemas.openxmlformats.org/officeDocument/2006/relationships/ctrlProp" Target="../ctrlProps/ctrlProp99.xml"/><Relationship Id="rId44" Type="http://schemas.openxmlformats.org/officeDocument/2006/relationships/ctrlProp" Target="../ctrlProps/ctrlProp112.xml"/><Relationship Id="rId52" Type="http://schemas.openxmlformats.org/officeDocument/2006/relationships/ctrlProp" Target="../ctrlProps/ctrlProp120.xml"/><Relationship Id="rId60" Type="http://schemas.openxmlformats.org/officeDocument/2006/relationships/ctrlProp" Target="../ctrlProps/ctrlProp128.xml"/><Relationship Id="rId65" Type="http://schemas.openxmlformats.org/officeDocument/2006/relationships/ctrlProp" Target="../ctrlProps/ctrlProp133.xml"/><Relationship Id="rId4" Type="http://schemas.openxmlformats.org/officeDocument/2006/relationships/ctrlProp" Target="../ctrlProps/ctrlProp72.xml"/><Relationship Id="rId9" Type="http://schemas.openxmlformats.org/officeDocument/2006/relationships/ctrlProp" Target="../ctrlProps/ctrlProp77.xml"/><Relationship Id="rId13" Type="http://schemas.openxmlformats.org/officeDocument/2006/relationships/ctrlProp" Target="../ctrlProps/ctrlProp81.xml"/><Relationship Id="rId18" Type="http://schemas.openxmlformats.org/officeDocument/2006/relationships/ctrlProp" Target="../ctrlProps/ctrlProp86.xml"/><Relationship Id="rId39" Type="http://schemas.openxmlformats.org/officeDocument/2006/relationships/ctrlProp" Target="../ctrlProps/ctrlProp107.xml"/></Relationships>
</file>

<file path=xl/worksheets/_rels/sheet52.xml.rels><?xml version="1.0" encoding="UTF-8" standalone="yes"?>
<Relationships xmlns="http://schemas.openxmlformats.org/package/2006/relationships"><Relationship Id="rId117" Type="http://schemas.openxmlformats.org/officeDocument/2006/relationships/ctrlProp" Target="../ctrlProps/ctrlProp249.xml"/><Relationship Id="rId21" Type="http://schemas.openxmlformats.org/officeDocument/2006/relationships/ctrlProp" Target="../ctrlProps/ctrlProp153.xml"/><Relationship Id="rId42" Type="http://schemas.openxmlformats.org/officeDocument/2006/relationships/ctrlProp" Target="../ctrlProps/ctrlProp174.xml"/><Relationship Id="rId63" Type="http://schemas.openxmlformats.org/officeDocument/2006/relationships/ctrlProp" Target="../ctrlProps/ctrlProp195.xml"/><Relationship Id="rId84" Type="http://schemas.openxmlformats.org/officeDocument/2006/relationships/ctrlProp" Target="../ctrlProps/ctrlProp216.xml"/><Relationship Id="rId138" Type="http://schemas.openxmlformats.org/officeDocument/2006/relationships/ctrlProp" Target="../ctrlProps/ctrlProp270.xml"/><Relationship Id="rId159" Type="http://schemas.openxmlformats.org/officeDocument/2006/relationships/ctrlProp" Target="../ctrlProps/ctrlProp291.xml"/><Relationship Id="rId107" Type="http://schemas.openxmlformats.org/officeDocument/2006/relationships/ctrlProp" Target="../ctrlProps/ctrlProp239.xml"/><Relationship Id="rId11" Type="http://schemas.openxmlformats.org/officeDocument/2006/relationships/ctrlProp" Target="../ctrlProps/ctrlProp143.xml"/><Relationship Id="rId32" Type="http://schemas.openxmlformats.org/officeDocument/2006/relationships/ctrlProp" Target="../ctrlProps/ctrlProp164.xml"/><Relationship Id="rId53" Type="http://schemas.openxmlformats.org/officeDocument/2006/relationships/ctrlProp" Target="../ctrlProps/ctrlProp185.xml"/><Relationship Id="rId74" Type="http://schemas.openxmlformats.org/officeDocument/2006/relationships/ctrlProp" Target="../ctrlProps/ctrlProp206.xml"/><Relationship Id="rId128" Type="http://schemas.openxmlformats.org/officeDocument/2006/relationships/ctrlProp" Target="../ctrlProps/ctrlProp260.xml"/><Relationship Id="rId149" Type="http://schemas.openxmlformats.org/officeDocument/2006/relationships/ctrlProp" Target="../ctrlProps/ctrlProp281.xml"/><Relationship Id="rId5" Type="http://schemas.openxmlformats.org/officeDocument/2006/relationships/ctrlProp" Target="../ctrlProps/ctrlProp137.xml"/><Relationship Id="rId95" Type="http://schemas.openxmlformats.org/officeDocument/2006/relationships/ctrlProp" Target="../ctrlProps/ctrlProp227.xml"/><Relationship Id="rId160" Type="http://schemas.openxmlformats.org/officeDocument/2006/relationships/ctrlProp" Target="../ctrlProps/ctrlProp292.xml"/><Relationship Id="rId22" Type="http://schemas.openxmlformats.org/officeDocument/2006/relationships/ctrlProp" Target="../ctrlProps/ctrlProp154.xml"/><Relationship Id="rId43" Type="http://schemas.openxmlformats.org/officeDocument/2006/relationships/ctrlProp" Target="../ctrlProps/ctrlProp175.xml"/><Relationship Id="rId64" Type="http://schemas.openxmlformats.org/officeDocument/2006/relationships/ctrlProp" Target="../ctrlProps/ctrlProp196.xml"/><Relationship Id="rId118" Type="http://schemas.openxmlformats.org/officeDocument/2006/relationships/ctrlProp" Target="../ctrlProps/ctrlProp250.xml"/><Relationship Id="rId139" Type="http://schemas.openxmlformats.org/officeDocument/2006/relationships/ctrlProp" Target="../ctrlProps/ctrlProp271.xml"/><Relationship Id="rId85" Type="http://schemas.openxmlformats.org/officeDocument/2006/relationships/ctrlProp" Target="../ctrlProps/ctrlProp217.xml"/><Relationship Id="rId150" Type="http://schemas.openxmlformats.org/officeDocument/2006/relationships/ctrlProp" Target="../ctrlProps/ctrlProp282.xml"/><Relationship Id="rId12" Type="http://schemas.openxmlformats.org/officeDocument/2006/relationships/ctrlProp" Target="../ctrlProps/ctrlProp144.xml"/><Relationship Id="rId17" Type="http://schemas.openxmlformats.org/officeDocument/2006/relationships/ctrlProp" Target="../ctrlProps/ctrlProp149.xml"/><Relationship Id="rId33" Type="http://schemas.openxmlformats.org/officeDocument/2006/relationships/ctrlProp" Target="../ctrlProps/ctrlProp165.xml"/><Relationship Id="rId38" Type="http://schemas.openxmlformats.org/officeDocument/2006/relationships/ctrlProp" Target="../ctrlProps/ctrlProp170.xml"/><Relationship Id="rId59" Type="http://schemas.openxmlformats.org/officeDocument/2006/relationships/ctrlProp" Target="../ctrlProps/ctrlProp191.xml"/><Relationship Id="rId103" Type="http://schemas.openxmlformats.org/officeDocument/2006/relationships/ctrlProp" Target="../ctrlProps/ctrlProp235.xml"/><Relationship Id="rId108" Type="http://schemas.openxmlformats.org/officeDocument/2006/relationships/ctrlProp" Target="../ctrlProps/ctrlProp240.xml"/><Relationship Id="rId124" Type="http://schemas.openxmlformats.org/officeDocument/2006/relationships/ctrlProp" Target="../ctrlProps/ctrlProp256.xml"/><Relationship Id="rId129" Type="http://schemas.openxmlformats.org/officeDocument/2006/relationships/ctrlProp" Target="../ctrlProps/ctrlProp261.xml"/><Relationship Id="rId54" Type="http://schemas.openxmlformats.org/officeDocument/2006/relationships/ctrlProp" Target="../ctrlProps/ctrlProp186.xml"/><Relationship Id="rId70" Type="http://schemas.openxmlformats.org/officeDocument/2006/relationships/ctrlProp" Target="../ctrlProps/ctrlProp202.xml"/><Relationship Id="rId75" Type="http://schemas.openxmlformats.org/officeDocument/2006/relationships/ctrlProp" Target="../ctrlProps/ctrlProp207.xml"/><Relationship Id="rId91" Type="http://schemas.openxmlformats.org/officeDocument/2006/relationships/ctrlProp" Target="../ctrlProps/ctrlProp223.xml"/><Relationship Id="rId96" Type="http://schemas.openxmlformats.org/officeDocument/2006/relationships/ctrlProp" Target="../ctrlProps/ctrlProp228.xml"/><Relationship Id="rId140" Type="http://schemas.openxmlformats.org/officeDocument/2006/relationships/ctrlProp" Target="../ctrlProps/ctrlProp272.xml"/><Relationship Id="rId145" Type="http://schemas.openxmlformats.org/officeDocument/2006/relationships/ctrlProp" Target="../ctrlProps/ctrlProp277.xml"/><Relationship Id="rId161" Type="http://schemas.openxmlformats.org/officeDocument/2006/relationships/ctrlProp" Target="../ctrlProps/ctrlProp293.xml"/><Relationship Id="rId1" Type="http://schemas.openxmlformats.org/officeDocument/2006/relationships/printerSettings" Target="../printerSettings/printerSettings52.bin"/><Relationship Id="rId6" Type="http://schemas.openxmlformats.org/officeDocument/2006/relationships/ctrlProp" Target="../ctrlProps/ctrlProp138.xml"/><Relationship Id="rId23" Type="http://schemas.openxmlformats.org/officeDocument/2006/relationships/ctrlProp" Target="../ctrlProps/ctrlProp155.xml"/><Relationship Id="rId28" Type="http://schemas.openxmlformats.org/officeDocument/2006/relationships/ctrlProp" Target="../ctrlProps/ctrlProp160.xml"/><Relationship Id="rId49" Type="http://schemas.openxmlformats.org/officeDocument/2006/relationships/ctrlProp" Target="../ctrlProps/ctrlProp181.xml"/><Relationship Id="rId114" Type="http://schemas.openxmlformats.org/officeDocument/2006/relationships/ctrlProp" Target="../ctrlProps/ctrlProp246.xml"/><Relationship Id="rId119" Type="http://schemas.openxmlformats.org/officeDocument/2006/relationships/ctrlProp" Target="../ctrlProps/ctrlProp251.xml"/><Relationship Id="rId44" Type="http://schemas.openxmlformats.org/officeDocument/2006/relationships/ctrlProp" Target="../ctrlProps/ctrlProp176.xml"/><Relationship Id="rId60" Type="http://schemas.openxmlformats.org/officeDocument/2006/relationships/ctrlProp" Target="../ctrlProps/ctrlProp192.xml"/><Relationship Id="rId65" Type="http://schemas.openxmlformats.org/officeDocument/2006/relationships/ctrlProp" Target="../ctrlProps/ctrlProp197.xml"/><Relationship Id="rId81" Type="http://schemas.openxmlformats.org/officeDocument/2006/relationships/ctrlProp" Target="../ctrlProps/ctrlProp213.xml"/><Relationship Id="rId86" Type="http://schemas.openxmlformats.org/officeDocument/2006/relationships/ctrlProp" Target="../ctrlProps/ctrlProp218.xml"/><Relationship Id="rId130" Type="http://schemas.openxmlformats.org/officeDocument/2006/relationships/ctrlProp" Target="../ctrlProps/ctrlProp262.xml"/><Relationship Id="rId135" Type="http://schemas.openxmlformats.org/officeDocument/2006/relationships/ctrlProp" Target="../ctrlProps/ctrlProp267.xml"/><Relationship Id="rId151" Type="http://schemas.openxmlformats.org/officeDocument/2006/relationships/ctrlProp" Target="../ctrlProps/ctrlProp283.xml"/><Relationship Id="rId156" Type="http://schemas.openxmlformats.org/officeDocument/2006/relationships/ctrlProp" Target="../ctrlProps/ctrlProp288.xml"/><Relationship Id="rId13" Type="http://schemas.openxmlformats.org/officeDocument/2006/relationships/ctrlProp" Target="../ctrlProps/ctrlProp145.xml"/><Relationship Id="rId18" Type="http://schemas.openxmlformats.org/officeDocument/2006/relationships/ctrlProp" Target="../ctrlProps/ctrlProp150.xml"/><Relationship Id="rId39" Type="http://schemas.openxmlformats.org/officeDocument/2006/relationships/ctrlProp" Target="../ctrlProps/ctrlProp171.xml"/><Relationship Id="rId109" Type="http://schemas.openxmlformats.org/officeDocument/2006/relationships/ctrlProp" Target="../ctrlProps/ctrlProp241.xml"/><Relationship Id="rId34" Type="http://schemas.openxmlformats.org/officeDocument/2006/relationships/ctrlProp" Target="../ctrlProps/ctrlProp166.xml"/><Relationship Id="rId50" Type="http://schemas.openxmlformats.org/officeDocument/2006/relationships/ctrlProp" Target="../ctrlProps/ctrlProp182.xml"/><Relationship Id="rId55" Type="http://schemas.openxmlformats.org/officeDocument/2006/relationships/ctrlProp" Target="../ctrlProps/ctrlProp187.xml"/><Relationship Id="rId76" Type="http://schemas.openxmlformats.org/officeDocument/2006/relationships/ctrlProp" Target="../ctrlProps/ctrlProp208.xml"/><Relationship Id="rId97" Type="http://schemas.openxmlformats.org/officeDocument/2006/relationships/ctrlProp" Target="../ctrlProps/ctrlProp229.xml"/><Relationship Id="rId104" Type="http://schemas.openxmlformats.org/officeDocument/2006/relationships/ctrlProp" Target="../ctrlProps/ctrlProp236.xml"/><Relationship Id="rId120" Type="http://schemas.openxmlformats.org/officeDocument/2006/relationships/ctrlProp" Target="../ctrlProps/ctrlProp252.xml"/><Relationship Id="rId125" Type="http://schemas.openxmlformats.org/officeDocument/2006/relationships/ctrlProp" Target="../ctrlProps/ctrlProp257.xml"/><Relationship Id="rId141" Type="http://schemas.openxmlformats.org/officeDocument/2006/relationships/ctrlProp" Target="../ctrlProps/ctrlProp273.xml"/><Relationship Id="rId146" Type="http://schemas.openxmlformats.org/officeDocument/2006/relationships/ctrlProp" Target="../ctrlProps/ctrlProp278.xml"/><Relationship Id="rId7" Type="http://schemas.openxmlformats.org/officeDocument/2006/relationships/ctrlProp" Target="../ctrlProps/ctrlProp139.xml"/><Relationship Id="rId71" Type="http://schemas.openxmlformats.org/officeDocument/2006/relationships/ctrlProp" Target="../ctrlProps/ctrlProp203.xml"/><Relationship Id="rId92" Type="http://schemas.openxmlformats.org/officeDocument/2006/relationships/ctrlProp" Target="../ctrlProps/ctrlProp224.xml"/><Relationship Id="rId2" Type="http://schemas.openxmlformats.org/officeDocument/2006/relationships/drawing" Target="../drawings/drawing13.xml"/><Relationship Id="rId29" Type="http://schemas.openxmlformats.org/officeDocument/2006/relationships/ctrlProp" Target="../ctrlProps/ctrlProp161.xml"/><Relationship Id="rId24" Type="http://schemas.openxmlformats.org/officeDocument/2006/relationships/ctrlProp" Target="../ctrlProps/ctrlProp156.xml"/><Relationship Id="rId40" Type="http://schemas.openxmlformats.org/officeDocument/2006/relationships/ctrlProp" Target="../ctrlProps/ctrlProp172.xml"/><Relationship Id="rId45" Type="http://schemas.openxmlformats.org/officeDocument/2006/relationships/ctrlProp" Target="../ctrlProps/ctrlProp177.xml"/><Relationship Id="rId66" Type="http://schemas.openxmlformats.org/officeDocument/2006/relationships/ctrlProp" Target="../ctrlProps/ctrlProp198.xml"/><Relationship Id="rId87" Type="http://schemas.openxmlformats.org/officeDocument/2006/relationships/ctrlProp" Target="../ctrlProps/ctrlProp219.xml"/><Relationship Id="rId110" Type="http://schemas.openxmlformats.org/officeDocument/2006/relationships/ctrlProp" Target="../ctrlProps/ctrlProp242.xml"/><Relationship Id="rId115" Type="http://schemas.openxmlformats.org/officeDocument/2006/relationships/ctrlProp" Target="../ctrlProps/ctrlProp247.xml"/><Relationship Id="rId131" Type="http://schemas.openxmlformats.org/officeDocument/2006/relationships/ctrlProp" Target="../ctrlProps/ctrlProp263.xml"/><Relationship Id="rId136" Type="http://schemas.openxmlformats.org/officeDocument/2006/relationships/ctrlProp" Target="../ctrlProps/ctrlProp268.xml"/><Relationship Id="rId157" Type="http://schemas.openxmlformats.org/officeDocument/2006/relationships/ctrlProp" Target="../ctrlProps/ctrlProp289.xml"/><Relationship Id="rId61" Type="http://schemas.openxmlformats.org/officeDocument/2006/relationships/ctrlProp" Target="../ctrlProps/ctrlProp193.xml"/><Relationship Id="rId82" Type="http://schemas.openxmlformats.org/officeDocument/2006/relationships/ctrlProp" Target="../ctrlProps/ctrlProp214.xml"/><Relationship Id="rId152" Type="http://schemas.openxmlformats.org/officeDocument/2006/relationships/ctrlProp" Target="../ctrlProps/ctrlProp284.xml"/><Relationship Id="rId19" Type="http://schemas.openxmlformats.org/officeDocument/2006/relationships/ctrlProp" Target="../ctrlProps/ctrlProp151.xml"/><Relationship Id="rId14" Type="http://schemas.openxmlformats.org/officeDocument/2006/relationships/ctrlProp" Target="../ctrlProps/ctrlProp146.xml"/><Relationship Id="rId30" Type="http://schemas.openxmlformats.org/officeDocument/2006/relationships/ctrlProp" Target="../ctrlProps/ctrlProp162.xml"/><Relationship Id="rId35" Type="http://schemas.openxmlformats.org/officeDocument/2006/relationships/ctrlProp" Target="../ctrlProps/ctrlProp167.xml"/><Relationship Id="rId56" Type="http://schemas.openxmlformats.org/officeDocument/2006/relationships/ctrlProp" Target="../ctrlProps/ctrlProp188.xml"/><Relationship Id="rId77" Type="http://schemas.openxmlformats.org/officeDocument/2006/relationships/ctrlProp" Target="../ctrlProps/ctrlProp209.xml"/><Relationship Id="rId100" Type="http://schemas.openxmlformats.org/officeDocument/2006/relationships/ctrlProp" Target="../ctrlProps/ctrlProp232.xml"/><Relationship Id="rId105" Type="http://schemas.openxmlformats.org/officeDocument/2006/relationships/ctrlProp" Target="../ctrlProps/ctrlProp237.xml"/><Relationship Id="rId126" Type="http://schemas.openxmlformats.org/officeDocument/2006/relationships/ctrlProp" Target="../ctrlProps/ctrlProp258.xml"/><Relationship Id="rId147" Type="http://schemas.openxmlformats.org/officeDocument/2006/relationships/ctrlProp" Target="../ctrlProps/ctrlProp279.xml"/><Relationship Id="rId8" Type="http://schemas.openxmlformats.org/officeDocument/2006/relationships/ctrlProp" Target="../ctrlProps/ctrlProp140.xml"/><Relationship Id="rId51" Type="http://schemas.openxmlformats.org/officeDocument/2006/relationships/ctrlProp" Target="../ctrlProps/ctrlProp183.xml"/><Relationship Id="rId72" Type="http://schemas.openxmlformats.org/officeDocument/2006/relationships/ctrlProp" Target="../ctrlProps/ctrlProp204.xml"/><Relationship Id="rId93" Type="http://schemas.openxmlformats.org/officeDocument/2006/relationships/ctrlProp" Target="../ctrlProps/ctrlProp225.xml"/><Relationship Id="rId98" Type="http://schemas.openxmlformats.org/officeDocument/2006/relationships/ctrlProp" Target="../ctrlProps/ctrlProp230.xml"/><Relationship Id="rId121" Type="http://schemas.openxmlformats.org/officeDocument/2006/relationships/ctrlProp" Target="../ctrlProps/ctrlProp253.xml"/><Relationship Id="rId142" Type="http://schemas.openxmlformats.org/officeDocument/2006/relationships/ctrlProp" Target="../ctrlProps/ctrlProp274.xml"/><Relationship Id="rId3" Type="http://schemas.openxmlformats.org/officeDocument/2006/relationships/vmlDrawing" Target="../drawings/vmlDrawing11.vml"/><Relationship Id="rId25" Type="http://schemas.openxmlformats.org/officeDocument/2006/relationships/ctrlProp" Target="../ctrlProps/ctrlProp157.xml"/><Relationship Id="rId46" Type="http://schemas.openxmlformats.org/officeDocument/2006/relationships/ctrlProp" Target="../ctrlProps/ctrlProp178.xml"/><Relationship Id="rId67" Type="http://schemas.openxmlformats.org/officeDocument/2006/relationships/ctrlProp" Target="../ctrlProps/ctrlProp199.xml"/><Relationship Id="rId116" Type="http://schemas.openxmlformats.org/officeDocument/2006/relationships/ctrlProp" Target="../ctrlProps/ctrlProp248.xml"/><Relationship Id="rId137" Type="http://schemas.openxmlformats.org/officeDocument/2006/relationships/ctrlProp" Target="../ctrlProps/ctrlProp269.xml"/><Relationship Id="rId158" Type="http://schemas.openxmlformats.org/officeDocument/2006/relationships/ctrlProp" Target="../ctrlProps/ctrlProp290.xml"/><Relationship Id="rId20" Type="http://schemas.openxmlformats.org/officeDocument/2006/relationships/ctrlProp" Target="../ctrlProps/ctrlProp152.xml"/><Relationship Id="rId41" Type="http://schemas.openxmlformats.org/officeDocument/2006/relationships/ctrlProp" Target="../ctrlProps/ctrlProp173.xml"/><Relationship Id="rId62" Type="http://schemas.openxmlformats.org/officeDocument/2006/relationships/ctrlProp" Target="../ctrlProps/ctrlProp194.xml"/><Relationship Id="rId83" Type="http://schemas.openxmlformats.org/officeDocument/2006/relationships/ctrlProp" Target="../ctrlProps/ctrlProp215.xml"/><Relationship Id="rId88" Type="http://schemas.openxmlformats.org/officeDocument/2006/relationships/ctrlProp" Target="../ctrlProps/ctrlProp220.xml"/><Relationship Id="rId111" Type="http://schemas.openxmlformats.org/officeDocument/2006/relationships/ctrlProp" Target="../ctrlProps/ctrlProp243.xml"/><Relationship Id="rId132" Type="http://schemas.openxmlformats.org/officeDocument/2006/relationships/ctrlProp" Target="../ctrlProps/ctrlProp264.xml"/><Relationship Id="rId153" Type="http://schemas.openxmlformats.org/officeDocument/2006/relationships/ctrlProp" Target="../ctrlProps/ctrlProp285.xml"/><Relationship Id="rId15" Type="http://schemas.openxmlformats.org/officeDocument/2006/relationships/ctrlProp" Target="../ctrlProps/ctrlProp147.xml"/><Relationship Id="rId36" Type="http://schemas.openxmlformats.org/officeDocument/2006/relationships/ctrlProp" Target="../ctrlProps/ctrlProp168.xml"/><Relationship Id="rId57" Type="http://schemas.openxmlformats.org/officeDocument/2006/relationships/ctrlProp" Target="../ctrlProps/ctrlProp189.xml"/><Relationship Id="rId106" Type="http://schemas.openxmlformats.org/officeDocument/2006/relationships/ctrlProp" Target="../ctrlProps/ctrlProp238.xml"/><Relationship Id="rId127" Type="http://schemas.openxmlformats.org/officeDocument/2006/relationships/ctrlProp" Target="../ctrlProps/ctrlProp259.xml"/><Relationship Id="rId10" Type="http://schemas.openxmlformats.org/officeDocument/2006/relationships/ctrlProp" Target="../ctrlProps/ctrlProp142.xml"/><Relationship Id="rId31" Type="http://schemas.openxmlformats.org/officeDocument/2006/relationships/ctrlProp" Target="../ctrlProps/ctrlProp163.xml"/><Relationship Id="rId52" Type="http://schemas.openxmlformats.org/officeDocument/2006/relationships/ctrlProp" Target="../ctrlProps/ctrlProp184.xml"/><Relationship Id="rId73" Type="http://schemas.openxmlformats.org/officeDocument/2006/relationships/ctrlProp" Target="../ctrlProps/ctrlProp205.xml"/><Relationship Id="rId78" Type="http://schemas.openxmlformats.org/officeDocument/2006/relationships/ctrlProp" Target="../ctrlProps/ctrlProp210.xml"/><Relationship Id="rId94" Type="http://schemas.openxmlformats.org/officeDocument/2006/relationships/ctrlProp" Target="../ctrlProps/ctrlProp226.xml"/><Relationship Id="rId99" Type="http://schemas.openxmlformats.org/officeDocument/2006/relationships/ctrlProp" Target="../ctrlProps/ctrlProp231.xml"/><Relationship Id="rId101" Type="http://schemas.openxmlformats.org/officeDocument/2006/relationships/ctrlProp" Target="../ctrlProps/ctrlProp233.xml"/><Relationship Id="rId122" Type="http://schemas.openxmlformats.org/officeDocument/2006/relationships/ctrlProp" Target="../ctrlProps/ctrlProp254.xml"/><Relationship Id="rId143" Type="http://schemas.openxmlformats.org/officeDocument/2006/relationships/ctrlProp" Target="../ctrlProps/ctrlProp275.xml"/><Relationship Id="rId148" Type="http://schemas.openxmlformats.org/officeDocument/2006/relationships/ctrlProp" Target="../ctrlProps/ctrlProp280.xml"/><Relationship Id="rId4" Type="http://schemas.openxmlformats.org/officeDocument/2006/relationships/ctrlProp" Target="../ctrlProps/ctrlProp136.xml"/><Relationship Id="rId9" Type="http://schemas.openxmlformats.org/officeDocument/2006/relationships/ctrlProp" Target="../ctrlProps/ctrlProp141.xml"/><Relationship Id="rId26" Type="http://schemas.openxmlformats.org/officeDocument/2006/relationships/ctrlProp" Target="../ctrlProps/ctrlProp158.xml"/><Relationship Id="rId47" Type="http://schemas.openxmlformats.org/officeDocument/2006/relationships/ctrlProp" Target="../ctrlProps/ctrlProp179.xml"/><Relationship Id="rId68" Type="http://schemas.openxmlformats.org/officeDocument/2006/relationships/ctrlProp" Target="../ctrlProps/ctrlProp200.xml"/><Relationship Id="rId89" Type="http://schemas.openxmlformats.org/officeDocument/2006/relationships/ctrlProp" Target="../ctrlProps/ctrlProp221.xml"/><Relationship Id="rId112" Type="http://schemas.openxmlformats.org/officeDocument/2006/relationships/ctrlProp" Target="../ctrlProps/ctrlProp244.xml"/><Relationship Id="rId133" Type="http://schemas.openxmlformats.org/officeDocument/2006/relationships/ctrlProp" Target="../ctrlProps/ctrlProp265.xml"/><Relationship Id="rId154" Type="http://schemas.openxmlformats.org/officeDocument/2006/relationships/ctrlProp" Target="../ctrlProps/ctrlProp286.xml"/><Relationship Id="rId16" Type="http://schemas.openxmlformats.org/officeDocument/2006/relationships/ctrlProp" Target="../ctrlProps/ctrlProp148.xml"/><Relationship Id="rId37" Type="http://schemas.openxmlformats.org/officeDocument/2006/relationships/ctrlProp" Target="../ctrlProps/ctrlProp169.xml"/><Relationship Id="rId58" Type="http://schemas.openxmlformats.org/officeDocument/2006/relationships/ctrlProp" Target="../ctrlProps/ctrlProp190.xml"/><Relationship Id="rId79" Type="http://schemas.openxmlformats.org/officeDocument/2006/relationships/ctrlProp" Target="../ctrlProps/ctrlProp211.xml"/><Relationship Id="rId102" Type="http://schemas.openxmlformats.org/officeDocument/2006/relationships/ctrlProp" Target="../ctrlProps/ctrlProp234.xml"/><Relationship Id="rId123" Type="http://schemas.openxmlformats.org/officeDocument/2006/relationships/ctrlProp" Target="../ctrlProps/ctrlProp255.xml"/><Relationship Id="rId144" Type="http://schemas.openxmlformats.org/officeDocument/2006/relationships/ctrlProp" Target="../ctrlProps/ctrlProp276.xml"/><Relationship Id="rId90" Type="http://schemas.openxmlformats.org/officeDocument/2006/relationships/ctrlProp" Target="../ctrlProps/ctrlProp222.xml"/><Relationship Id="rId27" Type="http://schemas.openxmlformats.org/officeDocument/2006/relationships/ctrlProp" Target="../ctrlProps/ctrlProp159.xml"/><Relationship Id="rId48" Type="http://schemas.openxmlformats.org/officeDocument/2006/relationships/ctrlProp" Target="../ctrlProps/ctrlProp180.xml"/><Relationship Id="rId69" Type="http://schemas.openxmlformats.org/officeDocument/2006/relationships/ctrlProp" Target="../ctrlProps/ctrlProp201.xml"/><Relationship Id="rId113" Type="http://schemas.openxmlformats.org/officeDocument/2006/relationships/ctrlProp" Target="../ctrlProps/ctrlProp245.xml"/><Relationship Id="rId134" Type="http://schemas.openxmlformats.org/officeDocument/2006/relationships/ctrlProp" Target="../ctrlProps/ctrlProp266.xml"/><Relationship Id="rId80" Type="http://schemas.openxmlformats.org/officeDocument/2006/relationships/ctrlProp" Target="../ctrlProps/ctrlProp212.xml"/><Relationship Id="rId155" Type="http://schemas.openxmlformats.org/officeDocument/2006/relationships/ctrlProp" Target="../ctrlProps/ctrlProp287.xml"/></Relationships>
</file>

<file path=xl/worksheets/_rels/sheet53.xml.rels><?xml version="1.0" encoding="UTF-8" standalone="yes"?>
<Relationships xmlns="http://schemas.openxmlformats.org/package/2006/relationships"><Relationship Id="rId13" Type="http://schemas.openxmlformats.org/officeDocument/2006/relationships/ctrlProp" Target="../ctrlProps/ctrlProp303.xml"/><Relationship Id="rId18" Type="http://schemas.openxmlformats.org/officeDocument/2006/relationships/ctrlProp" Target="../ctrlProps/ctrlProp308.xml"/><Relationship Id="rId26" Type="http://schemas.openxmlformats.org/officeDocument/2006/relationships/ctrlProp" Target="../ctrlProps/ctrlProp316.xml"/><Relationship Id="rId3" Type="http://schemas.openxmlformats.org/officeDocument/2006/relationships/vmlDrawing" Target="../drawings/vmlDrawing12.vml"/><Relationship Id="rId21" Type="http://schemas.openxmlformats.org/officeDocument/2006/relationships/ctrlProp" Target="../ctrlProps/ctrlProp311.xml"/><Relationship Id="rId34" Type="http://schemas.openxmlformats.org/officeDocument/2006/relationships/ctrlProp" Target="../ctrlProps/ctrlProp324.xml"/><Relationship Id="rId7" Type="http://schemas.openxmlformats.org/officeDocument/2006/relationships/ctrlProp" Target="../ctrlProps/ctrlProp297.x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33" Type="http://schemas.openxmlformats.org/officeDocument/2006/relationships/ctrlProp" Target="../ctrlProps/ctrlProp323.xml"/><Relationship Id="rId2" Type="http://schemas.openxmlformats.org/officeDocument/2006/relationships/drawing" Target="../drawings/drawing14.xml"/><Relationship Id="rId16" Type="http://schemas.openxmlformats.org/officeDocument/2006/relationships/ctrlProp" Target="../ctrlProps/ctrlProp306.xml"/><Relationship Id="rId20" Type="http://schemas.openxmlformats.org/officeDocument/2006/relationships/ctrlProp" Target="../ctrlProps/ctrlProp310.xml"/><Relationship Id="rId29" Type="http://schemas.openxmlformats.org/officeDocument/2006/relationships/ctrlProp" Target="../ctrlProps/ctrlProp319.xml"/><Relationship Id="rId1" Type="http://schemas.openxmlformats.org/officeDocument/2006/relationships/printerSettings" Target="../printerSettings/printerSettings53.bin"/><Relationship Id="rId6" Type="http://schemas.openxmlformats.org/officeDocument/2006/relationships/ctrlProp" Target="../ctrlProps/ctrlProp296.xml"/><Relationship Id="rId11" Type="http://schemas.openxmlformats.org/officeDocument/2006/relationships/ctrlProp" Target="../ctrlProps/ctrlProp301.xml"/><Relationship Id="rId24" Type="http://schemas.openxmlformats.org/officeDocument/2006/relationships/ctrlProp" Target="../ctrlProps/ctrlProp314.xml"/><Relationship Id="rId32" Type="http://schemas.openxmlformats.org/officeDocument/2006/relationships/ctrlProp" Target="../ctrlProps/ctrlProp322.xml"/><Relationship Id="rId5" Type="http://schemas.openxmlformats.org/officeDocument/2006/relationships/ctrlProp" Target="../ctrlProps/ctrlProp295.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36" Type="http://schemas.openxmlformats.org/officeDocument/2006/relationships/ctrlProp" Target="../ctrlProps/ctrlProp326.xml"/><Relationship Id="rId10" Type="http://schemas.openxmlformats.org/officeDocument/2006/relationships/ctrlProp" Target="../ctrlProps/ctrlProp300.xml"/><Relationship Id="rId19" Type="http://schemas.openxmlformats.org/officeDocument/2006/relationships/ctrlProp" Target="../ctrlProps/ctrlProp309.xml"/><Relationship Id="rId31" Type="http://schemas.openxmlformats.org/officeDocument/2006/relationships/ctrlProp" Target="../ctrlProps/ctrlProp321.xml"/><Relationship Id="rId4" Type="http://schemas.openxmlformats.org/officeDocument/2006/relationships/ctrlProp" Target="../ctrlProps/ctrlProp294.xml"/><Relationship Id="rId9" Type="http://schemas.openxmlformats.org/officeDocument/2006/relationships/ctrlProp" Target="../ctrlProps/ctrlProp299.xml"/><Relationship Id="rId14" Type="http://schemas.openxmlformats.org/officeDocument/2006/relationships/ctrlProp" Target="../ctrlProps/ctrlProp304.xml"/><Relationship Id="rId22" Type="http://schemas.openxmlformats.org/officeDocument/2006/relationships/ctrlProp" Target="../ctrlProps/ctrlProp312.xml"/><Relationship Id="rId27" Type="http://schemas.openxmlformats.org/officeDocument/2006/relationships/ctrlProp" Target="../ctrlProps/ctrlProp317.xml"/><Relationship Id="rId30" Type="http://schemas.openxmlformats.org/officeDocument/2006/relationships/ctrlProp" Target="../ctrlProps/ctrlProp320.xml"/><Relationship Id="rId35" Type="http://schemas.openxmlformats.org/officeDocument/2006/relationships/ctrlProp" Target="../ctrlProps/ctrlProp325.xml"/><Relationship Id="rId8" Type="http://schemas.openxmlformats.org/officeDocument/2006/relationships/ctrlProp" Target="../ctrlProps/ctrlProp29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330.xml"/><Relationship Id="rId2" Type="http://schemas.openxmlformats.org/officeDocument/2006/relationships/drawing" Target="../drawings/drawing17.xml"/><Relationship Id="rId1" Type="http://schemas.openxmlformats.org/officeDocument/2006/relationships/printerSettings" Target="../printerSettings/printerSettings56.bin"/><Relationship Id="rId6" Type="http://schemas.openxmlformats.org/officeDocument/2006/relationships/ctrlProp" Target="../ctrlProps/ctrlProp329.xml"/><Relationship Id="rId5" Type="http://schemas.openxmlformats.org/officeDocument/2006/relationships/ctrlProp" Target="../ctrlProps/ctrlProp328.xml"/><Relationship Id="rId4" Type="http://schemas.openxmlformats.org/officeDocument/2006/relationships/ctrlProp" Target="../ctrlProps/ctrlProp327.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334.xml"/><Relationship Id="rId2" Type="http://schemas.openxmlformats.org/officeDocument/2006/relationships/drawing" Target="../drawings/drawing19.xml"/><Relationship Id="rId1" Type="http://schemas.openxmlformats.org/officeDocument/2006/relationships/printerSettings" Target="../printerSettings/printerSettings58.bin"/><Relationship Id="rId6" Type="http://schemas.openxmlformats.org/officeDocument/2006/relationships/ctrlProp" Target="../ctrlProps/ctrlProp333.xml"/><Relationship Id="rId5" Type="http://schemas.openxmlformats.org/officeDocument/2006/relationships/ctrlProp" Target="../ctrlProps/ctrlProp332.xml"/><Relationship Id="rId4" Type="http://schemas.openxmlformats.org/officeDocument/2006/relationships/ctrlProp" Target="../ctrlProps/ctrlProp331.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339.xml"/><Relationship Id="rId3" Type="http://schemas.openxmlformats.org/officeDocument/2006/relationships/vmlDrawing" Target="../drawings/vmlDrawing15.vml"/><Relationship Id="rId7" Type="http://schemas.openxmlformats.org/officeDocument/2006/relationships/ctrlProp" Target="../ctrlProps/ctrlProp338.xml"/><Relationship Id="rId2" Type="http://schemas.openxmlformats.org/officeDocument/2006/relationships/drawing" Target="../drawings/drawing20.xml"/><Relationship Id="rId1" Type="http://schemas.openxmlformats.org/officeDocument/2006/relationships/printerSettings" Target="../printerSettings/printerSettings59.bin"/><Relationship Id="rId6" Type="http://schemas.openxmlformats.org/officeDocument/2006/relationships/ctrlProp" Target="../ctrlProps/ctrlProp337.xml"/><Relationship Id="rId11" Type="http://schemas.openxmlformats.org/officeDocument/2006/relationships/ctrlProp" Target="../ctrlProps/ctrlProp342.xml"/><Relationship Id="rId5" Type="http://schemas.openxmlformats.org/officeDocument/2006/relationships/ctrlProp" Target="../ctrlProps/ctrlProp336.xml"/><Relationship Id="rId10" Type="http://schemas.openxmlformats.org/officeDocument/2006/relationships/ctrlProp" Target="../ctrlProps/ctrlProp341.xml"/><Relationship Id="rId4" Type="http://schemas.openxmlformats.org/officeDocument/2006/relationships/ctrlProp" Target="../ctrlProps/ctrlProp335.xml"/><Relationship Id="rId9" Type="http://schemas.openxmlformats.org/officeDocument/2006/relationships/ctrlProp" Target="../ctrlProps/ctrlProp34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347.xml"/><Relationship Id="rId3" Type="http://schemas.openxmlformats.org/officeDocument/2006/relationships/vmlDrawing" Target="../drawings/vmlDrawing16.vml"/><Relationship Id="rId7" Type="http://schemas.openxmlformats.org/officeDocument/2006/relationships/ctrlProp" Target="../ctrlProps/ctrlProp346.xml"/><Relationship Id="rId2" Type="http://schemas.openxmlformats.org/officeDocument/2006/relationships/drawing" Target="../drawings/drawing21.xml"/><Relationship Id="rId1" Type="http://schemas.openxmlformats.org/officeDocument/2006/relationships/printerSettings" Target="../printerSettings/printerSettings60.bin"/><Relationship Id="rId6" Type="http://schemas.openxmlformats.org/officeDocument/2006/relationships/ctrlProp" Target="../ctrlProps/ctrlProp345.xml"/><Relationship Id="rId5" Type="http://schemas.openxmlformats.org/officeDocument/2006/relationships/ctrlProp" Target="../ctrlProps/ctrlProp344.xml"/><Relationship Id="rId4" Type="http://schemas.openxmlformats.org/officeDocument/2006/relationships/ctrlProp" Target="../ctrlProps/ctrlProp343.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352.xml"/><Relationship Id="rId3" Type="http://schemas.openxmlformats.org/officeDocument/2006/relationships/vmlDrawing" Target="../drawings/vmlDrawing17.vml"/><Relationship Id="rId7" Type="http://schemas.openxmlformats.org/officeDocument/2006/relationships/ctrlProp" Target="../ctrlProps/ctrlProp351.xml"/><Relationship Id="rId2" Type="http://schemas.openxmlformats.org/officeDocument/2006/relationships/drawing" Target="../drawings/drawing22.xml"/><Relationship Id="rId1" Type="http://schemas.openxmlformats.org/officeDocument/2006/relationships/printerSettings" Target="../printerSettings/printerSettings61.bin"/><Relationship Id="rId6" Type="http://schemas.openxmlformats.org/officeDocument/2006/relationships/ctrlProp" Target="../ctrlProps/ctrlProp350.xml"/><Relationship Id="rId11" Type="http://schemas.openxmlformats.org/officeDocument/2006/relationships/ctrlProp" Target="../ctrlProps/ctrlProp355.xml"/><Relationship Id="rId5" Type="http://schemas.openxmlformats.org/officeDocument/2006/relationships/ctrlProp" Target="../ctrlProps/ctrlProp349.xml"/><Relationship Id="rId10" Type="http://schemas.openxmlformats.org/officeDocument/2006/relationships/ctrlProp" Target="../ctrlProps/ctrlProp354.xml"/><Relationship Id="rId4" Type="http://schemas.openxmlformats.org/officeDocument/2006/relationships/ctrlProp" Target="../ctrlProps/ctrlProp348.xml"/><Relationship Id="rId9" Type="http://schemas.openxmlformats.org/officeDocument/2006/relationships/ctrlProp" Target="../ctrlProps/ctrlProp353.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360.xml"/><Relationship Id="rId13" Type="http://schemas.openxmlformats.org/officeDocument/2006/relationships/ctrlProp" Target="../ctrlProps/ctrlProp365.xml"/><Relationship Id="rId18" Type="http://schemas.openxmlformats.org/officeDocument/2006/relationships/ctrlProp" Target="../ctrlProps/ctrlProp370.xml"/><Relationship Id="rId26" Type="http://schemas.openxmlformats.org/officeDocument/2006/relationships/ctrlProp" Target="../ctrlProps/ctrlProp378.xml"/><Relationship Id="rId3" Type="http://schemas.openxmlformats.org/officeDocument/2006/relationships/vmlDrawing" Target="../drawings/vmlDrawing18.vml"/><Relationship Id="rId21" Type="http://schemas.openxmlformats.org/officeDocument/2006/relationships/ctrlProp" Target="../ctrlProps/ctrlProp373.xml"/><Relationship Id="rId7" Type="http://schemas.openxmlformats.org/officeDocument/2006/relationships/ctrlProp" Target="../ctrlProps/ctrlProp359.xml"/><Relationship Id="rId12" Type="http://schemas.openxmlformats.org/officeDocument/2006/relationships/ctrlProp" Target="../ctrlProps/ctrlProp364.xml"/><Relationship Id="rId17" Type="http://schemas.openxmlformats.org/officeDocument/2006/relationships/ctrlProp" Target="../ctrlProps/ctrlProp369.xml"/><Relationship Id="rId25" Type="http://schemas.openxmlformats.org/officeDocument/2006/relationships/ctrlProp" Target="../ctrlProps/ctrlProp377.xml"/><Relationship Id="rId2" Type="http://schemas.openxmlformats.org/officeDocument/2006/relationships/drawing" Target="../drawings/drawing24.xml"/><Relationship Id="rId16" Type="http://schemas.openxmlformats.org/officeDocument/2006/relationships/ctrlProp" Target="../ctrlProps/ctrlProp368.xml"/><Relationship Id="rId20" Type="http://schemas.openxmlformats.org/officeDocument/2006/relationships/ctrlProp" Target="../ctrlProps/ctrlProp372.xml"/><Relationship Id="rId29" Type="http://schemas.openxmlformats.org/officeDocument/2006/relationships/ctrlProp" Target="../ctrlProps/ctrlProp381.xml"/><Relationship Id="rId1" Type="http://schemas.openxmlformats.org/officeDocument/2006/relationships/printerSettings" Target="../printerSettings/printerSettings64.bin"/><Relationship Id="rId6" Type="http://schemas.openxmlformats.org/officeDocument/2006/relationships/ctrlProp" Target="../ctrlProps/ctrlProp358.xml"/><Relationship Id="rId11" Type="http://schemas.openxmlformats.org/officeDocument/2006/relationships/ctrlProp" Target="../ctrlProps/ctrlProp363.xml"/><Relationship Id="rId24" Type="http://schemas.openxmlformats.org/officeDocument/2006/relationships/ctrlProp" Target="../ctrlProps/ctrlProp376.xml"/><Relationship Id="rId5" Type="http://schemas.openxmlformats.org/officeDocument/2006/relationships/ctrlProp" Target="../ctrlProps/ctrlProp357.xml"/><Relationship Id="rId15" Type="http://schemas.openxmlformats.org/officeDocument/2006/relationships/ctrlProp" Target="../ctrlProps/ctrlProp367.xml"/><Relationship Id="rId23" Type="http://schemas.openxmlformats.org/officeDocument/2006/relationships/ctrlProp" Target="../ctrlProps/ctrlProp375.xml"/><Relationship Id="rId28" Type="http://schemas.openxmlformats.org/officeDocument/2006/relationships/ctrlProp" Target="../ctrlProps/ctrlProp380.xml"/><Relationship Id="rId10" Type="http://schemas.openxmlformats.org/officeDocument/2006/relationships/ctrlProp" Target="../ctrlProps/ctrlProp362.xml"/><Relationship Id="rId19" Type="http://schemas.openxmlformats.org/officeDocument/2006/relationships/ctrlProp" Target="../ctrlProps/ctrlProp371.xml"/><Relationship Id="rId4" Type="http://schemas.openxmlformats.org/officeDocument/2006/relationships/ctrlProp" Target="../ctrlProps/ctrlProp356.xml"/><Relationship Id="rId9" Type="http://schemas.openxmlformats.org/officeDocument/2006/relationships/ctrlProp" Target="../ctrlProps/ctrlProp361.xml"/><Relationship Id="rId14" Type="http://schemas.openxmlformats.org/officeDocument/2006/relationships/ctrlProp" Target="../ctrlProps/ctrlProp366.xml"/><Relationship Id="rId22" Type="http://schemas.openxmlformats.org/officeDocument/2006/relationships/ctrlProp" Target="../ctrlProps/ctrlProp374.xml"/><Relationship Id="rId27" Type="http://schemas.openxmlformats.org/officeDocument/2006/relationships/ctrlProp" Target="../ctrlProps/ctrlProp379.xml"/><Relationship Id="rId30" Type="http://schemas.openxmlformats.org/officeDocument/2006/relationships/ctrlProp" Target="../ctrlProps/ctrlProp382.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3" Type="http://schemas.openxmlformats.org/officeDocument/2006/relationships/ctrlProp" Target="../ctrlProps/ctrlProp392.xml"/><Relationship Id="rId18" Type="http://schemas.openxmlformats.org/officeDocument/2006/relationships/ctrlProp" Target="../ctrlProps/ctrlProp397.xml"/><Relationship Id="rId26" Type="http://schemas.openxmlformats.org/officeDocument/2006/relationships/ctrlProp" Target="../ctrlProps/ctrlProp405.xml"/><Relationship Id="rId39" Type="http://schemas.openxmlformats.org/officeDocument/2006/relationships/ctrlProp" Target="../ctrlProps/ctrlProp418.xml"/><Relationship Id="rId21" Type="http://schemas.openxmlformats.org/officeDocument/2006/relationships/ctrlProp" Target="../ctrlProps/ctrlProp400.xml"/><Relationship Id="rId34" Type="http://schemas.openxmlformats.org/officeDocument/2006/relationships/ctrlProp" Target="../ctrlProps/ctrlProp413.xml"/><Relationship Id="rId7" Type="http://schemas.openxmlformats.org/officeDocument/2006/relationships/ctrlProp" Target="../ctrlProps/ctrlProp386.xml"/><Relationship Id="rId2" Type="http://schemas.openxmlformats.org/officeDocument/2006/relationships/drawing" Target="../drawings/drawing27.xml"/><Relationship Id="rId16" Type="http://schemas.openxmlformats.org/officeDocument/2006/relationships/ctrlProp" Target="../ctrlProps/ctrlProp395.xml"/><Relationship Id="rId20" Type="http://schemas.openxmlformats.org/officeDocument/2006/relationships/ctrlProp" Target="../ctrlProps/ctrlProp399.xml"/><Relationship Id="rId29" Type="http://schemas.openxmlformats.org/officeDocument/2006/relationships/ctrlProp" Target="../ctrlProps/ctrlProp408.xml"/><Relationship Id="rId41" Type="http://schemas.openxmlformats.org/officeDocument/2006/relationships/ctrlProp" Target="../ctrlProps/ctrlProp420.xml"/><Relationship Id="rId1" Type="http://schemas.openxmlformats.org/officeDocument/2006/relationships/printerSettings" Target="../printerSettings/printerSettings67.bin"/><Relationship Id="rId6" Type="http://schemas.openxmlformats.org/officeDocument/2006/relationships/ctrlProp" Target="../ctrlProps/ctrlProp385.xml"/><Relationship Id="rId11" Type="http://schemas.openxmlformats.org/officeDocument/2006/relationships/ctrlProp" Target="../ctrlProps/ctrlProp390.xml"/><Relationship Id="rId24" Type="http://schemas.openxmlformats.org/officeDocument/2006/relationships/ctrlProp" Target="../ctrlProps/ctrlProp403.xml"/><Relationship Id="rId32" Type="http://schemas.openxmlformats.org/officeDocument/2006/relationships/ctrlProp" Target="../ctrlProps/ctrlProp411.xml"/><Relationship Id="rId37" Type="http://schemas.openxmlformats.org/officeDocument/2006/relationships/ctrlProp" Target="../ctrlProps/ctrlProp416.xml"/><Relationship Id="rId40" Type="http://schemas.openxmlformats.org/officeDocument/2006/relationships/ctrlProp" Target="../ctrlProps/ctrlProp419.xml"/><Relationship Id="rId5" Type="http://schemas.openxmlformats.org/officeDocument/2006/relationships/ctrlProp" Target="../ctrlProps/ctrlProp384.xml"/><Relationship Id="rId15" Type="http://schemas.openxmlformats.org/officeDocument/2006/relationships/ctrlProp" Target="../ctrlProps/ctrlProp394.xml"/><Relationship Id="rId23" Type="http://schemas.openxmlformats.org/officeDocument/2006/relationships/ctrlProp" Target="../ctrlProps/ctrlProp402.xml"/><Relationship Id="rId28" Type="http://schemas.openxmlformats.org/officeDocument/2006/relationships/ctrlProp" Target="../ctrlProps/ctrlProp407.xml"/><Relationship Id="rId36" Type="http://schemas.openxmlformats.org/officeDocument/2006/relationships/ctrlProp" Target="../ctrlProps/ctrlProp415.xml"/><Relationship Id="rId10" Type="http://schemas.openxmlformats.org/officeDocument/2006/relationships/ctrlProp" Target="../ctrlProps/ctrlProp389.xml"/><Relationship Id="rId19" Type="http://schemas.openxmlformats.org/officeDocument/2006/relationships/ctrlProp" Target="../ctrlProps/ctrlProp398.xml"/><Relationship Id="rId31" Type="http://schemas.openxmlformats.org/officeDocument/2006/relationships/ctrlProp" Target="../ctrlProps/ctrlProp410.xml"/><Relationship Id="rId4" Type="http://schemas.openxmlformats.org/officeDocument/2006/relationships/ctrlProp" Target="../ctrlProps/ctrlProp383.xml"/><Relationship Id="rId9" Type="http://schemas.openxmlformats.org/officeDocument/2006/relationships/ctrlProp" Target="../ctrlProps/ctrlProp388.xml"/><Relationship Id="rId14" Type="http://schemas.openxmlformats.org/officeDocument/2006/relationships/ctrlProp" Target="../ctrlProps/ctrlProp393.xml"/><Relationship Id="rId22" Type="http://schemas.openxmlformats.org/officeDocument/2006/relationships/ctrlProp" Target="../ctrlProps/ctrlProp401.xml"/><Relationship Id="rId27" Type="http://schemas.openxmlformats.org/officeDocument/2006/relationships/ctrlProp" Target="../ctrlProps/ctrlProp406.xml"/><Relationship Id="rId30" Type="http://schemas.openxmlformats.org/officeDocument/2006/relationships/ctrlProp" Target="../ctrlProps/ctrlProp409.xml"/><Relationship Id="rId35" Type="http://schemas.openxmlformats.org/officeDocument/2006/relationships/ctrlProp" Target="../ctrlProps/ctrlProp414.xml"/><Relationship Id="rId8" Type="http://schemas.openxmlformats.org/officeDocument/2006/relationships/ctrlProp" Target="../ctrlProps/ctrlProp387.xml"/><Relationship Id="rId3" Type="http://schemas.openxmlformats.org/officeDocument/2006/relationships/vmlDrawing" Target="../drawings/vmlDrawing19.vml"/><Relationship Id="rId12" Type="http://schemas.openxmlformats.org/officeDocument/2006/relationships/ctrlProp" Target="../ctrlProps/ctrlProp391.xml"/><Relationship Id="rId17" Type="http://schemas.openxmlformats.org/officeDocument/2006/relationships/ctrlProp" Target="../ctrlProps/ctrlProp396.xml"/><Relationship Id="rId25" Type="http://schemas.openxmlformats.org/officeDocument/2006/relationships/ctrlProp" Target="../ctrlProps/ctrlProp404.xml"/><Relationship Id="rId33" Type="http://schemas.openxmlformats.org/officeDocument/2006/relationships/ctrlProp" Target="../ctrlProps/ctrlProp412.xml"/><Relationship Id="rId38" Type="http://schemas.openxmlformats.org/officeDocument/2006/relationships/ctrlProp" Target="../ctrlProps/ctrlProp417.xml"/></Relationships>
</file>

<file path=xl/worksheets/_rels/sheet68.xml.rels><?xml version="1.0" encoding="UTF-8" standalone="yes"?>
<Relationships xmlns="http://schemas.openxmlformats.org/package/2006/relationships"><Relationship Id="rId26" Type="http://schemas.openxmlformats.org/officeDocument/2006/relationships/ctrlProp" Target="../ctrlProps/ctrlProp443.xml"/><Relationship Id="rId21" Type="http://schemas.openxmlformats.org/officeDocument/2006/relationships/ctrlProp" Target="../ctrlProps/ctrlProp438.xml"/><Relationship Id="rId42" Type="http://schemas.openxmlformats.org/officeDocument/2006/relationships/ctrlProp" Target="../ctrlProps/ctrlProp459.xml"/><Relationship Id="rId47" Type="http://schemas.openxmlformats.org/officeDocument/2006/relationships/ctrlProp" Target="../ctrlProps/ctrlProp464.xml"/><Relationship Id="rId63" Type="http://schemas.openxmlformats.org/officeDocument/2006/relationships/ctrlProp" Target="../ctrlProps/ctrlProp480.xml"/><Relationship Id="rId68" Type="http://schemas.openxmlformats.org/officeDocument/2006/relationships/ctrlProp" Target="../ctrlProps/ctrlProp485.xml"/><Relationship Id="rId84" Type="http://schemas.openxmlformats.org/officeDocument/2006/relationships/ctrlProp" Target="../ctrlProps/ctrlProp501.xml"/><Relationship Id="rId89" Type="http://schemas.openxmlformats.org/officeDocument/2006/relationships/ctrlProp" Target="../ctrlProps/ctrlProp506.xml"/><Relationship Id="rId16" Type="http://schemas.openxmlformats.org/officeDocument/2006/relationships/ctrlProp" Target="../ctrlProps/ctrlProp433.xml"/><Relationship Id="rId11" Type="http://schemas.openxmlformats.org/officeDocument/2006/relationships/ctrlProp" Target="../ctrlProps/ctrlProp428.xml"/><Relationship Id="rId32" Type="http://schemas.openxmlformats.org/officeDocument/2006/relationships/ctrlProp" Target="../ctrlProps/ctrlProp449.xml"/><Relationship Id="rId37" Type="http://schemas.openxmlformats.org/officeDocument/2006/relationships/ctrlProp" Target="../ctrlProps/ctrlProp454.xml"/><Relationship Id="rId53" Type="http://schemas.openxmlformats.org/officeDocument/2006/relationships/ctrlProp" Target="../ctrlProps/ctrlProp470.xml"/><Relationship Id="rId58" Type="http://schemas.openxmlformats.org/officeDocument/2006/relationships/ctrlProp" Target="../ctrlProps/ctrlProp475.xml"/><Relationship Id="rId74" Type="http://schemas.openxmlformats.org/officeDocument/2006/relationships/ctrlProp" Target="../ctrlProps/ctrlProp491.xml"/><Relationship Id="rId79" Type="http://schemas.openxmlformats.org/officeDocument/2006/relationships/ctrlProp" Target="../ctrlProps/ctrlProp496.xml"/><Relationship Id="rId5" Type="http://schemas.openxmlformats.org/officeDocument/2006/relationships/ctrlProp" Target="../ctrlProps/ctrlProp422.xml"/><Relationship Id="rId90" Type="http://schemas.openxmlformats.org/officeDocument/2006/relationships/ctrlProp" Target="../ctrlProps/ctrlProp507.xml"/><Relationship Id="rId95" Type="http://schemas.openxmlformats.org/officeDocument/2006/relationships/ctrlProp" Target="../ctrlProps/ctrlProp512.xml"/><Relationship Id="rId22" Type="http://schemas.openxmlformats.org/officeDocument/2006/relationships/ctrlProp" Target="../ctrlProps/ctrlProp439.xml"/><Relationship Id="rId27" Type="http://schemas.openxmlformats.org/officeDocument/2006/relationships/ctrlProp" Target="../ctrlProps/ctrlProp444.xml"/><Relationship Id="rId43" Type="http://schemas.openxmlformats.org/officeDocument/2006/relationships/ctrlProp" Target="../ctrlProps/ctrlProp460.xml"/><Relationship Id="rId48" Type="http://schemas.openxmlformats.org/officeDocument/2006/relationships/ctrlProp" Target="../ctrlProps/ctrlProp465.xml"/><Relationship Id="rId64" Type="http://schemas.openxmlformats.org/officeDocument/2006/relationships/ctrlProp" Target="../ctrlProps/ctrlProp481.xml"/><Relationship Id="rId69" Type="http://schemas.openxmlformats.org/officeDocument/2006/relationships/ctrlProp" Target="../ctrlProps/ctrlProp486.xml"/><Relationship Id="rId80" Type="http://schemas.openxmlformats.org/officeDocument/2006/relationships/ctrlProp" Target="../ctrlProps/ctrlProp497.xml"/><Relationship Id="rId85" Type="http://schemas.openxmlformats.org/officeDocument/2006/relationships/ctrlProp" Target="../ctrlProps/ctrlProp502.xml"/><Relationship Id="rId3" Type="http://schemas.openxmlformats.org/officeDocument/2006/relationships/vmlDrawing" Target="../drawings/vmlDrawing20.vml"/><Relationship Id="rId12" Type="http://schemas.openxmlformats.org/officeDocument/2006/relationships/ctrlProp" Target="../ctrlProps/ctrlProp429.xml"/><Relationship Id="rId17" Type="http://schemas.openxmlformats.org/officeDocument/2006/relationships/ctrlProp" Target="../ctrlProps/ctrlProp434.xml"/><Relationship Id="rId25" Type="http://schemas.openxmlformats.org/officeDocument/2006/relationships/ctrlProp" Target="../ctrlProps/ctrlProp442.xml"/><Relationship Id="rId33" Type="http://schemas.openxmlformats.org/officeDocument/2006/relationships/ctrlProp" Target="../ctrlProps/ctrlProp450.xml"/><Relationship Id="rId38" Type="http://schemas.openxmlformats.org/officeDocument/2006/relationships/ctrlProp" Target="../ctrlProps/ctrlProp455.xml"/><Relationship Id="rId46" Type="http://schemas.openxmlformats.org/officeDocument/2006/relationships/ctrlProp" Target="../ctrlProps/ctrlProp463.xml"/><Relationship Id="rId59" Type="http://schemas.openxmlformats.org/officeDocument/2006/relationships/ctrlProp" Target="../ctrlProps/ctrlProp476.xml"/><Relationship Id="rId67" Type="http://schemas.openxmlformats.org/officeDocument/2006/relationships/ctrlProp" Target="../ctrlProps/ctrlProp484.xml"/><Relationship Id="rId20" Type="http://schemas.openxmlformats.org/officeDocument/2006/relationships/ctrlProp" Target="../ctrlProps/ctrlProp437.xml"/><Relationship Id="rId41" Type="http://schemas.openxmlformats.org/officeDocument/2006/relationships/ctrlProp" Target="../ctrlProps/ctrlProp458.xml"/><Relationship Id="rId54" Type="http://schemas.openxmlformats.org/officeDocument/2006/relationships/ctrlProp" Target="../ctrlProps/ctrlProp471.xml"/><Relationship Id="rId62" Type="http://schemas.openxmlformats.org/officeDocument/2006/relationships/ctrlProp" Target="../ctrlProps/ctrlProp479.xml"/><Relationship Id="rId70" Type="http://schemas.openxmlformats.org/officeDocument/2006/relationships/ctrlProp" Target="../ctrlProps/ctrlProp487.xml"/><Relationship Id="rId75" Type="http://schemas.openxmlformats.org/officeDocument/2006/relationships/ctrlProp" Target="../ctrlProps/ctrlProp492.xml"/><Relationship Id="rId83" Type="http://schemas.openxmlformats.org/officeDocument/2006/relationships/ctrlProp" Target="../ctrlProps/ctrlProp500.xml"/><Relationship Id="rId88" Type="http://schemas.openxmlformats.org/officeDocument/2006/relationships/ctrlProp" Target="../ctrlProps/ctrlProp505.xml"/><Relationship Id="rId91" Type="http://schemas.openxmlformats.org/officeDocument/2006/relationships/ctrlProp" Target="../ctrlProps/ctrlProp508.xml"/><Relationship Id="rId96" Type="http://schemas.openxmlformats.org/officeDocument/2006/relationships/ctrlProp" Target="../ctrlProps/ctrlProp513.xml"/><Relationship Id="rId1" Type="http://schemas.openxmlformats.org/officeDocument/2006/relationships/printerSettings" Target="../printerSettings/printerSettings68.bin"/><Relationship Id="rId6" Type="http://schemas.openxmlformats.org/officeDocument/2006/relationships/ctrlProp" Target="../ctrlProps/ctrlProp423.xml"/><Relationship Id="rId15" Type="http://schemas.openxmlformats.org/officeDocument/2006/relationships/ctrlProp" Target="../ctrlProps/ctrlProp432.xml"/><Relationship Id="rId23" Type="http://schemas.openxmlformats.org/officeDocument/2006/relationships/ctrlProp" Target="../ctrlProps/ctrlProp440.xml"/><Relationship Id="rId28" Type="http://schemas.openxmlformats.org/officeDocument/2006/relationships/ctrlProp" Target="../ctrlProps/ctrlProp445.xml"/><Relationship Id="rId36" Type="http://schemas.openxmlformats.org/officeDocument/2006/relationships/ctrlProp" Target="../ctrlProps/ctrlProp453.xml"/><Relationship Id="rId49" Type="http://schemas.openxmlformats.org/officeDocument/2006/relationships/ctrlProp" Target="../ctrlProps/ctrlProp466.xml"/><Relationship Id="rId57" Type="http://schemas.openxmlformats.org/officeDocument/2006/relationships/ctrlProp" Target="../ctrlProps/ctrlProp474.xml"/><Relationship Id="rId10" Type="http://schemas.openxmlformats.org/officeDocument/2006/relationships/ctrlProp" Target="../ctrlProps/ctrlProp427.xml"/><Relationship Id="rId31" Type="http://schemas.openxmlformats.org/officeDocument/2006/relationships/ctrlProp" Target="../ctrlProps/ctrlProp448.xml"/><Relationship Id="rId44" Type="http://schemas.openxmlformats.org/officeDocument/2006/relationships/ctrlProp" Target="../ctrlProps/ctrlProp461.xml"/><Relationship Id="rId52" Type="http://schemas.openxmlformats.org/officeDocument/2006/relationships/ctrlProp" Target="../ctrlProps/ctrlProp469.xml"/><Relationship Id="rId60" Type="http://schemas.openxmlformats.org/officeDocument/2006/relationships/ctrlProp" Target="../ctrlProps/ctrlProp477.xml"/><Relationship Id="rId65" Type="http://schemas.openxmlformats.org/officeDocument/2006/relationships/ctrlProp" Target="../ctrlProps/ctrlProp482.xml"/><Relationship Id="rId73" Type="http://schemas.openxmlformats.org/officeDocument/2006/relationships/ctrlProp" Target="../ctrlProps/ctrlProp490.xml"/><Relationship Id="rId78" Type="http://schemas.openxmlformats.org/officeDocument/2006/relationships/ctrlProp" Target="../ctrlProps/ctrlProp495.xml"/><Relationship Id="rId81" Type="http://schemas.openxmlformats.org/officeDocument/2006/relationships/ctrlProp" Target="../ctrlProps/ctrlProp498.xml"/><Relationship Id="rId86" Type="http://schemas.openxmlformats.org/officeDocument/2006/relationships/ctrlProp" Target="../ctrlProps/ctrlProp503.xml"/><Relationship Id="rId94" Type="http://schemas.openxmlformats.org/officeDocument/2006/relationships/ctrlProp" Target="../ctrlProps/ctrlProp511.xml"/><Relationship Id="rId4" Type="http://schemas.openxmlformats.org/officeDocument/2006/relationships/ctrlProp" Target="../ctrlProps/ctrlProp421.xml"/><Relationship Id="rId9" Type="http://schemas.openxmlformats.org/officeDocument/2006/relationships/ctrlProp" Target="../ctrlProps/ctrlProp426.xml"/><Relationship Id="rId13" Type="http://schemas.openxmlformats.org/officeDocument/2006/relationships/ctrlProp" Target="../ctrlProps/ctrlProp430.xml"/><Relationship Id="rId18" Type="http://schemas.openxmlformats.org/officeDocument/2006/relationships/ctrlProp" Target="../ctrlProps/ctrlProp435.xml"/><Relationship Id="rId39" Type="http://schemas.openxmlformats.org/officeDocument/2006/relationships/ctrlProp" Target="../ctrlProps/ctrlProp456.xml"/><Relationship Id="rId34" Type="http://schemas.openxmlformats.org/officeDocument/2006/relationships/ctrlProp" Target="../ctrlProps/ctrlProp451.xml"/><Relationship Id="rId50" Type="http://schemas.openxmlformats.org/officeDocument/2006/relationships/ctrlProp" Target="../ctrlProps/ctrlProp467.xml"/><Relationship Id="rId55" Type="http://schemas.openxmlformats.org/officeDocument/2006/relationships/ctrlProp" Target="../ctrlProps/ctrlProp472.xml"/><Relationship Id="rId76" Type="http://schemas.openxmlformats.org/officeDocument/2006/relationships/ctrlProp" Target="../ctrlProps/ctrlProp493.xml"/><Relationship Id="rId97" Type="http://schemas.openxmlformats.org/officeDocument/2006/relationships/ctrlProp" Target="../ctrlProps/ctrlProp514.xml"/><Relationship Id="rId7" Type="http://schemas.openxmlformats.org/officeDocument/2006/relationships/ctrlProp" Target="../ctrlProps/ctrlProp424.xml"/><Relationship Id="rId71" Type="http://schemas.openxmlformats.org/officeDocument/2006/relationships/ctrlProp" Target="../ctrlProps/ctrlProp488.xml"/><Relationship Id="rId92" Type="http://schemas.openxmlformats.org/officeDocument/2006/relationships/ctrlProp" Target="../ctrlProps/ctrlProp509.xml"/><Relationship Id="rId2" Type="http://schemas.openxmlformats.org/officeDocument/2006/relationships/drawing" Target="../drawings/drawing28.xml"/><Relationship Id="rId29" Type="http://schemas.openxmlformats.org/officeDocument/2006/relationships/ctrlProp" Target="../ctrlProps/ctrlProp446.xml"/><Relationship Id="rId24" Type="http://schemas.openxmlformats.org/officeDocument/2006/relationships/ctrlProp" Target="../ctrlProps/ctrlProp441.xml"/><Relationship Id="rId40" Type="http://schemas.openxmlformats.org/officeDocument/2006/relationships/ctrlProp" Target="../ctrlProps/ctrlProp457.xml"/><Relationship Id="rId45" Type="http://schemas.openxmlformats.org/officeDocument/2006/relationships/ctrlProp" Target="../ctrlProps/ctrlProp462.xml"/><Relationship Id="rId66" Type="http://schemas.openxmlformats.org/officeDocument/2006/relationships/ctrlProp" Target="../ctrlProps/ctrlProp483.xml"/><Relationship Id="rId87" Type="http://schemas.openxmlformats.org/officeDocument/2006/relationships/ctrlProp" Target="../ctrlProps/ctrlProp504.xml"/><Relationship Id="rId61" Type="http://schemas.openxmlformats.org/officeDocument/2006/relationships/ctrlProp" Target="../ctrlProps/ctrlProp478.xml"/><Relationship Id="rId82" Type="http://schemas.openxmlformats.org/officeDocument/2006/relationships/ctrlProp" Target="../ctrlProps/ctrlProp499.xml"/><Relationship Id="rId19" Type="http://schemas.openxmlformats.org/officeDocument/2006/relationships/ctrlProp" Target="../ctrlProps/ctrlProp436.xml"/><Relationship Id="rId14" Type="http://schemas.openxmlformats.org/officeDocument/2006/relationships/ctrlProp" Target="../ctrlProps/ctrlProp431.xml"/><Relationship Id="rId30" Type="http://schemas.openxmlformats.org/officeDocument/2006/relationships/ctrlProp" Target="../ctrlProps/ctrlProp447.xml"/><Relationship Id="rId35" Type="http://schemas.openxmlformats.org/officeDocument/2006/relationships/ctrlProp" Target="../ctrlProps/ctrlProp452.xml"/><Relationship Id="rId56" Type="http://schemas.openxmlformats.org/officeDocument/2006/relationships/ctrlProp" Target="../ctrlProps/ctrlProp473.xml"/><Relationship Id="rId77" Type="http://schemas.openxmlformats.org/officeDocument/2006/relationships/ctrlProp" Target="../ctrlProps/ctrlProp494.xml"/><Relationship Id="rId8" Type="http://schemas.openxmlformats.org/officeDocument/2006/relationships/ctrlProp" Target="../ctrlProps/ctrlProp425.xml"/><Relationship Id="rId51" Type="http://schemas.openxmlformats.org/officeDocument/2006/relationships/ctrlProp" Target="../ctrlProps/ctrlProp468.xml"/><Relationship Id="rId72" Type="http://schemas.openxmlformats.org/officeDocument/2006/relationships/ctrlProp" Target="../ctrlProps/ctrlProp489.xml"/><Relationship Id="rId93" Type="http://schemas.openxmlformats.org/officeDocument/2006/relationships/ctrlProp" Target="../ctrlProps/ctrlProp510.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519.xml"/><Relationship Id="rId13" Type="http://schemas.openxmlformats.org/officeDocument/2006/relationships/ctrlProp" Target="../ctrlProps/ctrlProp524.xml"/><Relationship Id="rId3" Type="http://schemas.openxmlformats.org/officeDocument/2006/relationships/vmlDrawing" Target="../drawings/vmlDrawing21.vml"/><Relationship Id="rId7" Type="http://schemas.openxmlformats.org/officeDocument/2006/relationships/ctrlProp" Target="../ctrlProps/ctrlProp518.xml"/><Relationship Id="rId12" Type="http://schemas.openxmlformats.org/officeDocument/2006/relationships/ctrlProp" Target="../ctrlProps/ctrlProp523.xml"/><Relationship Id="rId2" Type="http://schemas.openxmlformats.org/officeDocument/2006/relationships/drawing" Target="../drawings/drawing29.xml"/><Relationship Id="rId1" Type="http://schemas.openxmlformats.org/officeDocument/2006/relationships/printerSettings" Target="../printerSettings/printerSettings69.bin"/><Relationship Id="rId6" Type="http://schemas.openxmlformats.org/officeDocument/2006/relationships/ctrlProp" Target="../ctrlProps/ctrlProp517.xml"/><Relationship Id="rId11" Type="http://schemas.openxmlformats.org/officeDocument/2006/relationships/ctrlProp" Target="../ctrlProps/ctrlProp522.xml"/><Relationship Id="rId5" Type="http://schemas.openxmlformats.org/officeDocument/2006/relationships/ctrlProp" Target="../ctrlProps/ctrlProp516.xml"/><Relationship Id="rId10" Type="http://schemas.openxmlformats.org/officeDocument/2006/relationships/ctrlProp" Target="../ctrlProps/ctrlProp521.xml"/><Relationship Id="rId4" Type="http://schemas.openxmlformats.org/officeDocument/2006/relationships/ctrlProp" Target="../ctrlProps/ctrlProp515.xml"/><Relationship Id="rId9" Type="http://schemas.openxmlformats.org/officeDocument/2006/relationships/ctrlProp" Target="../ctrlProps/ctrlProp52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17" Type="http://schemas.openxmlformats.org/officeDocument/2006/relationships/ctrlProp" Target="../ctrlProps/ctrlProp638.xml"/><Relationship Id="rId21" Type="http://schemas.openxmlformats.org/officeDocument/2006/relationships/ctrlProp" Target="../ctrlProps/ctrlProp542.xml"/><Relationship Id="rId42" Type="http://schemas.openxmlformats.org/officeDocument/2006/relationships/ctrlProp" Target="../ctrlProps/ctrlProp563.xml"/><Relationship Id="rId47" Type="http://schemas.openxmlformats.org/officeDocument/2006/relationships/ctrlProp" Target="../ctrlProps/ctrlProp568.xml"/><Relationship Id="rId63" Type="http://schemas.openxmlformats.org/officeDocument/2006/relationships/ctrlProp" Target="../ctrlProps/ctrlProp584.xml"/><Relationship Id="rId68" Type="http://schemas.openxmlformats.org/officeDocument/2006/relationships/ctrlProp" Target="../ctrlProps/ctrlProp589.xml"/><Relationship Id="rId84" Type="http://schemas.openxmlformats.org/officeDocument/2006/relationships/ctrlProp" Target="../ctrlProps/ctrlProp605.xml"/><Relationship Id="rId89" Type="http://schemas.openxmlformats.org/officeDocument/2006/relationships/ctrlProp" Target="../ctrlProps/ctrlProp610.xml"/><Relationship Id="rId112" Type="http://schemas.openxmlformats.org/officeDocument/2006/relationships/ctrlProp" Target="../ctrlProps/ctrlProp633.xml"/><Relationship Id="rId16" Type="http://schemas.openxmlformats.org/officeDocument/2006/relationships/ctrlProp" Target="../ctrlProps/ctrlProp537.xml"/><Relationship Id="rId107" Type="http://schemas.openxmlformats.org/officeDocument/2006/relationships/ctrlProp" Target="../ctrlProps/ctrlProp628.xml"/><Relationship Id="rId11" Type="http://schemas.openxmlformats.org/officeDocument/2006/relationships/ctrlProp" Target="../ctrlProps/ctrlProp532.xml"/><Relationship Id="rId32" Type="http://schemas.openxmlformats.org/officeDocument/2006/relationships/ctrlProp" Target="../ctrlProps/ctrlProp553.xml"/><Relationship Id="rId37" Type="http://schemas.openxmlformats.org/officeDocument/2006/relationships/ctrlProp" Target="../ctrlProps/ctrlProp558.xml"/><Relationship Id="rId53" Type="http://schemas.openxmlformats.org/officeDocument/2006/relationships/ctrlProp" Target="../ctrlProps/ctrlProp574.xml"/><Relationship Id="rId58" Type="http://schemas.openxmlformats.org/officeDocument/2006/relationships/ctrlProp" Target="../ctrlProps/ctrlProp579.xml"/><Relationship Id="rId74" Type="http://schemas.openxmlformats.org/officeDocument/2006/relationships/ctrlProp" Target="../ctrlProps/ctrlProp595.xml"/><Relationship Id="rId79" Type="http://schemas.openxmlformats.org/officeDocument/2006/relationships/ctrlProp" Target="../ctrlProps/ctrlProp600.xml"/><Relationship Id="rId102" Type="http://schemas.openxmlformats.org/officeDocument/2006/relationships/ctrlProp" Target="../ctrlProps/ctrlProp623.xml"/><Relationship Id="rId123" Type="http://schemas.openxmlformats.org/officeDocument/2006/relationships/ctrlProp" Target="../ctrlProps/ctrlProp644.xml"/><Relationship Id="rId128" Type="http://schemas.openxmlformats.org/officeDocument/2006/relationships/ctrlProp" Target="../ctrlProps/ctrlProp649.xml"/><Relationship Id="rId5" Type="http://schemas.openxmlformats.org/officeDocument/2006/relationships/ctrlProp" Target="../ctrlProps/ctrlProp526.xml"/><Relationship Id="rId90" Type="http://schemas.openxmlformats.org/officeDocument/2006/relationships/ctrlProp" Target="../ctrlProps/ctrlProp611.xml"/><Relationship Id="rId95" Type="http://schemas.openxmlformats.org/officeDocument/2006/relationships/ctrlProp" Target="../ctrlProps/ctrlProp616.xml"/><Relationship Id="rId22" Type="http://schemas.openxmlformats.org/officeDocument/2006/relationships/ctrlProp" Target="../ctrlProps/ctrlProp543.xml"/><Relationship Id="rId27" Type="http://schemas.openxmlformats.org/officeDocument/2006/relationships/ctrlProp" Target="../ctrlProps/ctrlProp548.xml"/><Relationship Id="rId43" Type="http://schemas.openxmlformats.org/officeDocument/2006/relationships/ctrlProp" Target="../ctrlProps/ctrlProp564.xml"/><Relationship Id="rId48" Type="http://schemas.openxmlformats.org/officeDocument/2006/relationships/ctrlProp" Target="../ctrlProps/ctrlProp569.xml"/><Relationship Id="rId64" Type="http://schemas.openxmlformats.org/officeDocument/2006/relationships/ctrlProp" Target="../ctrlProps/ctrlProp585.xml"/><Relationship Id="rId69" Type="http://schemas.openxmlformats.org/officeDocument/2006/relationships/ctrlProp" Target="../ctrlProps/ctrlProp590.xml"/><Relationship Id="rId113" Type="http://schemas.openxmlformats.org/officeDocument/2006/relationships/ctrlProp" Target="../ctrlProps/ctrlProp634.xml"/><Relationship Id="rId118" Type="http://schemas.openxmlformats.org/officeDocument/2006/relationships/ctrlProp" Target="../ctrlProps/ctrlProp639.xml"/><Relationship Id="rId80" Type="http://schemas.openxmlformats.org/officeDocument/2006/relationships/ctrlProp" Target="../ctrlProps/ctrlProp601.xml"/><Relationship Id="rId85" Type="http://schemas.openxmlformats.org/officeDocument/2006/relationships/ctrlProp" Target="../ctrlProps/ctrlProp606.xml"/><Relationship Id="rId12" Type="http://schemas.openxmlformats.org/officeDocument/2006/relationships/ctrlProp" Target="../ctrlProps/ctrlProp533.xml"/><Relationship Id="rId17" Type="http://schemas.openxmlformats.org/officeDocument/2006/relationships/ctrlProp" Target="../ctrlProps/ctrlProp538.xml"/><Relationship Id="rId33" Type="http://schemas.openxmlformats.org/officeDocument/2006/relationships/ctrlProp" Target="../ctrlProps/ctrlProp554.xml"/><Relationship Id="rId38" Type="http://schemas.openxmlformats.org/officeDocument/2006/relationships/ctrlProp" Target="../ctrlProps/ctrlProp559.xml"/><Relationship Id="rId59" Type="http://schemas.openxmlformats.org/officeDocument/2006/relationships/ctrlProp" Target="../ctrlProps/ctrlProp580.xml"/><Relationship Id="rId103" Type="http://schemas.openxmlformats.org/officeDocument/2006/relationships/ctrlProp" Target="../ctrlProps/ctrlProp624.xml"/><Relationship Id="rId108" Type="http://schemas.openxmlformats.org/officeDocument/2006/relationships/ctrlProp" Target="../ctrlProps/ctrlProp629.xml"/><Relationship Id="rId124" Type="http://schemas.openxmlformats.org/officeDocument/2006/relationships/ctrlProp" Target="../ctrlProps/ctrlProp645.xml"/><Relationship Id="rId129" Type="http://schemas.openxmlformats.org/officeDocument/2006/relationships/ctrlProp" Target="../ctrlProps/ctrlProp650.xml"/><Relationship Id="rId54" Type="http://schemas.openxmlformats.org/officeDocument/2006/relationships/ctrlProp" Target="../ctrlProps/ctrlProp575.xml"/><Relationship Id="rId70" Type="http://schemas.openxmlformats.org/officeDocument/2006/relationships/ctrlProp" Target="../ctrlProps/ctrlProp591.xml"/><Relationship Id="rId75" Type="http://schemas.openxmlformats.org/officeDocument/2006/relationships/ctrlProp" Target="../ctrlProps/ctrlProp596.xml"/><Relationship Id="rId91" Type="http://schemas.openxmlformats.org/officeDocument/2006/relationships/ctrlProp" Target="../ctrlProps/ctrlProp612.xml"/><Relationship Id="rId96" Type="http://schemas.openxmlformats.org/officeDocument/2006/relationships/ctrlProp" Target="../ctrlProps/ctrlProp617.xml"/><Relationship Id="rId1" Type="http://schemas.openxmlformats.org/officeDocument/2006/relationships/printerSettings" Target="../printerSettings/printerSettings78.bin"/><Relationship Id="rId6" Type="http://schemas.openxmlformats.org/officeDocument/2006/relationships/ctrlProp" Target="../ctrlProps/ctrlProp527.xml"/><Relationship Id="rId23" Type="http://schemas.openxmlformats.org/officeDocument/2006/relationships/ctrlProp" Target="../ctrlProps/ctrlProp544.xml"/><Relationship Id="rId28" Type="http://schemas.openxmlformats.org/officeDocument/2006/relationships/ctrlProp" Target="../ctrlProps/ctrlProp549.xml"/><Relationship Id="rId49" Type="http://schemas.openxmlformats.org/officeDocument/2006/relationships/ctrlProp" Target="../ctrlProps/ctrlProp570.xml"/><Relationship Id="rId114" Type="http://schemas.openxmlformats.org/officeDocument/2006/relationships/ctrlProp" Target="../ctrlProps/ctrlProp635.xml"/><Relationship Id="rId119" Type="http://schemas.openxmlformats.org/officeDocument/2006/relationships/ctrlProp" Target="../ctrlProps/ctrlProp640.xml"/><Relationship Id="rId44" Type="http://schemas.openxmlformats.org/officeDocument/2006/relationships/ctrlProp" Target="../ctrlProps/ctrlProp565.xml"/><Relationship Id="rId60" Type="http://schemas.openxmlformats.org/officeDocument/2006/relationships/ctrlProp" Target="../ctrlProps/ctrlProp581.xml"/><Relationship Id="rId65" Type="http://schemas.openxmlformats.org/officeDocument/2006/relationships/ctrlProp" Target="../ctrlProps/ctrlProp586.xml"/><Relationship Id="rId81" Type="http://schemas.openxmlformats.org/officeDocument/2006/relationships/ctrlProp" Target="../ctrlProps/ctrlProp602.xml"/><Relationship Id="rId86" Type="http://schemas.openxmlformats.org/officeDocument/2006/relationships/ctrlProp" Target="../ctrlProps/ctrlProp607.xml"/><Relationship Id="rId130" Type="http://schemas.openxmlformats.org/officeDocument/2006/relationships/ctrlProp" Target="../ctrlProps/ctrlProp651.xml"/><Relationship Id="rId13" Type="http://schemas.openxmlformats.org/officeDocument/2006/relationships/ctrlProp" Target="../ctrlProps/ctrlProp534.xml"/><Relationship Id="rId18" Type="http://schemas.openxmlformats.org/officeDocument/2006/relationships/ctrlProp" Target="../ctrlProps/ctrlProp539.xml"/><Relationship Id="rId39" Type="http://schemas.openxmlformats.org/officeDocument/2006/relationships/ctrlProp" Target="../ctrlProps/ctrlProp560.xml"/><Relationship Id="rId109" Type="http://schemas.openxmlformats.org/officeDocument/2006/relationships/ctrlProp" Target="../ctrlProps/ctrlProp630.xml"/><Relationship Id="rId34" Type="http://schemas.openxmlformats.org/officeDocument/2006/relationships/ctrlProp" Target="../ctrlProps/ctrlProp555.xml"/><Relationship Id="rId50" Type="http://schemas.openxmlformats.org/officeDocument/2006/relationships/ctrlProp" Target="../ctrlProps/ctrlProp571.xml"/><Relationship Id="rId55" Type="http://schemas.openxmlformats.org/officeDocument/2006/relationships/ctrlProp" Target="../ctrlProps/ctrlProp576.xml"/><Relationship Id="rId76" Type="http://schemas.openxmlformats.org/officeDocument/2006/relationships/ctrlProp" Target="../ctrlProps/ctrlProp597.xml"/><Relationship Id="rId97" Type="http://schemas.openxmlformats.org/officeDocument/2006/relationships/ctrlProp" Target="../ctrlProps/ctrlProp618.xml"/><Relationship Id="rId104" Type="http://schemas.openxmlformats.org/officeDocument/2006/relationships/ctrlProp" Target="../ctrlProps/ctrlProp625.xml"/><Relationship Id="rId120" Type="http://schemas.openxmlformats.org/officeDocument/2006/relationships/ctrlProp" Target="../ctrlProps/ctrlProp641.xml"/><Relationship Id="rId125" Type="http://schemas.openxmlformats.org/officeDocument/2006/relationships/ctrlProp" Target="../ctrlProps/ctrlProp646.xml"/><Relationship Id="rId7" Type="http://schemas.openxmlformats.org/officeDocument/2006/relationships/ctrlProp" Target="../ctrlProps/ctrlProp528.xml"/><Relationship Id="rId71" Type="http://schemas.openxmlformats.org/officeDocument/2006/relationships/ctrlProp" Target="../ctrlProps/ctrlProp592.xml"/><Relationship Id="rId92" Type="http://schemas.openxmlformats.org/officeDocument/2006/relationships/ctrlProp" Target="../ctrlProps/ctrlProp613.xml"/><Relationship Id="rId2" Type="http://schemas.openxmlformats.org/officeDocument/2006/relationships/drawing" Target="../drawings/drawing38.xml"/><Relationship Id="rId29" Type="http://schemas.openxmlformats.org/officeDocument/2006/relationships/ctrlProp" Target="../ctrlProps/ctrlProp550.xml"/><Relationship Id="rId24" Type="http://schemas.openxmlformats.org/officeDocument/2006/relationships/ctrlProp" Target="../ctrlProps/ctrlProp545.xml"/><Relationship Id="rId40" Type="http://schemas.openxmlformats.org/officeDocument/2006/relationships/ctrlProp" Target="../ctrlProps/ctrlProp561.xml"/><Relationship Id="rId45" Type="http://schemas.openxmlformats.org/officeDocument/2006/relationships/ctrlProp" Target="../ctrlProps/ctrlProp566.xml"/><Relationship Id="rId66" Type="http://schemas.openxmlformats.org/officeDocument/2006/relationships/ctrlProp" Target="../ctrlProps/ctrlProp587.xml"/><Relationship Id="rId87" Type="http://schemas.openxmlformats.org/officeDocument/2006/relationships/ctrlProp" Target="../ctrlProps/ctrlProp608.xml"/><Relationship Id="rId110" Type="http://schemas.openxmlformats.org/officeDocument/2006/relationships/ctrlProp" Target="../ctrlProps/ctrlProp631.xml"/><Relationship Id="rId115" Type="http://schemas.openxmlformats.org/officeDocument/2006/relationships/ctrlProp" Target="../ctrlProps/ctrlProp636.xml"/><Relationship Id="rId131" Type="http://schemas.openxmlformats.org/officeDocument/2006/relationships/ctrlProp" Target="../ctrlProps/ctrlProp652.xml"/><Relationship Id="rId61" Type="http://schemas.openxmlformats.org/officeDocument/2006/relationships/ctrlProp" Target="../ctrlProps/ctrlProp582.xml"/><Relationship Id="rId82" Type="http://schemas.openxmlformats.org/officeDocument/2006/relationships/ctrlProp" Target="../ctrlProps/ctrlProp603.xml"/><Relationship Id="rId19" Type="http://schemas.openxmlformats.org/officeDocument/2006/relationships/ctrlProp" Target="../ctrlProps/ctrlProp540.xml"/><Relationship Id="rId14" Type="http://schemas.openxmlformats.org/officeDocument/2006/relationships/ctrlProp" Target="../ctrlProps/ctrlProp535.xml"/><Relationship Id="rId30" Type="http://schemas.openxmlformats.org/officeDocument/2006/relationships/ctrlProp" Target="../ctrlProps/ctrlProp551.xml"/><Relationship Id="rId35" Type="http://schemas.openxmlformats.org/officeDocument/2006/relationships/ctrlProp" Target="../ctrlProps/ctrlProp556.xml"/><Relationship Id="rId56" Type="http://schemas.openxmlformats.org/officeDocument/2006/relationships/ctrlProp" Target="../ctrlProps/ctrlProp577.xml"/><Relationship Id="rId77" Type="http://schemas.openxmlformats.org/officeDocument/2006/relationships/ctrlProp" Target="../ctrlProps/ctrlProp598.xml"/><Relationship Id="rId100" Type="http://schemas.openxmlformats.org/officeDocument/2006/relationships/ctrlProp" Target="../ctrlProps/ctrlProp621.xml"/><Relationship Id="rId105" Type="http://schemas.openxmlformats.org/officeDocument/2006/relationships/ctrlProp" Target="../ctrlProps/ctrlProp626.xml"/><Relationship Id="rId126" Type="http://schemas.openxmlformats.org/officeDocument/2006/relationships/ctrlProp" Target="../ctrlProps/ctrlProp647.xml"/><Relationship Id="rId8" Type="http://schemas.openxmlformats.org/officeDocument/2006/relationships/ctrlProp" Target="../ctrlProps/ctrlProp529.xml"/><Relationship Id="rId51" Type="http://schemas.openxmlformats.org/officeDocument/2006/relationships/ctrlProp" Target="../ctrlProps/ctrlProp572.xml"/><Relationship Id="rId72" Type="http://schemas.openxmlformats.org/officeDocument/2006/relationships/ctrlProp" Target="../ctrlProps/ctrlProp593.xml"/><Relationship Id="rId93" Type="http://schemas.openxmlformats.org/officeDocument/2006/relationships/ctrlProp" Target="../ctrlProps/ctrlProp614.xml"/><Relationship Id="rId98" Type="http://schemas.openxmlformats.org/officeDocument/2006/relationships/ctrlProp" Target="../ctrlProps/ctrlProp619.xml"/><Relationship Id="rId121" Type="http://schemas.openxmlformats.org/officeDocument/2006/relationships/ctrlProp" Target="../ctrlProps/ctrlProp642.xml"/><Relationship Id="rId3" Type="http://schemas.openxmlformats.org/officeDocument/2006/relationships/vmlDrawing" Target="../drawings/vmlDrawing22.vml"/><Relationship Id="rId25" Type="http://schemas.openxmlformats.org/officeDocument/2006/relationships/ctrlProp" Target="../ctrlProps/ctrlProp546.xml"/><Relationship Id="rId46" Type="http://schemas.openxmlformats.org/officeDocument/2006/relationships/ctrlProp" Target="../ctrlProps/ctrlProp567.xml"/><Relationship Id="rId67" Type="http://schemas.openxmlformats.org/officeDocument/2006/relationships/ctrlProp" Target="../ctrlProps/ctrlProp588.xml"/><Relationship Id="rId116" Type="http://schemas.openxmlformats.org/officeDocument/2006/relationships/ctrlProp" Target="../ctrlProps/ctrlProp637.xml"/><Relationship Id="rId20" Type="http://schemas.openxmlformats.org/officeDocument/2006/relationships/ctrlProp" Target="../ctrlProps/ctrlProp541.xml"/><Relationship Id="rId41" Type="http://schemas.openxmlformats.org/officeDocument/2006/relationships/ctrlProp" Target="../ctrlProps/ctrlProp562.xml"/><Relationship Id="rId62" Type="http://schemas.openxmlformats.org/officeDocument/2006/relationships/ctrlProp" Target="../ctrlProps/ctrlProp583.xml"/><Relationship Id="rId83" Type="http://schemas.openxmlformats.org/officeDocument/2006/relationships/ctrlProp" Target="../ctrlProps/ctrlProp604.xml"/><Relationship Id="rId88" Type="http://schemas.openxmlformats.org/officeDocument/2006/relationships/ctrlProp" Target="../ctrlProps/ctrlProp609.xml"/><Relationship Id="rId111" Type="http://schemas.openxmlformats.org/officeDocument/2006/relationships/ctrlProp" Target="../ctrlProps/ctrlProp632.xml"/><Relationship Id="rId132" Type="http://schemas.openxmlformats.org/officeDocument/2006/relationships/ctrlProp" Target="../ctrlProps/ctrlProp653.xml"/><Relationship Id="rId15" Type="http://schemas.openxmlformats.org/officeDocument/2006/relationships/ctrlProp" Target="../ctrlProps/ctrlProp536.xml"/><Relationship Id="rId36" Type="http://schemas.openxmlformats.org/officeDocument/2006/relationships/ctrlProp" Target="../ctrlProps/ctrlProp557.xml"/><Relationship Id="rId57" Type="http://schemas.openxmlformats.org/officeDocument/2006/relationships/ctrlProp" Target="../ctrlProps/ctrlProp578.xml"/><Relationship Id="rId106" Type="http://schemas.openxmlformats.org/officeDocument/2006/relationships/ctrlProp" Target="../ctrlProps/ctrlProp627.xml"/><Relationship Id="rId127" Type="http://schemas.openxmlformats.org/officeDocument/2006/relationships/ctrlProp" Target="../ctrlProps/ctrlProp648.xml"/><Relationship Id="rId10" Type="http://schemas.openxmlformats.org/officeDocument/2006/relationships/ctrlProp" Target="../ctrlProps/ctrlProp531.xml"/><Relationship Id="rId31" Type="http://schemas.openxmlformats.org/officeDocument/2006/relationships/ctrlProp" Target="../ctrlProps/ctrlProp552.xml"/><Relationship Id="rId52" Type="http://schemas.openxmlformats.org/officeDocument/2006/relationships/ctrlProp" Target="../ctrlProps/ctrlProp573.xml"/><Relationship Id="rId73" Type="http://schemas.openxmlformats.org/officeDocument/2006/relationships/ctrlProp" Target="../ctrlProps/ctrlProp594.xml"/><Relationship Id="rId78" Type="http://schemas.openxmlformats.org/officeDocument/2006/relationships/ctrlProp" Target="../ctrlProps/ctrlProp599.xml"/><Relationship Id="rId94" Type="http://schemas.openxmlformats.org/officeDocument/2006/relationships/ctrlProp" Target="../ctrlProps/ctrlProp615.xml"/><Relationship Id="rId99" Type="http://schemas.openxmlformats.org/officeDocument/2006/relationships/ctrlProp" Target="../ctrlProps/ctrlProp620.xml"/><Relationship Id="rId101" Type="http://schemas.openxmlformats.org/officeDocument/2006/relationships/ctrlProp" Target="../ctrlProps/ctrlProp622.xml"/><Relationship Id="rId122" Type="http://schemas.openxmlformats.org/officeDocument/2006/relationships/ctrlProp" Target="../ctrlProps/ctrlProp643.xml"/><Relationship Id="rId4" Type="http://schemas.openxmlformats.org/officeDocument/2006/relationships/ctrlProp" Target="../ctrlProps/ctrlProp525.xml"/><Relationship Id="rId9" Type="http://schemas.openxmlformats.org/officeDocument/2006/relationships/ctrlProp" Target="../ctrlProps/ctrlProp530.xml"/><Relationship Id="rId26" Type="http://schemas.openxmlformats.org/officeDocument/2006/relationships/ctrlProp" Target="../ctrlProps/ctrlProp54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658.xml"/><Relationship Id="rId13" Type="http://schemas.openxmlformats.org/officeDocument/2006/relationships/ctrlProp" Target="../ctrlProps/ctrlProp663.xml"/><Relationship Id="rId18" Type="http://schemas.openxmlformats.org/officeDocument/2006/relationships/ctrlProp" Target="../ctrlProps/ctrlProp668.xml"/><Relationship Id="rId26" Type="http://schemas.openxmlformats.org/officeDocument/2006/relationships/ctrlProp" Target="../ctrlProps/ctrlProp676.xml"/><Relationship Id="rId3" Type="http://schemas.openxmlformats.org/officeDocument/2006/relationships/vmlDrawing" Target="../drawings/vmlDrawing23.vml"/><Relationship Id="rId21" Type="http://schemas.openxmlformats.org/officeDocument/2006/relationships/ctrlProp" Target="../ctrlProps/ctrlProp671.xml"/><Relationship Id="rId7" Type="http://schemas.openxmlformats.org/officeDocument/2006/relationships/ctrlProp" Target="../ctrlProps/ctrlProp657.xml"/><Relationship Id="rId12" Type="http://schemas.openxmlformats.org/officeDocument/2006/relationships/ctrlProp" Target="../ctrlProps/ctrlProp662.xml"/><Relationship Id="rId17" Type="http://schemas.openxmlformats.org/officeDocument/2006/relationships/ctrlProp" Target="../ctrlProps/ctrlProp667.xml"/><Relationship Id="rId25" Type="http://schemas.openxmlformats.org/officeDocument/2006/relationships/ctrlProp" Target="../ctrlProps/ctrlProp675.xml"/><Relationship Id="rId2" Type="http://schemas.openxmlformats.org/officeDocument/2006/relationships/drawing" Target="../drawings/drawing42.xml"/><Relationship Id="rId16" Type="http://schemas.openxmlformats.org/officeDocument/2006/relationships/ctrlProp" Target="../ctrlProps/ctrlProp666.xml"/><Relationship Id="rId20" Type="http://schemas.openxmlformats.org/officeDocument/2006/relationships/ctrlProp" Target="../ctrlProps/ctrlProp670.xml"/><Relationship Id="rId29" Type="http://schemas.openxmlformats.org/officeDocument/2006/relationships/ctrlProp" Target="../ctrlProps/ctrlProp679.xml"/><Relationship Id="rId1" Type="http://schemas.openxmlformats.org/officeDocument/2006/relationships/printerSettings" Target="../printerSettings/printerSettings82.bin"/><Relationship Id="rId6" Type="http://schemas.openxmlformats.org/officeDocument/2006/relationships/ctrlProp" Target="../ctrlProps/ctrlProp656.xml"/><Relationship Id="rId11" Type="http://schemas.openxmlformats.org/officeDocument/2006/relationships/ctrlProp" Target="../ctrlProps/ctrlProp661.xml"/><Relationship Id="rId24" Type="http://schemas.openxmlformats.org/officeDocument/2006/relationships/ctrlProp" Target="../ctrlProps/ctrlProp674.xml"/><Relationship Id="rId5" Type="http://schemas.openxmlformats.org/officeDocument/2006/relationships/ctrlProp" Target="../ctrlProps/ctrlProp655.xml"/><Relationship Id="rId15" Type="http://schemas.openxmlformats.org/officeDocument/2006/relationships/ctrlProp" Target="../ctrlProps/ctrlProp665.xml"/><Relationship Id="rId23" Type="http://schemas.openxmlformats.org/officeDocument/2006/relationships/ctrlProp" Target="../ctrlProps/ctrlProp673.xml"/><Relationship Id="rId28" Type="http://schemas.openxmlformats.org/officeDocument/2006/relationships/ctrlProp" Target="../ctrlProps/ctrlProp678.xml"/><Relationship Id="rId10" Type="http://schemas.openxmlformats.org/officeDocument/2006/relationships/ctrlProp" Target="../ctrlProps/ctrlProp660.xml"/><Relationship Id="rId19" Type="http://schemas.openxmlformats.org/officeDocument/2006/relationships/ctrlProp" Target="../ctrlProps/ctrlProp669.xml"/><Relationship Id="rId4" Type="http://schemas.openxmlformats.org/officeDocument/2006/relationships/ctrlProp" Target="../ctrlProps/ctrlProp654.xml"/><Relationship Id="rId9" Type="http://schemas.openxmlformats.org/officeDocument/2006/relationships/ctrlProp" Target="../ctrlProps/ctrlProp659.xml"/><Relationship Id="rId14" Type="http://schemas.openxmlformats.org/officeDocument/2006/relationships/ctrlProp" Target="../ctrlProps/ctrlProp664.xml"/><Relationship Id="rId22" Type="http://schemas.openxmlformats.org/officeDocument/2006/relationships/ctrlProp" Target="../ctrlProps/ctrlProp672.xml"/><Relationship Id="rId27" Type="http://schemas.openxmlformats.org/officeDocument/2006/relationships/ctrlProp" Target="../ctrlProps/ctrlProp677.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684.xml"/><Relationship Id="rId13" Type="http://schemas.openxmlformats.org/officeDocument/2006/relationships/ctrlProp" Target="../ctrlProps/ctrlProp689.xml"/><Relationship Id="rId18" Type="http://schemas.openxmlformats.org/officeDocument/2006/relationships/ctrlProp" Target="../ctrlProps/ctrlProp694.xml"/><Relationship Id="rId3" Type="http://schemas.openxmlformats.org/officeDocument/2006/relationships/vmlDrawing" Target="../drawings/vmlDrawing24.vml"/><Relationship Id="rId21" Type="http://schemas.openxmlformats.org/officeDocument/2006/relationships/ctrlProp" Target="../ctrlProps/ctrlProp697.xml"/><Relationship Id="rId7" Type="http://schemas.openxmlformats.org/officeDocument/2006/relationships/ctrlProp" Target="../ctrlProps/ctrlProp683.xml"/><Relationship Id="rId12" Type="http://schemas.openxmlformats.org/officeDocument/2006/relationships/ctrlProp" Target="../ctrlProps/ctrlProp688.xml"/><Relationship Id="rId17" Type="http://schemas.openxmlformats.org/officeDocument/2006/relationships/ctrlProp" Target="../ctrlProps/ctrlProp693.xml"/><Relationship Id="rId2" Type="http://schemas.openxmlformats.org/officeDocument/2006/relationships/drawing" Target="../drawings/drawing43.xml"/><Relationship Id="rId16" Type="http://schemas.openxmlformats.org/officeDocument/2006/relationships/ctrlProp" Target="../ctrlProps/ctrlProp692.xml"/><Relationship Id="rId20" Type="http://schemas.openxmlformats.org/officeDocument/2006/relationships/ctrlProp" Target="../ctrlProps/ctrlProp696.xml"/><Relationship Id="rId1" Type="http://schemas.openxmlformats.org/officeDocument/2006/relationships/printerSettings" Target="../printerSettings/printerSettings83.bin"/><Relationship Id="rId6" Type="http://schemas.openxmlformats.org/officeDocument/2006/relationships/ctrlProp" Target="../ctrlProps/ctrlProp682.xml"/><Relationship Id="rId11" Type="http://schemas.openxmlformats.org/officeDocument/2006/relationships/ctrlProp" Target="../ctrlProps/ctrlProp687.xml"/><Relationship Id="rId5" Type="http://schemas.openxmlformats.org/officeDocument/2006/relationships/ctrlProp" Target="../ctrlProps/ctrlProp681.xml"/><Relationship Id="rId15" Type="http://schemas.openxmlformats.org/officeDocument/2006/relationships/ctrlProp" Target="../ctrlProps/ctrlProp691.xml"/><Relationship Id="rId23" Type="http://schemas.openxmlformats.org/officeDocument/2006/relationships/ctrlProp" Target="../ctrlProps/ctrlProp699.xml"/><Relationship Id="rId10" Type="http://schemas.openxmlformats.org/officeDocument/2006/relationships/ctrlProp" Target="../ctrlProps/ctrlProp686.xml"/><Relationship Id="rId19" Type="http://schemas.openxmlformats.org/officeDocument/2006/relationships/ctrlProp" Target="../ctrlProps/ctrlProp695.xml"/><Relationship Id="rId4" Type="http://schemas.openxmlformats.org/officeDocument/2006/relationships/ctrlProp" Target="../ctrlProps/ctrlProp680.xml"/><Relationship Id="rId9" Type="http://schemas.openxmlformats.org/officeDocument/2006/relationships/ctrlProp" Target="../ctrlProps/ctrlProp685.xml"/><Relationship Id="rId14" Type="http://schemas.openxmlformats.org/officeDocument/2006/relationships/ctrlProp" Target="../ctrlProps/ctrlProp690.xml"/><Relationship Id="rId22" Type="http://schemas.openxmlformats.org/officeDocument/2006/relationships/ctrlProp" Target="../ctrlProps/ctrlProp698.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704.xml"/><Relationship Id="rId13" Type="http://schemas.openxmlformats.org/officeDocument/2006/relationships/ctrlProp" Target="../ctrlProps/ctrlProp709.xml"/><Relationship Id="rId18" Type="http://schemas.openxmlformats.org/officeDocument/2006/relationships/ctrlProp" Target="../ctrlProps/ctrlProp714.xml"/><Relationship Id="rId26" Type="http://schemas.openxmlformats.org/officeDocument/2006/relationships/ctrlProp" Target="../ctrlProps/ctrlProp722.xml"/><Relationship Id="rId3" Type="http://schemas.openxmlformats.org/officeDocument/2006/relationships/vmlDrawing" Target="../drawings/vmlDrawing25.vml"/><Relationship Id="rId21" Type="http://schemas.openxmlformats.org/officeDocument/2006/relationships/ctrlProp" Target="../ctrlProps/ctrlProp717.xml"/><Relationship Id="rId7" Type="http://schemas.openxmlformats.org/officeDocument/2006/relationships/ctrlProp" Target="../ctrlProps/ctrlProp703.xml"/><Relationship Id="rId12" Type="http://schemas.openxmlformats.org/officeDocument/2006/relationships/ctrlProp" Target="../ctrlProps/ctrlProp708.xml"/><Relationship Id="rId17" Type="http://schemas.openxmlformats.org/officeDocument/2006/relationships/ctrlProp" Target="../ctrlProps/ctrlProp713.xml"/><Relationship Id="rId25" Type="http://schemas.openxmlformats.org/officeDocument/2006/relationships/ctrlProp" Target="../ctrlProps/ctrlProp721.xml"/><Relationship Id="rId2" Type="http://schemas.openxmlformats.org/officeDocument/2006/relationships/drawing" Target="../drawings/drawing44.xml"/><Relationship Id="rId16" Type="http://schemas.openxmlformats.org/officeDocument/2006/relationships/ctrlProp" Target="../ctrlProps/ctrlProp712.xml"/><Relationship Id="rId20" Type="http://schemas.openxmlformats.org/officeDocument/2006/relationships/ctrlProp" Target="../ctrlProps/ctrlProp716.xml"/><Relationship Id="rId1" Type="http://schemas.openxmlformats.org/officeDocument/2006/relationships/printerSettings" Target="../printerSettings/printerSettings84.bin"/><Relationship Id="rId6" Type="http://schemas.openxmlformats.org/officeDocument/2006/relationships/ctrlProp" Target="../ctrlProps/ctrlProp702.xml"/><Relationship Id="rId11" Type="http://schemas.openxmlformats.org/officeDocument/2006/relationships/ctrlProp" Target="../ctrlProps/ctrlProp707.xml"/><Relationship Id="rId24" Type="http://schemas.openxmlformats.org/officeDocument/2006/relationships/ctrlProp" Target="../ctrlProps/ctrlProp720.xml"/><Relationship Id="rId5" Type="http://schemas.openxmlformats.org/officeDocument/2006/relationships/ctrlProp" Target="../ctrlProps/ctrlProp701.xml"/><Relationship Id="rId15" Type="http://schemas.openxmlformats.org/officeDocument/2006/relationships/ctrlProp" Target="../ctrlProps/ctrlProp711.xml"/><Relationship Id="rId23" Type="http://schemas.openxmlformats.org/officeDocument/2006/relationships/ctrlProp" Target="../ctrlProps/ctrlProp719.xml"/><Relationship Id="rId28" Type="http://schemas.openxmlformats.org/officeDocument/2006/relationships/ctrlProp" Target="../ctrlProps/ctrlProp724.xml"/><Relationship Id="rId10" Type="http://schemas.openxmlformats.org/officeDocument/2006/relationships/ctrlProp" Target="../ctrlProps/ctrlProp706.xml"/><Relationship Id="rId19" Type="http://schemas.openxmlformats.org/officeDocument/2006/relationships/ctrlProp" Target="../ctrlProps/ctrlProp715.xml"/><Relationship Id="rId4" Type="http://schemas.openxmlformats.org/officeDocument/2006/relationships/ctrlProp" Target="../ctrlProps/ctrlProp700.xml"/><Relationship Id="rId9" Type="http://schemas.openxmlformats.org/officeDocument/2006/relationships/ctrlProp" Target="../ctrlProps/ctrlProp705.xml"/><Relationship Id="rId14" Type="http://schemas.openxmlformats.org/officeDocument/2006/relationships/ctrlProp" Target="../ctrlProps/ctrlProp710.xml"/><Relationship Id="rId22" Type="http://schemas.openxmlformats.org/officeDocument/2006/relationships/ctrlProp" Target="../ctrlProps/ctrlProp718.xml"/><Relationship Id="rId27" Type="http://schemas.openxmlformats.org/officeDocument/2006/relationships/ctrlProp" Target="../ctrlProps/ctrlProp723.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729.xml"/><Relationship Id="rId13" Type="http://schemas.openxmlformats.org/officeDocument/2006/relationships/ctrlProp" Target="../ctrlProps/ctrlProp734.xml"/><Relationship Id="rId18" Type="http://schemas.openxmlformats.org/officeDocument/2006/relationships/ctrlProp" Target="../ctrlProps/ctrlProp739.xml"/><Relationship Id="rId26" Type="http://schemas.openxmlformats.org/officeDocument/2006/relationships/ctrlProp" Target="../ctrlProps/ctrlProp747.xml"/><Relationship Id="rId3" Type="http://schemas.openxmlformats.org/officeDocument/2006/relationships/vmlDrawing" Target="../drawings/vmlDrawing26.vml"/><Relationship Id="rId21" Type="http://schemas.openxmlformats.org/officeDocument/2006/relationships/ctrlProp" Target="../ctrlProps/ctrlProp742.xml"/><Relationship Id="rId7" Type="http://schemas.openxmlformats.org/officeDocument/2006/relationships/ctrlProp" Target="../ctrlProps/ctrlProp728.xml"/><Relationship Id="rId12" Type="http://schemas.openxmlformats.org/officeDocument/2006/relationships/ctrlProp" Target="../ctrlProps/ctrlProp733.xml"/><Relationship Id="rId17" Type="http://schemas.openxmlformats.org/officeDocument/2006/relationships/ctrlProp" Target="../ctrlProps/ctrlProp738.xml"/><Relationship Id="rId25" Type="http://schemas.openxmlformats.org/officeDocument/2006/relationships/ctrlProp" Target="../ctrlProps/ctrlProp746.xml"/><Relationship Id="rId2" Type="http://schemas.openxmlformats.org/officeDocument/2006/relationships/drawing" Target="../drawings/drawing45.xml"/><Relationship Id="rId16" Type="http://schemas.openxmlformats.org/officeDocument/2006/relationships/ctrlProp" Target="../ctrlProps/ctrlProp737.xml"/><Relationship Id="rId20" Type="http://schemas.openxmlformats.org/officeDocument/2006/relationships/ctrlProp" Target="../ctrlProps/ctrlProp741.xml"/><Relationship Id="rId1" Type="http://schemas.openxmlformats.org/officeDocument/2006/relationships/printerSettings" Target="../printerSettings/printerSettings85.bin"/><Relationship Id="rId6" Type="http://schemas.openxmlformats.org/officeDocument/2006/relationships/ctrlProp" Target="../ctrlProps/ctrlProp727.xml"/><Relationship Id="rId11" Type="http://schemas.openxmlformats.org/officeDocument/2006/relationships/ctrlProp" Target="../ctrlProps/ctrlProp732.xml"/><Relationship Id="rId24" Type="http://schemas.openxmlformats.org/officeDocument/2006/relationships/ctrlProp" Target="../ctrlProps/ctrlProp745.xml"/><Relationship Id="rId5" Type="http://schemas.openxmlformats.org/officeDocument/2006/relationships/ctrlProp" Target="../ctrlProps/ctrlProp726.xml"/><Relationship Id="rId15" Type="http://schemas.openxmlformats.org/officeDocument/2006/relationships/ctrlProp" Target="../ctrlProps/ctrlProp736.xml"/><Relationship Id="rId23" Type="http://schemas.openxmlformats.org/officeDocument/2006/relationships/ctrlProp" Target="../ctrlProps/ctrlProp744.xml"/><Relationship Id="rId28" Type="http://schemas.openxmlformats.org/officeDocument/2006/relationships/ctrlProp" Target="../ctrlProps/ctrlProp749.xml"/><Relationship Id="rId10" Type="http://schemas.openxmlformats.org/officeDocument/2006/relationships/ctrlProp" Target="../ctrlProps/ctrlProp731.xml"/><Relationship Id="rId19" Type="http://schemas.openxmlformats.org/officeDocument/2006/relationships/ctrlProp" Target="../ctrlProps/ctrlProp740.xml"/><Relationship Id="rId4" Type="http://schemas.openxmlformats.org/officeDocument/2006/relationships/ctrlProp" Target="../ctrlProps/ctrlProp725.xml"/><Relationship Id="rId9" Type="http://schemas.openxmlformats.org/officeDocument/2006/relationships/ctrlProp" Target="../ctrlProps/ctrlProp730.xml"/><Relationship Id="rId14" Type="http://schemas.openxmlformats.org/officeDocument/2006/relationships/ctrlProp" Target="../ctrlProps/ctrlProp735.xml"/><Relationship Id="rId22" Type="http://schemas.openxmlformats.org/officeDocument/2006/relationships/ctrlProp" Target="../ctrlProps/ctrlProp743.xml"/><Relationship Id="rId27" Type="http://schemas.openxmlformats.org/officeDocument/2006/relationships/ctrlProp" Target="../ctrlProps/ctrlProp748.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754.xml"/><Relationship Id="rId3" Type="http://schemas.openxmlformats.org/officeDocument/2006/relationships/vmlDrawing" Target="../drawings/vmlDrawing27.vml"/><Relationship Id="rId7" Type="http://schemas.openxmlformats.org/officeDocument/2006/relationships/ctrlProp" Target="../ctrlProps/ctrlProp753.xml"/><Relationship Id="rId2" Type="http://schemas.openxmlformats.org/officeDocument/2006/relationships/drawing" Target="../drawings/drawing46.xml"/><Relationship Id="rId1" Type="http://schemas.openxmlformats.org/officeDocument/2006/relationships/printerSettings" Target="../printerSettings/printerSettings86.bin"/><Relationship Id="rId6" Type="http://schemas.openxmlformats.org/officeDocument/2006/relationships/ctrlProp" Target="../ctrlProps/ctrlProp752.xml"/><Relationship Id="rId11" Type="http://schemas.openxmlformats.org/officeDocument/2006/relationships/ctrlProp" Target="../ctrlProps/ctrlProp757.xml"/><Relationship Id="rId5" Type="http://schemas.openxmlformats.org/officeDocument/2006/relationships/ctrlProp" Target="../ctrlProps/ctrlProp751.xml"/><Relationship Id="rId10" Type="http://schemas.openxmlformats.org/officeDocument/2006/relationships/ctrlProp" Target="../ctrlProps/ctrlProp756.xml"/><Relationship Id="rId4" Type="http://schemas.openxmlformats.org/officeDocument/2006/relationships/ctrlProp" Target="../ctrlProps/ctrlProp750.xml"/><Relationship Id="rId9" Type="http://schemas.openxmlformats.org/officeDocument/2006/relationships/ctrlProp" Target="../ctrlProps/ctrlProp755.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762.xml"/><Relationship Id="rId3" Type="http://schemas.openxmlformats.org/officeDocument/2006/relationships/vmlDrawing" Target="../drawings/vmlDrawing28.vml"/><Relationship Id="rId7" Type="http://schemas.openxmlformats.org/officeDocument/2006/relationships/ctrlProp" Target="../ctrlProps/ctrlProp761.xml"/><Relationship Id="rId2" Type="http://schemas.openxmlformats.org/officeDocument/2006/relationships/drawing" Target="../drawings/drawing55.xml"/><Relationship Id="rId1" Type="http://schemas.openxmlformats.org/officeDocument/2006/relationships/printerSettings" Target="../printerSettings/printerSettings95.bin"/><Relationship Id="rId6" Type="http://schemas.openxmlformats.org/officeDocument/2006/relationships/ctrlProp" Target="../ctrlProps/ctrlProp760.xml"/><Relationship Id="rId11" Type="http://schemas.openxmlformats.org/officeDocument/2006/relationships/ctrlProp" Target="../ctrlProps/ctrlProp765.xml"/><Relationship Id="rId5" Type="http://schemas.openxmlformats.org/officeDocument/2006/relationships/ctrlProp" Target="../ctrlProps/ctrlProp759.xml"/><Relationship Id="rId10" Type="http://schemas.openxmlformats.org/officeDocument/2006/relationships/ctrlProp" Target="../ctrlProps/ctrlProp764.xml"/><Relationship Id="rId4" Type="http://schemas.openxmlformats.org/officeDocument/2006/relationships/ctrlProp" Target="../ctrlProps/ctrlProp758.xml"/><Relationship Id="rId9" Type="http://schemas.openxmlformats.org/officeDocument/2006/relationships/ctrlProp" Target="../ctrlProps/ctrlProp763.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770.xml"/><Relationship Id="rId13" Type="http://schemas.openxmlformats.org/officeDocument/2006/relationships/ctrlProp" Target="../ctrlProps/ctrlProp775.xml"/><Relationship Id="rId3" Type="http://schemas.openxmlformats.org/officeDocument/2006/relationships/vmlDrawing" Target="../drawings/vmlDrawing29.vml"/><Relationship Id="rId7" Type="http://schemas.openxmlformats.org/officeDocument/2006/relationships/ctrlProp" Target="../ctrlProps/ctrlProp769.xml"/><Relationship Id="rId12" Type="http://schemas.openxmlformats.org/officeDocument/2006/relationships/ctrlProp" Target="../ctrlProps/ctrlProp774.xml"/><Relationship Id="rId2" Type="http://schemas.openxmlformats.org/officeDocument/2006/relationships/drawing" Target="../drawings/drawing56.xml"/><Relationship Id="rId1" Type="http://schemas.openxmlformats.org/officeDocument/2006/relationships/printerSettings" Target="../printerSettings/printerSettings96.bin"/><Relationship Id="rId6" Type="http://schemas.openxmlformats.org/officeDocument/2006/relationships/ctrlProp" Target="../ctrlProps/ctrlProp768.xml"/><Relationship Id="rId11" Type="http://schemas.openxmlformats.org/officeDocument/2006/relationships/ctrlProp" Target="../ctrlProps/ctrlProp773.xml"/><Relationship Id="rId5" Type="http://schemas.openxmlformats.org/officeDocument/2006/relationships/ctrlProp" Target="../ctrlProps/ctrlProp767.xml"/><Relationship Id="rId10" Type="http://schemas.openxmlformats.org/officeDocument/2006/relationships/ctrlProp" Target="../ctrlProps/ctrlProp772.xml"/><Relationship Id="rId4" Type="http://schemas.openxmlformats.org/officeDocument/2006/relationships/ctrlProp" Target="../ctrlProps/ctrlProp766.xml"/><Relationship Id="rId9" Type="http://schemas.openxmlformats.org/officeDocument/2006/relationships/ctrlProp" Target="../ctrlProps/ctrlProp771.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3A85D-2FD1-4AFC-AD47-FFC162F91D2C}">
  <dimension ref="A1:P75"/>
  <sheetViews>
    <sheetView tabSelected="1" zoomScaleNormal="100" zoomScaleSheetLayoutView="100" workbookViewId="0">
      <selection activeCell="J7" sqref="J7"/>
    </sheetView>
  </sheetViews>
  <sheetFormatPr defaultColWidth="9" defaultRowHeight="13.5"/>
  <cols>
    <col min="1" max="16384" width="9" style="1"/>
  </cols>
  <sheetData>
    <row r="1" spans="1:16">
      <c r="A1" s="979"/>
      <c r="B1" s="979"/>
      <c r="C1" s="979"/>
      <c r="D1" s="979"/>
      <c r="E1" s="979"/>
      <c r="F1" s="979"/>
      <c r="G1" s="979"/>
      <c r="H1" s="979"/>
      <c r="I1" s="979"/>
    </row>
    <row r="2" spans="1:16">
      <c r="A2" s="979"/>
      <c r="B2" s="979"/>
      <c r="C2" s="979"/>
      <c r="D2" s="979"/>
      <c r="E2" s="979"/>
      <c r="F2" s="979"/>
      <c r="G2" s="979"/>
      <c r="H2" s="979"/>
      <c r="I2" s="979"/>
    </row>
    <row r="3" spans="1:16">
      <c r="A3" s="979"/>
      <c r="B3" s="979"/>
      <c r="C3" s="979"/>
      <c r="D3" s="979"/>
      <c r="E3" s="979"/>
      <c r="F3" s="979"/>
      <c r="G3" s="979"/>
      <c r="H3" s="979"/>
      <c r="I3" s="979"/>
    </row>
    <row r="4" spans="1:16" ht="9" customHeight="1">
      <c r="A4" s="979"/>
      <c r="B4" s="979"/>
      <c r="C4" s="979"/>
      <c r="D4" s="979"/>
      <c r="E4" s="979"/>
      <c r="F4" s="979"/>
      <c r="G4" s="979"/>
      <c r="H4" s="979"/>
      <c r="I4" s="979"/>
    </row>
    <row r="5" spans="1:16" ht="27.75" customHeight="1">
      <c r="A5" s="1759" t="s">
        <v>2506</v>
      </c>
      <c r="B5" s="1759"/>
      <c r="C5" s="1759"/>
      <c r="D5" s="1759"/>
      <c r="E5" s="1759"/>
      <c r="F5" s="1759"/>
      <c r="G5" s="1759"/>
      <c r="H5" s="1759"/>
      <c r="I5" s="1759"/>
    </row>
    <row r="6" spans="1:16" ht="31.5" customHeight="1">
      <c r="A6" s="980"/>
      <c r="B6" s="980"/>
      <c r="C6" s="61"/>
      <c r="D6" s="980"/>
      <c r="E6" s="980"/>
      <c r="F6" s="980"/>
      <c r="G6" s="980"/>
      <c r="H6" s="980"/>
      <c r="I6" s="980"/>
    </row>
    <row r="7" spans="1:16" ht="36.75" customHeight="1">
      <c r="A7" s="980"/>
      <c r="B7" s="980"/>
      <c r="C7" s="980"/>
      <c r="D7" s="980"/>
      <c r="E7" s="980"/>
      <c r="F7" s="980"/>
      <c r="G7" s="980"/>
      <c r="H7" s="980"/>
      <c r="I7" s="980"/>
    </row>
    <row r="8" spans="1:16" ht="36.75" customHeight="1">
      <c r="A8" s="981"/>
      <c r="B8" s="980"/>
      <c r="C8" s="980"/>
      <c r="D8" s="980"/>
      <c r="E8" s="980"/>
      <c r="F8" s="980"/>
      <c r="G8" s="980"/>
      <c r="H8" s="980"/>
      <c r="I8" s="980"/>
    </row>
    <row r="9" spans="1:16" ht="36.75" customHeight="1">
      <c r="A9" s="981"/>
      <c r="B9" s="982" t="s">
        <v>3140</v>
      </c>
      <c r="C9" s="980"/>
      <c r="D9" s="980"/>
      <c r="E9" s="980"/>
      <c r="F9" s="980"/>
      <c r="G9" s="980"/>
      <c r="H9" s="980"/>
      <c r="I9" s="980"/>
    </row>
    <row r="10" spans="1:16" ht="36.75" customHeight="1">
      <c r="A10" s="981"/>
      <c r="B10" s="982"/>
      <c r="C10" s="980"/>
      <c r="D10" s="980"/>
      <c r="E10" s="980"/>
      <c r="F10" s="980"/>
      <c r="G10" s="980"/>
      <c r="H10" s="980"/>
      <c r="I10" s="980"/>
    </row>
    <row r="11" spans="1:16" ht="36.75" customHeight="1">
      <c r="A11" s="981"/>
      <c r="B11" s="982"/>
      <c r="C11" s="980"/>
      <c r="D11" s="980"/>
      <c r="E11" s="980"/>
      <c r="F11" s="980"/>
      <c r="G11" s="980"/>
      <c r="H11" s="980"/>
      <c r="I11" s="980"/>
    </row>
    <row r="12" spans="1:16" ht="16.5" customHeight="1">
      <c r="A12" s="980"/>
      <c r="B12" s="980"/>
      <c r="C12" s="980"/>
      <c r="D12" s="980"/>
      <c r="E12" s="980"/>
      <c r="F12" s="980"/>
      <c r="G12" s="980"/>
      <c r="H12" s="980"/>
      <c r="I12" s="980"/>
    </row>
    <row r="13" spans="1:16" ht="36.75" customHeight="1">
      <c r="A13" s="980"/>
      <c r="B13" s="980"/>
      <c r="C13" s="980"/>
      <c r="D13" s="980"/>
      <c r="E13" s="980"/>
      <c r="F13" s="980"/>
      <c r="G13" s="980"/>
      <c r="H13" s="980"/>
      <c r="I13" s="980"/>
    </row>
    <row r="14" spans="1:16">
      <c r="A14" s="979"/>
      <c r="B14" s="979"/>
      <c r="C14" s="979"/>
      <c r="D14" s="979"/>
      <c r="E14" s="979"/>
      <c r="F14" s="979"/>
      <c r="G14" s="979"/>
      <c r="H14" s="979"/>
      <c r="I14" s="979"/>
    </row>
    <row r="15" spans="1:16">
      <c r="A15" s="979"/>
      <c r="B15" s="979"/>
      <c r="C15" s="979" t="s">
        <v>2507</v>
      </c>
      <c r="D15" s="979"/>
      <c r="E15" s="979"/>
      <c r="F15" s="979"/>
      <c r="G15" s="979"/>
      <c r="H15" s="979"/>
      <c r="I15" s="979"/>
    </row>
    <row r="16" spans="1:16">
      <c r="A16" s="979"/>
      <c r="B16" s="979"/>
      <c r="C16" s="979"/>
      <c r="D16" s="979"/>
      <c r="E16" s="979"/>
      <c r="F16" s="979"/>
      <c r="G16" s="979"/>
      <c r="H16" s="979"/>
      <c r="I16" s="979"/>
      <c r="K16" s="983"/>
      <c r="P16" s="983"/>
    </row>
    <row r="17" spans="1:16" ht="18.75" customHeight="1">
      <c r="A17" s="979"/>
      <c r="B17" s="979"/>
      <c r="C17" s="1758" t="s">
        <v>2508</v>
      </c>
      <c r="D17" s="1758"/>
      <c r="E17" s="1758"/>
      <c r="F17" s="1758"/>
      <c r="G17" s="1758"/>
      <c r="H17" s="1758"/>
      <c r="I17" s="1758"/>
    </row>
    <row r="18" spans="1:16">
      <c r="A18" s="979"/>
      <c r="B18" s="979"/>
      <c r="C18" s="1758"/>
      <c r="D18" s="1758"/>
      <c r="E18" s="1758"/>
      <c r="F18" s="1758"/>
      <c r="G18" s="1758"/>
      <c r="H18" s="1758"/>
      <c r="I18" s="1758"/>
    </row>
    <row r="19" spans="1:16">
      <c r="A19" s="979"/>
      <c r="B19" s="979"/>
      <c r="C19" s="979"/>
      <c r="D19" s="979"/>
      <c r="E19" s="979"/>
      <c r="F19" s="979"/>
      <c r="G19" s="979"/>
      <c r="H19" s="979"/>
      <c r="I19" s="979"/>
      <c r="P19" s="983"/>
    </row>
    <row r="20" spans="1:16">
      <c r="A20" s="979"/>
      <c r="B20" s="979"/>
      <c r="C20" s="979"/>
      <c r="D20" s="979"/>
      <c r="E20" s="979"/>
      <c r="F20" s="979"/>
      <c r="G20" s="979"/>
      <c r="H20" s="979"/>
      <c r="I20" s="979"/>
    </row>
    <row r="21" spans="1:16" ht="11.25" customHeight="1">
      <c r="A21" s="979"/>
      <c r="B21" s="979"/>
      <c r="C21" s="979"/>
      <c r="D21" s="979"/>
      <c r="E21" s="979"/>
      <c r="F21" s="979"/>
      <c r="G21" s="979"/>
      <c r="H21" s="979"/>
      <c r="I21" s="979"/>
    </row>
    <row r="22" spans="1:16">
      <c r="A22" s="979"/>
      <c r="B22" s="979"/>
      <c r="C22" s="979"/>
      <c r="D22" s="979"/>
      <c r="E22" s="979"/>
      <c r="F22" s="979"/>
      <c r="G22" s="979"/>
      <c r="H22" s="979"/>
      <c r="I22" s="979"/>
    </row>
    <row r="23" spans="1:16">
      <c r="A23" s="979"/>
      <c r="B23" s="979"/>
      <c r="C23" s="979" t="s">
        <v>2509</v>
      </c>
      <c r="D23" s="979"/>
      <c r="E23" s="979"/>
      <c r="F23" s="979"/>
      <c r="G23" s="979"/>
      <c r="H23" s="979"/>
      <c r="I23" s="979"/>
    </row>
    <row r="24" spans="1:16">
      <c r="A24" s="979"/>
      <c r="B24" s="979"/>
      <c r="C24" s="979"/>
      <c r="D24" s="979"/>
      <c r="E24" s="979"/>
      <c r="F24" s="979"/>
      <c r="G24" s="979"/>
      <c r="H24" s="979"/>
      <c r="I24" s="979"/>
    </row>
    <row r="25" spans="1:16">
      <c r="A25" s="979"/>
      <c r="B25" s="979"/>
      <c r="C25" s="979"/>
      <c r="D25" s="979"/>
      <c r="E25" s="979"/>
      <c r="F25" s="979"/>
      <c r="G25" s="979"/>
      <c r="H25" s="979"/>
      <c r="I25" s="979"/>
    </row>
    <row r="26" spans="1:16">
      <c r="A26" s="979"/>
      <c r="B26" s="979"/>
      <c r="C26" s="979"/>
      <c r="D26" s="979"/>
      <c r="E26" s="979"/>
      <c r="F26" s="979"/>
      <c r="G26" s="979"/>
      <c r="H26" s="979"/>
      <c r="I26" s="979"/>
    </row>
    <row r="27" spans="1:16">
      <c r="A27" s="979"/>
      <c r="B27" s="979"/>
      <c r="C27" s="979"/>
      <c r="D27" s="979"/>
      <c r="E27" s="979"/>
      <c r="F27" s="979"/>
      <c r="G27" s="979"/>
      <c r="H27" s="979"/>
      <c r="I27" s="979"/>
    </row>
    <row r="28" spans="1:16">
      <c r="A28" s="979"/>
      <c r="B28" s="979"/>
      <c r="C28" s="984" t="s">
        <v>2510</v>
      </c>
      <c r="D28" s="979"/>
      <c r="E28" s="979"/>
      <c r="F28" s="979"/>
      <c r="G28" s="979"/>
      <c r="H28" s="979"/>
      <c r="I28" s="979"/>
    </row>
    <row r="29" spans="1:16">
      <c r="A29" s="979"/>
      <c r="B29" s="979"/>
      <c r="C29" s="979"/>
      <c r="D29" s="979"/>
      <c r="E29" s="979"/>
      <c r="F29" s="979"/>
      <c r="G29" s="979"/>
      <c r="H29" s="979"/>
      <c r="I29" s="979"/>
      <c r="K29" s="983"/>
    </row>
    <row r="30" spans="1:16">
      <c r="A30" s="979"/>
      <c r="B30" s="979"/>
      <c r="C30" s="979"/>
      <c r="D30" s="979"/>
      <c r="E30" s="979"/>
      <c r="F30" s="979"/>
      <c r="G30" s="979"/>
      <c r="H30" s="979"/>
      <c r="I30" s="979"/>
    </row>
    <row r="31" spans="1:16">
      <c r="A31" s="979"/>
      <c r="B31" s="979"/>
      <c r="C31" s="979"/>
      <c r="D31" s="979"/>
      <c r="E31" s="979"/>
      <c r="F31" s="979"/>
      <c r="G31" s="979"/>
      <c r="H31" s="979"/>
      <c r="I31" s="979"/>
    </row>
    <row r="32" spans="1:16">
      <c r="A32" s="979"/>
      <c r="B32" s="979"/>
      <c r="C32" s="979"/>
      <c r="D32" s="979"/>
      <c r="E32" s="979"/>
      <c r="G32" s="985" t="s">
        <v>2511</v>
      </c>
      <c r="H32" s="979"/>
      <c r="I32" s="979"/>
    </row>
    <row r="33" spans="1:9">
      <c r="A33" s="979"/>
      <c r="B33" s="979"/>
      <c r="C33" s="979"/>
      <c r="D33" s="979"/>
      <c r="E33" s="979"/>
      <c r="F33" s="979"/>
      <c r="G33" s="979"/>
      <c r="H33" s="979"/>
      <c r="I33" s="979"/>
    </row>
    <row r="34" spans="1:9">
      <c r="A34" s="979"/>
      <c r="B34" s="979"/>
      <c r="C34" s="979" t="s">
        <v>2512</v>
      </c>
      <c r="D34" s="979"/>
      <c r="E34" s="979"/>
      <c r="F34" s="979"/>
      <c r="G34" s="979"/>
      <c r="H34" s="979"/>
      <c r="I34" s="979"/>
    </row>
    <row r="35" spans="1:9" ht="3.75" customHeight="1">
      <c r="A35" s="979"/>
      <c r="B35" s="979"/>
      <c r="C35" s="979"/>
      <c r="D35" s="979"/>
      <c r="E35" s="979"/>
      <c r="F35" s="979"/>
      <c r="G35" s="979"/>
      <c r="H35" s="979"/>
      <c r="I35" s="979"/>
    </row>
    <row r="36" spans="1:9" ht="18.75">
      <c r="A36" s="979"/>
      <c r="B36" s="979"/>
      <c r="C36" s="1760" t="s">
        <v>2513</v>
      </c>
      <c r="D36" s="1761"/>
      <c r="E36" s="1761"/>
      <c r="F36" s="979"/>
      <c r="G36" s="979"/>
      <c r="H36" s="979"/>
      <c r="I36" s="979"/>
    </row>
    <row r="37" spans="1:9" ht="18.75">
      <c r="A37" s="979"/>
      <c r="B37" s="979"/>
      <c r="C37" s="1760" t="s">
        <v>2514</v>
      </c>
      <c r="D37" s="1761"/>
      <c r="E37" s="1761"/>
      <c r="F37" s="979"/>
      <c r="G37" s="979"/>
      <c r="H37" s="979"/>
      <c r="I37" s="979"/>
    </row>
    <row r="38" spans="1:9" ht="18.75" customHeight="1">
      <c r="A38" s="979"/>
      <c r="B38" s="979"/>
      <c r="C38" s="1760" t="s">
        <v>2515</v>
      </c>
      <c r="D38" s="1760"/>
      <c r="E38" s="1760"/>
      <c r="F38" s="1760"/>
      <c r="G38" s="1760"/>
      <c r="H38" s="979"/>
      <c r="I38" s="979"/>
    </row>
    <row r="39" spans="1:9">
      <c r="A39" s="1758"/>
      <c r="B39" s="1758"/>
      <c r="C39" s="1758"/>
      <c r="D39" s="1758"/>
      <c r="E39" s="1758"/>
      <c r="F39" s="1758"/>
      <c r="G39" s="1758"/>
      <c r="H39" s="1758"/>
      <c r="I39" s="1758"/>
    </row>
    <row r="40" spans="1:9">
      <c r="A40" s="979"/>
      <c r="B40" s="979"/>
      <c r="C40" s="979"/>
      <c r="D40" s="979"/>
      <c r="E40" s="979"/>
      <c r="F40" s="979"/>
      <c r="G40" s="979"/>
      <c r="H40" s="979"/>
      <c r="I40" s="979"/>
    </row>
    <row r="41" spans="1:9">
      <c r="A41" s="979"/>
      <c r="B41" s="979"/>
      <c r="C41" s="979" t="s">
        <v>2516</v>
      </c>
      <c r="D41" s="979"/>
      <c r="E41" s="979"/>
      <c r="F41" s="979"/>
      <c r="G41" s="979"/>
      <c r="H41" s="979"/>
      <c r="I41" s="979"/>
    </row>
    <row r="42" spans="1:9">
      <c r="A42" s="979"/>
      <c r="B42" s="979"/>
      <c r="C42" s="979"/>
      <c r="D42" s="979"/>
      <c r="E42" s="979"/>
      <c r="F42" s="979"/>
      <c r="G42" s="979"/>
      <c r="H42" s="979"/>
      <c r="I42" s="979"/>
    </row>
    <row r="43" spans="1:9">
      <c r="A43" s="979"/>
      <c r="B43" s="979"/>
      <c r="C43" s="979"/>
      <c r="D43" s="979"/>
      <c r="E43" s="979"/>
      <c r="F43" s="979"/>
      <c r="G43" s="979"/>
      <c r="H43" s="979"/>
      <c r="I43" s="979"/>
    </row>
    <row r="44" spans="1:9">
      <c r="A44" s="979"/>
      <c r="B44" s="979"/>
      <c r="C44" s="979"/>
      <c r="D44" s="979"/>
      <c r="E44" s="979"/>
      <c r="F44" s="979"/>
      <c r="G44" s="979"/>
      <c r="H44" s="979"/>
      <c r="I44" s="979"/>
    </row>
    <row r="45" spans="1:9">
      <c r="A45" s="979"/>
      <c r="B45" s="979"/>
      <c r="C45" s="979"/>
      <c r="D45" s="979"/>
      <c r="E45" s="979"/>
      <c r="F45" s="979"/>
      <c r="G45" s="979"/>
      <c r="H45" s="979"/>
      <c r="I45" s="979"/>
    </row>
    <row r="46" spans="1:9">
      <c r="A46" s="979"/>
      <c r="B46" s="979"/>
      <c r="C46" s="979" t="s">
        <v>3141</v>
      </c>
      <c r="D46" s="979"/>
      <c r="E46" s="979"/>
      <c r="F46" s="979"/>
      <c r="G46" s="979"/>
      <c r="H46" s="979"/>
      <c r="I46" s="979"/>
    </row>
    <row r="47" spans="1:9">
      <c r="A47" s="979"/>
      <c r="B47" s="979"/>
      <c r="C47" s="979"/>
      <c r="D47" s="979"/>
      <c r="E47" s="979"/>
      <c r="F47" s="979"/>
      <c r="G47" s="979"/>
      <c r="H47" s="979"/>
      <c r="I47" s="979"/>
    </row>
    <row r="48" spans="1:9">
      <c r="A48" s="979"/>
      <c r="B48" s="979"/>
      <c r="C48" s="979"/>
      <c r="D48" s="979"/>
      <c r="E48" s="979"/>
      <c r="F48" s="979"/>
      <c r="G48" s="979"/>
      <c r="H48" s="979"/>
      <c r="I48" s="979"/>
    </row>
    <row r="49" spans="1:9">
      <c r="A49" s="979"/>
      <c r="B49" s="979"/>
      <c r="C49" s="979"/>
      <c r="D49" s="979"/>
      <c r="E49" s="979"/>
      <c r="F49" s="979"/>
      <c r="G49" s="979"/>
      <c r="H49" s="979"/>
      <c r="I49" s="979"/>
    </row>
    <row r="50" spans="1:9">
      <c r="A50" s="979"/>
      <c r="B50" s="979"/>
      <c r="C50" s="979"/>
      <c r="D50" s="979"/>
      <c r="E50" s="979"/>
      <c r="F50" s="979"/>
      <c r="G50" s="979"/>
      <c r="H50" s="979"/>
      <c r="I50" s="979"/>
    </row>
    <row r="51" spans="1:9">
      <c r="A51" s="979"/>
      <c r="B51" s="979"/>
      <c r="C51" s="979"/>
      <c r="D51" s="979"/>
      <c r="E51" s="979"/>
      <c r="F51" s="979"/>
      <c r="G51" s="979"/>
      <c r="H51" s="979"/>
      <c r="I51" s="979"/>
    </row>
    <row r="52" spans="1:9">
      <c r="A52" s="979"/>
      <c r="B52" s="979"/>
      <c r="C52" s="979"/>
      <c r="D52" s="979"/>
      <c r="E52" s="979"/>
      <c r="F52" s="979"/>
      <c r="G52" s="979"/>
      <c r="H52" s="979"/>
      <c r="I52" s="979"/>
    </row>
    <row r="53" spans="1:9">
      <c r="A53" s="979"/>
      <c r="B53" s="979"/>
      <c r="C53" s="979"/>
      <c r="D53" s="979"/>
      <c r="E53" s="979"/>
      <c r="F53" s="979"/>
      <c r="G53" s="979"/>
      <c r="H53" s="979"/>
      <c r="I53" s="979"/>
    </row>
    <row r="54" spans="1:9">
      <c r="A54" s="979"/>
      <c r="B54" s="979"/>
      <c r="C54" s="979"/>
      <c r="D54" s="979"/>
      <c r="E54" s="979"/>
      <c r="F54" s="979"/>
      <c r="G54" s="979"/>
      <c r="H54" s="979"/>
      <c r="I54" s="979"/>
    </row>
    <row r="55" spans="1:9">
      <c r="A55" s="979"/>
      <c r="B55" s="979"/>
      <c r="C55" s="979"/>
      <c r="D55" s="979"/>
      <c r="E55" s="979"/>
      <c r="F55" s="979"/>
      <c r="G55" s="979"/>
      <c r="H55" s="979"/>
      <c r="I55" s="979"/>
    </row>
    <row r="56" spans="1:9">
      <c r="A56" s="979"/>
      <c r="B56" s="979"/>
      <c r="C56" s="979"/>
      <c r="D56" s="979"/>
      <c r="E56" s="979"/>
      <c r="F56" s="979"/>
      <c r="G56" s="979"/>
      <c r="H56" s="979"/>
      <c r="I56" s="979"/>
    </row>
    <row r="57" spans="1:9">
      <c r="A57" s="979"/>
      <c r="B57" s="979"/>
      <c r="C57" s="979"/>
      <c r="D57" s="979"/>
      <c r="E57" s="979"/>
      <c r="F57" s="979"/>
      <c r="G57" s="979"/>
      <c r="H57" s="979"/>
      <c r="I57" s="979"/>
    </row>
    <row r="58" spans="1:9">
      <c r="A58" s="979"/>
      <c r="B58" s="979"/>
      <c r="C58" s="979"/>
      <c r="D58" s="979"/>
      <c r="E58" s="979"/>
      <c r="F58" s="979"/>
      <c r="G58" s="979"/>
      <c r="H58" s="979"/>
      <c r="I58" s="979"/>
    </row>
    <row r="59" spans="1:9">
      <c r="A59" s="979"/>
      <c r="B59" s="979"/>
      <c r="C59" s="979"/>
      <c r="D59" s="979"/>
      <c r="E59" s="979"/>
      <c r="F59" s="979"/>
      <c r="G59" s="979"/>
      <c r="H59" s="979"/>
      <c r="I59" s="979"/>
    </row>
    <row r="60" spans="1:9">
      <c r="A60" s="979"/>
      <c r="B60" s="979"/>
      <c r="C60" s="979"/>
      <c r="D60" s="979"/>
      <c r="E60" s="979"/>
      <c r="F60" s="979"/>
      <c r="G60" s="979"/>
      <c r="H60" s="979"/>
      <c r="I60" s="979"/>
    </row>
    <row r="61" spans="1:9">
      <c r="A61" s="979"/>
      <c r="B61" s="979"/>
      <c r="C61" s="979"/>
      <c r="D61" s="979"/>
      <c r="E61" s="979"/>
      <c r="F61" s="979"/>
      <c r="G61" s="979"/>
      <c r="H61" s="979"/>
      <c r="I61" s="979"/>
    </row>
    <row r="62" spans="1:9">
      <c r="A62" s="979"/>
      <c r="B62" s="979"/>
      <c r="C62" s="979"/>
      <c r="D62" s="979"/>
      <c r="E62" s="979"/>
      <c r="F62" s="979"/>
      <c r="G62" s="979"/>
      <c r="H62" s="979"/>
      <c r="I62" s="979"/>
    </row>
    <row r="63" spans="1:9">
      <c r="A63" s="979"/>
      <c r="B63" s="979"/>
      <c r="C63" s="979"/>
      <c r="D63" s="979"/>
      <c r="E63" s="979"/>
      <c r="F63" s="979"/>
      <c r="G63" s="979"/>
      <c r="H63" s="979"/>
      <c r="I63" s="979"/>
    </row>
    <row r="64" spans="1:9">
      <c r="A64" s="979"/>
      <c r="B64" s="979"/>
      <c r="C64" s="979"/>
      <c r="D64" s="979"/>
      <c r="E64" s="979"/>
      <c r="F64" s="979"/>
      <c r="G64" s="979"/>
      <c r="H64" s="979"/>
      <c r="I64" s="979"/>
    </row>
    <row r="65" spans="1:9">
      <c r="A65" s="979"/>
      <c r="B65" s="979"/>
      <c r="C65" s="979"/>
      <c r="D65" s="979"/>
      <c r="E65" s="979"/>
      <c r="F65" s="979"/>
      <c r="G65" s="979"/>
      <c r="H65" s="979"/>
      <c r="I65" s="979"/>
    </row>
    <row r="66" spans="1:9">
      <c r="A66" s="979"/>
      <c r="B66" s="979"/>
      <c r="C66" s="979"/>
      <c r="D66" s="979"/>
      <c r="E66" s="979"/>
      <c r="F66" s="979"/>
      <c r="G66" s="979"/>
      <c r="H66" s="979"/>
      <c r="I66" s="979"/>
    </row>
    <row r="67" spans="1:9">
      <c r="A67" s="979"/>
      <c r="B67" s="979"/>
      <c r="C67" s="979"/>
      <c r="D67" s="979"/>
      <c r="E67" s="979"/>
      <c r="F67" s="979"/>
      <c r="G67" s="979"/>
      <c r="H67" s="979"/>
      <c r="I67" s="979"/>
    </row>
    <row r="68" spans="1:9">
      <c r="A68" s="979"/>
      <c r="B68" s="979"/>
      <c r="C68" s="979"/>
      <c r="D68" s="979"/>
      <c r="E68" s="979"/>
      <c r="F68" s="979"/>
      <c r="G68" s="979"/>
      <c r="H68" s="979"/>
      <c r="I68" s="979"/>
    </row>
    <row r="69" spans="1:9">
      <c r="A69" s="979"/>
      <c r="B69" s="979"/>
      <c r="C69" s="979"/>
      <c r="D69" s="979"/>
      <c r="E69" s="979"/>
      <c r="F69" s="979"/>
      <c r="G69" s="979"/>
      <c r="H69" s="979"/>
      <c r="I69" s="979"/>
    </row>
    <row r="70" spans="1:9">
      <c r="A70" s="979"/>
      <c r="B70" s="979"/>
      <c r="C70" s="979"/>
      <c r="D70" s="979"/>
      <c r="E70" s="979"/>
      <c r="F70" s="979"/>
      <c r="G70" s="979"/>
      <c r="H70" s="979"/>
      <c r="I70" s="979"/>
    </row>
    <row r="71" spans="1:9">
      <c r="A71" s="979"/>
      <c r="B71" s="979"/>
      <c r="C71" s="979"/>
      <c r="D71" s="979"/>
      <c r="E71" s="979"/>
      <c r="F71" s="979"/>
      <c r="G71" s="979"/>
      <c r="H71" s="979"/>
      <c r="I71" s="979"/>
    </row>
    <row r="72" spans="1:9">
      <c r="A72" s="979"/>
      <c r="B72" s="979"/>
      <c r="C72" s="979"/>
      <c r="D72" s="979"/>
      <c r="E72" s="979"/>
      <c r="F72" s="979"/>
      <c r="G72" s="979"/>
      <c r="H72" s="979"/>
      <c r="I72" s="979"/>
    </row>
    <row r="73" spans="1:9">
      <c r="A73" s="979"/>
      <c r="B73" s="979"/>
      <c r="C73" s="979"/>
      <c r="D73" s="979"/>
      <c r="E73" s="979"/>
      <c r="F73" s="979"/>
      <c r="G73" s="979"/>
      <c r="H73" s="979"/>
      <c r="I73" s="979"/>
    </row>
    <row r="74" spans="1:9">
      <c r="A74" s="979"/>
      <c r="B74" s="979"/>
      <c r="C74" s="979"/>
      <c r="D74" s="979"/>
      <c r="E74" s="979"/>
      <c r="F74" s="979"/>
      <c r="G74" s="979"/>
      <c r="H74" s="979"/>
      <c r="I74" s="979"/>
    </row>
    <row r="75" spans="1:9">
      <c r="A75" s="979"/>
      <c r="B75" s="979"/>
      <c r="C75" s="979"/>
      <c r="D75" s="979"/>
      <c r="E75" s="979"/>
      <c r="F75" s="979"/>
      <c r="G75" s="979"/>
      <c r="H75" s="979"/>
      <c r="I75" s="979"/>
    </row>
  </sheetData>
  <mergeCells count="6">
    <mergeCell ref="A39:I39"/>
    <mergeCell ref="A5:I5"/>
    <mergeCell ref="C17:I18"/>
    <mergeCell ref="C36:E36"/>
    <mergeCell ref="C37:E37"/>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Q15"/>
  <sheetViews>
    <sheetView workbookViewId="0">
      <selection activeCell="S11" sqref="S11"/>
    </sheetView>
  </sheetViews>
  <sheetFormatPr defaultRowHeight="18.75"/>
  <cols>
    <col min="2" max="2" width="6.75" customWidth="1"/>
    <col min="3" max="3" width="5.375" customWidth="1"/>
    <col min="5" max="5" width="27.125" customWidth="1"/>
    <col min="6" max="6" width="5.75" style="605" customWidth="1"/>
  </cols>
  <sheetData>
    <row r="1" spans="1:17">
      <c r="A1" s="600">
        <v>116278</v>
      </c>
      <c r="B1" t="s">
        <v>39</v>
      </c>
      <c r="C1" t="s">
        <v>3146</v>
      </c>
      <c r="D1" t="s">
        <v>3147</v>
      </c>
      <c r="E1" t="s">
        <v>2045</v>
      </c>
      <c r="F1" s="605" t="s">
        <v>3148</v>
      </c>
      <c r="G1" t="s">
        <v>3700</v>
      </c>
      <c r="H1" t="s">
        <v>3701</v>
      </c>
      <c r="I1" t="s">
        <v>23</v>
      </c>
      <c r="J1" t="s">
        <v>3702</v>
      </c>
      <c r="K1" t="s">
        <v>3703</v>
      </c>
      <c r="L1" t="s">
        <v>3704</v>
      </c>
      <c r="M1" t="s">
        <v>3705</v>
      </c>
      <c r="N1" t="s">
        <v>3706</v>
      </c>
      <c r="O1" t="s">
        <v>2046</v>
      </c>
      <c r="P1" t="s">
        <v>48</v>
      </c>
      <c r="Q1" t="s">
        <v>371</v>
      </c>
    </row>
    <row r="2" spans="1:17">
      <c r="A2" s="600">
        <v>116278</v>
      </c>
      <c r="B2" t="s">
        <v>39</v>
      </c>
      <c r="C2" t="s">
        <v>3146</v>
      </c>
      <c r="D2" t="s">
        <v>3147</v>
      </c>
      <c r="E2" t="s">
        <v>2045</v>
      </c>
      <c r="F2" s="605" t="s">
        <v>3148</v>
      </c>
      <c r="G2" t="s">
        <v>3700</v>
      </c>
      <c r="H2" t="s">
        <v>3701</v>
      </c>
      <c r="I2" t="s">
        <v>23</v>
      </c>
      <c r="J2" t="s">
        <v>3702</v>
      </c>
      <c r="K2" t="s">
        <v>3703</v>
      </c>
      <c r="L2" t="s">
        <v>3704</v>
      </c>
      <c r="M2" t="s">
        <v>3705</v>
      </c>
      <c r="N2" t="s">
        <v>3706</v>
      </c>
      <c r="O2" t="s">
        <v>2046</v>
      </c>
      <c r="P2" t="s">
        <v>48</v>
      </c>
      <c r="Q2" t="s">
        <v>371</v>
      </c>
    </row>
    <row r="3" spans="1:17">
      <c r="A3" s="600">
        <v>116989</v>
      </c>
      <c r="B3" t="s">
        <v>47</v>
      </c>
      <c r="C3" t="s">
        <v>3146</v>
      </c>
      <c r="D3" t="s">
        <v>3147</v>
      </c>
      <c r="E3" t="s">
        <v>2045</v>
      </c>
      <c r="F3" s="605" t="s">
        <v>3148</v>
      </c>
      <c r="G3" t="s">
        <v>3481</v>
      </c>
      <c r="H3" t="s">
        <v>23</v>
      </c>
      <c r="I3" t="s">
        <v>23</v>
      </c>
      <c r="J3" t="s">
        <v>3176</v>
      </c>
      <c r="K3" t="s">
        <v>3482</v>
      </c>
      <c r="L3" t="s">
        <v>3483</v>
      </c>
      <c r="M3" t="s">
        <v>3484</v>
      </c>
      <c r="N3" t="s">
        <v>3485</v>
      </c>
      <c r="O3" t="s">
        <v>2046</v>
      </c>
      <c r="P3" t="s">
        <v>357</v>
      </c>
      <c r="Q3" t="s">
        <v>2181</v>
      </c>
    </row>
    <row r="4" spans="1:17">
      <c r="A4" s="600">
        <v>118035</v>
      </c>
      <c r="B4" t="s">
        <v>49</v>
      </c>
      <c r="C4" t="s">
        <v>3146</v>
      </c>
      <c r="D4" t="s">
        <v>3147</v>
      </c>
      <c r="E4" t="s">
        <v>2045</v>
      </c>
      <c r="F4" s="605" t="s">
        <v>3148</v>
      </c>
      <c r="G4" t="s">
        <v>3425</v>
      </c>
      <c r="H4" t="s">
        <v>3426</v>
      </c>
      <c r="I4" t="s">
        <v>23</v>
      </c>
      <c r="J4" t="s">
        <v>3427</v>
      </c>
      <c r="K4" t="s">
        <v>3428</v>
      </c>
      <c r="L4" t="s">
        <v>3429</v>
      </c>
      <c r="M4" t="s">
        <v>3430</v>
      </c>
      <c r="N4" t="s">
        <v>3431</v>
      </c>
      <c r="O4" t="s">
        <v>2046</v>
      </c>
      <c r="P4" t="s">
        <v>2050</v>
      </c>
      <c r="Q4" t="s">
        <v>351</v>
      </c>
    </row>
    <row r="5" spans="1:17">
      <c r="A5" s="600">
        <v>118100</v>
      </c>
      <c r="B5" t="s">
        <v>43</v>
      </c>
      <c r="C5" t="s">
        <v>3146</v>
      </c>
      <c r="D5" t="s">
        <v>3147</v>
      </c>
      <c r="E5" t="s">
        <v>2045</v>
      </c>
      <c r="F5" s="605" t="s">
        <v>3148</v>
      </c>
      <c r="G5" t="s">
        <v>3432</v>
      </c>
      <c r="H5" t="s">
        <v>23</v>
      </c>
      <c r="I5" t="s">
        <v>23</v>
      </c>
      <c r="J5" t="s">
        <v>3433</v>
      </c>
      <c r="K5" t="s">
        <v>3434</v>
      </c>
      <c r="L5" t="s">
        <v>3435</v>
      </c>
      <c r="M5" t="s">
        <v>3436</v>
      </c>
      <c r="N5" t="s">
        <v>3437</v>
      </c>
      <c r="O5" t="s">
        <v>2046</v>
      </c>
      <c r="P5" t="s">
        <v>63</v>
      </c>
      <c r="Q5" t="s">
        <v>207</v>
      </c>
    </row>
    <row r="6" spans="1:17">
      <c r="A6" s="600">
        <v>312356</v>
      </c>
      <c r="B6" t="s">
        <v>22</v>
      </c>
      <c r="C6" t="s">
        <v>3146</v>
      </c>
      <c r="D6" t="s">
        <v>3147</v>
      </c>
      <c r="E6" t="s">
        <v>2045</v>
      </c>
      <c r="F6" s="605" t="s">
        <v>3148</v>
      </c>
      <c r="G6" t="s">
        <v>3509</v>
      </c>
      <c r="H6" t="s">
        <v>3510</v>
      </c>
      <c r="I6" t="s">
        <v>23</v>
      </c>
      <c r="J6" t="s">
        <v>3511</v>
      </c>
      <c r="K6" t="s">
        <v>3512</v>
      </c>
      <c r="L6" t="s">
        <v>3513</v>
      </c>
      <c r="M6" t="s">
        <v>3514</v>
      </c>
      <c r="N6" t="s">
        <v>3515</v>
      </c>
      <c r="O6" t="s">
        <v>2046</v>
      </c>
      <c r="P6" t="s">
        <v>28</v>
      </c>
      <c r="Q6" t="s">
        <v>2072</v>
      </c>
    </row>
    <row r="7" spans="1:17">
      <c r="A7" s="600">
        <v>313586</v>
      </c>
      <c r="B7" t="s">
        <v>37</v>
      </c>
      <c r="C7" t="s">
        <v>3146</v>
      </c>
      <c r="D7" t="s">
        <v>3147</v>
      </c>
      <c r="E7" t="s">
        <v>2045</v>
      </c>
      <c r="F7" s="605" t="s">
        <v>3148</v>
      </c>
      <c r="G7" t="s">
        <v>3226</v>
      </c>
      <c r="H7" t="s">
        <v>3227</v>
      </c>
      <c r="I7" t="s">
        <v>23</v>
      </c>
      <c r="J7" t="s">
        <v>3228</v>
      </c>
      <c r="K7" t="s">
        <v>3229</v>
      </c>
      <c r="L7" t="s">
        <v>3230</v>
      </c>
      <c r="M7" t="s">
        <v>3231</v>
      </c>
      <c r="N7" t="s">
        <v>3232</v>
      </c>
      <c r="O7" t="s">
        <v>2046</v>
      </c>
      <c r="P7" t="s">
        <v>25</v>
      </c>
      <c r="Q7" t="s">
        <v>4045</v>
      </c>
    </row>
    <row r="8" spans="1:17">
      <c r="A8" s="600">
        <v>316860</v>
      </c>
      <c r="B8" t="s">
        <v>53</v>
      </c>
      <c r="C8" t="s">
        <v>3146</v>
      </c>
      <c r="D8" t="s">
        <v>3147</v>
      </c>
      <c r="E8" t="s">
        <v>2045</v>
      </c>
      <c r="F8" s="605" t="s">
        <v>3148</v>
      </c>
      <c r="G8" t="s">
        <v>3771</v>
      </c>
      <c r="H8" t="s">
        <v>3772</v>
      </c>
      <c r="I8" t="s">
        <v>23</v>
      </c>
      <c r="J8" t="s">
        <v>3773</v>
      </c>
      <c r="K8" t="s">
        <v>3774</v>
      </c>
      <c r="L8" t="s">
        <v>3775</v>
      </c>
      <c r="M8" t="s">
        <v>3776</v>
      </c>
      <c r="N8" t="s">
        <v>3777</v>
      </c>
      <c r="O8" t="s">
        <v>2046</v>
      </c>
      <c r="P8" t="s">
        <v>2053</v>
      </c>
      <c r="Q8" t="s">
        <v>71</v>
      </c>
    </row>
    <row r="9" spans="1:17">
      <c r="A9" s="600">
        <v>317074</v>
      </c>
      <c r="B9" t="s">
        <v>34</v>
      </c>
      <c r="C9" t="s">
        <v>3146</v>
      </c>
      <c r="D9" t="s">
        <v>3147</v>
      </c>
      <c r="E9" t="s">
        <v>2045</v>
      </c>
      <c r="F9" s="605" t="s">
        <v>3148</v>
      </c>
      <c r="G9" t="s">
        <v>3276</v>
      </c>
      <c r="H9" t="s">
        <v>3277</v>
      </c>
      <c r="I9" t="s">
        <v>23</v>
      </c>
      <c r="J9" t="s">
        <v>3278</v>
      </c>
      <c r="K9" t="s">
        <v>3279</v>
      </c>
      <c r="L9" t="s">
        <v>3280</v>
      </c>
      <c r="M9" t="s">
        <v>3281</v>
      </c>
      <c r="N9" t="s">
        <v>3282</v>
      </c>
      <c r="O9" t="s">
        <v>2046</v>
      </c>
      <c r="P9" t="s">
        <v>44</v>
      </c>
      <c r="Q9" t="s">
        <v>4046</v>
      </c>
    </row>
    <row r="10" spans="1:17">
      <c r="A10" s="600">
        <v>411489</v>
      </c>
      <c r="B10" t="s">
        <v>32</v>
      </c>
      <c r="C10" t="s">
        <v>3146</v>
      </c>
      <c r="D10" t="s">
        <v>3147</v>
      </c>
      <c r="E10" t="s">
        <v>2045</v>
      </c>
      <c r="F10" s="605" t="s">
        <v>3148</v>
      </c>
      <c r="G10" t="s">
        <v>3541</v>
      </c>
      <c r="H10" t="s">
        <v>3542</v>
      </c>
      <c r="I10" t="s">
        <v>23</v>
      </c>
      <c r="J10" t="s">
        <v>3543</v>
      </c>
      <c r="K10" t="s">
        <v>3544</v>
      </c>
      <c r="L10" t="s">
        <v>3545</v>
      </c>
      <c r="M10" t="s">
        <v>3546</v>
      </c>
      <c r="N10" t="s">
        <v>3547</v>
      </c>
      <c r="O10" t="s">
        <v>2046</v>
      </c>
      <c r="P10" t="s">
        <v>50</v>
      </c>
      <c r="Q10" t="s">
        <v>2071</v>
      </c>
    </row>
    <row r="11" spans="1:17">
      <c r="A11" s="600">
        <v>411497</v>
      </c>
      <c r="B11" t="s">
        <v>51</v>
      </c>
      <c r="C11" t="s">
        <v>3146</v>
      </c>
      <c r="D11" t="s">
        <v>3147</v>
      </c>
      <c r="E11" t="s">
        <v>2045</v>
      </c>
      <c r="F11" s="605" t="s">
        <v>3148</v>
      </c>
      <c r="G11" t="s">
        <v>3786</v>
      </c>
      <c r="H11" t="s">
        <v>3787</v>
      </c>
      <c r="I11" t="s">
        <v>23</v>
      </c>
      <c r="J11" t="s">
        <v>3788</v>
      </c>
      <c r="K11" t="s">
        <v>3789</v>
      </c>
      <c r="L11" t="s">
        <v>3790</v>
      </c>
      <c r="M11" t="s">
        <v>3791</v>
      </c>
      <c r="N11" t="s">
        <v>3792</v>
      </c>
      <c r="O11" t="s">
        <v>2046</v>
      </c>
      <c r="P11" t="s">
        <v>2052</v>
      </c>
      <c r="Q11" t="s">
        <v>220</v>
      </c>
    </row>
    <row r="12" spans="1:17">
      <c r="A12" s="600">
        <v>417841</v>
      </c>
      <c r="B12" t="s">
        <v>45</v>
      </c>
      <c r="C12" t="s">
        <v>3146</v>
      </c>
      <c r="D12" t="s">
        <v>3147</v>
      </c>
      <c r="E12" t="s">
        <v>2045</v>
      </c>
      <c r="F12" s="605" t="s">
        <v>3148</v>
      </c>
      <c r="G12" t="s">
        <v>3822</v>
      </c>
      <c r="H12" t="s">
        <v>23</v>
      </c>
      <c r="I12" t="s">
        <v>23</v>
      </c>
      <c r="J12" t="s">
        <v>3322</v>
      </c>
      <c r="K12" t="s">
        <v>3823</v>
      </c>
      <c r="L12" t="s">
        <v>3824</v>
      </c>
      <c r="M12" t="s">
        <v>3825</v>
      </c>
      <c r="N12" t="s">
        <v>3826</v>
      </c>
      <c r="O12" t="s">
        <v>2046</v>
      </c>
      <c r="P12" t="s">
        <v>52</v>
      </c>
      <c r="Q12" t="s">
        <v>162</v>
      </c>
    </row>
    <row r="13" spans="1:17">
      <c r="A13">
        <v>511429</v>
      </c>
      <c r="B13" t="s">
        <v>27</v>
      </c>
      <c r="C13" t="s">
        <v>3146</v>
      </c>
      <c r="D13" t="s">
        <v>3147</v>
      </c>
      <c r="E13" t="s">
        <v>2045</v>
      </c>
      <c r="F13" s="605" t="s">
        <v>3148</v>
      </c>
      <c r="G13" t="s">
        <v>3829</v>
      </c>
      <c r="H13" t="s">
        <v>23</v>
      </c>
      <c r="I13" t="s">
        <v>23</v>
      </c>
      <c r="J13" t="s">
        <v>3830</v>
      </c>
      <c r="K13" t="s">
        <v>3831</v>
      </c>
      <c r="L13" t="s">
        <v>3832</v>
      </c>
      <c r="M13" t="s">
        <v>3833</v>
      </c>
      <c r="N13" t="s">
        <v>3834</v>
      </c>
      <c r="O13" t="s">
        <v>2046</v>
      </c>
      <c r="P13" t="s">
        <v>61</v>
      </c>
      <c r="Q13" t="s">
        <v>458</v>
      </c>
    </row>
    <row r="14" spans="1:17">
      <c r="A14">
        <v>710021</v>
      </c>
      <c r="B14" t="s">
        <v>29</v>
      </c>
      <c r="C14" t="s">
        <v>3146</v>
      </c>
      <c r="D14" t="s">
        <v>3147</v>
      </c>
      <c r="E14" t="s">
        <v>2045</v>
      </c>
      <c r="F14" s="605" t="s">
        <v>3148</v>
      </c>
      <c r="G14" t="s">
        <v>3578</v>
      </c>
      <c r="H14" t="s">
        <v>23</v>
      </c>
      <c r="I14" t="s">
        <v>23</v>
      </c>
      <c r="J14" t="s">
        <v>3579</v>
      </c>
      <c r="K14" t="s">
        <v>3580</v>
      </c>
      <c r="L14" t="s">
        <v>3581</v>
      </c>
      <c r="M14" t="s">
        <v>3582</v>
      </c>
      <c r="N14" t="s">
        <v>3583</v>
      </c>
      <c r="O14" t="s">
        <v>2046</v>
      </c>
      <c r="P14" t="s">
        <v>40</v>
      </c>
      <c r="Q14" t="s">
        <v>446</v>
      </c>
    </row>
    <row r="15" spans="1:17">
      <c r="A15">
        <v>2011154</v>
      </c>
      <c r="B15" t="s">
        <v>41</v>
      </c>
      <c r="C15" t="s">
        <v>3146</v>
      </c>
      <c r="D15" t="s">
        <v>3147</v>
      </c>
      <c r="E15" t="s">
        <v>2045</v>
      </c>
      <c r="F15" s="605" t="s">
        <v>3148</v>
      </c>
      <c r="G15" t="s">
        <v>3638</v>
      </c>
      <c r="H15" t="s">
        <v>3639</v>
      </c>
      <c r="I15" t="s">
        <v>23</v>
      </c>
      <c r="J15" t="s">
        <v>3640</v>
      </c>
      <c r="K15" t="s">
        <v>3641</v>
      </c>
      <c r="L15" t="s">
        <v>3642</v>
      </c>
      <c r="M15" t="s">
        <v>3643</v>
      </c>
      <c r="N15" t="s">
        <v>3644</v>
      </c>
      <c r="O15" t="s">
        <v>2046</v>
      </c>
      <c r="P15" t="s">
        <v>38</v>
      </c>
      <c r="Q15" t="s">
        <v>4047</v>
      </c>
    </row>
  </sheetData>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Q89"/>
  <sheetViews>
    <sheetView workbookViewId="0">
      <selection activeCell="S11" sqref="S11"/>
    </sheetView>
  </sheetViews>
  <sheetFormatPr defaultRowHeight="18.75"/>
  <cols>
    <col min="2" max="2" width="5.625" customWidth="1"/>
    <col min="3" max="3" width="4.75" customWidth="1"/>
    <col min="5" max="5" width="36.25" customWidth="1"/>
    <col min="6" max="6" width="6" style="605" customWidth="1"/>
    <col min="7" max="7" width="18.625" customWidth="1"/>
    <col min="8" max="8" width="10" customWidth="1"/>
    <col min="9" max="9" width="5.5" customWidth="1"/>
  </cols>
  <sheetData>
    <row r="1" spans="1:17">
      <c r="A1" s="600">
        <v>112863</v>
      </c>
      <c r="B1" t="s">
        <v>39</v>
      </c>
      <c r="C1" t="s">
        <v>3146</v>
      </c>
      <c r="D1" t="s">
        <v>3147</v>
      </c>
      <c r="E1" t="s">
        <v>1941</v>
      </c>
      <c r="F1" s="605" t="s">
        <v>3148</v>
      </c>
      <c r="G1" t="s">
        <v>3464</v>
      </c>
      <c r="H1" t="s">
        <v>23</v>
      </c>
      <c r="I1" t="s">
        <v>23</v>
      </c>
      <c r="J1" t="s">
        <v>3465</v>
      </c>
      <c r="K1" t="s">
        <v>3466</v>
      </c>
      <c r="L1" t="s">
        <v>3467</v>
      </c>
      <c r="M1" t="s">
        <v>3468</v>
      </c>
      <c r="N1" t="s">
        <v>3469</v>
      </c>
      <c r="O1" t="s">
        <v>2049</v>
      </c>
      <c r="P1" t="s">
        <v>387</v>
      </c>
      <c r="Q1" t="s">
        <v>3265</v>
      </c>
    </row>
    <row r="2" spans="1:17">
      <c r="A2" s="600">
        <v>112863</v>
      </c>
      <c r="B2" t="s">
        <v>39</v>
      </c>
      <c r="C2" t="s">
        <v>3146</v>
      </c>
      <c r="D2" t="s">
        <v>3147</v>
      </c>
      <c r="E2" t="s">
        <v>1941</v>
      </c>
      <c r="F2" s="605" t="s">
        <v>3148</v>
      </c>
      <c r="G2" t="s">
        <v>3464</v>
      </c>
      <c r="H2" t="s">
        <v>23</v>
      </c>
      <c r="I2" t="s">
        <v>23</v>
      </c>
      <c r="J2" t="s">
        <v>3465</v>
      </c>
      <c r="K2" t="s">
        <v>3466</v>
      </c>
      <c r="L2" t="s">
        <v>3467</v>
      </c>
      <c r="M2" t="s">
        <v>3468</v>
      </c>
      <c r="N2" t="s">
        <v>3469</v>
      </c>
      <c r="O2" t="s">
        <v>2049</v>
      </c>
      <c r="P2" t="s">
        <v>387</v>
      </c>
      <c r="Q2" t="s">
        <v>3265</v>
      </c>
    </row>
    <row r="3" spans="1:17">
      <c r="A3" s="600">
        <v>112863</v>
      </c>
      <c r="B3" t="s">
        <v>39</v>
      </c>
      <c r="C3" t="s">
        <v>3146</v>
      </c>
      <c r="D3" t="s">
        <v>3147</v>
      </c>
      <c r="E3" t="s">
        <v>1941</v>
      </c>
      <c r="F3" s="605" t="s">
        <v>3148</v>
      </c>
      <c r="G3" t="s">
        <v>3464</v>
      </c>
      <c r="H3" t="s">
        <v>23</v>
      </c>
      <c r="I3" t="s">
        <v>23</v>
      </c>
      <c r="J3" t="s">
        <v>3465</v>
      </c>
      <c r="K3" t="s">
        <v>3466</v>
      </c>
      <c r="L3" t="s">
        <v>3467</v>
      </c>
      <c r="M3" t="s">
        <v>3468</v>
      </c>
      <c r="N3" t="s">
        <v>3469</v>
      </c>
      <c r="O3" t="s">
        <v>2049</v>
      </c>
      <c r="P3" t="s">
        <v>387</v>
      </c>
      <c r="Q3" t="s">
        <v>3265</v>
      </c>
    </row>
    <row r="4" spans="1:17">
      <c r="A4" s="600">
        <v>112863</v>
      </c>
      <c r="B4" t="s">
        <v>39</v>
      </c>
      <c r="C4" t="s">
        <v>3146</v>
      </c>
      <c r="D4" t="s">
        <v>3147</v>
      </c>
      <c r="E4" t="s">
        <v>1941</v>
      </c>
      <c r="F4" s="605" t="s">
        <v>3148</v>
      </c>
      <c r="G4" t="s">
        <v>3464</v>
      </c>
      <c r="H4" t="s">
        <v>23</v>
      </c>
      <c r="I4" t="s">
        <v>23</v>
      </c>
      <c r="J4" t="s">
        <v>3465</v>
      </c>
      <c r="K4" t="s">
        <v>3466</v>
      </c>
      <c r="L4" t="s">
        <v>3467</v>
      </c>
      <c r="M4" t="s">
        <v>3468</v>
      </c>
      <c r="N4" t="s">
        <v>3469</v>
      </c>
      <c r="O4" t="s">
        <v>2049</v>
      </c>
      <c r="P4" t="s">
        <v>387</v>
      </c>
      <c r="Q4" t="s">
        <v>3265</v>
      </c>
    </row>
    <row r="5" spans="1:17">
      <c r="A5" s="600">
        <v>112863</v>
      </c>
      <c r="B5" t="s">
        <v>39</v>
      </c>
      <c r="C5" t="s">
        <v>3146</v>
      </c>
      <c r="D5" t="s">
        <v>3147</v>
      </c>
      <c r="E5" t="s">
        <v>1941</v>
      </c>
      <c r="F5" s="605" t="s">
        <v>3148</v>
      </c>
      <c r="G5" t="s">
        <v>3464</v>
      </c>
      <c r="H5" t="s">
        <v>23</v>
      </c>
      <c r="I5" t="s">
        <v>23</v>
      </c>
      <c r="J5" t="s">
        <v>3465</v>
      </c>
      <c r="K5" t="s">
        <v>3466</v>
      </c>
      <c r="L5" t="s">
        <v>3467</v>
      </c>
      <c r="M5" t="s">
        <v>3468</v>
      </c>
      <c r="N5" t="s">
        <v>3469</v>
      </c>
      <c r="O5" t="s">
        <v>2049</v>
      </c>
      <c r="P5" t="s">
        <v>387</v>
      </c>
      <c r="Q5" t="s">
        <v>3265</v>
      </c>
    </row>
    <row r="6" spans="1:17">
      <c r="A6" s="600">
        <v>114687</v>
      </c>
      <c r="B6" t="s">
        <v>47</v>
      </c>
      <c r="C6" t="s">
        <v>3146</v>
      </c>
      <c r="D6" t="s">
        <v>3147</v>
      </c>
      <c r="E6" t="s">
        <v>1941</v>
      </c>
      <c r="F6" s="605" t="s">
        <v>3148</v>
      </c>
      <c r="G6" t="s">
        <v>3470</v>
      </c>
      <c r="H6" t="s">
        <v>23</v>
      </c>
      <c r="I6" t="s">
        <v>23</v>
      </c>
      <c r="J6" t="s">
        <v>3471</v>
      </c>
      <c r="K6" t="s">
        <v>3472</v>
      </c>
      <c r="L6" t="s">
        <v>3473</v>
      </c>
      <c r="M6" t="s">
        <v>3474</v>
      </c>
      <c r="N6" t="s">
        <v>3475</v>
      </c>
      <c r="O6" t="s">
        <v>2049</v>
      </c>
      <c r="P6" t="s">
        <v>394</v>
      </c>
      <c r="Q6" t="s">
        <v>3326</v>
      </c>
    </row>
    <row r="7" spans="1:17">
      <c r="A7" s="600">
        <v>114687</v>
      </c>
      <c r="B7" t="s">
        <v>47</v>
      </c>
      <c r="C7" t="s">
        <v>3146</v>
      </c>
      <c r="D7" t="s">
        <v>3147</v>
      </c>
      <c r="E7" t="s">
        <v>1941</v>
      </c>
      <c r="F7" s="605" t="s">
        <v>3148</v>
      </c>
      <c r="G7" t="s">
        <v>3470</v>
      </c>
      <c r="H7" t="s">
        <v>23</v>
      </c>
      <c r="I7" t="s">
        <v>23</v>
      </c>
      <c r="J7" t="s">
        <v>3471</v>
      </c>
      <c r="K7" t="s">
        <v>3472</v>
      </c>
      <c r="L7" t="s">
        <v>3473</v>
      </c>
      <c r="M7" t="s">
        <v>3474</v>
      </c>
      <c r="N7" t="s">
        <v>3475</v>
      </c>
      <c r="O7" t="s">
        <v>2049</v>
      </c>
      <c r="P7" t="s">
        <v>394</v>
      </c>
      <c r="Q7" t="s">
        <v>3326</v>
      </c>
    </row>
    <row r="8" spans="1:17">
      <c r="A8" s="600">
        <v>114687</v>
      </c>
      <c r="B8" t="s">
        <v>47</v>
      </c>
      <c r="C8" t="s">
        <v>3146</v>
      </c>
      <c r="D8" t="s">
        <v>3147</v>
      </c>
      <c r="E8" t="s">
        <v>1941</v>
      </c>
      <c r="F8" s="605" t="s">
        <v>3148</v>
      </c>
      <c r="G8" t="s">
        <v>3470</v>
      </c>
      <c r="H8" t="s">
        <v>23</v>
      </c>
      <c r="I8" t="s">
        <v>23</v>
      </c>
      <c r="J8" t="s">
        <v>3471</v>
      </c>
      <c r="K8" t="s">
        <v>3472</v>
      </c>
      <c r="L8" t="s">
        <v>3473</v>
      </c>
      <c r="M8" t="s">
        <v>3474</v>
      </c>
      <c r="N8" t="s">
        <v>3475</v>
      </c>
      <c r="O8" t="s">
        <v>2049</v>
      </c>
      <c r="P8" t="s">
        <v>394</v>
      </c>
      <c r="Q8" t="s">
        <v>3326</v>
      </c>
    </row>
    <row r="9" spans="1:17">
      <c r="A9" s="600">
        <v>114687</v>
      </c>
      <c r="B9" t="s">
        <v>47</v>
      </c>
      <c r="C9" t="s">
        <v>3146</v>
      </c>
      <c r="D9" t="s">
        <v>3147</v>
      </c>
      <c r="E9" t="s">
        <v>1941</v>
      </c>
      <c r="F9" s="605" t="s">
        <v>3148</v>
      </c>
      <c r="G9" t="s">
        <v>3470</v>
      </c>
      <c r="H9" t="s">
        <v>23</v>
      </c>
      <c r="I9" t="s">
        <v>23</v>
      </c>
      <c r="J9" t="s">
        <v>3471</v>
      </c>
      <c r="K9" t="s">
        <v>3472</v>
      </c>
      <c r="L9" t="s">
        <v>3473</v>
      </c>
      <c r="M9" t="s">
        <v>3474</v>
      </c>
      <c r="N9" t="s">
        <v>3475</v>
      </c>
      <c r="O9" t="s">
        <v>2049</v>
      </c>
      <c r="P9" t="s">
        <v>394</v>
      </c>
      <c r="Q9" t="s">
        <v>3326</v>
      </c>
    </row>
    <row r="10" spans="1:17">
      <c r="A10" s="600">
        <v>114687</v>
      </c>
      <c r="B10" t="s">
        <v>47</v>
      </c>
      <c r="C10" t="s">
        <v>3146</v>
      </c>
      <c r="D10" t="s">
        <v>3147</v>
      </c>
      <c r="E10" t="s">
        <v>1941</v>
      </c>
      <c r="F10" s="605" t="s">
        <v>3148</v>
      </c>
      <c r="G10" t="s">
        <v>3470</v>
      </c>
      <c r="H10" t="s">
        <v>23</v>
      </c>
      <c r="I10" t="s">
        <v>23</v>
      </c>
      <c r="J10" t="s">
        <v>3471</v>
      </c>
      <c r="K10" t="s">
        <v>3472</v>
      </c>
      <c r="L10" t="s">
        <v>3473</v>
      </c>
      <c r="M10" t="s">
        <v>3474</v>
      </c>
      <c r="N10" t="s">
        <v>3475</v>
      </c>
      <c r="O10" t="s">
        <v>2049</v>
      </c>
      <c r="P10" t="s">
        <v>394</v>
      </c>
      <c r="Q10" t="s">
        <v>3326</v>
      </c>
    </row>
    <row r="11" spans="1:17">
      <c r="A11" s="600">
        <v>114687</v>
      </c>
      <c r="B11" t="s">
        <v>47</v>
      </c>
      <c r="C11" t="s">
        <v>3146</v>
      </c>
      <c r="D11" t="s">
        <v>3147</v>
      </c>
      <c r="E11" t="s">
        <v>1941</v>
      </c>
      <c r="F11" s="605" t="s">
        <v>3148</v>
      </c>
      <c r="G11" t="s">
        <v>3470</v>
      </c>
      <c r="H11" t="s">
        <v>23</v>
      </c>
      <c r="I11" t="s">
        <v>23</v>
      </c>
      <c r="J11" t="s">
        <v>3471</v>
      </c>
      <c r="K11" t="s">
        <v>3472</v>
      </c>
      <c r="L11" t="s">
        <v>3473</v>
      </c>
      <c r="M11" t="s">
        <v>3474</v>
      </c>
      <c r="N11" t="s">
        <v>3475</v>
      </c>
      <c r="O11" t="s">
        <v>2049</v>
      </c>
      <c r="P11" t="s">
        <v>394</v>
      </c>
      <c r="Q11" t="s">
        <v>3326</v>
      </c>
    </row>
    <row r="12" spans="1:17">
      <c r="A12" s="600">
        <v>114687</v>
      </c>
      <c r="B12" t="s">
        <v>29</v>
      </c>
      <c r="C12" t="s">
        <v>3146</v>
      </c>
      <c r="D12" t="s">
        <v>3147</v>
      </c>
      <c r="E12" t="s">
        <v>1945</v>
      </c>
      <c r="F12" s="605" t="s">
        <v>3148</v>
      </c>
      <c r="G12" t="s">
        <v>3470</v>
      </c>
      <c r="H12" t="s">
        <v>23</v>
      </c>
      <c r="I12" t="s">
        <v>23</v>
      </c>
      <c r="J12" t="s">
        <v>3471</v>
      </c>
      <c r="K12" t="s">
        <v>3472</v>
      </c>
      <c r="L12" t="s">
        <v>3473</v>
      </c>
      <c r="M12" t="s">
        <v>3474</v>
      </c>
      <c r="N12" t="s">
        <v>3475</v>
      </c>
      <c r="O12" t="s">
        <v>2110</v>
      </c>
      <c r="P12" t="s">
        <v>358</v>
      </c>
      <c r="Q12" t="s">
        <v>3363</v>
      </c>
    </row>
    <row r="13" spans="1:17">
      <c r="A13" s="600">
        <v>115577</v>
      </c>
      <c r="B13" t="s">
        <v>34</v>
      </c>
      <c r="C13" t="s">
        <v>3146</v>
      </c>
      <c r="D13" t="s">
        <v>3147</v>
      </c>
      <c r="E13" t="s">
        <v>1941</v>
      </c>
      <c r="F13" s="605" t="s">
        <v>3148</v>
      </c>
      <c r="G13" t="s">
        <v>3476</v>
      </c>
      <c r="H13" t="s">
        <v>23</v>
      </c>
      <c r="I13" t="s">
        <v>23</v>
      </c>
      <c r="J13" t="s">
        <v>3176</v>
      </c>
      <c r="K13" t="s">
        <v>3477</v>
      </c>
      <c r="L13" t="s">
        <v>3478</v>
      </c>
      <c r="M13" t="s">
        <v>3479</v>
      </c>
      <c r="N13" t="s">
        <v>3480</v>
      </c>
      <c r="O13" t="s">
        <v>2049</v>
      </c>
      <c r="P13" t="s">
        <v>367</v>
      </c>
      <c r="Q13" t="s">
        <v>3265</v>
      </c>
    </row>
    <row r="14" spans="1:17">
      <c r="A14" s="600">
        <v>115577</v>
      </c>
      <c r="B14" t="s">
        <v>34</v>
      </c>
      <c r="C14" t="s">
        <v>3146</v>
      </c>
      <c r="D14" t="s">
        <v>3147</v>
      </c>
      <c r="E14" t="s">
        <v>1941</v>
      </c>
      <c r="F14" s="605" t="s">
        <v>3148</v>
      </c>
      <c r="G14" t="s">
        <v>3476</v>
      </c>
      <c r="H14" t="s">
        <v>23</v>
      </c>
      <c r="I14" t="s">
        <v>23</v>
      </c>
      <c r="J14" t="s">
        <v>3176</v>
      </c>
      <c r="K14" t="s">
        <v>3477</v>
      </c>
      <c r="L14" t="s">
        <v>3478</v>
      </c>
      <c r="M14" t="s">
        <v>3479</v>
      </c>
      <c r="N14" t="s">
        <v>3480</v>
      </c>
      <c r="O14" t="s">
        <v>2049</v>
      </c>
      <c r="P14" t="s">
        <v>367</v>
      </c>
      <c r="Q14" t="s">
        <v>3265</v>
      </c>
    </row>
    <row r="15" spans="1:17">
      <c r="A15" s="600">
        <v>115577</v>
      </c>
      <c r="B15" t="s">
        <v>34</v>
      </c>
      <c r="C15" t="s">
        <v>3146</v>
      </c>
      <c r="D15" t="s">
        <v>3147</v>
      </c>
      <c r="E15" t="s">
        <v>1941</v>
      </c>
      <c r="F15" s="605" t="s">
        <v>3148</v>
      </c>
      <c r="G15" t="s">
        <v>3476</v>
      </c>
      <c r="H15" t="s">
        <v>23</v>
      </c>
      <c r="I15" t="s">
        <v>23</v>
      </c>
      <c r="J15" t="s">
        <v>3176</v>
      </c>
      <c r="K15" t="s">
        <v>3477</v>
      </c>
      <c r="L15" t="s">
        <v>3478</v>
      </c>
      <c r="M15" t="s">
        <v>3479</v>
      </c>
      <c r="N15" t="s">
        <v>3480</v>
      </c>
      <c r="O15" t="s">
        <v>2049</v>
      </c>
      <c r="P15" t="s">
        <v>367</v>
      </c>
      <c r="Q15" t="s">
        <v>3265</v>
      </c>
    </row>
    <row r="16" spans="1:17">
      <c r="A16" s="600">
        <v>115577</v>
      </c>
      <c r="B16" t="s">
        <v>34</v>
      </c>
      <c r="C16" t="s">
        <v>3146</v>
      </c>
      <c r="D16" t="s">
        <v>3147</v>
      </c>
      <c r="E16" t="s">
        <v>1941</v>
      </c>
      <c r="F16" s="605" t="s">
        <v>3148</v>
      </c>
      <c r="G16" t="s">
        <v>3476</v>
      </c>
      <c r="H16" t="s">
        <v>23</v>
      </c>
      <c r="I16" t="s">
        <v>23</v>
      </c>
      <c r="J16" t="s">
        <v>3176</v>
      </c>
      <c r="K16" t="s">
        <v>3477</v>
      </c>
      <c r="L16" t="s">
        <v>3478</v>
      </c>
      <c r="M16" t="s">
        <v>3479</v>
      </c>
      <c r="N16" t="s">
        <v>3480</v>
      </c>
      <c r="O16" t="s">
        <v>2049</v>
      </c>
      <c r="P16" t="s">
        <v>367</v>
      </c>
      <c r="Q16" t="s">
        <v>3265</v>
      </c>
    </row>
    <row r="17" spans="1:17">
      <c r="A17" s="600">
        <v>115577</v>
      </c>
      <c r="B17" t="s">
        <v>34</v>
      </c>
      <c r="C17" t="s">
        <v>3146</v>
      </c>
      <c r="D17" t="s">
        <v>3147</v>
      </c>
      <c r="E17" t="s">
        <v>1941</v>
      </c>
      <c r="F17" s="605" t="s">
        <v>3148</v>
      </c>
      <c r="G17" t="s">
        <v>3476</v>
      </c>
      <c r="H17" t="s">
        <v>23</v>
      </c>
      <c r="I17" t="s">
        <v>23</v>
      </c>
      <c r="J17" t="s">
        <v>3176</v>
      </c>
      <c r="K17" t="s">
        <v>3477</v>
      </c>
      <c r="L17" t="s">
        <v>3478</v>
      </c>
      <c r="M17" t="s">
        <v>3479</v>
      </c>
      <c r="N17" t="s">
        <v>3480</v>
      </c>
      <c r="O17" t="s">
        <v>2049</v>
      </c>
      <c r="P17" t="s">
        <v>367</v>
      </c>
      <c r="Q17" t="s">
        <v>3265</v>
      </c>
    </row>
    <row r="18" spans="1:17">
      <c r="A18" s="600">
        <v>115577</v>
      </c>
      <c r="B18" t="s">
        <v>34</v>
      </c>
      <c r="C18" t="s">
        <v>3146</v>
      </c>
      <c r="D18" t="s">
        <v>3147</v>
      </c>
      <c r="E18" t="s">
        <v>1941</v>
      </c>
      <c r="F18" s="605" t="s">
        <v>3148</v>
      </c>
      <c r="G18" t="s">
        <v>3476</v>
      </c>
      <c r="H18" t="s">
        <v>23</v>
      </c>
      <c r="I18" t="s">
        <v>23</v>
      </c>
      <c r="J18" t="s">
        <v>3176</v>
      </c>
      <c r="K18" t="s">
        <v>3477</v>
      </c>
      <c r="L18" t="s">
        <v>3478</v>
      </c>
      <c r="M18" t="s">
        <v>3479</v>
      </c>
      <c r="N18" t="s">
        <v>3480</v>
      </c>
      <c r="O18" t="s">
        <v>2049</v>
      </c>
      <c r="P18" t="s">
        <v>367</v>
      </c>
      <c r="Q18" t="s">
        <v>3265</v>
      </c>
    </row>
    <row r="19" spans="1:17">
      <c r="A19" s="600">
        <v>116278</v>
      </c>
      <c r="B19" t="s">
        <v>32</v>
      </c>
      <c r="C19" t="s">
        <v>3146</v>
      </c>
      <c r="D19" t="s">
        <v>3147</v>
      </c>
      <c r="E19" t="s">
        <v>1941</v>
      </c>
      <c r="F19" s="605" t="s">
        <v>3148</v>
      </c>
      <c r="G19" t="s">
        <v>3700</v>
      </c>
      <c r="H19" t="s">
        <v>3701</v>
      </c>
      <c r="I19" t="s">
        <v>23</v>
      </c>
      <c r="J19" t="s">
        <v>3702</v>
      </c>
      <c r="K19" t="s">
        <v>3703</v>
      </c>
      <c r="L19" t="s">
        <v>3704</v>
      </c>
      <c r="M19" t="s">
        <v>3705</v>
      </c>
      <c r="N19" t="s">
        <v>3706</v>
      </c>
      <c r="O19" t="s">
        <v>2049</v>
      </c>
      <c r="P19" t="s">
        <v>390</v>
      </c>
      <c r="Q19" t="s">
        <v>3265</v>
      </c>
    </row>
    <row r="20" spans="1:17">
      <c r="A20" s="600">
        <v>116278</v>
      </c>
      <c r="B20" t="s">
        <v>32</v>
      </c>
      <c r="C20" t="s">
        <v>3146</v>
      </c>
      <c r="D20" t="s">
        <v>3147</v>
      </c>
      <c r="E20" t="s">
        <v>1941</v>
      </c>
      <c r="F20" s="605" t="s">
        <v>3148</v>
      </c>
      <c r="G20" t="s">
        <v>3700</v>
      </c>
      <c r="H20" t="s">
        <v>3701</v>
      </c>
      <c r="I20" t="s">
        <v>23</v>
      </c>
      <c r="J20" t="s">
        <v>3702</v>
      </c>
      <c r="K20" t="s">
        <v>3703</v>
      </c>
      <c r="L20" t="s">
        <v>3704</v>
      </c>
      <c r="M20" t="s">
        <v>3705</v>
      </c>
      <c r="N20" t="s">
        <v>3706</v>
      </c>
      <c r="O20" t="s">
        <v>2049</v>
      </c>
      <c r="P20" t="s">
        <v>390</v>
      </c>
      <c r="Q20" t="s">
        <v>3265</v>
      </c>
    </row>
    <row r="21" spans="1:17">
      <c r="A21" s="600">
        <v>116278</v>
      </c>
      <c r="B21" t="s">
        <v>32</v>
      </c>
      <c r="C21" t="s">
        <v>3146</v>
      </c>
      <c r="D21" t="s">
        <v>3147</v>
      </c>
      <c r="E21" t="s">
        <v>1941</v>
      </c>
      <c r="F21" s="605" t="s">
        <v>3148</v>
      </c>
      <c r="G21" t="s">
        <v>3700</v>
      </c>
      <c r="H21" t="s">
        <v>3701</v>
      </c>
      <c r="I21" t="s">
        <v>23</v>
      </c>
      <c r="J21" t="s">
        <v>3702</v>
      </c>
      <c r="K21" t="s">
        <v>3703</v>
      </c>
      <c r="L21" t="s">
        <v>3704</v>
      </c>
      <c r="M21" t="s">
        <v>3705</v>
      </c>
      <c r="N21" t="s">
        <v>3706</v>
      </c>
      <c r="O21" t="s">
        <v>2049</v>
      </c>
      <c r="P21" t="s">
        <v>390</v>
      </c>
      <c r="Q21" t="s">
        <v>3265</v>
      </c>
    </row>
    <row r="22" spans="1:17">
      <c r="A22" s="600">
        <v>116278</v>
      </c>
      <c r="B22" t="s">
        <v>32</v>
      </c>
      <c r="C22" t="s">
        <v>3146</v>
      </c>
      <c r="D22" t="s">
        <v>3147</v>
      </c>
      <c r="E22" t="s">
        <v>1941</v>
      </c>
      <c r="F22" s="605" t="s">
        <v>3148</v>
      </c>
      <c r="G22" t="s">
        <v>3700</v>
      </c>
      <c r="H22" t="s">
        <v>3701</v>
      </c>
      <c r="I22" t="s">
        <v>23</v>
      </c>
      <c r="J22" t="s">
        <v>3702</v>
      </c>
      <c r="K22" t="s">
        <v>3703</v>
      </c>
      <c r="L22" t="s">
        <v>3704</v>
      </c>
      <c r="M22" t="s">
        <v>3705</v>
      </c>
      <c r="N22" t="s">
        <v>3706</v>
      </c>
      <c r="O22" t="s">
        <v>2049</v>
      </c>
      <c r="P22" t="s">
        <v>390</v>
      </c>
      <c r="Q22" t="s">
        <v>3265</v>
      </c>
    </row>
    <row r="23" spans="1:17">
      <c r="A23" s="600">
        <v>116278</v>
      </c>
      <c r="B23" t="s">
        <v>32</v>
      </c>
      <c r="C23" t="s">
        <v>3146</v>
      </c>
      <c r="D23" t="s">
        <v>3147</v>
      </c>
      <c r="E23" t="s">
        <v>1941</v>
      </c>
      <c r="F23" s="605" t="s">
        <v>3148</v>
      </c>
      <c r="G23" t="s">
        <v>3700</v>
      </c>
      <c r="H23" t="s">
        <v>3701</v>
      </c>
      <c r="I23" t="s">
        <v>23</v>
      </c>
      <c r="J23" t="s">
        <v>3702</v>
      </c>
      <c r="K23" t="s">
        <v>3703</v>
      </c>
      <c r="L23" t="s">
        <v>3704</v>
      </c>
      <c r="M23" t="s">
        <v>3705</v>
      </c>
      <c r="N23" t="s">
        <v>3706</v>
      </c>
      <c r="O23" t="s">
        <v>2049</v>
      </c>
      <c r="P23" t="s">
        <v>390</v>
      </c>
      <c r="Q23" t="s">
        <v>3265</v>
      </c>
    </row>
    <row r="24" spans="1:17">
      <c r="A24" s="600">
        <v>116278</v>
      </c>
      <c r="B24" t="s">
        <v>32</v>
      </c>
      <c r="C24" t="s">
        <v>3146</v>
      </c>
      <c r="D24" t="s">
        <v>3147</v>
      </c>
      <c r="E24" t="s">
        <v>1941</v>
      </c>
      <c r="F24" s="605" t="s">
        <v>3148</v>
      </c>
      <c r="G24" t="s">
        <v>3700</v>
      </c>
      <c r="H24" t="s">
        <v>3701</v>
      </c>
      <c r="I24" t="s">
        <v>23</v>
      </c>
      <c r="J24" t="s">
        <v>3702</v>
      </c>
      <c r="K24" t="s">
        <v>3703</v>
      </c>
      <c r="L24" t="s">
        <v>3704</v>
      </c>
      <c r="M24" t="s">
        <v>3705</v>
      </c>
      <c r="N24" t="s">
        <v>3706</v>
      </c>
      <c r="O24" t="s">
        <v>2049</v>
      </c>
      <c r="P24" t="s">
        <v>390</v>
      </c>
      <c r="Q24" t="s">
        <v>3265</v>
      </c>
    </row>
    <row r="25" spans="1:17">
      <c r="A25" s="600">
        <v>116278</v>
      </c>
      <c r="B25" t="s">
        <v>32</v>
      </c>
      <c r="C25" t="s">
        <v>3146</v>
      </c>
      <c r="D25" t="s">
        <v>3147</v>
      </c>
      <c r="E25" t="s">
        <v>1941</v>
      </c>
      <c r="F25" s="605" t="s">
        <v>3148</v>
      </c>
      <c r="G25" t="s">
        <v>3700</v>
      </c>
      <c r="H25" t="s">
        <v>3701</v>
      </c>
      <c r="I25" t="s">
        <v>23</v>
      </c>
      <c r="J25" t="s">
        <v>3702</v>
      </c>
      <c r="K25" t="s">
        <v>3703</v>
      </c>
      <c r="L25" t="s">
        <v>3704</v>
      </c>
      <c r="M25" t="s">
        <v>3705</v>
      </c>
      <c r="N25" t="s">
        <v>3706</v>
      </c>
      <c r="O25" t="s">
        <v>2049</v>
      </c>
      <c r="P25" t="s">
        <v>390</v>
      </c>
      <c r="Q25" t="s">
        <v>3265</v>
      </c>
    </row>
    <row r="26" spans="1:17">
      <c r="A26" s="600">
        <v>116278</v>
      </c>
      <c r="B26" t="s">
        <v>32</v>
      </c>
      <c r="C26" t="s">
        <v>3146</v>
      </c>
      <c r="D26" t="s">
        <v>3147</v>
      </c>
      <c r="E26" t="s">
        <v>1941</v>
      </c>
      <c r="F26" s="605" t="s">
        <v>3148</v>
      </c>
      <c r="G26" t="s">
        <v>3700</v>
      </c>
      <c r="H26" t="s">
        <v>3701</v>
      </c>
      <c r="I26" t="s">
        <v>23</v>
      </c>
      <c r="J26" t="s">
        <v>3702</v>
      </c>
      <c r="K26" t="s">
        <v>3703</v>
      </c>
      <c r="L26" t="s">
        <v>3704</v>
      </c>
      <c r="M26" t="s">
        <v>3705</v>
      </c>
      <c r="N26" t="s">
        <v>3706</v>
      </c>
      <c r="O26" t="s">
        <v>2049</v>
      </c>
      <c r="P26" t="s">
        <v>390</v>
      </c>
      <c r="Q26" t="s">
        <v>3265</v>
      </c>
    </row>
    <row r="27" spans="1:17">
      <c r="A27" s="600">
        <v>116278</v>
      </c>
      <c r="B27" t="s">
        <v>32</v>
      </c>
      <c r="C27" t="s">
        <v>3146</v>
      </c>
      <c r="D27" t="s">
        <v>3147</v>
      </c>
      <c r="E27" t="s">
        <v>1941</v>
      </c>
      <c r="F27" s="605" t="s">
        <v>3148</v>
      </c>
      <c r="G27" t="s">
        <v>3700</v>
      </c>
      <c r="H27" t="s">
        <v>3701</v>
      </c>
      <c r="I27" t="s">
        <v>23</v>
      </c>
      <c r="J27" t="s">
        <v>3702</v>
      </c>
      <c r="K27" t="s">
        <v>3703</v>
      </c>
      <c r="L27" t="s">
        <v>3704</v>
      </c>
      <c r="M27" t="s">
        <v>3705</v>
      </c>
      <c r="N27" t="s">
        <v>3706</v>
      </c>
      <c r="O27" t="s">
        <v>2049</v>
      </c>
      <c r="P27" t="s">
        <v>390</v>
      </c>
      <c r="Q27" t="s">
        <v>3265</v>
      </c>
    </row>
    <row r="28" spans="1:17">
      <c r="A28">
        <v>117409</v>
      </c>
      <c r="B28" t="s">
        <v>34</v>
      </c>
      <c r="C28" t="s">
        <v>3146</v>
      </c>
      <c r="D28" t="s">
        <v>3147</v>
      </c>
      <c r="E28" t="s">
        <v>1945</v>
      </c>
      <c r="F28" s="605" t="s">
        <v>3148</v>
      </c>
      <c r="G28" t="s">
        <v>3715</v>
      </c>
      <c r="H28" t="s">
        <v>23</v>
      </c>
      <c r="I28" t="s">
        <v>23</v>
      </c>
      <c r="J28" t="s">
        <v>3176</v>
      </c>
      <c r="K28" t="s">
        <v>3716</v>
      </c>
      <c r="L28" t="s">
        <v>3717</v>
      </c>
      <c r="M28" t="s">
        <v>3718</v>
      </c>
      <c r="N28" t="s">
        <v>3719</v>
      </c>
      <c r="O28" t="s">
        <v>2110</v>
      </c>
      <c r="P28" t="s">
        <v>372</v>
      </c>
      <c r="Q28" t="s">
        <v>3265</v>
      </c>
    </row>
    <row r="29" spans="1:17">
      <c r="A29">
        <v>210246</v>
      </c>
      <c r="B29" t="s">
        <v>22</v>
      </c>
      <c r="C29" t="s">
        <v>3146</v>
      </c>
      <c r="D29" t="s">
        <v>3147</v>
      </c>
      <c r="E29" t="s">
        <v>1941</v>
      </c>
      <c r="F29" s="605" t="s">
        <v>3148</v>
      </c>
      <c r="G29" t="s">
        <v>3207</v>
      </c>
      <c r="H29" t="s">
        <v>3208</v>
      </c>
      <c r="I29" t="s">
        <v>23</v>
      </c>
      <c r="J29" t="s">
        <v>3209</v>
      </c>
      <c r="K29" t="s">
        <v>3210</v>
      </c>
      <c r="L29" t="s">
        <v>3211</v>
      </c>
      <c r="M29" t="s">
        <v>3212</v>
      </c>
      <c r="N29" t="s">
        <v>3213</v>
      </c>
      <c r="O29" t="s">
        <v>2049</v>
      </c>
      <c r="P29" t="s">
        <v>374</v>
      </c>
      <c r="Q29" t="s">
        <v>26</v>
      </c>
    </row>
    <row r="30" spans="1:17">
      <c r="A30">
        <v>210246</v>
      </c>
      <c r="B30" t="s">
        <v>22</v>
      </c>
      <c r="C30" t="s">
        <v>3146</v>
      </c>
      <c r="D30" t="s">
        <v>3147</v>
      </c>
      <c r="E30" t="s">
        <v>1941</v>
      </c>
      <c r="F30" s="605" t="s">
        <v>3148</v>
      </c>
      <c r="G30" t="s">
        <v>3207</v>
      </c>
      <c r="H30" t="s">
        <v>3208</v>
      </c>
      <c r="I30" t="s">
        <v>23</v>
      </c>
      <c r="J30" t="s">
        <v>3209</v>
      </c>
      <c r="K30" t="s">
        <v>3210</v>
      </c>
      <c r="L30" t="s">
        <v>3211</v>
      </c>
      <c r="M30" t="s">
        <v>3212</v>
      </c>
      <c r="N30" t="s">
        <v>3213</v>
      </c>
      <c r="O30" t="s">
        <v>2049</v>
      </c>
      <c r="P30" t="s">
        <v>374</v>
      </c>
      <c r="Q30" t="s">
        <v>26</v>
      </c>
    </row>
    <row r="31" spans="1:17">
      <c r="A31">
        <v>210246</v>
      </c>
      <c r="B31" t="s">
        <v>22</v>
      </c>
      <c r="C31" t="s">
        <v>3146</v>
      </c>
      <c r="D31" t="s">
        <v>3147</v>
      </c>
      <c r="E31" t="s">
        <v>1941</v>
      </c>
      <c r="F31" s="605" t="s">
        <v>3148</v>
      </c>
      <c r="G31" t="s">
        <v>3207</v>
      </c>
      <c r="H31" t="s">
        <v>3208</v>
      </c>
      <c r="I31" t="s">
        <v>23</v>
      </c>
      <c r="J31" t="s">
        <v>3209</v>
      </c>
      <c r="K31" t="s">
        <v>3210</v>
      </c>
      <c r="L31" t="s">
        <v>3211</v>
      </c>
      <c r="M31" t="s">
        <v>3212</v>
      </c>
      <c r="N31" t="s">
        <v>3213</v>
      </c>
      <c r="O31" t="s">
        <v>2049</v>
      </c>
      <c r="P31" t="s">
        <v>374</v>
      </c>
      <c r="Q31" t="s">
        <v>26</v>
      </c>
    </row>
    <row r="32" spans="1:17">
      <c r="A32">
        <v>210246</v>
      </c>
      <c r="B32" t="s">
        <v>22</v>
      </c>
      <c r="C32" t="s">
        <v>3146</v>
      </c>
      <c r="D32" t="s">
        <v>3147</v>
      </c>
      <c r="E32" t="s">
        <v>1941</v>
      </c>
      <c r="F32" s="605" t="s">
        <v>3148</v>
      </c>
      <c r="G32" t="s">
        <v>3207</v>
      </c>
      <c r="H32" t="s">
        <v>3208</v>
      </c>
      <c r="I32" t="s">
        <v>23</v>
      </c>
      <c r="J32" t="s">
        <v>3209</v>
      </c>
      <c r="K32" t="s">
        <v>3210</v>
      </c>
      <c r="L32" t="s">
        <v>3211</v>
      </c>
      <c r="M32" t="s">
        <v>3212</v>
      </c>
      <c r="N32" t="s">
        <v>3213</v>
      </c>
      <c r="O32" t="s">
        <v>2049</v>
      </c>
      <c r="P32" t="s">
        <v>374</v>
      </c>
      <c r="Q32" t="s">
        <v>26</v>
      </c>
    </row>
    <row r="33" spans="1:17">
      <c r="A33">
        <v>210246</v>
      </c>
      <c r="B33" t="s">
        <v>22</v>
      </c>
      <c r="C33" t="s">
        <v>3146</v>
      </c>
      <c r="D33" t="s">
        <v>3147</v>
      </c>
      <c r="E33" t="s">
        <v>1941</v>
      </c>
      <c r="F33" s="605" t="s">
        <v>3148</v>
      </c>
      <c r="G33" t="s">
        <v>3207</v>
      </c>
      <c r="H33" t="s">
        <v>3208</v>
      </c>
      <c r="I33" t="s">
        <v>23</v>
      </c>
      <c r="J33" t="s">
        <v>3209</v>
      </c>
      <c r="K33" t="s">
        <v>3210</v>
      </c>
      <c r="L33" t="s">
        <v>3211</v>
      </c>
      <c r="M33" t="s">
        <v>3212</v>
      </c>
      <c r="N33" t="s">
        <v>3213</v>
      </c>
      <c r="O33" t="s">
        <v>2049</v>
      </c>
      <c r="P33" t="s">
        <v>374</v>
      </c>
      <c r="Q33" t="s">
        <v>26</v>
      </c>
    </row>
    <row r="34" spans="1:17">
      <c r="A34">
        <v>210246</v>
      </c>
      <c r="B34" t="s">
        <v>22</v>
      </c>
      <c r="C34" t="s">
        <v>3146</v>
      </c>
      <c r="D34" t="s">
        <v>3147</v>
      </c>
      <c r="E34" t="s">
        <v>1941</v>
      </c>
      <c r="F34" s="605" t="s">
        <v>3148</v>
      </c>
      <c r="G34" t="s">
        <v>3207</v>
      </c>
      <c r="H34" t="s">
        <v>3208</v>
      </c>
      <c r="I34" t="s">
        <v>23</v>
      </c>
      <c r="J34" t="s">
        <v>3209</v>
      </c>
      <c r="K34" t="s">
        <v>3210</v>
      </c>
      <c r="L34" t="s">
        <v>3211</v>
      </c>
      <c r="M34" t="s">
        <v>3212</v>
      </c>
      <c r="N34" t="s">
        <v>3213</v>
      </c>
      <c r="O34" t="s">
        <v>2049</v>
      </c>
      <c r="P34" t="s">
        <v>374</v>
      </c>
      <c r="Q34" t="s">
        <v>26</v>
      </c>
    </row>
    <row r="35" spans="1:17">
      <c r="A35">
        <v>211772</v>
      </c>
      <c r="B35" t="s">
        <v>22</v>
      </c>
      <c r="C35" t="s">
        <v>3146</v>
      </c>
      <c r="D35" t="s">
        <v>3147</v>
      </c>
      <c r="E35" t="s">
        <v>1943</v>
      </c>
      <c r="F35" s="605" t="s">
        <v>3148</v>
      </c>
      <c r="G35" t="s">
        <v>3487</v>
      </c>
      <c r="H35" t="s">
        <v>3488</v>
      </c>
      <c r="I35" t="s">
        <v>23</v>
      </c>
      <c r="J35" t="s">
        <v>3489</v>
      </c>
      <c r="K35" t="s">
        <v>3490</v>
      </c>
      <c r="L35" t="s">
        <v>3491</v>
      </c>
      <c r="M35" t="s">
        <v>3492</v>
      </c>
      <c r="N35" t="s">
        <v>3493</v>
      </c>
      <c r="O35" t="s">
        <v>2051</v>
      </c>
      <c r="P35" t="s">
        <v>424</v>
      </c>
      <c r="Q35" t="s">
        <v>3265</v>
      </c>
    </row>
    <row r="36" spans="1:17">
      <c r="A36">
        <v>310640</v>
      </c>
      <c r="B36" t="s">
        <v>43</v>
      </c>
      <c r="C36" t="s">
        <v>3146</v>
      </c>
      <c r="D36" t="s">
        <v>3147</v>
      </c>
      <c r="E36" t="s">
        <v>1941</v>
      </c>
      <c r="F36" s="605" t="s">
        <v>3148</v>
      </c>
      <c r="G36" t="s">
        <v>3495</v>
      </c>
      <c r="H36" t="s">
        <v>3496</v>
      </c>
      <c r="I36" t="s">
        <v>23</v>
      </c>
      <c r="J36" t="s">
        <v>3497</v>
      </c>
      <c r="K36" t="s">
        <v>3498</v>
      </c>
      <c r="L36" t="s">
        <v>3499</v>
      </c>
      <c r="M36" t="s">
        <v>3500</v>
      </c>
      <c r="N36" t="s">
        <v>3501</v>
      </c>
      <c r="O36" t="s">
        <v>2049</v>
      </c>
      <c r="P36" t="s">
        <v>400</v>
      </c>
      <c r="Q36" t="s">
        <v>2183</v>
      </c>
    </row>
    <row r="37" spans="1:17">
      <c r="A37">
        <v>310640</v>
      </c>
      <c r="B37" t="s">
        <v>43</v>
      </c>
      <c r="C37" t="s">
        <v>3146</v>
      </c>
      <c r="D37" t="s">
        <v>3147</v>
      </c>
      <c r="E37" t="s">
        <v>1941</v>
      </c>
      <c r="F37" s="605" t="s">
        <v>3148</v>
      </c>
      <c r="G37" t="s">
        <v>3495</v>
      </c>
      <c r="H37" t="s">
        <v>3496</v>
      </c>
      <c r="I37" t="s">
        <v>23</v>
      </c>
      <c r="J37" t="s">
        <v>3497</v>
      </c>
      <c r="K37" t="s">
        <v>3498</v>
      </c>
      <c r="L37" t="s">
        <v>3499</v>
      </c>
      <c r="M37" t="s">
        <v>3500</v>
      </c>
      <c r="N37" t="s">
        <v>3501</v>
      </c>
      <c r="O37" t="s">
        <v>2049</v>
      </c>
      <c r="P37" t="s">
        <v>400</v>
      </c>
      <c r="Q37" t="s">
        <v>2183</v>
      </c>
    </row>
    <row r="38" spans="1:17">
      <c r="A38">
        <v>310947</v>
      </c>
      <c r="B38" t="s">
        <v>41</v>
      </c>
      <c r="C38" t="s">
        <v>3146</v>
      </c>
      <c r="D38" t="s">
        <v>3147</v>
      </c>
      <c r="E38" t="s">
        <v>1941</v>
      </c>
      <c r="F38" s="605" t="s">
        <v>3148</v>
      </c>
      <c r="G38" t="s">
        <v>3502</v>
      </c>
      <c r="H38" t="s">
        <v>3503</v>
      </c>
      <c r="I38" t="s">
        <v>23</v>
      </c>
      <c r="J38" t="s">
        <v>3504</v>
      </c>
      <c r="K38" t="s">
        <v>3505</v>
      </c>
      <c r="L38" t="s">
        <v>3506</v>
      </c>
      <c r="M38" t="s">
        <v>3507</v>
      </c>
      <c r="N38" t="s">
        <v>3508</v>
      </c>
      <c r="O38" t="s">
        <v>2049</v>
      </c>
      <c r="P38" t="s">
        <v>388</v>
      </c>
      <c r="Q38" t="s">
        <v>3265</v>
      </c>
    </row>
    <row r="39" spans="1:17">
      <c r="A39">
        <v>310947</v>
      </c>
      <c r="B39" t="s">
        <v>41</v>
      </c>
      <c r="C39" t="s">
        <v>3146</v>
      </c>
      <c r="D39" t="s">
        <v>3147</v>
      </c>
      <c r="E39" t="s">
        <v>1941</v>
      </c>
      <c r="F39" s="605" t="s">
        <v>3148</v>
      </c>
      <c r="G39" t="s">
        <v>3502</v>
      </c>
      <c r="H39" t="s">
        <v>3503</v>
      </c>
      <c r="I39" t="s">
        <v>23</v>
      </c>
      <c r="J39" t="s">
        <v>3504</v>
      </c>
      <c r="K39" t="s">
        <v>3505</v>
      </c>
      <c r="L39" t="s">
        <v>3506</v>
      </c>
      <c r="M39" t="s">
        <v>3507</v>
      </c>
      <c r="N39" t="s">
        <v>3508</v>
      </c>
      <c r="O39" t="s">
        <v>2049</v>
      </c>
      <c r="P39" t="s">
        <v>388</v>
      </c>
      <c r="Q39" t="s">
        <v>3265</v>
      </c>
    </row>
    <row r="40" spans="1:17">
      <c r="A40">
        <v>310947</v>
      </c>
      <c r="B40" t="s">
        <v>41</v>
      </c>
      <c r="C40" t="s">
        <v>3146</v>
      </c>
      <c r="D40" t="s">
        <v>3147</v>
      </c>
      <c r="E40" t="s">
        <v>1941</v>
      </c>
      <c r="F40" s="605" t="s">
        <v>3148</v>
      </c>
      <c r="G40" t="s">
        <v>3502</v>
      </c>
      <c r="H40" t="s">
        <v>3503</v>
      </c>
      <c r="I40" t="s">
        <v>23</v>
      </c>
      <c r="J40" t="s">
        <v>3504</v>
      </c>
      <c r="K40" t="s">
        <v>3505</v>
      </c>
      <c r="L40" t="s">
        <v>3506</v>
      </c>
      <c r="M40" t="s">
        <v>3507</v>
      </c>
      <c r="N40" t="s">
        <v>3508</v>
      </c>
      <c r="O40" t="s">
        <v>2049</v>
      </c>
      <c r="P40" t="s">
        <v>388</v>
      </c>
      <c r="Q40" t="s">
        <v>3265</v>
      </c>
    </row>
    <row r="41" spans="1:17">
      <c r="A41">
        <v>310947</v>
      </c>
      <c r="B41" t="s">
        <v>41</v>
      </c>
      <c r="C41" t="s">
        <v>3146</v>
      </c>
      <c r="D41" t="s">
        <v>3147</v>
      </c>
      <c r="E41" t="s">
        <v>1941</v>
      </c>
      <c r="F41" s="605" t="s">
        <v>3148</v>
      </c>
      <c r="G41" t="s">
        <v>3502</v>
      </c>
      <c r="H41" t="s">
        <v>3503</v>
      </c>
      <c r="I41" t="s">
        <v>23</v>
      </c>
      <c r="J41" t="s">
        <v>3504</v>
      </c>
      <c r="K41" t="s">
        <v>3505</v>
      </c>
      <c r="L41" t="s">
        <v>3506</v>
      </c>
      <c r="M41" t="s">
        <v>3507</v>
      </c>
      <c r="N41" t="s">
        <v>3508</v>
      </c>
      <c r="O41" t="s">
        <v>2049</v>
      </c>
      <c r="P41" t="s">
        <v>388</v>
      </c>
      <c r="Q41" t="s">
        <v>3265</v>
      </c>
    </row>
    <row r="42" spans="1:17">
      <c r="A42">
        <v>310947</v>
      </c>
      <c r="B42" t="s">
        <v>41</v>
      </c>
      <c r="C42" t="s">
        <v>3146</v>
      </c>
      <c r="D42" t="s">
        <v>3147</v>
      </c>
      <c r="E42" t="s">
        <v>1941</v>
      </c>
      <c r="F42" s="605" t="s">
        <v>3148</v>
      </c>
      <c r="G42" t="s">
        <v>3502</v>
      </c>
      <c r="H42" t="s">
        <v>3503</v>
      </c>
      <c r="I42" t="s">
        <v>23</v>
      </c>
      <c r="J42" t="s">
        <v>3504</v>
      </c>
      <c r="K42" t="s">
        <v>3505</v>
      </c>
      <c r="L42" t="s">
        <v>3506</v>
      </c>
      <c r="M42" t="s">
        <v>3507</v>
      </c>
      <c r="N42" t="s">
        <v>3508</v>
      </c>
      <c r="O42" t="s">
        <v>2049</v>
      </c>
      <c r="P42" t="s">
        <v>388</v>
      </c>
      <c r="Q42" t="s">
        <v>3265</v>
      </c>
    </row>
    <row r="43" spans="1:17">
      <c r="A43">
        <v>310947</v>
      </c>
      <c r="B43" t="s">
        <v>41</v>
      </c>
      <c r="C43" t="s">
        <v>3146</v>
      </c>
      <c r="D43" t="s">
        <v>3147</v>
      </c>
      <c r="E43" t="s">
        <v>1941</v>
      </c>
      <c r="F43" s="605" t="s">
        <v>3148</v>
      </c>
      <c r="G43" t="s">
        <v>3502</v>
      </c>
      <c r="H43" t="s">
        <v>3503</v>
      </c>
      <c r="I43" t="s">
        <v>23</v>
      </c>
      <c r="J43" t="s">
        <v>3504</v>
      </c>
      <c r="K43" t="s">
        <v>3505</v>
      </c>
      <c r="L43" t="s">
        <v>3506</v>
      </c>
      <c r="M43" t="s">
        <v>3507</v>
      </c>
      <c r="N43" t="s">
        <v>3508</v>
      </c>
      <c r="O43" t="s">
        <v>2049</v>
      </c>
      <c r="P43" t="s">
        <v>388</v>
      </c>
      <c r="Q43" t="s">
        <v>3265</v>
      </c>
    </row>
    <row r="44" spans="1:17">
      <c r="A44">
        <v>317132</v>
      </c>
      <c r="B44" t="s">
        <v>29</v>
      </c>
      <c r="C44" t="s">
        <v>3146</v>
      </c>
      <c r="D44" t="s">
        <v>3147</v>
      </c>
      <c r="E44" t="s">
        <v>1941</v>
      </c>
      <c r="F44" s="605" t="s">
        <v>3148</v>
      </c>
      <c r="G44" t="s">
        <v>3778</v>
      </c>
      <c r="H44" t="s">
        <v>23</v>
      </c>
      <c r="I44" t="s">
        <v>23</v>
      </c>
      <c r="J44" t="s">
        <v>3779</v>
      </c>
      <c r="K44" t="s">
        <v>3780</v>
      </c>
      <c r="L44" t="s">
        <v>3781</v>
      </c>
      <c r="M44" t="s">
        <v>3782</v>
      </c>
      <c r="N44" t="s">
        <v>3783</v>
      </c>
      <c r="O44" t="s">
        <v>2049</v>
      </c>
      <c r="P44" t="s">
        <v>2070</v>
      </c>
      <c r="Q44" t="s">
        <v>26</v>
      </c>
    </row>
    <row r="45" spans="1:17">
      <c r="A45">
        <v>317132</v>
      </c>
      <c r="B45" t="s">
        <v>29</v>
      </c>
      <c r="C45" t="s">
        <v>3146</v>
      </c>
      <c r="D45" t="s">
        <v>3147</v>
      </c>
      <c r="E45" t="s">
        <v>1941</v>
      </c>
      <c r="F45" s="605" t="s">
        <v>3148</v>
      </c>
      <c r="G45" t="s">
        <v>3778</v>
      </c>
      <c r="H45" t="s">
        <v>23</v>
      </c>
      <c r="I45" t="s">
        <v>23</v>
      </c>
      <c r="J45" t="s">
        <v>3779</v>
      </c>
      <c r="K45" t="s">
        <v>3780</v>
      </c>
      <c r="L45" t="s">
        <v>3781</v>
      </c>
      <c r="M45" t="s">
        <v>3782</v>
      </c>
      <c r="N45" t="s">
        <v>3783</v>
      </c>
      <c r="O45" t="s">
        <v>2049</v>
      </c>
      <c r="P45" t="s">
        <v>2070</v>
      </c>
      <c r="Q45" t="s">
        <v>26</v>
      </c>
    </row>
    <row r="46" spans="1:17">
      <c r="A46">
        <v>317132</v>
      </c>
      <c r="B46" t="s">
        <v>29</v>
      </c>
      <c r="C46" t="s">
        <v>3146</v>
      </c>
      <c r="D46" t="s">
        <v>3147</v>
      </c>
      <c r="E46" t="s">
        <v>1941</v>
      </c>
      <c r="F46" s="605" t="s">
        <v>3148</v>
      </c>
      <c r="G46" t="s">
        <v>3778</v>
      </c>
      <c r="H46" t="s">
        <v>23</v>
      </c>
      <c r="I46" t="s">
        <v>23</v>
      </c>
      <c r="J46" t="s">
        <v>3779</v>
      </c>
      <c r="K46" t="s">
        <v>3780</v>
      </c>
      <c r="L46" t="s">
        <v>3781</v>
      </c>
      <c r="M46" t="s">
        <v>3782</v>
      </c>
      <c r="N46" t="s">
        <v>3783</v>
      </c>
      <c r="O46" t="s">
        <v>2049</v>
      </c>
      <c r="P46" t="s">
        <v>2070</v>
      </c>
      <c r="Q46" t="s">
        <v>26</v>
      </c>
    </row>
    <row r="47" spans="1:17">
      <c r="A47">
        <v>317132</v>
      </c>
      <c r="B47" t="s">
        <v>29</v>
      </c>
      <c r="C47" t="s">
        <v>3146</v>
      </c>
      <c r="D47" t="s">
        <v>3147</v>
      </c>
      <c r="E47" t="s">
        <v>1941</v>
      </c>
      <c r="F47" s="605" t="s">
        <v>3148</v>
      </c>
      <c r="G47" t="s">
        <v>3778</v>
      </c>
      <c r="H47" t="s">
        <v>23</v>
      </c>
      <c r="I47" t="s">
        <v>23</v>
      </c>
      <c r="J47" t="s">
        <v>3779</v>
      </c>
      <c r="K47" t="s">
        <v>3780</v>
      </c>
      <c r="L47" t="s">
        <v>3781</v>
      </c>
      <c r="M47" t="s">
        <v>3782</v>
      </c>
      <c r="N47" t="s">
        <v>3783</v>
      </c>
      <c r="O47" t="s">
        <v>2049</v>
      </c>
      <c r="P47" t="s">
        <v>2070</v>
      </c>
      <c r="Q47" t="s">
        <v>26</v>
      </c>
    </row>
    <row r="48" spans="1:17">
      <c r="A48">
        <v>317132</v>
      </c>
      <c r="B48" t="s">
        <v>29</v>
      </c>
      <c r="C48" t="s">
        <v>3146</v>
      </c>
      <c r="D48" t="s">
        <v>3147</v>
      </c>
      <c r="E48" t="s">
        <v>1941</v>
      </c>
      <c r="F48" s="605" t="s">
        <v>3148</v>
      </c>
      <c r="G48" t="s">
        <v>3778</v>
      </c>
      <c r="H48" t="s">
        <v>23</v>
      </c>
      <c r="I48" t="s">
        <v>23</v>
      </c>
      <c r="J48" t="s">
        <v>3779</v>
      </c>
      <c r="K48" t="s">
        <v>3780</v>
      </c>
      <c r="L48" t="s">
        <v>3781</v>
      </c>
      <c r="M48" t="s">
        <v>3782</v>
      </c>
      <c r="N48" t="s">
        <v>3783</v>
      </c>
      <c r="O48" t="s">
        <v>2049</v>
      </c>
      <c r="P48" t="s">
        <v>2070</v>
      </c>
      <c r="Q48" t="s">
        <v>26</v>
      </c>
    </row>
    <row r="49" spans="1:17">
      <c r="A49">
        <v>410838</v>
      </c>
      <c r="B49" t="s">
        <v>32</v>
      </c>
      <c r="C49" t="s">
        <v>3146</v>
      </c>
      <c r="D49" t="s">
        <v>3147</v>
      </c>
      <c r="E49" t="s">
        <v>1945</v>
      </c>
      <c r="F49" s="605" t="s">
        <v>3148</v>
      </c>
      <c r="G49" t="s">
        <v>3536</v>
      </c>
      <c r="H49" t="s">
        <v>23</v>
      </c>
      <c r="I49" t="s">
        <v>23</v>
      </c>
      <c r="J49" t="s">
        <v>3317</v>
      </c>
      <c r="K49" t="s">
        <v>3537</v>
      </c>
      <c r="L49" t="s">
        <v>3538</v>
      </c>
      <c r="M49" t="s">
        <v>3539</v>
      </c>
      <c r="N49" t="s">
        <v>3540</v>
      </c>
      <c r="O49" t="s">
        <v>2110</v>
      </c>
      <c r="P49" t="s">
        <v>356</v>
      </c>
      <c r="Q49" t="s">
        <v>3265</v>
      </c>
    </row>
    <row r="50" spans="1:17">
      <c r="A50">
        <v>410838</v>
      </c>
      <c r="B50" t="s">
        <v>32</v>
      </c>
      <c r="C50" t="s">
        <v>3146</v>
      </c>
      <c r="D50" t="s">
        <v>3147</v>
      </c>
      <c r="E50" t="s">
        <v>1945</v>
      </c>
      <c r="F50" s="605" t="s">
        <v>3148</v>
      </c>
      <c r="G50" t="s">
        <v>3536</v>
      </c>
      <c r="H50" t="s">
        <v>23</v>
      </c>
      <c r="I50" t="s">
        <v>23</v>
      </c>
      <c r="J50" t="s">
        <v>3317</v>
      </c>
      <c r="K50" t="s">
        <v>3537</v>
      </c>
      <c r="L50" t="s">
        <v>3538</v>
      </c>
      <c r="M50" t="s">
        <v>3539</v>
      </c>
      <c r="N50" t="s">
        <v>3540</v>
      </c>
      <c r="O50" t="s">
        <v>2110</v>
      </c>
      <c r="P50" t="s">
        <v>356</v>
      </c>
      <c r="Q50" t="s">
        <v>3265</v>
      </c>
    </row>
    <row r="51" spans="1:17">
      <c r="A51">
        <v>410838</v>
      </c>
      <c r="B51" t="s">
        <v>32</v>
      </c>
      <c r="C51" t="s">
        <v>3146</v>
      </c>
      <c r="D51" t="s">
        <v>3147</v>
      </c>
      <c r="E51" t="s">
        <v>1945</v>
      </c>
      <c r="F51" s="605" t="s">
        <v>3148</v>
      </c>
      <c r="G51" t="s">
        <v>3536</v>
      </c>
      <c r="H51" t="s">
        <v>23</v>
      </c>
      <c r="I51" t="s">
        <v>23</v>
      </c>
      <c r="J51" t="s">
        <v>3317</v>
      </c>
      <c r="K51" t="s">
        <v>3537</v>
      </c>
      <c r="L51" t="s">
        <v>3538</v>
      </c>
      <c r="M51" t="s">
        <v>3539</v>
      </c>
      <c r="N51" t="s">
        <v>3540</v>
      </c>
      <c r="O51" t="s">
        <v>2110</v>
      </c>
      <c r="P51" t="s">
        <v>356</v>
      </c>
      <c r="Q51" t="s">
        <v>3265</v>
      </c>
    </row>
    <row r="52" spans="1:17">
      <c r="A52">
        <v>410838</v>
      </c>
      <c r="B52" t="s">
        <v>32</v>
      </c>
      <c r="C52" t="s">
        <v>3146</v>
      </c>
      <c r="D52" t="s">
        <v>3147</v>
      </c>
      <c r="E52" t="s">
        <v>1945</v>
      </c>
      <c r="F52" s="605" t="s">
        <v>3148</v>
      </c>
      <c r="G52" t="s">
        <v>3536</v>
      </c>
      <c r="H52" t="s">
        <v>23</v>
      </c>
      <c r="I52" t="s">
        <v>23</v>
      </c>
      <c r="J52" t="s">
        <v>3317</v>
      </c>
      <c r="K52" t="s">
        <v>3537</v>
      </c>
      <c r="L52" t="s">
        <v>3538</v>
      </c>
      <c r="M52" t="s">
        <v>3539</v>
      </c>
      <c r="N52" t="s">
        <v>3540</v>
      </c>
      <c r="O52" t="s">
        <v>2110</v>
      </c>
      <c r="P52" t="s">
        <v>356</v>
      </c>
      <c r="Q52" t="s">
        <v>3265</v>
      </c>
    </row>
    <row r="53" spans="1:17">
      <c r="A53">
        <v>410838</v>
      </c>
      <c r="B53" t="s">
        <v>32</v>
      </c>
      <c r="C53" t="s">
        <v>3146</v>
      </c>
      <c r="D53" t="s">
        <v>3147</v>
      </c>
      <c r="E53" t="s">
        <v>1945</v>
      </c>
      <c r="F53" s="605" t="s">
        <v>3148</v>
      </c>
      <c r="G53" t="s">
        <v>3536</v>
      </c>
      <c r="H53" t="s">
        <v>23</v>
      </c>
      <c r="I53" t="s">
        <v>23</v>
      </c>
      <c r="J53" t="s">
        <v>3317</v>
      </c>
      <c r="K53" t="s">
        <v>3537</v>
      </c>
      <c r="L53" t="s">
        <v>3538</v>
      </c>
      <c r="M53" t="s">
        <v>3539</v>
      </c>
      <c r="N53" t="s">
        <v>3540</v>
      </c>
      <c r="O53" t="s">
        <v>2110</v>
      </c>
      <c r="P53" t="s">
        <v>356</v>
      </c>
      <c r="Q53" t="s">
        <v>3265</v>
      </c>
    </row>
    <row r="54" spans="1:17">
      <c r="A54">
        <v>410838</v>
      </c>
      <c r="B54" t="s">
        <v>32</v>
      </c>
      <c r="C54" t="s">
        <v>3146</v>
      </c>
      <c r="D54" t="s">
        <v>3147</v>
      </c>
      <c r="E54" t="s">
        <v>1945</v>
      </c>
      <c r="F54" s="605" t="s">
        <v>3148</v>
      </c>
      <c r="G54" t="s">
        <v>3536</v>
      </c>
      <c r="H54" t="s">
        <v>23</v>
      </c>
      <c r="I54" t="s">
        <v>23</v>
      </c>
      <c r="J54" t="s">
        <v>3317</v>
      </c>
      <c r="K54" t="s">
        <v>3537</v>
      </c>
      <c r="L54" t="s">
        <v>3538</v>
      </c>
      <c r="M54" t="s">
        <v>3539</v>
      </c>
      <c r="N54" t="s">
        <v>3540</v>
      </c>
      <c r="O54" t="s">
        <v>2110</v>
      </c>
      <c r="P54" t="s">
        <v>356</v>
      </c>
      <c r="Q54" t="s">
        <v>3265</v>
      </c>
    </row>
    <row r="55" spans="1:17">
      <c r="A55">
        <v>410838</v>
      </c>
      <c r="B55" t="s">
        <v>32</v>
      </c>
      <c r="C55" t="s">
        <v>3146</v>
      </c>
      <c r="D55" t="s">
        <v>3147</v>
      </c>
      <c r="E55" t="s">
        <v>1945</v>
      </c>
      <c r="F55" s="605" t="s">
        <v>3148</v>
      </c>
      <c r="G55" t="s">
        <v>3536</v>
      </c>
      <c r="H55" t="s">
        <v>23</v>
      </c>
      <c r="I55" t="s">
        <v>23</v>
      </c>
      <c r="J55" t="s">
        <v>3317</v>
      </c>
      <c r="K55" t="s">
        <v>3537</v>
      </c>
      <c r="L55" t="s">
        <v>3538</v>
      </c>
      <c r="M55" t="s">
        <v>3539</v>
      </c>
      <c r="N55" t="s">
        <v>3540</v>
      </c>
      <c r="O55" t="s">
        <v>2110</v>
      </c>
      <c r="P55" t="s">
        <v>356</v>
      </c>
      <c r="Q55" t="s">
        <v>3265</v>
      </c>
    </row>
    <row r="56" spans="1:17">
      <c r="A56">
        <v>410838</v>
      </c>
      <c r="B56" t="s">
        <v>32</v>
      </c>
      <c r="C56" t="s">
        <v>3146</v>
      </c>
      <c r="D56" t="s">
        <v>3147</v>
      </c>
      <c r="E56" t="s">
        <v>1945</v>
      </c>
      <c r="F56" s="605" t="s">
        <v>3148</v>
      </c>
      <c r="G56" t="s">
        <v>3536</v>
      </c>
      <c r="H56" t="s">
        <v>23</v>
      </c>
      <c r="I56" t="s">
        <v>23</v>
      </c>
      <c r="J56" t="s">
        <v>3317</v>
      </c>
      <c r="K56" t="s">
        <v>3537</v>
      </c>
      <c r="L56" t="s">
        <v>3538</v>
      </c>
      <c r="M56" t="s">
        <v>3539</v>
      </c>
      <c r="N56" t="s">
        <v>3540</v>
      </c>
      <c r="O56" t="s">
        <v>2110</v>
      </c>
      <c r="P56" t="s">
        <v>356</v>
      </c>
      <c r="Q56" t="s">
        <v>3265</v>
      </c>
    </row>
    <row r="57" spans="1:17">
      <c r="A57">
        <v>410838</v>
      </c>
      <c r="B57" t="s">
        <v>32</v>
      </c>
      <c r="C57" t="s">
        <v>3146</v>
      </c>
      <c r="D57" t="s">
        <v>3147</v>
      </c>
      <c r="E57" t="s">
        <v>1945</v>
      </c>
      <c r="F57" s="605" t="s">
        <v>3148</v>
      </c>
      <c r="G57" t="s">
        <v>3536</v>
      </c>
      <c r="H57" t="s">
        <v>23</v>
      </c>
      <c r="I57" t="s">
        <v>23</v>
      </c>
      <c r="J57" t="s">
        <v>3317</v>
      </c>
      <c r="K57" t="s">
        <v>3537</v>
      </c>
      <c r="L57" t="s">
        <v>3538</v>
      </c>
      <c r="M57" t="s">
        <v>3539</v>
      </c>
      <c r="N57" t="s">
        <v>3540</v>
      </c>
      <c r="O57" t="s">
        <v>2110</v>
      </c>
      <c r="P57" t="s">
        <v>356</v>
      </c>
      <c r="Q57" t="s">
        <v>3265</v>
      </c>
    </row>
    <row r="58" spans="1:17">
      <c r="A58">
        <v>410838</v>
      </c>
      <c r="B58" t="s">
        <v>32</v>
      </c>
      <c r="C58" t="s">
        <v>3146</v>
      </c>
      <c r="D58" t="s">
        <v>3147</v>
      </c>
      <c r="E58" t="s">
        <v>1945</v>
      </c>
      <c r="F58" s="605" t="s">
        <v>3148</v>
      </c>
      <c r="G58" t="s">
        <v>3536</v>
      </c>
      <c r="H58" t="s">
        <v>23</v>
      </c>
      <c r="I58" t="s">
        <v>23</v>
      </c>
      <c r="J58" t="s">
        <v>3317</v>
      </c>
      <c r="K58" t="s">
        <v>3537</v>
      </c>
      <c r="L58" t="s">
        <v>3538</v>
      </c>
      <c r="M58" t="s">
        <v>3539</v>
      </c>
      <c r="N58" t="s">
        <v>3540</v>
      </c>
      <c r="O58" t="s">
        <v>2110</v>
      </c>
      <c r="P58" t="s">
        <v>356</v>
      </c>
      <c r="Q58" t="s">
        <v>3265</v>
      </c>
    </row>
    <row r="59" spans="1:17">
      <c r="A59">
        <v>410838</v>
      </c>
      <c r="B59" t="s">
        <v>32</v>
      </c>
      <c r="C59" t="s">
        <v>3146</v>
      </c>
      <c r="D59" t="s">
        <v>3147</v>
      </c>
      <c r="E59" t="s">
        <v>1945</v>
      </c>
      <c r="F59" s="605" t="s">
        <v>3148</v>
      </c>
      <c r="G59" t="s">
        <v>3536</v>
      </c>
      <c r="H59" t="s">
        <v>23</v>
      </c>
      <c r="I59" t="s">
        <v>23</v>
      </c>
      <c r="J59" t="s">
        <v>3317</v>
      </c>
      <c r="K59" t="s">
        <v>3537</v>
      </c>
      <c r="L59" t="s">
        <v>3538</v>
      </c>
      <c r="M59" t="s">
        <v>3539</v>
      </c>
      <c r="N59" t="s">
        <v>3540</v>
      </c>
      <c r="O59" t="s">
        <v>2110</v>
      </c>
      <c r="P59" t="s">
        <v>356</v>
      </c>
      <c r="Q59" t="s">
        <v>3265</v>
      </c>
    </row>
    <row r="60" spans="1:17">
      <c r="A60">
        <v>413584</v>
      </c>
      <c r="B60" t="s">
        <v>45</v>
      </c>
      <c r="C60" t="s">
        <v>3146</v>
      </c>
      <c r="D60" t="s">
        <v>3147</v>
      </c>
      <c r="E60" t="s">
        <v>1941</v>
      </c>
      <c r="F60" s="605" t="s">
        <v>3148</v>
      </c>
      <c r="G60" t="s">
        <v>3305</v>
      </c>
      <c r="H60" t="s">
        <v>23</v>
      </c>
      <c r="I60" t="s">
        <v>23</v>
      </c>
      <c r="J60" t="s">
        <v>3306</v>
      </c>
      <c r="K60" t="s">
        <v>3307</v>
      </c>
      <c r="L60" t="s">
        <v>3308</v>
      </c>
      <c r="M60" t="s">
        <v>3309</v>
      </c>
      <c r="N60" t="s">
        <v>3310</v>
      </c>
      <c r="O60" t="s">
        <v>2049</v>
      </c>
      <c r="P60" t="s">
        <v>396</v>
      </c>
      <c r="Q60" t="s">
        <v>2182</v>
      </c>
    </row>
    <row r="61" spans="1:17">
      <c r="A61">
        <v>413584</v>
      </c>
      <c r="B61" t="s">
        <v>45</v>
      </c>
      <c r="C61" t="s">
        <v>3146</v>
      </c>
      <c r="D61" t="s">
        <v>3147</v>
      </c>
      <c r="E61" t="s">
        <v>1941</v>
      </c>
      <c r="F61" s="605" t="s">
        <v>3148</v>
      </c>
      <c r="G61" t="s">
        <v>3305</v>
      </c>
      <c r="H61" t="s">
        <v>23</v>
      </c>
      <c r="I61" t="s">
        <v>23</v>
      </c>
      <c r="J61" t="s">
        <v>3306</v>
      </c>
      <c r="K61" t="s">
        <v>3307</v>
      </c>
      <c r="L61" t="s">
        <v>3308</v>
      </c>
      <c r="M61" t="s">
        <v>3309</v>
      </c>
      <c r="N61" t="s">
        <v>3310</v>
      </c>
      <c r="O61" t="s">
        <v>2049</v>
      </c>
      <c r="P61" t="s">
        <v>396</v>
      </c>
      <c r="Q61" t="s">
        <v>2182</v>
      </c>
    </row>
    <row r="62" spans="1:17">
      <c r="A62">
        <v>413584</v>
      </c>
      <c r="B62" t="s">
        <v>45</v>
      </c>
      <c r="C62" t="s">
        <v>3146</v>
      </c>
      <c r="D62" t="s">
        <v>3147</v>
      </c>
      <c r="E62" t="s">
        <v>1941</v>
      </c>
      <c r="F62" s="605" t="s">
        <v>3148</v>
      </c>
      <c r="G62" t="s">
        <v>3305</v>
      </c>
      <c r="H62" t="s">
        <v>23</v>
      </c>
      <c r="I62" t="s">
        <v>23</v>
      </c>
      <c r="J62" t="s">
        <v>3306</v>
      </c>
      <c r="K62" t="s">
        <v>3307</v>
      </c>
      <c r="L62" t="s">
        <v>3308</v>
      </c>
      <c r="M62" t="s">
        <v>3309</v>
      </c>
      <c r="N62" t="s">
        <v>3310</v>
      </c>
      <c r="O62" t="s">
        <v>2049</v>
      </c>
      <c r="P62" t="s">
        <v>396</v>
      </c>
      <c r="Q62" t="s">
        <v>2182</v>
      </c>
    </row>
    <row r="63" spans="1:17">
      <c r="A63">
        <v>413584</v>
      </c>
      <c r="B63" t="s">
        <v>45</v>
      </c>
      <c r="C63" t="s">
        <v>3146</v>
      </c>
      <c r="D63" t="s">
        <v>3147</v>
      </c>
      <c r="E63" t="s">
        <v>1941</v>
      </c>
      <c r="F63" s="605" t="s">
        <v>3148</v>
      </c>
      <c r="G63" t="s">
        <v>3305</v>
      </c>
      <c r="H63" t="s">
        <v>23</v>
      </c>
      <c r="I63" t="s">
        <v>23</v>
      </c>
      <c r="J63" t="s">
        <v>3306</v>
      </c>
      <c r="K63" t="s">
        <v>3307</v>
      </c>
      <c r="L63" t="s">
        <v>3308</v>
      </c>
      <c r="M63" t="s">
        <v>3309</v>
      </c>
      <c r="N63" t="s">
        <v>3310</v>
      </c>
      <c r="O63" t="s">
        <v>2049</v>
      </c>
      <c r="P63" t="s">
        <v>396</v>
      </c>
      <c r="Q63" t="s">
        <v>2182</v>
      </c>
    </row>
    <row r="64" spans="1:17">
      <c r="A64">
        <v>418609</v>
      </c>
      <c r="B64" t="s">
        <v>27</v>
      </c>
      <c r="C64" t="s">
        <v>3146</v>
      </c>
      <c r="D64" t="s">
        <v>3147</v>
      </c>
      <c r="E64" t="s">
        <v>1943</v>
      </c>
      <c r="F64" s="605" t="s">
        <v>3148</v>
      </c>
      <c r="G64" t="s">
        <v>3352</v>
      </c>
      <c r="H64" t="s">
        <v>3353</v>
      </c>
      <c r="I64" t="s">
        <v>23</v>
      </c>
      <c r="J64" t="s">
        <v>3317</v>
      </c>
      <c r="K64" t="s">
        <v>3354</v>
      </c>
      <c r="L64" t="s">
        <v>3355</v>
      </c>
      <c r="M64" t="s">
        <v>3356</v>
      </c>
      <c r="N64" t="s">
        <v>3357</v>
      </c>
      <c r="O64" t="s">
        <v>2051</v>
      </c>
      <c r="P64" t="s">
        <v>405</v>
      </c>
      <c r="Q64" t="s">
        <v>3248</v>
      </c>
    </row>
    <row r="65" spans="1:17">
      <c r="A65">
        <v>418609</v>
      </c>
      <c r="B65" t="s">
        <v>27</v>
      </c>
      <c r="C65" t="s">
        <v>3146</v>
      </c>
      <c r="D65" t="s">
        <v>3147</v>
      </c>
      <c r="E65" t="s">
        <v>1943</v>
      </c>
      <c r="F65" s="605" t="s">
        <v>3148</v>
      </c>
      <c r="G65" t="s">
        <v>3352</v>
      </c>
      <c r="H65" t="s">
        <v>3353</v>
      </c>
      <c r="I65" t="s">
        <v>23</v>
      </c>
      <c r="J65" t="s">
        <v>3317</v>
      </c>
      <c r="K65" t="s">
        <v>3354</v>
      </c>
      <c r="L65" t="s">
        <v>3355</v>
      </c>
      <c r="M65" t="s">
        <v>3356</v>
      </c>
      <c r="N65" t="s">
        <v>3357</v>
      </c>
      <c r="O65" t="s">
        <v>2051</v>
      </c>
      <c r="P65" t="s">
        <v>405</v>
      </c>
      <c r="Q65" t="s">
        <v>3248</v>
      </c>
    </row>
    <row r="66" spans="1:17">
      <c r="A66">
        <v>418609</v>
      </c>
      <c r="B66" t="s">
        <v>27</v>
      </c>
      <c r="C66" t="s">
        <v>3146</v>
      </c>
      <c r="D66" t="s">
        <v>3147</v>
      </c>
      <c r="E66" t="s">
        <v>1943</v>
      </c>
      <c r="F66" s="605" t="s">
        <v>3148</v>
      </c>
      <c r="G66" t="s">
        <v>3352</v>
      </c>
      <c r="H66" t="s">
        <v>3353</v>
      </c>
      <c r="I66" t="s">
        <v>23</v>
      </c>
      <c r="J66" t="s">
        <v>3317</v>
      </c>
      <c r="K66" t="s">
        <v>3354</v>
      </c>
      <c r="L66" t="s">
        <v>3355</v>
      </c>
      <c r="M66" t="s">
        <v>3356</v>
      </c>
      <c r="N66" t="s">
        <v>3357</v>
      </c>
      <c r="O66" t="s">
        <v>2051</v>
      </c>
      <c r="P66" t="s">
        <v>405</v>
      </c>
      <c r="Q66" t="s">
        <v>3248</v>
      </c>
    </row>
    <row r="67" spans="1:17">
      <c r="A67">
        <v>418609</v>
      </c>
      <c r="B67" t="s">
        <v>27</v>
      </c>
      <c r="C67" t="s">
        <v>3146</v>
      </c>
      <c r="D67" t="s">
        <v>3147</v>
      </c>
      <c r="E67" t="s">
        <v>1943</v>
      </c>
      <c r="F67" s="605" t="s">
        <v>3148</v>
      </c>
      <c r="G67" t="s">
        <v>3352</v>
      </c>
      <c r="H67" t="s">
        <v>3353</v>
      </c>
      <c r="I67" t="s">
        <v>23</v>
      </c>
      <c r="J67" t="s">
        <v>3317</v>
      </c>
      <c r="K67" t="s">
        <v>3354</v>
      </c>
      <c r="L67" t="s">
        <v>3355</v>
      </c>
      <c r="M67" t="s">
        <v>3356</v>
      </c>
      <c r="N67" t="s">
        <v>3357</v>
      </c>
      <c r="O67" t="s">
        <v>2051</v>
      </c>
      <c r="P67" t="s">
        <v>405</v>
      </c>
      <c r="Q67" t="s">
        <v>3248</v>
      </c>
    </row>
    <row r="68" spans="1:17">
      <c r="A68">
        <v>418609</v>
      </c>
      <c r="B68" t="s">
        <v>27</v>
      </c>
      <c r="C68" t="s">
        <v>3146</v>
      </c>
      <c r="D68" t="s">
        <v>3147</v>
      </c>
      <c r="E68" t="s">
        <v>1943</v>
      </c>
      <c r="F68" s="605" t="s">
        <v>3148</v>
      </c>
      <c r="G68" t="s">
        <v>3352</v>
      </c>
      <c r="H68" t="s">
        <v>3353</v>
      </c>
      <c r="I68" t="s">
        <v>23</v>
      </c>
      <c r="J68" t="s">
        <v>3317</v>
      </c>
      <c r="K68" t="s">
        <v>3354</v>
      </c>
      <c r="L68" t="s">
        <v>3355</v>
      </c>
      <c r="M68" t="s">
        <v>3356</v>
      </c>
      <c r="N68" t="s">
        <v>3357</v>
      </c>
      <c r="O68" t="s">
        <v>2051</v>
      </c>
      <c r="P68" t="s">
        <v>405</v>
      </c>
      <c r="Q68" t="s">
        <v>3248</v>
      </c>
    </row>
    <row r="69" spans="1:17">
      <c r="A69">
        <v>711516</v>
      </c>
      <c r="B69" t="s">
        <v>27</v>
      </c>
      <c r="C69" t="s">
        <v>3146</v>
      </c>
      <c r="D69" t="s">
        <v>3147</v>
      </c>
      <c r="E69" t="s">
        <v>1941</v>
      </c>
      <c r="F69" s="605" t="s">
        <v>3148</v>
      </c>
      <c r="G69" t="s">
        <v>3848</v>
      </c>
      <c r="H69" t="s">
        <v>23</v>
      </c>
      <c r="I69" t="s">
        <v>23</v>
      </c>
      <c r="J69" t="s">
        <v>3849</v>
      </c>
      <c r="K69" t="s">
        <v>3850</v>
      </c>
      <c r="L69" t="s">
        <v>3851</v>
      </c>
      <c r="M69" t="s">
        <v>3852</v>
      </c>
      <c r="N69" t="s">
        <v>3853</v>
      </c>
      <c r="O69" t="s">
        <v>2049</v>
      </c>
      <c r="P69" t="s">
        <v>2114</v>
      </c>
      <c r="Q69" t="s">
        <v>222</v>
      </c>
    </row>
    <row r="70" spans="1:17">
      <c r="A70">
        <v>711516</v>
      </c>
      <c r="B70" t="s">
        <v>27</v>
      </c>
      <c r="C70" t="s">
        <v>3146</v>
      </c>
      <c r="D70" t="s">
        <v>3147</v>
      </c>
      <c r="E70" t="s">
        <v>1941</v>
      </c>
      <c r="F70" s="605" t="s">
        <v>3148</v>
      </c>
      <c r="G70" t="s">
        <v>3848</v>
      </c>
      <c r="H70" t="s">
        <v>23</v>
      </c>
      <c r="I70" t="s">
        <v>23</v>
      </c>
      <c r="J70" t="s">
        <v>3849</v>
      </c>
      <c r="K70" t="s">
        <v>3850</v>
      </c>
      <c r="L70" t="s">
        <v>3851</v>
      </c>
      <c r="M70" t="s">
        <v>3852</v>
      </c>
      <c r="N70" t="s">
        <v>3853</v>
      </c>
      <c r="O70" t="s">
        <v>2049</v>
      </c>
      <c r="P70" t="s">
        <v>2114</v>
      </c>
      <c r="Q70" t="s">
        <v>222</v>
      </c>
    </row>
    <row r="71" spans="1:17">
      <c r="A71">
        <v>711516</v>
      </c>
      <c r="B71" t="s">
        <v>27</v>
      </c>
      <c r="C71" t="s">
        <v>3146</v>
      </c>
      <c r="D71" t="s">
        <v>3147</v>
      </c>
      <c r="E71" t="s">
        <v>1941</v>
      </c>
      <c r="F71" s="605" t="s">
        <v>3148</v>
      </c>
      <c r="G71" t="s">
        <v>3848</v>
      </c>
      <c r="H71" t="s">
        <v>23</v>
      </c>
      <c r="I71" t="s">
        <v>23</v>
      </c>
      <c r="J71" t="s">
        <v>3849</v>
      </c>
      <c r="K71" t="s">
        <v>3850</v>
      </c>
      <c r="L71" t="s">
        <v>3851</v>
      </c>
      <c r="M71" t="s">
        <v>3852</v>
      </c>
      <c r="N71" t="s">
        <v>3853</v>
      </c>
      <c r="O71" t="s">
        <v>2049</v>
      </c>
      <c r="P71" t="s">
        <v>2114</v>
      </c>
      <c r="Q71" t="s">
        <v>222</v>
      </c>
    </row>
    <row r="72" spans="1:17">
      <c r="A72">
        <v>711516</v>
      </c>
      <c r="B72" t="s">
        <v>27</v>
      </c>
      <c r="C72" t="s">
        <v>3146</v>
      </c>
      <c r="D72" t="s">
        <v>3147</v>
      </c>
      <c r="E72" t="s">
        <v>1941</v>
      </c>
      <c r="F72" s="605" t="s">
        <v>3148</v>
      </c>
      <c r="G72" t="s">
        <v>3848</v>
      </c>
      <c r="H72" t="s">
        <v>23</v>
      </c>
      <c r="I72" t="s">
        <v>23</v>
      </c>
      <c r="J72" t="s">
        <v>3849</v>
      </c>
      <c r="K72" t="s">
        <v>3850</v>
      </c>
      <c r="L72" t="s">
        <v>3851</v>
      </c>
      <c r="M72" t="s">
        <v>3852</v>
      </c>
      <c r="N72" t="s">
        <v>3853</v>
      </c>
      <c r="O72" t="s">
        <v>2049</v>
      </c>
      <c r="P72" t="s">
        <v>2114</v>
      </c>
      <c r="Q72" t="s">
        <v>222</v>
      </c>
    </row>
    <row r="73" spans="1:17">
      <c r="A73">
        <v>711516</v>
      </c>
      <c r="B73" t="s">
        <v>27</v>
      </c>
      <c r="C73" t="s">
        <v>3146</v>
      </c>
      <c r="D73" t="s">
        <v>3147</v>
      </c>
      <c r="E73" t="s">
        <v>1941</v>
      </c>
      <c r="F73" s="605" t="s">
        <v>3148</v>
      </c>
      <c r="G73" t="s">
        <v>3848</v>
      </c>
      <c r="H73" t="s">
        <v>23</v>
      </c>
      <c r="I73" t="s">
        <v>23</v>
      </c>
      <c r="J73" t="s">
        <v>3849</v>
      </c>
      <c r="K73" t="s">
        <v>3850</v>
      </c>
      <c r="L73" t="s">
        <v>3851</v>
      </c>
      <c r="M73" t="s">
        <v>3852</v>
      </c>
      <c r="N73" t="s">
        <v>3853</v>
      </c>
      <c r="O73" t="s">
        <v>2049</v>
      </c>
      <c r="P73" t="s">
        <v>2114</v>
      </c>
      <c r="Q73" t="s">
        <v>222</v>
      </c>
    </row>
    <row r="74" spans="1:17">
      <c r="A74">
        <v>711706</v>
      </c>
      <c r="B74" t="s">
        <v>22</v>
      </c>
      <c r="C74" t="s">
        <v>3146</v>
      </c>
      <c r="D74" t="s">
        <v>3147</v>
      </c>
      <c r="E74" t="s">
        <v>4048</v>
      </c>
      <c r="F74" s="605" t="s">
        <v>3148</v>
      </c>
      <c r="G74" t="s">
        <v>3585</v>
      </c>
      <c r="H74" t="s">
        <v>3586</v>
      </c>
      <c r="I74" t="s">
        <v>23</v>
      </c>
      <c r="J74" t="s">
        <v>3587</v>
      </c>
      <c r="K74" t="s">
        <v>3588</v>
      </c>
      <c r="L74" t="s">
        <v>3589</v>
      </c>
      <c r="M74" t="s">
        <v>3590</v>
      </c>
      <c r="N74" t="s">
        <v>3591</v>
      </c>
      <c r="O74" t="s">
        <v>4049</v>
      </c>
      <c r="P74" t="s">
        <v>56</v>
      </c>
      <c r="Q74" t="s">
        <v>3191</v>
      </c>
    </row>
    <row r="75" spans="1:17">
      <c r="A75">
        <v>1310318</v>
      </c>
      <c r="B75" t="s">
        <v>37</v>
      </c>
      <c r="C75" t="s">
        <v>3146</v>
      </c>
      <c r="D75" t="s">
        <v>3147</v>
      </c>
      <c r="E75" t="s">
        <v>1941</v>
      </c>
      <c r="F75" s="605" t="s">
        <v>3148</v>
      </c>
      <c r="G75" t="s">
        <v>3898</v>
      </c>
      <c r="H75" t="s">
        <v>23</v>
      </c>
      <c r="I75" t="s">
        <v>23</v>
      </c>
      <c r="J75" t="s">
        <v>3899</v>
      </c>
      <c r="K75" t="s">
        <v>3900</v>
      </c>
      <c r="L75" t="s">
        <v>3901</v>
      </c>
      <c r="M75" t="s">
        <v>3902</v>
      </c>
      <c r="N75" t="s">
        <v>3903</v>
      </c>
      <c r="O75" t="s">
        <v>2049</v>
      </c>
      <c r="P75" t="s">
        <v>370</v>
      </c>
      <c r="Q75" t="s">
        <v>3265</v>
      </c>
    </row>
    <row r="76" spans="1:17">
      <c r="A76">
        <v>1310318</v>
      </c>
      <c r="B76" t="s">
        <v>37</v>
      </c>
      <c r="C76" t="s">
        <v>3146</v>
      </c>
      <c r="D76" t="s">
        <v>3147</v>
      </c>
      <c r="E76" t="s">
        <v>1941</v>
      </c>
      <c r="F76" s="605" t="s">
        <v>3148</v>
      </c>
      <c r="G76" t="s">
        <v>3898</v>
      </c>
      <c r="H76" t="s">
        <v>23</v>
      </c>
      <c r="I76" t="s">
        <v>23</v>
      </c>
      <c r="J76" t="s">
        <v>3899</v>
      </c>
      <c r="K76" t="s">
        <v>3900</v>
      </c>
      <c r="L76" t="s">
        <v>3901</v>
      </c>
      <c r="M76" t="s">
        <v>3902</v>
      </c>
      <c r="N76" t="s">
        <v>3903</v>
      </c>
      <c r="O76" t="s">
        <v>2049</v>
      </c>
      <c r="P76" t="s">
        <v>370</v>
      </c>
      <c r="Q76" t="s">
        <v>3265</v>
      </c>
    </row>
    <row r="77" spans="1:17">
      <c r="A77">
        <v>1310318</v>
      </c>
      <c r="B77" t="s">
        <v>37</v>
      </c>
      <c r="C77" t="s">
        <v>3146</v>
      </c>
      <c r="D77" t="s">
        <v>3147</v>
      </c>
      <c r="E77" t="s">
        <v>1941</v>
      </c>
      <c r="F77" s="605" t="s">
        <v>3148</v>
      </c>
      <c r="G77" t="s">
        <v>3898</v>
      </c>
      <c r="H77" t="s">
        <v>23</v>
      </c>
      <c r="I77" t="s">
        <v>23</v>
      </c>
      <c r="J77" t="s">
        <v>3899</v>
      </c>
      <c r="K77" t="s">
        <v>3900</v>
      </c>
      <c r="L77" t="s">
        <v>3901</v>
      </c>
      <c r="M77" t="s">
        <v>3902</v>
      </c>
      <c r="N77" t="s">
        <v>3903</v>
      </c>
      <c r="O77" t="s">
        <v>2049</v>
      </c>
      <c r="P77" t="s">
        <v>370</v>
      </c>
      <c r="Q77" t="s">
        <v>3265</v>
      </c>
    </row>
    <row r="78" spans="1:17">
      <c r="A78">
        <v>1310318</v>
      </c>
      <c r="B78" t="s">
        <v>37</v>
      </c>
      <c r="C78" t="s">
        <v>3146</v>
      </c>
      <c r="D78" t="s">
        <v>3147</v>
      </c>
      <c r="E78" t="s">
        <v>1941</v>
      </c>
      <c r="F78" s="605" t="s">
        <v>3148</v>
      </c>
      <c r="G78" t="s">
        <v>3898</v>
      </c>
      <c r="H78" t="s">
        <v>23</v>
      </c>
      <c r="I78" t="s">
        <v>23</v>
      </c>
      <c r="J78" t="s">
        <v>3899</v>
      </c>
      <c r="K78" t="s">
        <v>3900</v>
      </c>
      <c r="L78" t="s">
        <v>3901</v>
      </c>
      <c r="M78" t="s">
        <v>3902</v>
      </c>
      <c r="N78" t="s">
        <v>3903</v>
      </c>
      <c r="O78" t="s">
        <v>2049</v>
      </c>
      <c r="P78" t="s">
        <v>370</v>
      </c>
      <c r="Q78" t="s">
        <v>3265</v>
      </c>
    </row>
    <row r="79" spans="1:17">
      <c r="A79">
        <v>1310318</v>
      </c>
      <c r="B79" t="s">
        <v>37</v>
      </c>
      <c r="C79" t="s">
        <v>3146</v>
      </c>
      <c r="D79" t="s">
        <v>3147</v>
      </c>
      <c r="E79" t="s">
        <v>1941</v>
      </c>
      <c r="F79" s="605" t="s">
        <v>3148</v>
      </c>
      <c r="G79" t="s">
        <v>3898</v>
      </c>
      <c r="H79" t="s">
        <v>23</v>
      </c>
      <c r="I79" t="s">
        <v>23</v>
      </c>
      <c r="J79" t="s">
        <v>3899</v>
      </c>
      <c r="K79" t="s">
        <v>3900</v>
      </c>
      <c r="L79" t="s">
        <v>3901</v>
      </c>
      <c r="M79" t="s">
        <v>3902</v>
      </c>
      <c r="N79" t="s">
        <v>3903</v>
      </c>
      <c r="O79" t="s">
        <v>2049</v>
      </c>
      <c r="P79" t="s">
        <v>370</v>
      </c>
      <c r="Q79" t="s">
        <v>3265</v>
      </c>
    </row>
    <row r="80" spans="1:17">
      <c r="A80">
        <v>1310318</v>
      </c>
      <c r="B80" t="s">
        <v>37</v>
      </c>
      <c r="C80" t="s">
        <v>3146</v>
      </c>
      <c r="D80" t="s">
        <v>3147</v>
      </c>
      <c r="E80" t="s">
        <v>1941</v>
      </c>
      <c r="F80" s="605" t="s">
        <v>3148</v>
      </c>
      <c r="G80" t="s">
        <v>3898</v>
      </c>
      <c r="H80" t="s">
        <v>23</v>
      </c>
      <c r="I80" t="s">
        <v>23</v>
      </c>
      <c r="J80" t="s">
        <v>3899</v>
      </c>
      <c r="K80" t="s">
        <v>3900</v>
      </c>
      <c r="L80" t="s">
        <v>3901</v>
      </c>
      <c r="M80" t="s">
        <v>3902</v>
      </c>
      <c r="N80" t="s">
        <v>3903</v>
      </c>
      <c r="O80" t="s">
        <v>2049</v>
      </c>
      <c r="P80" t="s">
        <v>370</v>
      </c>
      <c r="Q80" t="s">
        <v>3265</v>
      </c>
    </row>
    <row r="81" spans="1:17">
      <c r="A81">
        <v>2810167</v>
      </c>
      <c r="B81" t="s">
        <v>27</v>
      </c>
      <c r="C81" t="s">
        <v>3146</v>
      </c>
      <c r="D81" t="s">
        <v>3147</v>
      </c>
      <c r="E81" t="s">
        <v>1945</v>
      </c>
      <c r="F81" s="605" t="s">
        <v>3148</v>
      </c>
      <c r="G81" t="s">
        <v>3925</v>
      </c>
      <c r="H81" t="s">
        <v>23</v>
      </c>
      <c r="I81" t="s">
        <v>23</v>
      </c>
      <c r="J81" t="s">
        <v>3926</v>
      </c>
      <c r="K81" t="s">
        <v>3927</v>
      </c>
      <c r="L81" t="s">
        <v>3928</v>
      </c>
      <c r="M81" t="s">
        <v>3929</v>
      </c>
      <c r="N81" t="s">
        <v>3930</v>
      </c>
      <c r="O81" t="s">
        <v>2110</v>
      </c>
      <c r="P81" t="s">
        <v>355</v>
      </c>
      <c r="Q81" t="s">
        <v>3363</v>
      </c>
    </row>
    <row r="82" spans="1:17">
      <c r="A82">
        <v>2810167</v>
      </c>
      <c r="B82" t="s">
        <v>27</v>
      </c>
      <c r="C82" t="s">
        <v>3146</v>
      </c>
      <c r="D82" t="s">
        <v>3147</v>
      </c>
      <c r="E82" t="s">
        <v>1945</v>
      </c>
      <c r="F82" s="605" t="s">
        <v>3148</v>
      </c>
      <c r="G82" t="s">
        <v>3925</v>
      </c>
      <c r="H82" t="s">
        <v>23</v>
      </c>
      <c r="I82" t="s">
        <v>23</v>
      </c>
      <c r="J82" t="s">
        <v>3926</v>
      </c>
      <c r="K82" t="s">
        <v>3927</v>
      </c>
      <c r="L82" t="s">
        <v>3928</v>
      </c>
      <c r="M82" t="s">
        <v>3929</v>
      </c>
      <c r="N82" t="s">
        <v>3930</v>
      </c>
      <c r="O82" t="s">
        <v>2110</v>
      </c>
      <c r="P82" t="s">
        <v>355</v>
      </c>
      <c r="Q82" t="s">
        <v>3363</v>
      </c>
    </row>
    <row r="83" spans="1:17">
      <c r="A83">
        <v>2810167</v>
      </c>
      <c r="B83" t="s">
        <v>27</v>
      </c>
      <c r="C83" t="s">
        <v>3146</v>
      </c>
      <c r="D83" t="s">
        <v>3147</v>
      </c>
      <c r="E83" t="s">
        <v>1945</v>
      </c>
      <c r="F83" s="605" t="s">
        <v>3148</v>
      </c>
      <c r="G83" t="s">
        <v>3925</v>
      </c>
      <c r="H83" t="s">
        <v>23</v>
      </c>
      <c r="I83" t="s">
        <v>23</v>
      </c>
      <c r="J83" t="s">
        <v>3926</v>
      </c>
      <c r="K83" t="s">
        <v>3927</v>
      </c>
      <c r="L83" t="s">
        <v>3928</v>
      </c>
      <c r="M83" t="s">
        <v>3929</v>
      </c>
      <c r="N83" t="s">
        <v>3930</v>
      </c>
      <c r="O83" t="s">
        <v>2110</v>
      </c>
      <c r="P83" t="s">
        <v>355</v>
      </c>
      <c r="Q83" t="s">
        <v>3363</v>
      </c>
    </row>
    <row r="84" spans="1:17">
      <c r="A84">
        <v>2810167</v>
      </c>
      <c r="B84" t="s">
        <v>27</v>
      </c>
      <c r="C84" t="s">
        <v>3146</v>
      </c>
      <c r="D84" t="s">
        <v>3147</v>
      </c>
      <c r="E84" t="s">
        <v>1945</v>
      </c>
      <c r="F84" s="605" t="s">
        <v>3148</v>
      </c>
      <c r="G84" t="s">
        <v>3925</v>
      </c>
      <c r="H84" t="s">
        <v>23</v>
      </c>
      <c r="I84" t="s">
        <v>23</v>
      </c>
      <c r="J84" t="s">
        <v>3926</v>
      </c>
      <c r="K84" t="s">
        <v>3927</v>
      </c>
      <c r="L84" t="s">
        <v>3928</v>
      </c>
      <c r="M84" t="s">
        <v>3929</v>
      </c>
      <c r="N84" t="s">
        <v>3930</v>
      </c>
      <c r="O84" t="s">
        <v>2110</v>
      </c>
      <c r="P84" t="s">
        <v>355</v>
      </c>
      <c r="Q84" t="s">
        <v>3363</v>
      </c>
    </row>
    <row r="85" spans="1:17">
      <c r="A85">
        <v>3111532</v>
      </c>
      <c r="B85" t="s">
        <v>22</v>
      </c>
      <c r="C85" t="s">
        <v>3146</v>
      </c>
      <c r="D85" t="s">
        <v>3147</v>
      </c>
      <c r="E85" t="s">
        <v>1945</v>
      </c>
      <c r="F85" s="605" t="s">
        <v>3148</v>
      </c>
      <c r="G85" t="s">
        <v>3666</v>
      </c>
      <c r="H85" t="s">
        <v>23</v>
      </c>
      <c r="I85" t="s">
        <v>23</v>
      </c>
      <c r="J85" t="s">
        <v>3667</v>
      </c>
      <c r="K85" t="s">
        <v>3668</v>
      </c>
      <c r="L85" t="s">
        <v>3669</v>
      </c>
      <c r="M85" t="s">
        <v>3670</v>
      </c>
      <c r="N85" t="s">
        <v>3671</v>
      </c>
      <c r="O85" t="s">
        <v>2110</v>
      </c>
      <c r="P85" t="s">
        <v>354</v>
      </c>
      <c r="Q85" t="s">
        <v>26</v>
      </c>
    </row>
    <row r="86" spans="1:17">
      <c r="A86">
        <v>3111532</v>
      </c>
      <c r="B86" t="s">
        <v>22</v>
      </c>
      <c r="C86" t="s">
        <v>3146</v>
      </c>
      <c r="D86" t="s">
        <v>3147</v>
      </c>
      <c r="E86" t="s">
        <v>1945</v>
      </c>
      <c r="F86" s="605" t="s">
        <v>3148</v>
      </c>
      <c r="G86" t="s">
        <v>3666</v>
      </c>
      <c r="H86" t="s">
        <v>23</v>
      </c>
      <c r="I86" t="s">
        <v>23</v>
      </c>
      <c r="J86" t="s">
        <v>3667</v>
      </c>
      <c r="K86" t="s">
        <v>3668</v>
      </c>
      <c r="L86" t="s">
        <v>3669</v>
      </c>
      <c r="M86" t="s">
        <v>3670</v>
      </c>
      <c r="N86" t="s">
        <v>3671</v>
      </c>
      <c r="O86" t="s">
        <v>2110</v>
      </c>
      <c r="P86" t="s">
        <v>354</v>
      </c>
      <c r="Q86" t="s">
        <v>26</v>
      </c>
    </row>
    <row r="87" spans="1:17">
      <c r="A87">
        <v>3111532</v>
      </c>
      <c r="B87" t="s">
        <v>22</v>
      </c>
      <c r="C87" t="s">
        <v>3146</v>
      </c>
      <c r="D87" t="s">
        <v>3147</v>
      </c>
      <c r="E87" t="s">
        <v>1945</v>
      </c>
      <c r="F87" s="605" t="s">
        <v>3148</v>
      </c>
      <c r="G87" t="s">
        <v>3666</v>
      </c>
      <c r="H87" t="s">
        <v>23</v>
      </c>
      <c r="I87" t="s">
        <v>23</v>
      </c>
      <c r="J87" t="s">
        <v>3667</v>
      </c>
      <c r="K87" t="s">
        <v>3668</v>
      </c>
      <c r="L87" t="s">
        <v>3669</v>
      </c>
      <c r="M87" t="s">
        <v>3670</v>
      </c>
      <c r="N87" t="s">
        <v>3671</v>
      </c>
      <c r="O87" t="s">
        <v>2110</v>
      </c>
      <c r="P87" t="s">
        <v>354</v>
      </c>
      <c r="Q87" t="s">
        <v>26</v>
      </c>
    </row>
    <row r="88" spans="1:17">
      <c r="A88">
        <v>3111532</v>
      </c>
      <c r="B88" t="s">
        <v>22</v>
      </c>
      <c r="C88" t="s">
        <v>3146</v>
      </c>
      <c r="D88" t="s">
        <v>3147</v>
      </c>
      <c r="E88" t="s">
        <v>1945</v>
      </c>
      <c r="F88" s="605" t="s">
        <v>3148</v>
      </c>
      <c r="G88" t="s">
        <v>3666</v>
      </c>
      <c r="H88" t="s">
        <v>23</v>
      </c>
      <c r="I88" t="s">
        <v>23</v>
      </c>
      <c r="J88" t="s">
        <v>3667</v>
      </c>
      <c r="K88" t="s">
        <v>3668</v>
      </c>
      <c r="L88" t="s">
        <v>3669</v>
      </c>
      <c r="M88" t="s">
        <v>3670</v>
      </c>
      <c r="N88" t="s">
        <v>3671</v>
      </c>
      <c r="O88" t="s">
        <v>2110</v>
      </c>
      <c r="P88" t="s">
        <v>354</v>
      </c>
      <c r="Q88" t="s">
        <v>26</v>
      </c>
    </row>
    <row r="89" spans="1:17">
      <c r="A89">
        <v>3111532</v>
      </c>
      <c r="B89" t="s">
        <v>22</v>
      </c>
      <c r="C89" t="s">
        <v>3146</v>
      </c>
      <c r="D89" t="s">
        <v>3147</v>
      </c>
      <c r="E89" t="s">
        <v>1945</v>
      </c>
      <c r="F89" s="605" t="s">
        <v>3148</v>
      </c>
      <c r="G89" t="s">
        <v>3666</v>
      </c>
      <c r="H89" t="s">
        <v>23</v>
      </c>
      <c r="I89" t="s">
        <v>23</v>
      </c>
      <c r="J89" t="s">
        <v>3667</v>
      </c>
      <c r="K89" t="s">
        <v>3668</v>
      </c>
      <c r="L89" t="s">
        <v>3669</v>
      </c>
      <c r="M89" t="s">
        <v>3670</v>
      </c>
      <c r="N89" t="s">
        <v>3671</v>
      </c>
      <c r="O89" t="s">
        <v>2110</v>
      </c>
      <c r="P89" t="s">
        <v>354</v>
      </c>
      <c r="Q89" t="s">
        <v>26</v>
      </c>
    </row>
  </sheetData>
  <sortState xmlns:xlrd2="http://schemas.microsoft.com/office/spreadsheetml/2017/richdata2" ref="A1:P10">
    <sortCondition ref="A1:A10"/>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11"/>
  <sheetViews>
    <sheetView workbookViewId="0">
      <selection activeCell="J19" sqref="J19"/>
    </sheetView>
  </sheetViews>
  <sheetFormatPr defaultRowHeight="18.75"/>
  <cols>
    <col min="2" max="2" width="5.25" customWidth="1"/>
    <col min="3" max="3" width="6.25" customWidth="1"/>
    <col min="5" max="5" width="21.375" bestFit="1" customWidth="1"/>
    <col min="6" max="6" width="6.25" style="605" customWidth="1"/>
    <col min="9" max="9" width="4.375" customWidth="1"/>
  </cols>
  <sheetData>
    <row r="1" spans="1:17">
      <c r="A1" s="600">
        <v>112863</v>
      </c>
      <c r="B1" t="s">
        <v>22</v>
      </c>
      <c r="C1" t="s">
        <v>3146</v>
      </c>
      <c r="D1" t="s">
        <v>3147</v>
      </c>
      <c r="E1" t="s">
        <v>2054</v>
      </c>
      <c r="F1" s="605" t="s">
        <v>3148</v>
      </c>
      <c r="G1" t="s">
        <v>3464</v>
      </c>
      <c r="H1" t="s">
        <v>23</v>
      </c>
      <c r="I1" t="s">
        <v>23</v>
      </c>
      <c r="J1" t="s">
        <v>3465</v>
      </c>
      <c r="K1" t="s">
        <v>3466</v>
      </c>
      <c r="L1" t="s">
        <v>3467</v>
      </c>
      <c r="M1" t="s">
        <v>3468</v>
      </c>
      <c r="N1" t="s">
        <v>3469</v>
      </c>
      <c r="O1" t="s">
        <v>2055</v>
      </c>
      <c r="P1" t="s">
        <v>56</v>
      </c>
      <c r="Q1" t="s">
        <v>166</v>
      </c>
    </row>
    <row r="2" spans="1:17">
      <c r="A2" s="600">
        <v>112863</v>
      </c>
      <c r="B2" t="s">
        <v>22</v>
      </c>
      <c r="C2" t="s">
        <v>3146</v>
      </c>
      <c r="D2" t="s">
        <v>3147</v>
      </c>
      <c r="E2" t="s">
        <v>2054</v>
      </c>
      <c r="F2" s="605" t="s">
        <v>3148</v>
      </c>
      <c r="G2" t="s">
        <v>3464</v>
      </c>
      <c r="H2" t="s">
        <v>23</v>
      </c>
      <c r="I2" t="s">
        <v>23</v>
      </c>
      <c r="J2" t="s">
        <v>3465</v>
      </c>
      <c r="K2" t="s">
        <v>3466</v>
      </c>
      <c r="L2" t="s">
        <v>3467</v>
      </c>
      <c r="M2" t="s">
        <v>3468</v>
      </c>
      <c r="N2" t="s">
        <v>3469</v>
      </c>
      <c r="O2" t="s">
        <v>2055</v>
      </c>
      <c r="P2" t="s">
        <v>56</v>
      </c>
      <c r="Q2" t="s">
        <v>166</v>
      </c>
    </row>
    <row r="3" spans="1:17">
      <c r="A3" s="600">
        <v>210246</v>
      </c>
      <c r="B3" t="s">
        <v>32</v>
      </c>
      <c r="C3" t="s">
        <v>3146</v>
      </c>
      <c r="D3" t="s">
        <v>3147</v>
      </c>
      <c r="E3" t="s">
        <v>2054</v>
      </c>
      <c r="F3" s="605" t="s">
        <v>3148</v>
      </c>
      <c r="G3" t="s">
        <v>3207</v>
      </c>
      <c r="H3" t="s">
        <v>3208</v>
      </c>
      <c r="I3" t="s">
        <v>23</v>
      </c>
      <c r="J3" t="s">
        <v>3209</v>
      </c>
      <c r="K3" t="s">
        <v>3210</v>
      </c>
      <c r="L3" t="s">
        <v>3211</v>
      </c>
      <c r="M3" t="s">
        <v>3212</v>
      </c>
      <c r="N3" t="s">
        <v>3213</v>
      </c>
      <c r="O3" t="s">
        <v>2055</v>
      </c>
      <c r="P3" t="s">
        <v>61</v>
      </c>
      <c r="Q3" t="s">
        <v>26</v>
      </c>
    </row>
    <row r="4" spans="1:17">
      <c r="A4" s="600">
        <v>210246</v>
      </c>
      <c r="B4" t="s">
        <v>32</v>
      </c>
      <c r="C4" t="s">
        <v>3146</v>
      </c>
      <c r="D4" t="s">
        <v>3147</v>
      </c>
      <c r="E4" t="s">
        <v>2054</v>
      </c>
      <c r="F4" s="605" t="s">
        <v>3148</v>
      </c>
      <c r="G4" t="s">
        <v>3207</v>
      </c>
      <c r="H4" t="s">
        <v>3208</v>
      </c>
      <c r="I4" t="s">
        <v>23</v>
      </c>
      <c r="J4" t="s">
        <v>3209</v>
      </c>
      <c r="K4" t="s">
        <v>3210</v>
      </c>
      <c r="L4" t="s">
        <v>3211</v>
      </c>
      <c r="M4" t="s">
        <v>3212</v>
      </c>
      <c r="N4" t="s">
        <v>3213</v>
      </c>
      <c r="O4" t="s">
        <v>2055</v>
      </c>
      <c r="P4" t="s">
        <v>61</v>
      </c>
      <c r="Q4" t="s">
        <v>26</v>
      </c>
    </row>
    <row r="5" spans="1:17">
      <c r="A5" s="600">
        <v>210246</v>
      </c>
      <c r="B5" t="s">
        <v>32</v>
      </c>
      <c r="C5" t="s">
        <v>3146</v>
      </c>
      <c r="D5" t="s">
        <v>3147</v>
      </c>
      <c r="E5" t="s">
        <v>2054</v>
      </c>
      <c r="F5" s="605" t="s">
        <v>3148</v>
      </c>
      <c r="G5" t="s">
        <v>3207</v>
      </c>
      <c r="H5" t="s">
        <v>3208</v>
      </c>
      <c r="I5" t="s">
        <v>23</v>
      </c>
      <c r="J5" t="s">
        <v>3209</v>
      </c>
      <c r="K5" t="s">
        <v>3210</v>
      </c>
      <c r="L5" t="s">
        <v>3211</v>
      </c>
      <c r="M5" t="s">
        <v>3212</v>
      </c>
      <c r="N5" t="s">
        <v>3213</v>
      </c>
      <c r="O5" t="s">
        <v>2055</v>
      </c>
      <c r="P5" t="s">
        <v>61</v>
      </c>
      <c r="Q5" t="s">
        <v>26</v>
      </c>
    </row>
    <row r="6" spans="1:17">
      <c r="A6" s="2">
        <v>317074</v>
      </c>
      <c r="B6" t="s">
        <v>27</v>
      </c>
      <c r="C6" t="s">
        <v>3146</v>
      </c>
      <c r="D6" t="s">
        <v>3147</v>
      </c>
      <c r="E6" t="s">
        <v>2054</v>
      </c>
      <c r="F6" s="605" t="s">
        <v>3148</v>
      </c>
      <c r="G6" t="s">
        <v>3276</v>
      </c>
      <c r="H6" t="s">
        <v>3277</v>
      </c>
      <c r="I6" t="s">
        <v>23</v>
      </c>
      <c r="J6" t="s">
        <v>3278</v>
      </c>
      <c r="K6" t="s">
        <v>3279</v>
      </c>
      <c r="L6" t="s">
        <v>3280</v>
      </c>
      <c r="M6" t="s">
        <v>3281</v>
      </c>
      <c r="N6" t="s">
        <v>3282</v>
      </c>
      <c r="O6" t="s">
        <v>2055</v>
      </c>
      <c r="P6" t="s">
        <v>42</v>
      </c>
      <c r="Q6" t="s">
        <v>166</v>
      </c>
    </row>
    <row r="7" spans="1:17">
      <c r="A7" s="2">
        <v>317074</v>
      </c>
      <c r="B7" t="s">
        <v>27</v>
      </c>
      <c r="C7" t="s">
        <v>3146</v>
      </c>
      <c r="D7" t="s">
        <v>3147</v>
      </c>
      <c r="E7" t="s">
        <v>2054</v>
      </c>
      <c r="F7" s="605" t="s">
        <v>3148</v>
      </c>
      <c r="G7" t="s">
        <v>3276</v>
      </c>
      <c r="H7" t="s">
        <v>3277</v>
      </c>
      <c r="I7" t="s">
        <v>23</v>
      </c>
      <c r="J7" t="s">
        <v>3278</v>
      </c>
      <c r="K7" t="s">
        <v>3279</v>
      </c>
      <c r="L7" t="s">
        <v>3280</v>
      </c>
      <c r="M7" t="s">
        <v>3281</v>
      </c>
      <c r="N7" t="s">
        <v>3282</v>
      </c>
      <c r="O7" t="s">
        <v>2055</v>
      </c>
      <c r="P7" t="s">
        <v>42</v>
      </c>
      <c r="Q7" t="s">
        <v>166</v>
      </c>
    </row>
    <row r="8" spans="1:17">
      <c r="A8" s="2">
        <v>317074</v>
      </c>
      <c r="B8" t="s">
        <v>27</v>
      </c>
      <c r="C8" t="s">
        <v>3146</v>
      </c>
      <c r="D8" t="s">
        <v>3147</v>
      </c>
      <c r="E8" t="s">
        <v>2054</v>
      </c>
      <c r="F8" s="605" t="s">
        <v>3148</v>
      </c>
      <c r="G8" t="s">
        <v>3276</v>
      </c>
      <c r="H8" t="s">
        <v>3277</v>
      </c>
      <c r="I8" t="s">
        <v>23</v>
      </c>
      <c r="J8" t="s">
        <v>3278</v>
      </c>
      <c r="K8" t="s">
        <v>3279</v>
      </c>
      <c r="L8" t="s">
        <v>3280</v>
      </c>
      <c r="M8" t="s">
        <v>3281</v>
      </c>
      <c r="N8" t="s">
        <v>3282</v>
      </c>
      <c r="O8" t="s">
        <v>2055</v>
      </c>
      <c r="P8" t="s">
        <v>42</v>
      </c>
      <c r="Q8" t="s">
        <v>166</v>
      </c>
    </row>
    <row r="9" spans="1:17">
      <c r="A9">
        <v>411497</v>
      </c>
      <c r="B9" t="s">
        <v>29</v>
      </c>
      <c r="C9" t="s">
        <v>3146</v>
      </c>
      <c r="D9" t="s">
        <v>3147</v>
      </c>
      <c r="E9" t="s">
        <v>2054</v>
      </c>
      <c r="F9" s="605" t="s">
        <v>3148</v>
      </c>
      <c r="G9" t="s">
        <v>3786</v>
      </c>
      <c r="H9" t="s">
        <v>3787</v>
      </c>
      <c r="I9" t="s">
        <v>23</v>
      </c>
      <c r="J9" t="s">
        <v>3788</v>
      </c>
      <c r="K9" t="s">
        <v>3789</v>
      </c>
      <c r="L9" t="s">
        <v>3790</v>
      </c>
      <c r="M9" t="s">
        <v>3791</v>
      </c>
      <c r="N9" t="s">
        <v>3792</v>
      </c>
      <c r="O9" t="s">
        <v>2055</v>
      </c>
      <c r="P9" t="s">
        <v>33</v>
      </c>
      <c r="Q9" t="s">
        <v>344</v>
      </c>
    </row>
    <row r="10" spans="1:17">
      <c r="A10">
        <v>411497</v>
      </c>
      <c r="B10" t="s">
        <v>29</v>
      </c>
      <c r="C10" t="s">
        <v>3146</v>
      </c>
      <c r="D10" t="s">
        <v>3147</v>
      </c>
      <c r="E10" t="s">
        <v>2054</v>
      </c>
      <c r="F10" s="605" t="s">
        <v>3148</v>
      </c>
      <c r="G10" t="s">
        <v>3786</v>
      </c>
      <c r="H10" t="s">
        <v>3787</v>
      </c>
      <c r="I10" t="s">
        <v>23</v>
      </c>
      <c r="J10" t="s">
        <v>3788</v>
      </c>
      <c r="K10" t="s">
        <v>3789</v>
      </c>
      <c r="L10" t="s">
        <v>3790</v>
      </c>
      <c r="M10" t="s">
        <v>3791</v>
      </c>
      <c r="N10" t="s">
        <v>3792</v>
      </c>
      <c r="O10" t="s">
        <v>2055</v>
      </c>
      <c r="P10" t="s">
        <v>33</v>
      </c>
      <c r="Q10" t="s">
        <v>344</v>
      </c>
    </row>
    <row r="11" spans="1:17">
      <c r="A11">
        <v>411497</v>
      </c>
      <c r="B11" t="s">
        <v>29</v>
      </c>
      <c r="C11" t="s">
        <v>3146</v>
      </c>
      <c r="D11" t="s">
        <v>3147</v>
      </c>
      <c r="E11" t="s">
        <v>2054</v>
      </c>
      <c r="F11" s="605" t="s">
        <v>3148</v>
      </c>
      <c r="G11" t="s">
        <v>3786</v>
      </c>
      <c r="H11" t="s">
        <v>3787</v>
      </c>
      <c r="I11" t="s">
        <v>23</v>
      </c>
      <c r="J11" t="s">
        <v>3788</v>
      </c>
      <c r="K11" t="s">
        <v>3789</v>
      </c>
      <c r="L11" t="s">
        <v>3790</v>
      </c>
      <c r="M11" t="s">
        <v>3791</v>
      </c>
      <c r="N11" t="s">
        <v>3792</v>
      </c>
      <c r="O11" t="s">
        <v>2055</v>
      </c>
      <c r="P11" t="s">
        <v>33</v>
      </c>
      <c r="Q11" t="s">
        <v>344</v>
      </c>
    </row>
  </sheetData>
  <sortState xmlns:xlrd2="http://schemas.microsoft.com/office/spreadsheetml/2017/richdata2" ref="A1:R4">
    <sortCondition ref="A1:A4"/>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
  <sheetViews>
    <sheetView workbookViewId="0">
      <selection activeCell="S11" sqref="S11"/>
    </sheetView>
  </sheetViews>
  <sheetFormatPr defaultRowHeight="18.75"/>
  <sheetData>
    <row r="1" spans="1:1">
      <c r="A1" t="s">
        <v>4050</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Q14"/>
  <sheetViews>
    <sheetView workbookViewId="0">
      <selection activeCell="S11" sqref="S11"/>
    </sheetView>
  </sheetViews>
  <sheetFormatPr defaultRowHeight="18.75"/>
  <cols>
    <col min="2" max="2" width="5.375" customWidth="1"/>
    <col min="3" max="3" width="6.25" customWidth="1"/>
    <col min="5" max="5" width="27.625" bestFit="1" customWidth="1"/>
    <col min="6" max="6" width="7.875" style="605" customWidth="1"/>
    <col min="7" max="7" width="27.625" customWidth="1"/>
    <col min="9" max="9" width="5.375" customWidth="1"/>
  </cols>
  <sheetData>
    <row r="1" spans="1:17">
      <c r="A1" s="600">
        <v>210246</v>
      </c>
      <c r="B1" t="s">
        <v>22</v>
      </c>
      <c r="C1" t="s">
        <v>3146</v>
      </c>
      <c r="D1" t="s">
        <v>3147</v>
      </c>
      <c r="E1" t="s">
        <v>2056</v>
      </c>
      <c r="F1" s="605" t="s">
        <v>3148</v>
      </c>
      <c r="G1" t="s">
        <v>3207</v>
      </c>
      <c r="H1" t="s">
        <v>3208</v>
      </c>
      <c r="I1" t="s">
        <v>23</v>
      </c>
      <c r="J1" t="s">
        <v>3209</v>
      </c>
      <c r="K1" t="s">
        <v>3210</v>
      </c>
      <c r="L1" t="s">
        <v>3211</v>
      </c>
      <c r="M1" t="s">
        <v>3212</v>
      </c>
      <c r="N1" t="s">
        <v>3213</v>
      </c>
      <c r="O1" t="s">
        <v>2057</v>
      </c>
      <c r="P1" t="s">
        <v>44</v>
      </c>
      <c r="Q1" t="s">
        <v>26</v>
      </c>
    </row>
    <row r="2" spans="1:17">
      <c r="A2" s="600">
        <v>210246</v>
      </c>
      <c r="B2" t="s">
        <v>22</v>
      </c>
      <c r="C2" t="s">
        <v>3146</v>
      </c>
      <c r="D2" t="s">
        <v>3147</v>
      </c>
      <c r="E2" t="s">
        <v>2056</v>
      </c>
      <c r="F2" s="605" t="s">
        <v>3148</v>
      </c>
      <c r="G2" t="s">
        <v>3207</v>
      </c>
      <c r="H2" t="s">
        <v>3208</v>
      </c>
      <c r="I2" t="s">
        <v>23</v>
      </c>
      <c r="J2" t="s">
        <v>3209</v>
      </c>
      <c r="K2" t="s">
        <v>3210</v>
      </c>
      <c r="L2" t="s">
        <v>3211</v>
      </c>
      <c r="M2" t="s">
        <v>3212</v>
      </c>
      <c r="N2" t="s">
        <v>3213</v>
      </c>
      <c r="O2" t="s">
        <v>2057</v>
      </c>
      <c r="P2" t="s">
        <v>44</v>
      </c>
      <c r="Q2" t="s">
        <v>26</v>
      </c>
    </row>
    <row r="3" spans="1:17">
      <c r="A3" s="600">
        <v>210246</v>
      </c>
      <c r="B3" t="s">
        <v>22</v>
      </c>
      <c r="C3" t="s">
        <v>3146</v>
      </c>
      <c r="D3" t="s">
        <v>3147</v>
      </c>
      <c r="E3" t="s">
        <v>2056</v>
      </c>
      <c r="F3" s="605" t="s">
        <v>3148</v>
      </c>
      <c r="G3" t="s">
        <v>3207</v>
      </c>
      <c r="H3" t="s">
        <v>3208</v>
      </c>
      <c r="I3" t="s">
        <v>23</v>
      </c>
      <c r="J3" t="s">
        <v>3209</v>
      </c>
      <c r="K3" t="s">
        <v>3210</v>
      </c>
      <c r="L3" t="s">
        <v>3211</v>
      </c>
      <c r="M3" t="s">
        <v>3212</v>
      </c>
      <c r="N3" t="s">
        <v>3213</v>
      </c>
      <c r="O3" t="s">
        <v>2057</v>
      </c>
      <c r="P3" t="s">
        <v>44</v>
      </c>
      <c r="Q3" t="s">
        <v>26</v>
      </c>
    </row>
    <row r="4" spans="1:17">
      <c r="A4" s="600">
        <v>210246</v>
      </c>
      <c r="B4" t="s">
        <v>22</v>
      </c>
      <c r="C4" t="s">
        <v>3146</v>
      </c>
      <c r="D4" t="s">
        <v>3147</v>
      </c>
      <c r="E4" t="s">
        <v>2056</v>
      </c>
      <c r="F4" s="605" t="s">
        <v>3148</v>
      </c>
      <c r="G4" t="s">
        <v>3207</v>
      </c>
      <c r="H4" t="s">
        <v>3208</v>
      </c>
      <c r="I4" t="s">
        <v>23</v>
      </c>
      <c r="J4" t="s">
        <v>3209</v>
      </c>
      <c r="K4" t="s">
        <v>3210</v>
      </c>
      <c r="L4" t="s">
        <v>3211</v>
      </c>
      <c r="M4" t="s">
        <v>3212</v>
      </c>
      <c r="N4" t="s">
        <v>3213</v>
      </c>
      <c r="O4" t="s">
        <v>2057</v>
      </c>
      <c r="P4" t="s">
        <v>44</v>
      </c>
      <c r="Q4" t="s">
        <v>26</v>
      </c>
    </row>
    <row r="5" spans="1:17">
      <c r="A5" s="600">
        <v>210246</v>
      </c>
      <c r="B5" t="s">
        <v>22</v>
      </c>
      <c r="C5" t="s">
        <v>3146</v>
      </c>
      <c r="D5" t="s">
        <v>3147</v>
      </c>
      <c r="E5" t="s">
        <v>2056</v>
      </c>
      <c r="F5" s="605" t="s">
        <v>3148</v>
      </c>
      <c r="G5" t="s">
        <v>3207</v>
      </c>
      <c r="H5" t="s">
        <v>3208</v>
      </c>
      <c r="I5" t="s">
        <v>23</v>
      </c>
      <c r="J5" t="s">
        <v>3209</v>
      </c>
      <c r="K5" t="s">
        <v>3210</v>
      </c>
      <c r="L5" t="s">
        <v>3211</v>
      </c>
      <c r="M5" t="s">
        <v>3212</v>
      </c>
      <c r="N5" t="s">
        <v>3213</v>
      </c>
      <c r="O5" t="s">
        <v>2057</v>
      </c>
      <c r="P5" t="s">
        <v>44</v>
      </c>
      <c r="Q5" t="s">
        <v>26</v>
      </c>
    </row>
    <row r="6" spans="1:17">
      <c r="A6" s="600">
        <v>210246</v>
      </c>
      <c r="B6" t="s">
        <v>22</v>
      </c>
      <c r="C6" t="s">
        <v>3146</v>
      </c>
      <c r="D6" t="s">
        <v>3147</v>
      </c>
      <c r="E6" t="s">
        <v>2056</v>
      </c>
      <c r="F6" s="605" t="s">
        <v>3148</v>
      </c>
      <c r="G6" t="s">
        <v>3207</v>
      </c>
      <c r="H6" t="s">
        <v>3208</v>
      </c>
      <c r="I6" t="s">
        <v>23</v>
      </c>
      <c r="J6" t="s">
        <v>3209</v>
      </c>
      <c r="K6" t="s">
        <v>3210</v>
      </c>
      <c r="L6" t="s">
        <v>3211</v>
      </c>
      <c r="M6" t="s">
        <v>3212</v>
      </c>
      <c r="N6" t="s">
        <v>3213</v>
      </c>
      <c r="O6" t="s">
        <v>2057</v>
      </c>
      <c r="P6" t="s">
        <v>44</v>
      </c>
      <c r="Q6" t="s">
        <v>26</v>
      </c>
    </row>
    <row r="7" spans="1:17">
      <c r="A7" s="600">
        <v>210246</v>
      </c>
      <c r="B7" t="s">
        <v>22</v>
      </c>
      <c r="C7" t="s">
        <v>3146</v>
      </c>
      <c r="D7" t="s">
        <v>3147</v>
      </c>
      <c r="E7" t="s">
        <v>2056</v>
      </c>
      <c r="F7" s="605" t="s">
        <v>3148</v>
      </c>
      <c r="G7" t="s">
        <v>3207</v>
      </c>
      <c r="H7" t="s">
        <v>3208</v>
      </c>
      <c r="I7" t="s">
        <v>23</v>
      </c>
      <c r="J7" t="s">
        <v>3209</v>
      </c>
      <c r="K7" t="s">
        <v>3210</v>
      </c>
      <c r="L7" t="s">
        <v>3211</v>
      </c>
      <c r="M7" t="s">
        <v>3212</v>
      </c>
      <c r="N7" t="s">
        <v>3213</v>
      </c>
      <c r="O7" t="s">
        <v>2057</v>
      </c>
      <c r="P7" t="s">
        <v>44</v>
      </c>
      <c r="Q7" t="s">
        <v>26</v>
      </c>
    </row>
    <row r="8" spans="1:17">
      <c r="A8" s="600">
        <v>311184</v>
      </c>
      <c r="B8" t="s">
        <v>27</v>
      </c>
      <c r="C8" t="s">
        <v>3146</v>
      </c>
      <c r="D8" t="s">
        <v>3147</v>
      </c>
      <c r="E8" t="s">
        <v>2056</v>
      </c>
      <c r="F8" s="605" t="s">
        <v>3148</v>
      </c>
      <c r="G8" t="s">
        <v>3730</v>
      </c>
      <c r="H8" t="s">
        <v>3731</v>
      </c>
      <c r="I8" t="s">
        <v>23</v>
      </c>
      <c r="J8" t="s">
        <v>3732</v>
      </c>
      <c r="K8" t="s">
        <v>3733</v>
      </c>
      <c r="L8" t="s">
        <v>3734</v>
      </c>
      <c r="M8" t="s">
        <v>3735</v>
      </c>
      <c r="N8" t="s">
        <v>3736</v>
      </c>
      <c r="O8" t="s">
        <v>2057</v>
      </c>
      <c r="P8" t="s">
        <v>48</v>
      </c>
      <c r="Q8" t="s">
        <v>3363</v>
      </c>
    </row>
    <row r="9" spans="1:17">
      <c r="A9">
        <v>311184</v>
      </c>
      <c r="B9" t="s">
        <v>27</v>
      </c>
      <c r="C9" t="s">
        <v>3146</v>
      </c>
      <c r="D9" t="s">
        <v>3147</v>
      </c>
      <c r="E9" t="s">
        <v>2056</v>
      </c>
      <c r="F9" s="605" t="s">
        <v>3148</v>
      </c>
      <c r="G9" t="s">
        <v>3730</v>
      </c>
      <c r="H9" t="s">
        <v>3731</v>
      </c>
      <c r="I9" t="s">
        <v>23</v>
      </c>
      <c r="J9" t="s">
        <v>3732</v>
      </c>
      <c r="K9" t="s">
        <v>3733</v>
      </c>
      <c r="L9" t="s">
        <v>3734</v>
      </c>
      <c r="M9" t="s">
        <v>3735</v>
      </c>
      <c r="N9" t="s">
        <v>3736</v>
      </c>
      <c r="O9" t="s">
        <v>2057</v>
      </c>
      <c r="P9" t="s">
        <v>48</v>
      </c>
      <c r="Q9" t="s">
        <v>3363</v>
      </c>
    </row>
    <row r="10" spans="1:17">
      <c r="A10">
        <v>311184</v>
      </c>
      <c r="B10" t="s">
        <v>27</v>
      </c>
      <c r="C10" t="s">
        <v>3146</v>
      </c>
      <c r="D10" t="s">
        <v>3147</v>
      </c>
      <c r="E10" t="s">
        <v>2056</v>
      </c>
      <c r="F10" s="605" t="s">
        <v>3148</v>
      </c>
      <c r="G10" t="s">
        <v>3730</v>
      </c>
      <c r="H10" t="s">
        <v>3731</v>
      </c>
      <c r="I10" t="s">
        <v>23</v>
      </c>
      <c r="J10" t="s">
        <v>3732</v>
      </c>
      <c r="K10" t="s">
        <v>3733</v>
      </c>
      <c r="L10" t="s">
        <v>3734</v>
      </c>
      <c r="M10" t="s">
        <v>3735</v>
      </c>
      <c r="N10" t="s">
        <v>3736</v>
      </c>
      <c r="O10" t="s">
        <v>2057</v>
      </c>
      <c r="P10" t="s">
        <v>48</v>
      </c>
      <c r="Q10" t="s">
        <v>3363</v>
      </c>
    </row>
    <row r="11" spans="1:17">
      <c r="A11">
        <v>311184</v>
      </c>
      <c r="B11" t="s">
        <v>27</v>
      </c>
      <c r="C11" t="s">
        <v>3146</v>
      </c>
      <c r="D11" t="s">
        <v>3147</v>
      </c>
      <c r="E11" t="s">
        <v>2056</v>
      </c>
      <c r="F11" s="605" t="s">
        <v>3148</v>
      </c>
      <c r="G11" t="s">
        <v>3730</v>
      </c>
      <c r="H11" t="s">
        <v>3731</v>
      </c>
      <c r="I11" t="s">
        <v>23</v>
      </c>
      <c r="J11" t="s">
        <v>3732</v>
      </c>
      <c r="K11" t="s">
        <v>3733</v>
      </c>
      <c r="L11" t="s">
        <v>3734</v>
      </c>
      <c r="M11" t="s">
        <v>3735</v>
      </c>
      <c r="N11" t="s">
        <v>3736</v>
      </c>
      <c r="O11" t="s">
        <v>2057</v>
      </c>
      <c r="P11" t="s">
        <v>48</v>
      </c>
      <c r="Q11" t="s">
        <v>3363</v>
      </c>
    </row>
    <row r="12" spans="1:17">
      <c r="A12">
        <v>311184</v>
      </c>
      <c r="B12" t="s">
        <v>27</v>
      </c>
      <c r="C12" t="s">
        <v>3146</v>
      </c>
      <c r="D12" t="s">
        <v>3147</v>
      </c>
      <c r="E12" t="s">
        <v>2056</v>
      </c>
      <c r="F12" s="605" t="s">
        <v>3148</v>
      </c>
      <c r="G12" t="s">
        <v>3730</v>
      </c>
      <c r="H12" t="s">
        <v>3731</v>
      </c>
      <c r="I12" t="s">
        <v>23</v>
      </c>
      <c r="J12" t="s">
        <v>3732</v>
      </c>
      <c r="K12" t="s">
        <v>3733</v>
      </c>
      <c r="L12" t="s">
        <v>3734</v>
      </c>
      <c r="M12" t="s">
        <v>3735</v>
      </c>
      <c r="N12" t="s">
        <v>3736</v>
      </c>
      <c r="O12" t="s">
        <v>2057</v>
      </c>
      <c r="P12" t="s">
        <v>48</v>
      </c>
      <c r="Q12" t="s">
        <v>3363</v>
      </c>
    </row>
    <row r="13" spans="1:17">
      <c r="A13">
        <v>311184</v>
      </c>
      <c r="B13" t="s">
        <v>27</v>
      </c>
      <c r="C13" t="s">
        <v>3146</v>
      </c>
      <c r="D13" t="s">
        <v>3147</v>
      </c>
      <c r="E13" t="s">
        <v>2056</v>
      </c>
      <c r="F13" s="605" t="s">
        <v>3148</v>
      </c>
      <c r="G13" t="s">
        <v>3730</v>
      </c>
      <c r="H13" t="s">
        <v>3731</v>
      </c>
      <c r="I13" t="s">
        <v>23</v>
      </c>
      <c r="J13" t="s">
        <v>3732</v>
      </c>
      <c r="K13" t="s">
        <v>3733</v>
      </c>
      <c r="L13" t="s">
        <v>3734</v>
      </c>
      <c r="M13" t="s">
        <v>3735</v>
      </c>
      <c r="N13" t="s">
        <v>3736</v>
      </c>
      <c r="O13" t="s">
        <v>2057</v>
      </c>
      <c r="P13" t="s">
        <v>48</v>
      </c>
      <c r="Q13" t="s">
        <v>3363</v>
      </c>
    </row>
    <row r="14" spans="1:17">
      <c r="A14">
        <v>311184</v>
      </c>
      <c r="B14" t="s">
        <v>27</v>
      </c>
      <c r="C14" t="s">
        <v>3146</v>
      </c>
      <c r="D14" t="s">
        <v>3147</v>
      </c>
      <c r="E14" t="s">
        <v>2056</v>
      </c>
      <c r="F14" s="605" t="s">
        <v>3148</v>
      </c>
      <c r="G14" t="s">
        <v>3730</v>
      </c>
      <c r="H14" t="s">
        <v>3731</v>
      </c>
      <c r="I14" t="s">
        <v>23</v>
      </c>
      <c r="J14" t="s">
        <v>3732</v>
      </c>
      <c r="K14" t="s">
        <v>3733</v>
      </c>
      <c r="L14" t="s">
        <v>3734</v>
      </c>
      <c r="M14" t="s">
        <v>3735</v>
      </c>
      <c r="N14" t="s">
        <v>3736</v>
      </c>
      <c r="O14" t="s">
        <v>2057</v>
      </c>
      <c r="P14" t="s">
        <v>48</v>
      </c>
      <c r="Q14" t="s">
        <v>3363</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Q60"/>
  <sheetViews>
    <sheetView workbookViewId="0">
      <selection activeCell="S11" sqref="S11"/>
    </sheetView>
  </sheetViews>
  <sheetFormatPr defaultRowHeight="18.75"/>
  <cols>
    <col min="2" max="2" width="6.25" customWidth="1"/>
    <col min="3" max="3" width="6.625" customWidth="1"/>
    <col min="5" max="5" width="31.75" customWidth="1"/>
    <col min="6" max="6" width="5.5" style="605" customWidth="1"/>
    <col min="8" max="8" width="10.875" customWidth="1"/>
    <col min="9" max="9" width="3.25" customWidth="1"/>
  </cols>
  <sheetData>
    <row r="1" spans="1:17">
      <c r="A1" s="600">
        <v>111014</v>
      </c>
      <c r="B1" t="s">
        <v>27</v>
      </c>
      <c r="C1" t="s">
        <v>3146</v>
      </c>
      <c r="D1" t="s">
        <v>3147</v>
      </c>
      <c r="E1" t="s">
        <v>2058</v>
      </c>
      <c r="F1" s="605" t="s">
        <v>3148</v>
      </c>
      <c r="G1" t="s">
        <v>4051</v>
      </c>
      <c r="H1" t="s">
        <v>23</v>
      </c>
      <c r="I1" t="s">
        <v>23</v>
      </c>
      <c r="J1" t="s">
        <v>4052</v>
      </c>
      <c r="K1" t="s">
        <v>4053</v>
      </c>
      <c r="L1" t="s">
        <v>4054</v>
      </c>
      <c r="M1" t="s">
        <v>4055</v>
      </c>
      <c r="N1" t="s">
        <v>4056</v>
      </c>
      <c r="O1" t="s">
        <v>2059</v>
      </c>
      <c r="P1" t="s">
        <v>375</v>
      </c>
      <c r="Q1" t="s">
        <v>3800</v>
      </c>
    </row>
    <row r="2" spans="1:17">
      <c r="A2" s="600">
        <v>111014</v>
      </c>
      <c r="B2" t="s">
        <v>27</v>
      </c>
      <c r="C2" t="s">
        <v>3146</v>
      </c>
      <c r="D2" t="s">
        <v>3147</v>
      </c>
      <c r="E2" t="s">
        <v>2058</v>
      </c>
      <c r="F2" s="605" t="s">
        <v>3148</v>
      </c>
      <c r="G2" t="s">
        <v>4051</v>
      </c>
      <c r="H2" t="s">
        <v>23</v>
      </c>
      <c r="I2" t="s">
        <v>23</v>
      </c>
      <c r="J2" t="s">
        <v>4052</v>
      </c>
      <c r="K2" t="s">
        <v>4053</v>
      </c>
      <c r="L2" t="s">
        <v>4054</v>
      </c>
      <c r="M2" t="s">
        <v>4055</v>
      </c>
      <c r="N2" t="s">
        <v>4056</v>
      </c>
      <c r="O2" t="s">
        <v>2059</v>
      </c>
      <c r="P2" t="s">
        <v>375</v>
      </c>
      <c r="Q2" t="s">
        <v>3800</v>
      </c>
    </row>
    <row r="3" spans="1:17">
      <c r="A3" s="600">
        <v>111014</v>
      </c>
      <c r="B3" t="s">
        <v>27</v>
      </c>
      <c r="C3" t="s">
        <v>3146</v>
      </c>
      <c r="D3" t="s">
        <v>3147</v>
      </c>
      <c r="E3" t="s">
        <v>2058</v>
      </c>
      <c r="F3" s="605" t="s">
        <v>3148</v>
      </c>
      <c r="G3" t="s">
        <v>4051</v>
      </c>
      <c r="H3" t="s">
        <v>23</v>
      </c>
      <c r="I3" t="s">
        <v>23</v>
      </c>
      <c r="J3" t="s">
        <v>4052</v>
      </c>
      <c r="K3" t="s">
        <v>4053</v>
      </c>
      <c r="L3" t="s">
        <v>4054</v>
      </c>
      <c r="M3" t="s">
        <v>4055</v>
      </c>
      <c r="N3" t="s">
        <v>4056</v>
      </c>
      <c r="O3" t="s">
        <v>2059</v>
      </c>
      <c r="P3" t="s">
        <v>375</v>
      </c>
      <c r="Q3" t="s">
        <v>3800</v>
      </c>
    </row>
    <row r="4" spans="1:17">
      <c r="A4" s="600">
        <v>111014</v>
      </c>
      <c r="B4" t="s">
        <v>27</v>
      </c>
      <c r="C4" t="s">
        <v>3146</v>
      </c>
      <c r="D4" t="s">
        <v>3147</v>
      </c>
      <c r="E4" t="s">
        <v>2058</v>
      </c>
      <c r="F4" s="605" t="s">
        <v>3148</v>
      </c>
      <c r="G4" t="s">
        <v>4051</v>
      </c>
      <c r="H4" t="s">
        <v>23</v>
      </c>
      <c r="I4" t="s">
        <v>23</v>
      </c>
      <c r="J4" t="s">
        <v>4052</v>
      </c>
      <c r="K4" t="s">
        <v>4053</v>
      </c>
      <c r="L4" t="s">
        <v>4054</v>
      </c>
      <c r="M4" t="s">
        <v>4055</v>
      </c>
      <c r="N4" t="s">
        <v>4056</v>
      </c>
      <c r="O4" t="s">
        <v>2059</v>
      </c>
      <c r="P4" t="s">
        <v>375</v>
      </c>
      <c r="Q4" t="s">
        <v>3800</v>
      </c>
    </row>
    <row r="5" spans="1:17">
      <c r="A5" s="600">
        <v>111014</v>
      </c>
      <c r="B5" t="s">
        <v>27</v>
      </c>
      <c r="C5" t="s">
        <v>3146</v>
      </c>
      <c r="D5" t="s">
        <v>3147</v>
      </c>
      <c r="E5" t="s">
        <v>2058</v>
      </c>
      <c r="F5" s="605" t="s">
        <v>3148</v>
      </c>
      <c r="G5" t="s">
        <v>4051</v>
      </c>
      <c r="H5" t="s">
        <v>23</v>
      </c>
      <c r="I5" t="s">
        <v>23</v>
      </c>
      <c r="J5" t="s">
        <v>4052</v>
      </c>
      <c r="K5" t="s">
        <v>4053</v>
      </c>
      <c r="L5" t="s">
        <v>4054</v>
      </c>
      <c r="M5" t="s">
        <v>4055</v>
      </c>
      <c r="N5" t="s">
        <v>4056</v>
      </c>
      <c r="O5" t="s">
        <v>2059</v>
      </c>
      <c r="P5" t="s">
        <v>375</v>
      </c>
      <c r="Q5" t="s">
        <v>3800</v>
      </c>
    </row>
    <row r="6" spans="1:17">
      <c r="A6" s="600">
        <v>111014</v>
      </c>
      <c r="B6" t="s">
        <v>27</v>
      </c>
      <c r="C6" t="s">
        <v>3146</v>
      </c>
      <c r="D6" t="s">
        <v>3147</v>
      </c>
      <c r="E6" t="s">
        <v>2058</v>
      </c>
      <c r="F6" s="605" t="s">
        <v>3148</v>
      </c>
      <c r="G6" t="s">
        <v>4051</v>
      </c>
      <c r="H6" t="s">
        <v>23</v>
      </c>
      <c r="I6" t="s">
        <v>23</v>
      </c>
      <c r="J6" t="s">
        <v>4052</v>
      </c>
      <c r="K6" t="s">
        <v>4053</v>
      </c>
      <c r="L6" t="s">
        <v>4054</v>
      </c>
      <c r="M6" t="s">
        <v>4055</v>
      </c>
      <c r="N6" t="s">
        <v>4056</v>
      </c>
      <c r="O6" t="s">
        <v>2059</v>
      </c>
      <c r="P6" t="s">
        <v>375</v>
      </c>
      <c r="Q6" t="s">
        <v>3800</v>
      </c>
    </row>
    <row r="7" spans="1:17">
      <c r="A7" s="600">
        <v>210246</v>
      </c>
      <c r="B7" t="s">
        <v>22</v>
      </c>
      <c r="C7" t="s">
        <v>3146</v>
      </c>
      <c r="D7" t="s">
        <v>3147</v>
      </c>
      <c r="E7" t="s">
        <v>2056</v>
      </c>
      <c r="F7" s="605" t="s">
        <v>3148</v>
      </c>
      <c r="G7" t="s">
        <v>3207</v>
      </c>
      <c r="H7" t="s">
        <v>3208</v>
      </c>
      <c r="I7" t="s">
        <v>23</v>
      </c>
      <c r="J7" t="s">
        <v>3209</v>
      </c>
      <c r="K7" t="s">
        <v>3210</v>
      </c>
      <c r="L7" t="s">
        <v>3211</v>
      </c>
      <c r="M7" t="s">
        <v>3212</v>
      </c>
      <c r="N7" t="s">
        <v>3213</v>
      </c>
      <c r="O7" t="s">
        <v>2057</v>
      </c>
      <c r="P7" t="s">
        <v>44</v>
      </c>
      <c r="Q7" t="s">
        <v>26</v>
      </c>
    </row>
    <row r="8" spans="1:17">
      <c r="A8" s="600">
        <v>210246</v>
      </c>
      <c r="B8" t="s">
        <v>22</v>
      </c>
      <c r="C8" t="s">
        <v>3146</v>
      </c>
      <c r="D8" t="s">
        <v>3147</v>
      </c>
      <c r="E8" t="s">
        <v>2056</v>
      </c>
      <c r="F8" s="605" t="s">
        <v>3148</v>
      </c>
      <c r="G8" t="s">
        <v>3207</v>
      </c>
      <c r="H8" t="s">
        <v>3208</v>
      </c>
      <c r="I8" t="s">
        <v>23</v>
      </c>
      <c r="J8" t="s">
        <v>3209</v>
      </c>
      <c r="K8" t="s">
        <v>3210</v>
      </c>
      <c r="L8" t="s">
        <v>3211</v>
      </c>
      <c r="M8" t="s">
        <v>3212</v>
      </c>
      <c r="N8" t="s">
        <v>3213</v>
      </c>
      <c r="O8" t="s">
        <v>2057</v>
      </c>
      <c r="P8" t="s">
        <v>44</v>
      </c>
      <c r="Q8" t="s">
        <v>26</v>
      </c>
    </row>
    <row r="9" spans="1:17">
      <c r="A9" s="600">
        <v>210246</v>
      </c>
      <c r="B9" t="s">
        <v>22</v>
      </c>
      <c r="C9" t="s">
        <v>3146</v>
      </c>
      <c r="D9" t="s">
        <v>3147</v>
      </c>
      <c r="E9" t="s">
        <v>2056</v>
      </c>
      <c r="F9" s="605" t="s">
        <v>3148</v>
      </c>
      <c r="G9" t="s">
        <v>3207</v>
      </c>
      <c r="H9" t="s">
        <v>3208</v>
      </c>
      <c r="I9" t="s">
        <v>23</v>
      </c>
      <c r="J9" t="s">
        <v>3209</v>
      </c>
      <c r="K9" t="s">
        <v>3210</v>
      </c>
      <c r="L9" t="s">
        <v>3211</v>
      </c>
      <c r="M9" t="s">
        <v>3212</v>
      </c>
      <c r="N9" t="s">
        <v>3213</v>
      </c>
      <c r="O9" t="s">
        <v>2057</v>
      </c>
      <c r="P9" t="s">
        <v>44</v>
      </c>
      <c r="Q9" t="s">
        <v>26</v>
      </c>
    </row>
    <row r="10" spans="1:17">
      <c r="A10" s="600">
        <v>210246</v>
      </c>
      <c r="B10" t="s">
        <v>22</v>
      </c>
      <c r="C10" t="s">
        <v>3146</v>
      </c>
      <c r="D10" t="s">
        <v>3147</v>
      </c>
      <c r="E10" t="s">
        <v>2056</v>
      </c>
      <c r="F10" s="605" t="s">
        <v>3148</v>
      </c>
      <c r="G10" t="s">
        <v>3207</v>
      </c>
      <c r="H10" t="s">
        <v>3208</v>
      </c>
      <c r="I10" t="s">
        <v>23</v>
      </c>
      <c r="J10" t="s">
        <v>3209</v>
      </c>
      <c r="K10" t="s">
        <v>3210</v>
      </c>
      <c r="L10" t="s">
        <v>3211</v>
      </c>
      <c r="M10" t="s">
        <v>3212</v>
      </c>
      <c r="N10" t="s">
        <v>3213</v>
      </c>
      <c r="O10" t="s">
        <v>2057</v>
      </c>
      <c r="P10" t="s">
        <v>44</v>
      </c>
      <c r="Q10" t="s">
        <v>26</v>
      </c>
    </row>
    <row r="11" spans="1:17">
      <c r="A11" s="600">
        <v>210246</v>
      </c>
      <c r="B11" t="s">
        <v>22</v>
      </c>
      <c r="C11" t="s">
        <v>3146</v>
      </c>
      <c r="D11" t="s">
        <v>3147</v>
      </c>
      <c r="E11" t="s">
        <v>2056</v>
      </c>
      <c r="F11" s="605" t="s">
        <v>3148</v>
      </c>
      <c r="G11" t="s">
        <v>3207</v>
      </c>
      <c r="H11" t="s">
        <v>3208</v>
      </c>
      <c r="I11" t="s">
        <v>23</v>
      </c>
      <c r="J11" t="s">
        <v>3209</v>
      </c>
      <c r="K11" t="s">
        <v>3210</v>
      </c>
      <c r="L11" t="s">
        <v>3211</v>
      </c>
      <c r="M11" t="s">
        <v>3212</v>
      </c>
      <c r="N11" t="s">
        <v>3213</v>
      </c>
      <c r="O11" t="s">
        <v>2057</v>
      </c>
      <c r="P11" t="s">
        <v>44</v>
      </c>
      <c r="Q11" t="s">
        <v>26</v>
      </c>
    </row>
    <row r="12" spans="1:17">
      <c r="A12" s="600">
        <v>210246</v>
      </c>
      <c r="B12" t="s">
        <v>22</v>
      </c>
      <c r="C12" t="s">
        <v>3146</v>
      </c>
      <c r="D12" t="s">
        <v>3147</v>
      </c>
      <c r="E12" t="s">
        <v>2056</v>
      </c>
      <c r="F12" s="605" t="s">
        <v>3148</v>
      </c>
      <c r="G12" t="s">
        <v>3207</v>
      </c>
      <c r="H12" t="s">
        <v>3208</v>
      </c>
      <c r="I12" t="s">
        <v>23</v>
      </c>
      <c r="J12" t="s">
        <v>3209</v>
      </c>
      <c r="K12" t="s">
        <v>3210</v>
      </c>
      <c r="L12" t="s">
        <v>3211</v>
      </c>
      <c r="M12" t="s">
        <v>3212</v>
      </c>
      <c r="N12" t="s">
        <v>3213</v>
      </c>
      <c r="O12" t="s">
        <v>2057</v>
      </c>
      <c r="P12" t="s">
        <v>44</v>
      </c>
      <c r="Q12" t="s">
        <v>26</v>
      </c>
    </row>
    <row r="13" spans="1:17">
      <c r="A13" s="600">
        <v>210246</v>
      </c>
      <c r="B13" t="s">
        <v>22</v>
      </c>
      <c r="C13" t="s">
        <v>3146</v>
      </c>
      <c r="D13" t="s">
        <v>3147</v>
      </c>
      <c r="E13" t="s">
        <v>2056</v>
      </c>
      <c r="F13" s="605" t="s">
        <v>3148</v>
      </c>
      <c r="G13" t="s">
        <v>3207</v>
      </c>
      <c r="H13" t="s">
        <v>3208</v>
      </c>
      <c r="I13" t="s">
        <v>23</v>
      </c>
      <c r="J13" t="s">
        <v>3209</v>
      </c>
      <c r="K13" t="s">
        <v>3210</v>
      </c>
      <c r="L13" t="s">
        <v>3211</v>
      </c>
      <c r="M13" t="s">
        <v>3212</v>
      </c>
      <c r="N13" t="s">
        <v>3213</v>
      </c>
      <c r="O13" t="s">
        <v>2057</v>
      </c>
      <c r="P13" t="s">
        <v>44</v>
      </c>
      <c r="Q13" t="s">
        <v>26</v>
      </c>
    </row>
    <row r="14" spans="1:17">
      <c r="A14" s="600">
        <v>212911</v>
      </c>
      <c r="B14" t="s">
        <v>41</v>
      </c>
      <c r="C14" t="s">
        <v>3146</v>
      </c>
      <c r="D14" t="s">
        <v>3147</v>
      </c>
      <c r="E14" t="s">
        <v>2058</v>
      </c>
      <c r="F14" s="605" t="s">
        <v>3148</v>
      </c>
      <c r="G14" t="s">
        <v>3720</v>
      </c>
      <c r="H14" t="s">
        <v>3721</v>
      </c>
      <c r="I14" t="s">
        <v>23</v>
      </c>
      <c r="J14" t="s">
        <v>3722</v>
      </c>
      <c r="K14" t="s">
        <v>3723</v>
      </c>
      <c r="L14" t="s">
        <v>3724</v>
      </c>
      <c r="M14" t="s">
        <v>3725</v>
      </c>
      <c r="N14" t="s">
        <v>3726</v>
      </c>
      <c r="O14" t="s">
        <v>2059</v>
      </c>
      <c r="P14" t="s">
        <v>2114</v>
      </c>
      <c r="Q14" t="s">
        <v>2108</v>
      </c>
    </row>
    <row r="15" spans="1:17">
      <c r="A15" s="600">
        <v>212911</v>
      </c>
      <c r="B15" t="s">
        <v>41</v>
      </c>
      <c r="C15" t="s">
        <v>3146</v>
      </c>
      <c r="D15" t="s">
        <v>3147</v>
      </c>
      <c r="E15" t="s">
        <v>2058</v>
      </c>
      <c r="F15" s="605" t="s">
        <v>3148</v>
      </c>
      <c r="G15" t="s">
        <v>3720</v>
      </c>
      <c r="H15" t="s">
        <v>3721</v>
      </c>
      <c r="I15" t="s">
        <v>23</v>
      </c>
      <c r="J15" t="s">
        <v>3722</v>
      </c>
      <c r="K15" t="s">
        <v>3723</v>
      </c>
      <c r="L15" t="s">
        <v>3724</v>
      </c>
      <c r="M15" t="s">
        <v>3725</v>
      </c>
      <c r="N15" t="s">
        <v>3726</v>
      </c>
      <c r="O15" t="s">
        <v>2059</v>
      </c>
      <c r="P15" t="s">
        <v>2114</v>
      </c>
      <c r="Q15" t="s">
        <v>2108</v>
      </c>
    </row>
    <row r="16" spans="1:17">
      <c r="A16" s="600">
        <v>212911</v>
      </c>
      <c r="B16" t="s">
        <v>41</v>
      </c>
      <c r="C16" t="s">
        <v>3146</v>
      </c>
      <c r="D16" t="s">
        <v>3147</v>
      </c>
      <c r="E16" t="s">
        <v>2058</v>
      </c>
      <c r="F16" s="605" t="s">
        <v>3148</v>
      </c>
      <c r="G16" t="s">
        <v>3720</v>
      </c>
      <c r="H16" t="s">
        <v>3721</v>
      </c>
      <c r="I16" t="s">
        <v>23</v>
      </c>
      <c r="J16" t="s">
        <v>3722</v>
      </c>
      <c r="K16" t="s">
        <v>3723</v>
      </c>
      <c r="L16" t="s">
        <v>3724</v>
      </c>
      <c r="M16" t="s">
        <v>3725</v>
      </c>
      <c r="N16" t="s">
        <v>3726</v>
      </c>
      <c r="O16" t="s">
        <v>2059</v>
      </c>
      <c r="P16" t="s">
        <v>2114</v>
      </c>
      <c r="Q16" t="s">
        <v>2108</v>
      </c>
    </row>
    <row r="17" spans="1:17">
      <c r="A17" s="600">
        <v>212911</v>
      </c>
      <c r="B17" t="s">
        <v>41</v>
      </c>
      <c r="C17" t="s">
        <v>3146</v>
      </c>
      <c r="D17" t="s">
        <v>3147</v>
      </c>
      <c r="E17" t="s">
        <v>2058</v>
      </c>
      <c r="F17" s="605" t="s">
        <v>3148</v>
      </c>
      <c r="G17" t="s">
        <v>3720</v>
      </c>
      <c r="H17" t="s">
        <v>3721</v>
      </c>
      <c r="I17" t="s">
        <v>23</v>
      </c>
      <c r="J17" t="s">
        <v>3722</v>
      </c>
      <c r="K17" t="s">
        <v>3723</v>
      </c>
      <c r="L17" t="s">
        <v>3724</v>
      </c>
      <c r="M17" t="s">
        <v>3725</v>
      </c>
      <c r="N17" t="s">
        <v>3726</v>
      </c>
      <c r="O17" t="s">
        <v>2059</v>
      </c>
      <c r="P17" t="s">
        <v>2114</v>
      </c>
      <c r="Q17" t="s">
        <v>2108</v>
      </c>
    </row>
    <row r="18" spans="1:17">
      <c r="A18" s="600">
        <v>212911</v>
      </c>
      <c r="B18" t="s">
        <v>41</v>
      </c>
      <c r="C18" t="s">
        <v>3146</v>
      </c>
      <c r="D18" t="s">
        <v>3147</v>
      </c>
      <c r="E18" t="s">
        <v>2058</v>
      </c>
      <c r="F18" s="605" t="s">
        <v>3148</v>
      </c>
      <c r="G18" t="s">
        <v>3720</v>
      </c>
      <c r="H18" t="s">
        <v>3721</v>
      </c>
      <c r="I18" t="s">
        <v>23</v>
      </c>
      <c r="J18" t="s">
        <v>3722</v>
      </c>
      <c r="K18" t="s">
        <v>3723</v>
      </c>
      <c r="L18" t="s">
        <v>3724</v>
      </c>
      <c r="M18" t="s">
        <v>3725</v>
      </c>
      <c r="N18" t="s">
        <v>3726</v>
      </c>
      <c r="O18" t="s">
        <v>2059</v>
      </c>
      <c r="P18" t="s">
        <v>2114</v>
      </c>
      <c r="Q18" t="s">
        <v>2108</v>
      </c>
    </row>
    <row r="19" spans="1:17">
      <c r="A19" s="600">
        <v>310558</v>
      </c>
      <c r="B19" t="s">
        <v>37</v>
      </c>
      <c r="C19" t="s">
        <v>3146</v>
      </c>
      <c r="D19" t="s">
        <v>3147</v>
      </c>
      <c r="E19" t="s">
        <v>2058</v>
      </c>
      <c r="F19" s="605" t="s">
        <v>3148</v>
      </c>
      <c r="G19" t="s">
        <v>4057</v>
      </c>
      <c r="H19" t="s">
        <v>4058</v>
      </c>
      <c r="I19" t="s">
        <v>23</v>
      </c>
      <c r="J19" t="s">
        <v>3239</v>
      </c>
      <c r="K19" t="s">
        <v>4059</v>
      </c>
      <c r="L19" t="s">
        <v>4060</v>
      </c>
      <c r="M19" t="s">
        <v>4061</v>
      </c>
      <c r="N19" t="s">
        <v>4062</v>
      </c>
      <c r="O19" t="s">
        <v>2059</v>
      </c>
      <c r="P19" t="s">
        <v>421</v>
      </c>
      <c r="Q19" t="s">
        <v>459</v>
      </c>
    </row>
    <row r="20" spans="1:17">
      <c r="A20" s="600">
        <v>310558</v>
      </c>
      <c r="B20" t="s">
        <v>37</v>
      </c>
      <c r="C20" t="s">
        <v>3146</v>
      </c>
      <c r="D20" t="s">
        <v>3147</v>
      </c>
      <c r="E20" t="s">
        <v>2058</v>
      </c>
      <c r="F20" s="605" t="s">
        <v>3148</v>
      </c>
      <c r="G20" t="s">
        <v>4057</v>
      </c>
      <c r="H20" t="s">
        <v>4058</v>
      </c>
      <c r="I20" t="s">
        <v>23</v>
      </c>
      <c r="J20" t="s">
        <v>3239</v>
      </c>
      <c r="K20" t="s">
        <v>4059</v>
      </c>
      <c r="L20" t="s">
        <v>4060</v>
      </c>
      <c r="M20" t="s">
        <v>4061</v>
      </c>
      <c r="N20" t="s">
        <v>4062</v>
      </c>
      <c r="O20" t="s">
        <v>2059</v>
      </c>
      <c r="P20" t="s">
        <v>421</v>
      </c>
      <c r="Q20" t="s">
        <v>459</v>
      </c>
    </row>
    <row r="21" spans="1:17">
      <c r="A21" s="600">
        <v>310558</v>
      </c>
      <c r="B21" t="s">
        <v>37</v>
      </c>
      <c r="C21" t="s">
        <v>3146</v>
      </c>
      <c r="D21" t="s">
        <v>3147</v>
      </c>
      <c r="E21" t="s">
        <v>2058</v>
      </c>
      <c r="F21" s="605" t="s">
        <v>3148</v>
      </c>
      <c r="G21" t="s">
        <v>4057</v>
      </c>
      <c r="H21" t="s">
        <v>4058</v>
      </c>
      <c r="I21" t="s">
        <v>23</v>
      </c>
      <c r="J21" t="s">
        <v>3239</v>
      </c>
      <c r="K21" t="s">
        <v>4059</v>
      </c>
      <c r="L21" t="s">
        <v>4060</v>
      </c>
      <c r="M21" t="s">
        <v>4061</v>
      </c>
      <c r="N21" t="s">
        <v>4062</v>
      </c>
      <c r="O21" t="s">
        <v>2059</v>
      </c>
      <c r="P21" t="s">
        <v>421</v>
      </c>
      <c r="Q21" t="s">
        <v>459</v>
      </c>
    </row>
    <row r="22" spans="1:17">
      <c r="A22" s="600">
        <v>310558</v>
      </c>
      <c r="B22" t="s">
        <v>37</v>
      </c>
      <c r="C22" t="s">
        <v>3146</v>
      </c>
      <c r="D22" t="s">
        <v>3147</v>
      </c>
      <c r="E22" t="s">
        <v>2058</v>
      </c>
      <c r="F22" s="605" t="s">
        <v>3148</v>
      </c>
      <c r="G22" t="s">
        <v>4057</v>
      </c>
      <c r="H22" t="s">
        <v>4058</v>
      </c>
      <c r="I22" t="s">
        <v>23</v>
      </c>
      <c r="J22" t="s">
        <v>3239</v>
      </c>
      <c r="K22" t="s">
        <v>4059</v>
      </c>
      <c r="L22" t="s">
        <v>4060</v>
      </c>
      <c r="M22" t="s">
        <v>4061</v>
      </c>
      <c r="N22" t="s">
        <v>4062</v>
      </c>
      <c r="O22" t="s">
        <v>2059</v>
      </c>
      <c r="P22" t="s">
        <v>421</v>
      </c>
      <c r="Q22" t="s">
        <v>459</v>
      </c>
    </row>
    <row r="23" spans="1:17">
      <c r="A23" s="600">
        <v>310558</v>
      </c>
      <c r="B23" t="s">
        <v>37</v>
      </c>
      <c r="C23" t="s">
        <v>3146</v>
      </c>
      <c r="D23" t="s">
        <v>3147</v>
      </c>
      <c r="E23" t="s">
        <v>2058</v>
      </c>
      <c r="F23" s="605" t="s">
        <v>3148</v>
      </c>
      <c r="G23" t="s">
        <v>4057</v>
      </c>
      <c r="H23" t="s">
        <v>4058</v>
      </c>
      <c r="I23" t="s">
        <v>23</v>
      </c>
      <c r="J23" t="s">
        <v>3239</v>
      </c>
      <c r="K23" t="s">
        <v>4059</v>
      </c>
      <c r="L23" t="s">
        <v>4060</v>
      </c>
      <c r="M23" t="s">
        <v>4061</v>
      </c>
      <c r="N23" t="s">
        <v>4062</v>
      </c>
      <c r="O23" t="s">
        <v>2059</v>
      </c>
      <c r="P23" t="s">
        <v>421</v>
      </c>
      <c r="Q23" t="s">
        <v>459</v>
      </c>
    </row>
    <row r="24" spans="1:17">
      <c r="A24" s="600">
        <v>311184</v>
      </c>
      <c r="B24" t="s">
        <v>27</v>
      </c>
      <c r="C24" t="s">
        <v>3146</v>
      </c>
      <c r="D24" t="s">
        <v>3147</v>
      </c>
      <c r="E24" t="s">
        <v>2056</v>
      </c>
      <c r="F24" s="605" t="s">
        <v>3148</v>
      </c>
      <c r="G24" t="s">
        <v>3730</v>
      </c>
      <c r="H24" t="s">
        <v>3731</v>
      </c>
      <c r="I24" t="s">
        <v>23</v>
      </c>
      <c r="J24" t="s">
        <v>3732</v>
      </c>
      <c r="K24" t="s">
        <v>3733</v>
      </c>
      <c r="L24" t="s">
        <v>3734</v>
      </c>
      <c r="M24" t="s">
        <v>3735</v>
      </c>
      <c r="N24" t="s">
        <v>3736</v>
      </c>
      <c r="O24" t="s">
        <v>2057</v>
      </c>
      <c r="P24" t="s">
        <v>48</v>
      </c>
      <c r="Q24" t="s">
        <v>3363</v>
      </c>
    </row>
    <row r="25" spans="1:17">
      <c r="A25" s="600">
        <v>311184</v>
      </c>
      <c r="B25" t="s">
        <v>27</v>
      </c>
      <c r="C25" t="s">
        <v>3146</v>
      </c>
      <c r="D25" t="s">
        <v>3147</v>
      </c>
      <c r="E25" t="s">
        <v>2056</v>
      </c>
      <c r="F25" s="605" t="s">
        <v>3148</v>
      </c>
      <c r="G25" t="s">
        <v>3730</v>
      </c>
      <c r="H25" t="s">
        <v>3731</v>
      </c>
      <c r="I25" t="s">
        <v>23</v>
      </c>
      <c r="J25" t="s">
        <v>3732</v>
      </c>
      <c r="K25" t="s">
        <v>3733</v>
      </c>
      <c r="L25" t="s">
        <v>3734</v>
      </c>
      <c r="M25" t="s">
        <v>3735</v>
      </c>
      <c r="N25" t="s">
        <v>3736</v>
      </c>
      <c r="O25" t="s">
        <v>2057</v>
      </c>
      <c r="P25" t="s">
        <v>48</v>
      </c>
      <c r="Q25" t="s">
        <v>3363</v>
      </c>
    </row>
    <row r="26" spans="1:17">
      <c r="A26" s="600">
        <v>311184</v>
      </c>
      <c r="B26" t="s">
        <v>27</v>
      </c>
      <c r="C26" t="s">
        <v>3146</v>
      </c>
      <c r="D26" t="s">
        <v>3147</v>
      </c>
      <c r="E26" t="s">
        <v>2056</v>
      </c>
      <c r="F26" s="605" t="s">
        <v>3148</v>
      </c>
      <c r="G26" t="s">
        <v>3730</v>
      </c>
      <c r="H26" t="s">
        <v>3731</v>
      </c>
      <c r="I26" t="s">
        <v>23</v>
      </c>
      <c r="J26" t="s">
        <v>3732</v>
      </c>
      <c r="K26" t="s">
        <v>3733</v>
      </c>
      <c r="L26" t="s">
        <v>3734</v>
      </c>
      <c r="M26" t="s">
        <v>3735</v>
      </c>
      <c r="N26" t="s">
        <v>3736</v>
      </c>
      <c r="O26" t="s">
        <v>2057</v>
      </c>
      <c r="P26" t="s">
        <v>48</v>
      </c>
      <c r="Q26" t="s">
        <v>3363</v>
      </c>
    </row>
    <row r="27" spans="1:17">
      <c r="A27">
        <v>311184</v>
      </c>
      <c r="B27" t="s">
        <v>27</v>
      </c>
      <c r="C27" t="s">
        <v>3146</v>
      </c>
      <c r="D27" t="s">
        <v>3147</v>
      </c>
      <c r="E27" t="s">
        <v>2056</v>
      </c>
      <c r="F27" s="605" t="s">
        <v>3148</v>
      </c>
      <c r="G27" t="s">
        <v>3730</v>
      </c>
      <c r="H27" t="s">
        <v>3731</v>
      </c>
      <c r="I27" t="s">
        <v>23</v>
      </c>
      <c r="J27" t="s">
        <v>3732</v>
      </c>
      <c r="K27" t="s">
        <v>3733</v>
      </c>
      <c r="L27" t="s">
        <v>3734</v>
      </c>
      <c r="M27" t="s">
        <v>3735</v>
      </c>
      <c r="N27" t="s">
        <v>3736</v>
      </c>
      <c r="O27" t="s">
        <v>2057</v>
      </c>
      <c r="P27" t="s">
        <v>48</v>
      </c>
      <c r="Q27" t="s">
        <v>3363</v>
      </c>
    </row>
    <row r="28" spans="1:17">
      <c r="A28">
        <v>311184</v>
      </c>
      <c r="B28" t="s">
        <v>27</v>
      </c>
      <c r="C28" t="s">
        <v>3146</v>
      </c>
      <c r="D28" t="s">
        <v>3147</v>
      </c>
      <c r="E28" t="s">
        <v>2056</v>
      </c>
      <c r="F28" s="605" t="s">
        <v>3148</v>
      </c>
      <c r="G28" t="s">
        <v>3730</v>
      </c>
      <c r="H28" t="s">
        <v>3731</v>
      </c>
      <c r="I28" t="s">
        <v>23</v>
      </c>
      <c r="J28" t="s">
        <v>3732</v>
      </c>
      <c r="K28" t="s">
        <v>3733</v>
      </c>
      <c r="L28" t="s">
        <v>3734</v>
      </c>
      <c r="M28" t="s">
        <v>3735</v>
      </c>
      <c r="N28" t="s">
        <v>3736</v>
      </c>
      <c r="O28" t="s">
        <v>2057</v>
      </c>
      <c r="P28" t="s">
        <v>48</v>
      </c>
      <c r="Q28" t="s">
        <v>3363</v>
      </c>
    </row>
    <row r="29" spans="1:17">
      <c r="A29">
        <v>311184</v>
      </c>
      <c r="B29" t="s">
        <v>27</v>
      </c>
      <c r="C29" t="s">
        <v>3146</v>
      </c>
      <c r="D29" t="s">
        <v>3147</v>
      </c>
      <c r="E29" t="s">
        <v>2056</v>
      </c>
      <c r="F29" s="605" t="s">
        <v>3148</v>
      </c>
      <c r="G29" t="s">
        <v>3730</v>
      </c>
      <c r="H29" t="s">
        <v>3731</v>
      </c>
      <c r="I29" t="s">
        <v>23</v>
      </c>
      <c r="J29" t="s">
        <v>3732</v>
      </c>
      <c r="K29" t="s">
        <v>3733</v>
      </c>
      <c r="L29" t="s">
        <v>3734</v>
      </c>
      <c r="M29" t="s">
        <v>3735</v>
      </c>
      <c r="N29" t="s">
        <v>3736</v>
      </c>
      <c r="O29" t="s">
        <v>2057</v>
      </c>
      <c r="P29" t="s">
        <v>48</v>
      </c>
      <c r="Q29" t="s">
        <v>3363</v>
      </c>
    </row>
    <row r="30" spans="1:17">
      <c r="A30">
        <v>311184</v>
      </c>
      <c r="B30" t="s">
        <v>27</v>
      </c>
      <c r="C30" t="s">
        <v>3146</v>
      </c>
      <c r="D30" t="s">
        <v>3147</v>
      </c>
      <c r="E30" t="s">
        <v>2056</v>
      </c>
      <c r="F30" s="605" t="s">
        <v>3148</v>
      </c>
      <c r="G30" t="s">
        <v>3730</v>
      </c>
      <c r="H30" t="s">
        <v>3731</v>
      </c>
      <c r="I30" t="s">
        <v>23</v>
      </c>
      <c r="J30" t="s">
        <v>3732</v>
      </c>
      <c r="K30" t="s">
        <v>3733</v>
      </c>
      <c r="L30" t="s">
        <v>3734</v>
      </c>
      <c r="M30" t="s">
        <v>3735</v>
      </c>
      <c r="N30" t="s">
        <v>3736</v>
      </c>
      <c r="O30" t="s">
        <v>2057</v>
      </c>
      <c r="P30" t="s">
        <v>48</v>
      </c>
      <c r="Q30" t="s">
        <v>3363</v>
      </c>
    </row>
    <row r="31" spans="1:17">
      <c r="A31">
        <v>313172</v>
      </c>
      <c r="B31" t="s">
        <v>39</v>
      </c>
      <c r="C31" t="s">
        <v>3146</v>
      </c>
      <c r="D31" t="s">
        <v>3147</v>
      </c>
      <c r="E31" t="s">
        <v>2058</v>
      </c>
      <c r="F31" s="605" t="s">
        <v>3148</v>
      </c>
      <c r="G31" t="s">
        <v>3752</v>
      </c>
      <c r="H31" t="s">
        <v>3753</v>
      </c>
      <c r="I31" t="s">
        <v>23</v>
      </c>
      <c r="J31" t="s">
        <v>3284</v>
      </c>
      <c r="K31" t="s">
        <v>3754</v>
      </c>
      <c r="L31" t="s">
        <v>3755</v>
      </c>
      <c r="M31" t="s">
        <v>3756</v>
      </c>
      <c r="N31" t="s">
        <v>3757</v>
      </c>
      <c r="O31" t="s">
        <v>2059</v>
      </c>
      <c r="P31" t="s">
        <v>373</v>
      </c>
      <c r="Q31" t="s">
        <v>81</v>
      </c>
    </row>
    <row r="32" spans="1:17">
      <c r="A32">
        <v>313172</v>
      </c>
      <c r="B32" t="s">
        <v>39</v>
      </c>
      <c r="C32" t="s">
        <v>3146</v>
      </c>
      <c r="D32" t="s">
        <v>3147</v>
      </c>
      <c r="E32" t="s">
        <v>2058</v>
      </c>
      <c r="F32" s="605" t="s">
        <v>3148</v>
      </c>
      <c r="G32" t="s">
        <v>3752</v>
      </c>
      <c r="H32" t="s">
        <v>3753</v>
      </c>
      <c r="I32" t="s">
        <v>23</v>
      </c>
      <c r="J32" t="s">
        <v>3284</v>
      </c>
      <c r="K32" t="s">
        <v>3754</v>
      </c>
      <c r="L32" t="s">
        <v>3755</v>
      </c>
      <c r="M32" t="s">
        <v>3756</v>
      </c>
      <c r="N32" t="s">
        <v>3757</v>
      </c>
      <c r="O32" t="s">
        <v>2059</v>
      </c>
      <c r="P32" t="s">
        <v>373</v>
      </c>
      <c r="Q32" t="s">
        <v>81</v>
      </c>
    </row>
    <row r="33" spans="1:17">
      <c r="A33">
        <v>313172</v>
      </c>
      <c r="B33" t="s">
        <v>39</v>
      </c>
      <c r="C33" t="s">
        <v>3146</v>
      </c>
      <c r="D33" t="s">
        <v>3147</v>
      </c>
      <c r="E33" t="s">
        <v>2058</v>
      </c>
      <c r="F33" s="605" t="s">
        <v>3148</v>
      </c>
      <c r="G33" t="s">
        <v>3752</v>
      </c>
      <c r="H33" t="s">
        <v>3753</v>
      </c>
      <c r="I33" t="s">
        <v>23</v>
      </c>
      <c r="J33" t="s">
        <v>3284</v>
      </c>
      <c r="K33" t="s">
        <v>3754</v>
      </c>
      <c r="L33" t="s">
        <v>3755</v>
      </c>
      <c r="M33" t="s">
        <v>3756</v>
      </c>
      <c r="N33" t="s">
        <v>3757</v>
      </c>
      <c r="O33" t="s">
        <v>2059</v>
      </c>
      <c r="P33" t="s">
        <v>373</v>
      </c>
      <c r="Q33" t="s">
        <v>81</v>
      </c>
    </row>
    <row r="34" spans="1:17">
      <c r="A34">
        <v>313172</v>
      </c>
      <c r="B34" t="s">
        <v>39</v>
      </c>
      <c r="C34" t="s">
        <v>3146</v>
      </c>
      <c r="D34" t="s">
        <v>3147</v>
      </c>
      <c r="E34" t="s">
        <v>2058</v>
      </c>
      <c r="F34" s="605" t="s">
        <v>3148</v>
      </c>
      <c r="G34" t="s">
        <v>3752</v>
      </c>
      <c r="H34" t="s">
        <v>3753</v>
      </c>
      <c r="I34" t="s">
        <v>23</v>
      </c>
      <c r="J34" t="s">
        <v>3284</v>
      </c>
      <c r="K34" t="s">
        <v>3754</v>
      </c>
      <c r="L34" t="s">
        <v>3755</v>
      </c>
      <c r="M34" t="s">
        <v>3756</v>
      </c>
      <c r="N34" t="s">
        <v>3757</v>
      </c>
      <c r="O34" t="s">
        <v>2059</v>
      </c>
      <c r="P34" t="s">
        <v>373</v>
      </c>
      <c r="Q34" t="s">
        <v>81</v>
      </c>
    </row>
    <row r="35" spans="1:17">
      <c r="A35">
        <v>313172</v>
      </c>
      <c r="B35" t="s">
        <v>39</v>
      </c>
      <c r="C35" t="s">
        <v>3146</v>
      </c>
      <c r="D35" t="s">
        <v>3147</v>
      </c>
      <c r="E35" t="s">
        <v>2058</v>
      </c>
      <c r="F35" s="605" t="s">
        <v>3148</v>
      </c>
      <c r="G35" t="s">
        <v>3752</v>
      </c>
      <c r="H35" t="s">
        <v>3753</v>
      </c>
      <c r="I35" t="s">
        <v>23</v>
      </c>
      <c r="J35" t="s">
        <v>3284</v>
      </c>
      <c r="K35" t="s">
        <v>3754</v>
      </c>
      <c r="L35" t="s">
        <v>3755</v>
      </c>
      <c r="M35" t="s">
        <v>3756</v>
      </c>
      <c r="N35" t="s">
        <v>3757</v>
      </c>
      <c r="O35" t="s">
        <v>2059</v>
      </c>
      <c r="P35" t="s">
        <v>373</v>
      </c>
      <c r="Q35" t="s">
        <v>81</v>
      </c>
    </row>
    <row r="36" spans="1:17">
      <c r="A36">
        <v>410440</v>
      </c>
      <c r="B36" t="s">
        <v>32</v>
      </c>
      <c r="C36" t="s">
        <v>3146</v>
      </c>
      <c r="D36" t="s">
        <v>3147</v>
      </c>
      <c r="E36" t="s">
        <v>2058</v>
      </c>
      <c r="F36" s="605" t="s">
        <v>3148</v>
      </c>
      <c r="G36" t="s">
        <v>4063</v>
      </c>
      <c r="H36" t="s">
        <v>23</v>
      </c>
      <c r="I36" t="s">
        <v>23</v>
      </c>
      <c r="J36" t="s">
        <v>4064</v>
      </c>
      <c r="K36" t="s">
        <v>4065</v>
      </c>
      <c r="L36" t="s">
        <v>4066</v>
      </c>
      <c r="M36" t="s">
        <v>4067</v>
      </c>
      <c r="N36" t="s">
        <v>4068</v>
      </c>
      <c r="O36" t="s">
        <v>2059</v>
      </c>
      <c r="P36" t="s">
        <v>369</v>
      </c>
      <c r="Q36" t="s">
        <v>4069</v>
      </c>
    </row>
    <row r="37" spans="1:17">
      <c r="A37">
        <v>410440</v>
      </c>
      <c r="B37" t="s">
        <v>32</v>
      </c>
      <c r="C37" t="s">
        <v>3146</v>
      </c>
      <c r="D37" t="s">
        <v>3147</v>
      </c>
      <c r="E37" t="s">
        <v>2058</v>
      </c>
      <c r="F37" s="605" t="s">
        <v>3148</v>
      </c>
      <c r="G37" t="s">
        <v>4063</v>
      </c>
      <c r="H37" t="s">
        <v>23</v>
      </c>
      <c r="I37" t="s">
        <v>23</v>
      </c>
      <c r="J37" t="s">
        <v>4064</v>
      </c>
      <c r="K37" t="s">
        <v>4065</v>
      </c>
      <c r="L37" t="s">
        <v>4066</v>
      </c>
      <c r="M37" t="s">
        <v>4067</v>
      </c>
      <c r="N37" t="s">
        <v>4068</v>
      </c>
      <c r="O37" t="s">
        <v>2059</v>
      </c>
      <c r="P37" t="s">
        <v>369</v>
      </c>
      <c r="Q37" t="s">
        <v>4069</v>
      </c>
    </row>
    <row r="38" spans="1:17">
      <c r="A38">
        <v>410440</v>
      </c>
      <c r="B38" t="s">
        <v>32</v>
      </c>
      <c r="C38" t="s">
        <v>3146</v>
      </c>
      <c r="D38" t="s">
        <v>3147</v>
      </c>
      <c r="E38" t="s">
        <v>2058</v>
      </c>
      <c r="F38" s="605" t="s">
        <v>3148</v>
      </c>
      <c r="G38" t="s">
        <v>4063</v>
      </c>
      <c r="H38" t="s">
        <v>23</v>
      </c>
      <c r="I38" t="s">
        <v>23</v>
      </c>
      <c r="J38" t="s">
        <v>4064</v>
      </c>
      <c r="K38" t="s">
        <v>4065</v>
      </c>
      <c r="L38" t="s">
        <v>4066</v>
      </c>
      <c r="M38" t="s">
        <v>4067</v>
      </c>
      <c r="N38" t="s">
        <v>4068</v>
      </c>
      <c r="O38" t="s">
        <v>2059</v>
      </c>
      <c r="P38" t="s">
        <v>369</v>
      </c>
      <c r="Q38" t="s">
        <v>4069</v>
      </c>
    </row>
    <row r="39" spans="1:17">
      <c r="A39">
        <v>410440</v>
      </c>
      <c r="B39" t="s">
        <v>32</v>
      </c>
      <c r="C39" t="s">
        <v>3146</v>
      </c>
      <c r="D39" t="s">
        <v>3147</v>
      </c>
      <c r="E39" t="s">
        <v>2058</v>
      </c>
      <c r="F39" s="605" t="s">
        <v>3148</v>
      </c>
      <c r="G39" t="s">
        <v>4063</v>
      </c>
      <c r="H39" t="s">
        <v>23</v>
      </c>
      <c r="I39" t="s">
        <v>23</v>
      </c>
      <c r="J39" t="s">
        <v>4064</v>
      </c>
      <c r="K39" t="s">
        <v>4065</v>
      </c>
      <c r="L39" t="s">
        <v>4066</v>
      </c>
      <c r="M39" t="s">
        <v>4067</v>
      </c>
      <c r="N39" t="s">
        <v>4068</v>
      </c>
      <c r="O39" t="s">
        <v>2059</v>
      </c>
      <c r="P39" t="s">
        <v>369</v>
      </c>
      <c r="Q39" t="s">
        <v>4069</v>
      </c>
    </row>
    <row r="40" spans="1:17">
      <c r="A40">
        <v>410440</v>
      </c>
      <c r="B40" t="s">
        <v>32</v>
      </c>
      <c r="C40" t="s">
        <v>3146</v>
      </c>
      <c r="D40" t="s">
        <v>3147</v>
      </c>
      <c r="E40" t="s">
        <v>2058</v>
      </c>
      <c r="F40" s="605" t="s">
        <v>3148</v>
      </c>
      <c r="G40" t="s">
        <v>4063</v>
      </c>
      <c r="H40" t="s">
        <v>23</v>
      </c>
      <c r="I40" t="s">
        <v>23</v>
      </c>
      <c r="J40" t="s">
        <v>4064</v>
      </c>
      <c r="K40" t="s">
        <v>4065</v>
      </c>
      <c r="L40" t="s">
        <v>4066</v>
      </c>
      <c r="M40" t="s">
        <v>4067</v>
      </c>
      <c r="N40" t="s">
        <v>4068</v>
      </c>
      <c r="O40" t="s">
        <v>2059</v>
      </c>
      <c r="P40" t="s">
        <v>369</v>
      </c>
      <c r="Q40" t="s">
        <v>4069</v>
      </c>
    </row>
    <row r="41" spans="1:17">
      <c r="A41">
        <v>410796</v>
      </c>
      <c r="B41" t="s">
        <v>22</v>
      </c>
      <c r="C41" t="s">
        <v>3146</v>
      </c>
      <c r="D41" t="s">
        <v>3147</v>
      </c>
      <c r="E41" t="s">
        <v>2058</v>
      </c>
      <c r="F41" s="605" t="s">
        <v>3148</v>
      </c>
      <c r="G41" t="s">
        <v>4070</v>
      </c>
      <c r="H41" t="s">
        <v>23</v>
      </c>
      <c r="I41" t="s">
        <v>23</v>
      </c>
      <c r="J41" t="s">
        <v>3816</v>
      </c>
      <c r="K41" t="s">
        <v>4071</v>
      </c>
      <c r="L41" t="s">
        <v>4072</v>
      </c>
      <c r="M41" t="s">
        <v>4073</v>
      </c>
      <c r="N41" t="s">
        <v>4074</v>
      </c>
      <c r="O41" t="s">
        <v>2059</v>
      </c>
      <c r="P41" t="s">
        <v>2053</v>
      </c>
      <c r="Q41" t="s">
        <v>2119</v>
      </c>
    </row>
    <row r="42" spans="1:17">
      <c r="A42">
        <v>410796</v>
      </c>
      <c r="B42" t="s">
        <v>22</v>
      </c>
      <c r="C42" t="s">
        <v>3146</v>
      </c>
      <c r="D42" t="s">
        <v>3147</v>
      </c>
      <c r="E42" t="s">
        <v>2058</v>
      </c>
      <c r="F42" s="605" t="s">
        <v>3148</v>
      </c>
      <c r="G42" t="s">
        <v>4070</v>
      </c>
      <c r="H42" t="s">
        <v>23</v>
      </c>
      <c r="I42" t="s">
        <v>23</v>
      </c>
      <c r="J42" t="s">
        <v>3816</v>
      </c>
      <c r="K42" t="s">
        <v>4071</v>
      </c>
      <c r="L42" t="s">
        <v>4072</v>
      </c>
      <c r="M42" t="s">
        <v>4073</v>
      </c>
      <c r="N42" t="s">
        <v>4074</v>
      </c>
      <c r="O42" t="s">
        <v>2059</v>
      </c>
      <c r="P42" t="s">
        <v>2053</v>
      </c>
      <c r="Q42" t="s">
        <v>2119</v>
      </c>
    </row>
    <row r="43" spans="1:17">
      <c r="A43">
        <v>410796</v>
      </c>
      <c r="B43" t="s">
        <v>22</v>
      </c>
      <c r="C43" t="s">
        <v>3146</v>
      </c>
      <c r="D43" t="s">
        <v>3147</v>
      </c>
      <c r="E43" t="s">
        <v>2058</v>
      </c>
      <c r="F43" s="605" t="s">
        <v>3148</v>
      </c>
      <c r="G43" t="s">
        <v>4070</v>
      </c>
      <c r="H43" t="s">
        <v>23</v>
      </c>
      <c r="I43" t="s">
        <v>23</v>
      </c>
      <c r="J43" t="s">
        <v>3816</v>
      </c>
      <c r="K43" t="s">
        <v>4071</v>
      </c>
      <c r="L43" t="s">
        <v>4072</v>
      </c>
      <c r="M43" t="s">
        <v>4073</v>
      </c>
      <c r="N43" t="s">
        <v>4074</v>
      </c>
      <c r="O43" t="s">
        <v>2059</v>
      </c>
      <c r="P43" t="s">
        <v>2053</v>
      </c>
      <c r="Q43" t="s">
        <v>2119</v>
      </c>
    </row>
    <row r="44" spans="1:17">
      <c r="A44">
        <v>410796</v>
      </c>
      <c r="B44" t="s">
        <v>22</v>
      </c>
      <c r="C44" t="s">
        <v>3146</v>
      </c>
      <c r="D44" t="s">
        <v>3147</v>
      </c>
      <c r="E44" t="s">
        <v>2058</v>
      </c>
      <c r="F44" s="605" t="s">
        <v>3148</v>
      </c>
      <c r="G44" t="s">
        <v>4070</v>
      </c>
      <c r="H44" t="s">
        <v>23</v>
      </c>
      <c r="I44" t="s">
        <v>23</v>
      </c>
      <c r="J44" t="s">
        <v>3816</v>
      </c>
      <c r="K44" t="s">
        <v>4071</v>
      </c>
      <c r="L44" t="s">
        <v>4072</v>
      </c>
      <c r="M44" t="s">
        <v>4073</v>
      </c>
      <c r="N44" t="s">
        <v>4074</v>
      </c>
      <c r="O44" t="s">
        <v>2059</v>
      </c>
      <c r="P44" t="s">
        <v>2053</v>
      </c>
      <c r="Q44" t="s">
        <v>2119</v>
      </c>
    </row>
    <row r="45" spans="1:17">
      <c r="A45">
        <v>410796</v>
      </c>
      <c r="B45" t="s">
        <v>22</v>
      </c>
      <c r="C45" t="s">
        <v>3146</v>
      </c>
      <c r="D45" t="s">
        <v>3147</v>
      </c>
      <c r="E45" t="s">
        <v>2058</v>
      </c>
      <c r="F45" s="605" t="s">
        <v>3148</v>
      </c>
      <c r="G45" t="s">
        <v>4070</v>
      </c>
      <c r="H45" t="s">
        <v>23</v>
      </c>
      <c r="I45" t="s">
        <v>23</v>
      </c>
      <c r="J45" t="s">
        <v>3816</v>
      </c>
      <c r="K45" t="s">
        <v>4071</v>
      </c>
      <c r="L45" t="s">
        <v>4072</v>
      </c>
      <c r="M45" t="s">
        <v>4073</v>
      </c>
      <c r="N45" t="s">
        <v>4074</v>
      </c>
      <c r="O45" t="s">
        <v>2059</v>
      </c>
      <c r="P45" t="s">
        <v>2053</v>
      </c>
      <c r="Q45" t="s">
        <v>2119</v>
      </c>
    </row>
    <row r="46" spans="1:17">
      <c r="A46">
        <v>710450</v>
      </c>
      <c r="B46" t="s">
        <v>29</v>
      </c>
      <c r="C46" t="s">
        <v>3146</v>
      </c>
      <c r="D46" t="s">
        <v>3147</v>
      </c>
      <c r="E46" t="s">
        <v>2058</v>
      </c>
      <c r="F46" s="605" t="s">
        <v>3148</v>
      </c>
      <c r="G46" t="s">
        <v>3836</v>
      </c>
      <c r="H46" t="s">
        <v>23</v>
      </c>
      <c r="I46" t="s">
        <v>23</v>
      </c>
      <c r="J46" t="s">
        <v>3837</v>
      </c>
      <c r="K46" t="s">
        <v>3838</v>
      </c>
      <c r="L46" t="s">
        <v>3839</v>
      </c>
      <c r="M46" t="s">
        <v>3840</v>
      </c>
      <c r="N46" t="s">
        <v>3841</v>
      </c>
      <c r="O46" t="s">
        <v>2059</v>
      </c>
      <c r="P46" t="s">
        <v>368</v>
      </c>
      <c r="Q46" t="s">
        <v>453</v>
      </c>
    </row>
    <row r="47" spans="1:17">
      <c r="A47">
        <v>710450</v>
      </c>
      <c r="B47" t="s">
        <v>29</v>
      </c>
      <c r="C47" t="s">
        <v>3146</v>
      </c>
      <c r="D47" t="s">
        <v>3147</v>
      </c>
      <c r="E47" t="s">
        <v>2058</v>
      </c>
      <c r="F47" s="605" t="s">
        <v>3148</v>
      </c>
      <c r="G47" t="s">
        <v>3836</v>
      </c>
      <c r="H47" t="s">
        <v>23</v>
      </c>
      <c r="I47" t="s">
        <v>23</v>
      </c>
      <c r="J47" t="s">
        <v>3837</v>
      </c>
      <c r="K47" t="s">
        <v>3838</v>
      </c>
      <c r="L47" t="s">
        <v>3839</v>
      </c>
      <c r="M47" t="s">
        <v>3840</v>
      </c>
      <c r="N47" t="s">
        <v>3841</v>
      </c>
      <c r="O47" t="s">
        <v>2059</v>
      </c>
      <c r="P47" t="s">
        <v>368</v>
      </c>
      <c r="Q47" t="s">
        <v>453</v>
      </c>
    </row>
    <row r="48" spans="1:17">
      <c r="A48">
        <v>710450</v>
      </c>
      <c r="B48" t="s">
        <v>29</v>
      </c>
      <c r="C48" t="s">
        <v>3146</v>
      </c>
      <c r="D48" t="s">
        <v>3147</v>
      </c>
      <c r="E48" t="s">
        <v>2058</v>
      </c>
      <c r="F48" s="605" t="s">
        <v>3148</v>
      </c>
      <c r="G48" t="s">
        <v>3836</v>
      </c>
      <c r="H48" t="s">
        <v>23</v>
      </c>
      <c r="I48" t="s">
        <v>23</v>
      </c>
      <c r="J48" t="s">
        <v>3837</v>
      </c>
      <c r="K48" t="s">
        <v>3838</v>
      </c>
      <c r="L48" t="s">
        <v>3839</v>
      </c>
      <c r="M48" t="s">
        <v>3840</v>
      </c>
      <c r="N48" t="s">
        <v>3841</v>
      </c>
      <c r="O48" t="s">
        <v>2059</v>
      </c>
      <c r="P48" t="s">
        <v>368</v>
      </c>
      <c r="Q48" t="s">
        <v>453</v>
      </c>
    </row>
    <row r="49" spans="1:17">
      <c r="A49">
        <v>710450</v>
      </c>
      <c r="B49" t="s">
        <v>29</v>
      </c>
      <c r="C49" t="s">
        <v>3146</v>
      </c>
      <c r="D49" t="s">
        <v>3147</v>
      </c>
      <c r="E49" t="s">
        <v>2058</v>
      </c>
      <c r="F49" s="605" t="s">
        <v>3148</v>
      </c>
      <c r="G49" t="s">
        <v>3836</v>
      </c>
      <c r="H49" t="s">
        <v>23</v>
      </c>
      <c r="I49" t="s">
        <v>23</v>
      </c>
      <c r="J49" t="s">
        <v>3837</v>
      </c>
      <c r="K49" t="s">
        <v>3838</v>
      </c>
      <c r="L49" t="s">
        <v>3839</v>
      </c>
      <c r="M49" t="s">
        <v>3840</v>
      </c>
      <c r="N49" t="s">
        <v>3841</v>
      </c>
      <c r="O49" t="s">
        <v>2059</v>
      </c>
      <c r="P49" t="s">
        <v>368</v>
      </c>
      <c r="Q49" t="s">
        <v>453</v>
      </c>
    </row>
    <row r="50" spans="1:17">
      <c r="A50">
        <v>710450</v>
      </c>
      <c r="B50" t="s">
        <v>29</v>
      </c>
      <c r="C50" t="s">
        <v>3146</v>
      </c>
      <c r="D50" t="s">
        <v>3147</v>
      </c>
      <c r="E50" t="s">
        <v>2058</v>
      </c>
      <c r="F50" s="605" t="s">
        <v>3148</v>
      </c>
      <c r="G50" t="s">
        <v>3836</v>
      </c>
      <c r="H50" t="s">
        <v>23</v>
      </c>
      <c r="I50" t="s">
        <v>23</v>
      </c>
      <c r="J50" t="s">
        <v>3837</v>
      </c>
      <c r="K50" t="s">
        <v>3838</v>
      </c>
      <c r="L50" t="s">
        <v>3839</v>
      </c>
      <c r="M50" t="s">
        <v>3840</v>
      </c>
      <c r="N50" t="s">
        <v>3841</v>
      </c>
      <c r="O50" t="s">
        <v>2059</v>
      </c>
      <c r="P50" t="s">
        <v>368</v>
      </c>
      <c r="Q50" t="s">
        <v>453</v>
      </c>
    </row>
    <row r="51" spans="1:17">
      <c r="A51">
        <v>1410043</v>
      </c>
      <c r="B51" t="s">
        <v>34</v>
      </c>
      <c r="C51" t="s">
        <v>3146</v>
      </c>
      <c r="D51" t="s">
        <v>3147</v>
      </c>
      <c r="E51" t="s">
        <v>2058</v>
      </c>
      <c r="F51" s="605" t="s">
        <v>3148</v>
      </c>
      <c r="G51" t="s">
        <v>4075</v>
      </c>
      <c r="H51" t="s">
        <v>23</v>
      </c>
      <c r="I51" t="s">
        <v>23</v>
      </c>
      <c r="J51" t="s">
        <v>4076</v>
      </c>
      <c r="K51" t="s">
        <v>4077</v>
      </c>
      <c r="L51" t="s">
        <v>4078</v>
      </c>
      <c r="M51" t="s">
        <v>4079</v>
      </c>
      <c r="N51" t="s">
        <v>4080</v>
      </c>
      <c r="O51" t="s">
        <v>2059</v>
      </c>
      <c r="P51" t="s">
        <v>2100</v>
      </c>
      <c r="Q51" t="s">
        <v>4081</v>
      </c>
    </row>
    <row r="52" spans="1:17">
      <c r="A52">
        <v>1410043</v>
      </c>
      <c r="B52" t="s">
        <v>34</v>
      </c>
      <c r="C52" t="s">
        <v>3146</v>
      </c>
      <c r="D52" t="s">
        <v>3147</v>
      </c>
      <c r="E52" t="s">
        <v>2058</v>
      </c>
      <c r="F52" s="605" t="s">
        <v>3148</v>
      </c>
      <c r="G52" t="s">
        <v>4075</v>
      </c>
      <c r="H52" t="s">
        <v>23</v>
      </c>
      <c r="I52" t="s">
        <v>23</v>
      </c>
      <c r="J52" t="s">
        <v>4076</v>
      </c>
      <c r="K52" t="s">
        <v>4077</v>
      </c>
      <c r="L52" t="s">
        <v>4078</v>
      </c>
      <c r="M52" t="s">
        <v>4079</v>
      </c>
      <c r="N52" t="s">
        <v>4080</v>
      </c>
      <c r="O52" t="s">
        <v>2059</v>
      </c>
      <c r="P52" t="s">
        <v>2100</v>
      </c>
      <c r="Q52" t="s">
        <v>4081</v>
      </c>
    </row>
    <row r="53" spans="1:17">
      <c r="A53">
        <v>1410043</v>
      </c>
      <c r="B53" t="s">
        <v>34</v>
      </c>
      <c r="C53" t="s">
        <v>3146</v>
      </c>
      <c r="D53" t="s">
        <v>3147</v>
      </c>
      <c r="E53" t="s">
        <v>2058</v>
      </c>
      <c r="F53" s="605" t="s">
        <v>3148</v>
      </c>
      <c r="G53" t="s">
        <v>4075</v>
      </c>
      <c r="H53" t="s">
        <v>23</v>
      </c>
      <c r="I53" t="s">
        <v>23</v>
      </c>
      <c r="J53" t="s">
        <v>4076</v>
      </c>
      <c r="K53" t="s">
        <v>4077</v>
      </c>
      <c r="L53" t="s">
        <v>4078</v>
      </c>
      <c r="M53" t="s">
        <v>4079</v>
      </c>
      <c r="N53" t="s">
        <v>4080</v>
      </c>
      <c r="O53" t="s">
        <v>2059</v>
      </c>
      <c r="P53" t="s">
        <v>2100</v>
      </c>
      <c r="Q53" t="s">
        <v>4081</v>
      </c>
    </row>
    <row r="54" spans="1:17">
      <c r="A54">
        <v>1410043</v>
      </c>
      <c r="B54" t="s">
        <v>34</v>
      </c>
      <c r="C54" t="s">
        <v>3146</v>
      </c>
      <c r="D54" t="s">
        <v>3147</v>
      </c>
      <c r="E54" t="s">
        <v>2058</v>
      </c>
      <c r="F54" s="605" t="s">
        <v>3148</v>
      </c>
      <c r="G54" t="s">
        <v>4075</v>
      </c>
      <c r="H54" t="s">
        <v>23</v>
      </c>
      <c r="I54" t="s">
        <v>23</v>
      </c>
      <c r="J54" t="s">
        <v>4076</v>
      </c>
      <c r="K54" t="s">
        <v>4077</v>
      </c>
      <c r="L54" t="s">
        <v>4078</v>
      </c>
      <c r="M54" t="s">
        <v>4079</v>
      </c>
      <c r="N54" t="s">
        <v>4080</v>
      </c>
      <c r="O54" t="s">
        <v>2059</v>
      </c>
      <c r="P54" t="s">
        <v>2100</v>
      </c>
      <c r="Q54" t="s">
        <v>4081</v>
      </c>
    </row>
    <row r="55" spans="1:17">
      <c r="A55">
        <v>1410043</v>
      </c>
      <c r="B55" t="s">
        <v>34</v>
      </c>
      <c r="C55" t="s">
        <v>3146</v>
      </c>
      <c r="D55" t="s">
        <v>3147</v>
      </c>
      <c r="E55" t="s">
        <v>2058</v>
      </c>
      <c r="F55" s="605" t="s">
        <v>3148</v>
      </c>
      <c r="G55" t="s">
        <v>4075</v>
      </c>
      <c r="H55" t="s">
        <v>23</v>
      </c>
      <c r="I55" t="s">
        <v>23</v>
      </c>
      <c r="J55" t="s">
        <v>4076</v>
      </c>
      <c r="K55" t="s">
        <v>4077</v>
      </c>
      <c r="L55" t="s">
        <v>4078</v>
      </c>
      <c r="M55" t="s">
        <v>4079</v>
      </c>
      <c r="N55" t="s">
        <v>4080</v>
      </c>
      <c r="O55" t="s">
        <v>2059</v>
      </c>
      <c r="P55" t="s">
        <v>2100</v>
      </c>
      <c r="Q55" t="s">
        <v>4081</v>
      </c>
    </row>
    <row r="56" spans="1:17">
      <c r="A56">
        <v>2810043</v>
      </c>
      <c r="B56" t="s">
        <v>43</v>
      </c>
      <c r="C56" t="s">
        <v>3146</v>
      </c>
      <c r="D56" t="s">
        <v>3147</v>
      </c>
      <c r="E56" t="s">
        <v>2058</v>
      </c>
      <c r="F56" s="605" t="s">
        <v>3148</v>
      </c>
      <c r="G56" t="s">
        <v>4082</v>
      </c>
      <c r="H56" t="s">
        <v>4083</v>
      </c>
      <c r="I56" t="s">
        <v>23</v>
      </c>
      <c r="J56" t="s">
        <v>4084</v>
      </c>
      <c r="K56" t="s">
        <v>4085</v>
      </c>
      <c r="L56" t="s">
        <v>4086</v>
      </c>
      <c r="M56" t="s">
        <v>4087</v>
      </c>
      <c r="N56" t="s">
        <v>4088</v>
      </c>
      <c r="O56" t="s">
        <v>2059</v>
      </c>
      <c r="P56" t="s">
        <v>2070</v>
      </c>
      <c r="Q56" t="s">
        <v>2067</v>
      </c>
    </row>
    <row r="57" spans="1:17">
      <c r="A57">
        <v>2810043</v>
      </c>
      <c r="B57" t="s">
        <v>43</v>
      </c>
      <c r="C57" t="s">
        <v>3146</v>
      </c>
      <c r="D57" t="s">
        <v>3147</v>
      </c>
      <c r="E57" t="s">
        <v>2058</v>
      </c>
      <c r="F57" s="605" t="s">
        <v>3148</v>
      </c>
      <c r="G57" t="s">
        <v>4082</v>
      </c>
      <c r="H57" t="s">
        <v>4083</v>
      </c>
      <c r="I57" t="s">
        <v>23</v>
      </c>
      <c r="J57" t="s">
        <v>4084</v>
      </c>
      <c r="K57" t="s">
        <v>4085</v>
      </c>
      <c r="L57" t="s">
        <v>4086</v>
      </c>
      <c r="M57" t="s">
        <v>4087</v>
      </c>
      <c r="N57" t="s">
        <v>4088</v>
      </c>
      <c r="O57" t="s">
        <v>2059</v>
      </c>
      <c r="P57" t="s">
        <v>2070</v>
      </c>
      <c r="Q57" t="s">
        <v>2067</v>
      </c>
    </row>
    <row r="58" spans="1:17">
      <c r="A58">
        <v>2810043</v>
      </c>
      <c r="B58" t="s">
        <v>43</v>
      </c>
      <c r="C58" t="s">
        <v>3146</v>
      </c>
      <c r="D58" t="s">
        <v>3147</v>
      </c>
      <c r="E58" t="s">
        <v>2058</v>
      </c>
      <c r="F58" s="605" t="s">
        <v>3148</v>
      </c>
      <c r="G58" t="s">
        <v>4082</v>
      </c>
      <c r="H58" t="s">
        <v>4083</v>
      </c>
      <c r="I58" t="s">
        <v>23</v>
      </c>
      <c r="J58" t="s">
        <v>4084</v>
      </c>
      <c r="K58" t="s">
        <v>4085</v>
      </c>
      <c r="L58" t="s">
        <v>4086</v>
      </c>
      <c r="M58" t="s">
        <v>4087</v>
      </c>
      <c r="N58" t="s">
        <v>4088</v>
      </c>
      <c r="O58" t="s">
        <v>2059</v>
      </c>
      <c r="P58" t="s">
        <v>2070</v>
      </c>
      <c r="Q58" t="s">
        <v>2067</v>
      </c>
    </row>
    <row r="59" spans="1:17">
      <c r="A59">
        <v>2810043</v>
      </c>
      <c r="B59" t="s">
        <v>43</v>
      </c>
      <c r="C59" t="s">
        <v>3146</v>
      </c>
      <c r="D59" t="s">
        <v>3147</v>
      </c>
      <c r="E59" t="s">
        <v>2058</v>
      </c>
      <c r="F59" s="605" t="s">
        <v>3148</v>
      </c>
      <c r="G59" t="s">
        <v>4082</v>
      </c>
      <c r="H59" t="s">
        <v>4083</v>
      </c>
      <c r="I59" t="s">
        <v>23</v>
      </c>
      <c r="J59" t="s">
        <v>4084</v>
      </c>
      <c r="K59" t="s">
        <v>4085</v>
      </c>
      <c r="L59" t="s">
        <v>4086</v>
      </c>
      <c r="M59" t="s">
        <v>4087</v>
      </c>
      <c r="N59" t="s">
        <v>4088</v>
      </c>
      <c r="O59" t="s">
        <v>2059</v>
      </c>
      <c r="P59" t="s">
        <v>2070</v>
      </c>
      <c r="Q59" t="s">
        <v>2067</v>
      </c>
    </row>
    <row r="60" spans="1:17">
      <c r="A60">
        <v>2810043</v>
      </c>
      <c r="B60" t="s">
        <v>43</v>
      </c>
      <c r="C60" t="s">
        <v>3146</v>
      </c>
      <c r="D60" t="s">
        <v>3147</v>
      </c>
      <c r="E60" t="s">
        <v>2058</v>
      </c>
      <c r="F60" s="605" t="s">
        <v>3148</v>
      </c>
      <c r="G60" t="s">
        <v>4082</v>
      </c>
      <c r="H60" t="s">
        <v>4083</v>
      </c>
      <c r="I60" t="s">
        <v>23</v>
      </c>
      <c r="J60" t="s">
        <v>4084</v>
      </c>
      <c r="K60" t="s">
        <v>4085</v>
      </c>
      <c r="L60" t="s">
        <v>4086</v>
      </c>
      <c r="M60" t="s">
        <v>4087</v>
      </c>
      <c r="N60" t="s">
        <v>4088</v>
      </c>
      <c r="O60" t="s">
        <v>2059</v>
      </c>
      <c r="P60" t="s">
        <v>2070</v>
      </c>
      <c r="Q60" t="s">
        <v>2067</v>
      </c>
    </row>
  </sheetData>
  <sortState xmlns:xlrd2="http://schemas.microsoft.com/office/spreadsheetml/2017/richdata2" ref="A1:S7">
    <sortCondition ref="A1:A7"/>
  </sortState>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Q12"/>
  <sheetViews>
    <sheetView workbookViewId="0">
      <selection activeCell="S11" sqref="S11"/>
    </sheetView>
  </sheetViews>
  <sheetFormatPr defaultRowHeight="18.75"/>
  <cols>
    <col min="2" max="2" width="5.125" customWidth="1"/>
    <col min="3" max="3" width="4.875" customWidth="1"/>
    <col min="5" max="5" width="21.875" customWidth="1"/>
    <col min="6" max="6" width="6.75" style="605" customWidth="1"/>
    <col min="7" max="7" width="10.5" customWidth="1"/>
    <col min="9" max="9" width="4.875" customWidth="1"/>
  </cols>
  <sheetData>
    <row r="1" spans="1:17">
      <c r="A1" s="600">
        <v>116930</v>
      </c>
      <c r="B1" t="s">
        <v>22</v>
      </c>
      <c r="C1" t="s">
        <v>3146</v>
      </c>
      <c r="D1" t="s">
        <v>3147</v>
      </c>
      <c r="E1" t="s">
        <v>2061</v>
      </c>
      <c r="F1" s="605" t="s">
        <v>3148</v>
      </c>
      <c r="G1" t="s">
        <v>3708</v>
      </c>
      <c r="H1" t="s">
        <v>3709</v>
      </c>
      <c r="I1" t="s">
        <v>23</v>
      </c>
      <c r="J1" t="s">
        <v>3710</v>
      </c>
      <c r="K1" t="s">
        <v>3711</v>
      </c>
      <c r="L1" t="s">
        <v>3712</v>
      </c>
      <c r="M1" t="s">
        <v>3713</v>
      </c>
      <c r="N1" t="s">
        <v>3714</v>
      </c>
      <c r="O1" t="s">
        <v>2062</v>
      </c>
      <c r="P1" t="s">
        <v>30</v>
      </c>
      <c r="Q1" t="s">
        <v>3997</v>
      </c>
    </row>
    <row r="2" spans="1:17">
      <c r="A2" s="600">
        <v>118035</v>
      </c>
      <c r="B2" t="s">
        <v>27</v>
      </c>
      <c r="C2" t="s">
        <v>3146</v>
      </c>
      <c r="D2" t="s">
        <v>3147</v>
      </c>
      <c r="E2" t="s">
        <v>2061</v>
      </c>
      <c r="F2" s="605" t="s">
        <v>3148</v>
      </c>
      <c r="G2" t="s">
        <v>3425</v>
      </c>
      <c r="H2" t="s">
        <v>3426</v>
      </c>
      <c r="I2" t="s">
        <v>23</v>
      </c>
      <c r="J2" t="s">
        <v>3427</v>
      </c>
      <c r="K2" t="s">
        <v>3428</v>
      </c>
      <c r="L2" t="s">
        <v>3429</v>
      </c>
      <c r="M2" t="s">
        <v>3430</v>
      </c>
      <c r="N2" t="s">
        <v>3431</v>
      </c>
      <c r="O2" t="s">
        <v>2062</v>
      </c>
      <c r="P2" t="s">
        <v>52</v>
      </c>
      <c r="Q2" t="s">
        <v>3265</v>
      </c>
    </row>
    <row r="3" spans="1:17">
      <c r="A3" s="600">
        <v>118100</v>
      </c>
      <c r="B3" t="s">
        <v>49</v>
      </c>
      <c r="C3" t="s">
        <v>3146</v>
      </c>
      <c r="D3" t="s">
        <v>3147</v>
      </c>
      <c r="E3" t="s">
        <v>2061</v>
      </c>
      <c r="F3" s="605" t="s">
        <v>3148</v>
      </c>
      <c r="G3" t="s">
        <v>3432</v>
      </c>
      <c r="H3" t="s">
        <v>23</v>
      </c>
      <c r="I3" t="s">
        <v>23</v>
      </c>
      <c r="J3" t="s">
        <v>3433</v>
      </c>
      <c r="K3" t="s">
        <v>3434</v>
      </c>
      <c r="L3" t="s">
        <v>3435</v>
      </c>
      <c r="M3" t="s">
        <v>3436</v>
      </c>
      <c r="N3" t="s">
        <v>3437</v>
      </c>
      <c r="O3" t="s">
        <v>2062</v>
      </c>
      <c r="P3" t="s">
        <v>368</v>
      </c>
      <c r="Q3" t="s">
        <v>3191</v>
      </c>
    </row>
    <row r="4" spans="1:17">
      <c r="A4" s="600">
        <v>210246</v>
      </c>
      <c r="B4" t="s">
        <v>47</v>
      </c>
      <c r="C4" t="s">
        <v>3146</v>
      </c>
      <c r="D4" t="s">
        <v>3147</v>
      </c>
      <c r="E4" t="s">
        <v>2061</v>
      </c>
      <c r="F4" s="605" t="s">
        <v>3148</v>
      </c>
      <c r="G4" t="s">
        <v>3207</v>
      </c>
      <c r="H4" t="s">
        <v>3208</v>
      </c>
      <c r="I4" t="s">
        <v>23</v>
      </c>
      <c r="J4" t="s">
        <v>3209</v>
      </c>
      <c r="K4" t="s">
        <v>3210</v>
      </c>
      <c r="L4" t="s">
        <v>3211</v>
      </c>
      <c r="M4" t="s">
        <v>3212</v>
      </c>
      <c r="N4" t="s">
        <v>3213</v>
      </c>
      <c r="O4" t="s">
        <v>2062</v>
      </c>
      <c r="P4" t="s">
        <v>375</v>
      </c>
      <c r="Q4" t="s">
        <v>3248</v>
      </c>
    </row>
    <row r="5" spans="1:17">
      <c r="A5" s="600">
        <v>211772</v>
      </c>
      <c r="B5" t="s">
        <v>41</v>
      </c>
      <c r="C5" t="s">
        <v>3146</v>
      </c>
      <c r="D5" t="s">
        <v>3147</v>
      </c>
      <c r="E5" t="s">
        <v>2061</v>
      </c>
      <c r="F5" s="605" t="s">
        <v>3148</v>
      </c>
      <c r="G5" t="s">
        <v>3487</v>
      </c>
      <c r="H5" t="s">
        <v>3488</v>
      </c>
      <c r="I5" t="s">
        <v>23</v>
      </c>
      <c r="J5" t="s">
        <v>3489</v>
      </c>
      <c r="K5" t="s">
        <v>3490</v>
      </c>
      <c r="L5" t="s">
        <v>3491</v>
      </c>
      <c r="M5" t="s">
        <v>3492</v>
      </c>
      <c r="N5" t="s">
        <v>3493</v>
      </c>
      <c r="O5" t="s">
        <v>2062</v>
      </c>
      <c r="P5" t="s">
        <v>356</v>
      </c>
      <c r="Q5" t="s">
        <v>3265</v>
      </c>
    </row>
    <row r="6" spans="1:17">
      <c r="A6" s="600">
        <v>312356</v>
      </c>
      <c r="B6" t="s">
        <v>39</v>
      </c>
      <c r="C6" t="s">
        <v>3146</v>
      </c>
      <c r="D6" t="s">
        <v>3147</v>
      </c>
      <c r="E6" t="s">
        <v>2061</v>
      </c>
      <c r="F6" s="605" t="s">
        <v>3148</v>
      </c>
      <c r="G6" t="s">
        <v>3509</v>
      </c>
      <c r="H6" t="s">
        <v>3510</v>
      </c>
      <c r="I6" t="s">
        <v>23</v>
      </c>
      <c r="J6" t="s">
        <v>3511</v>
      </c>
      <c r="K6" t="s">
        <v>3512</v>
      </c>
      <c r="L6" t="s">
        <v>3513</v>
      </c>
      <c r="M6" t="s">
        <v>3514</v>
      </c>
      <c r="N6" t="s">
        <v>3515</v>
      </c>
      <c r="O6" t="s">
        <v>2062</v>
      </c>
      <c r="P6" t="s">
        <v>358</v>
      </c>
      <c r="Q6" t="s">
        <v>3265</v>
      </c>
    </row>
    <row r="7" spans="1:17">
      <c r="A7" s="600">
        <v>313586</v>
      </c>
      <c r="B7" t="s">
        <v>34</v>
      </c>
      <c r="C7" t="s">
        <v>3146</v>
      </c>
      <c r="D7" t="s">
        <v>3147</v>
      </c>
      <c r="E7" t="s">
        <v>2061</v>
      </c>
      <c r="F7" s="605" t="s">
        <v>3148</v>
      </c>
      <c r="G7" t="s">
        <v>3226</v>
      </c>
      <c r="H7" t="s">
        <v>3227</v>
      </c>
      <c r="I7" t="s">
        <v>23</v>
      </c>
      <c r="J7" t="s">
        <v>3228</v>
      </c>
      <c r="K7" t="s">
        <v>3229</v>
      </c>
      <c r="L7" t="s">
        <v>3230</v>
      </c>
      <c r="M7" t="s">
        <v>3231</v>
      </c>
      <c r="N7" t="s">
        <v>3232</v>
      </c>
      <c r="O7" t="s">
        <v>2062</v>
      </c>
      <c r="P7" t="s">
        <v>354</v>
      </c>
      <c r="Q7" t="s">
        <v>3265</v>
      </c>
    </row>
    <row r="8" spans="1:17">
      <c r="A8" s="600">
        <v>316860</v>
      </c>
      <c r="B8" t="s">
        <v>32</v>
      </c>
      <c r="C8" t="s">
        <v>3146</v>
      </c>
      <c r="D8" t="s">
        <v>3147</v>
      </c>
      <c r="E8" t="s">
        <v>2061</v>
      </c>
      <c r="F8" s="605" t="s">
        <v>3148</v>
      </c>
      <c r="G8" t="s">
        <v>3771</v>
      </c>
      <c r="H8" t="s">
        <v>3772</v>
      </c>
      <c r="I8" t="s">
        <v>23</v>
      </c>
      <c r="J8" t="s">
        <v>3773</v>
      </c>
      <c r="K8" t="s">
        <v>3774</v>
      </c>
      <c r="L8" t="s">
        <v>3775</v>
      </c>
      <c r="M8" t="s">
        <v>3776</v>
      </c>
      <c r="N8" t="s">
        <v>3777</v>
      </c>
      <c r="O8" t="s">
        <v>2062</v>
      </c>
      <c r="P8" t="s">
        <v>2053</v>
      </c>
      <c r="Q8" t="s">
        <v>3265</v>
      </c>
    </row>
    <row r="9" spans="1:17">
      <c r="A9" s="600">
        <v>317074</v>
      </c>
      <c r="B9" t="s">
        <v>45</v>
      </c>
      <c r="C9" t="s">
        <v>3146</v>
      </c>
      <c r="D9" t="s">
        <v>3147</v>
      </c>
      <c r="E9" t="s">
        <v>2061</v>
      </c>
      <c r="F9" s="605" t="s">
        <v>3148</v>
      </c>
      <c r="G9" t="s">
        <v>3276</v>
      </c>
      <c r="H9" t="s">
        <v>3277</v>
      </c>
      <c r="I9" t="s">
        <v>23</v>
      </c>
      <c r="J9" t="s">
        <v>3278</v>
      </c>
      <c r="K9" t="s">
        <v>3279</v>
      </c>
      <c r="L9" t="s">
        <v>3280</v>
      </c>
      <c r="M9" t="s">
        <v>3281</v>
      </c>
      <c r="N9" t="s">
        <v>3282</v>
      </c>
      <c r="O9" t="s">
        <v>2062</v>
      </c>
      <c r="P9" t="s">
        <v>478</v>
      </c>
      <c r="Q9" t="s">
        <v>3265</v>
      </c>
    </row>
    <row r="10" spans="1:17">
      <c r="A10" s="600">
        <v>411489</v>
      </c>
      <c r="B10" t="s">
        <v>29</v>
      </c>
      <c r="C10" t="s">
        <v>3146</v>
      </c>
      <c r="D10" t="s">
        <v>3147</v>
      </c>
      <c r="E10" t="s">
        <v>2061</v>
      </c>
      <c r="F10" s="605" t="s">
        <v>3148</v>
      </c>
      <c r="G10" t="s">
        <v>3541</v>
      </c>
      <c r="H10" t="s">
        <v>3542</v>
      </c>
      <c r="I10" t="s">
        <v>23</v>
      </c>
      <c r="J10" t="s">
        <v>3543</v>
      </c>
      <c r="K10" t="s">
        <v>3544</v>
      </c>
      <c r="L10" t="s">
        <v>3545</v>
      </c>
      <c r="M10" t="s">
        <v>3546</v>
      </c>
      <c r="N10" t="s">
        <v>3547</v>
      </c>
      <c r="O10" t="s">
        <v>2062</v>
      </c>
      <c r="P10" t="s">
        <v>2052</v>
      </c>
      <c r="Q10" t="s">
        <v>3265</v>
      </c>
    </row>
    <row r="11" spans="1:17">
      <c r="A11">
        <v>411497</v>
      </c>
      <c r="B11" t="s">
        <v>43</v>
      </c>
      <c r="C11" t="s">
        <v>3146</v>
      </c>
      <c r="D11" t="s">
        <v>3147</v>
      </c>
      <c r="E11" t="s">
        <v>2061</v>
      </c>
      <c r="F11" s="605" t="s">
        <v>3148</v>
      </c>
      <c r="G11" t="s">
        <v>3786</v>
      </c>
      <c r="H11" t="s">
        <v>3787</v>
      </c>
      <c r="I11" t="s">
        <v>23</v>
      </c>
      <c r="J11" t="s">
        <v>3788</v>
      </c>
      <c r="K11" t="s">
        <v>3789</v>
      </c>
      <c r="L11" t="s">
        <v>3790</v>
      </c>
      <c r="M11" t="s">
        <v>3791</v>
      </c>
      <c r="N11" t="s">
        <v>3792</v>
      </c>
      <c r="O11" t="s">
        <v>2062</v>
      </c>
      <c r="P11" t="s">
        <v>372</v>
      </c>
      <c r="Q11" t="s">
        <v>3265</v>
      </c>
    </row>
    <row r="12" spans="1:17">
      <c r="A12">
        <v>511429</v>
      </c>
      <c r="B12" t="s">
        <v>37</v>
      </c>
      <c r="C12" t="s">
        <v>3146</v>
      </c>
      <c r="D12" t="s">
        <v>3147</v>
      </c>
      <c r="E12" t="s">
        <v>2061</v>
      </c>
      <c r="F12" s="605" t="s">
        <v>3148</v>
      </c>
      <c r="G12" t="s">
        <v>3829</v>
      </c>
      <c r="H12" t="s">
        <v>23</v>
      </c>
      <c r="I12" t="s">
        <v>23</v>
      </c>
      <c r="J12" t="s">
        <v>3830</v>
      </c>
      <c r="K12" t="s">
        <v>3831</v>
      </c>
      <c r="L12" t="s">
        <v>3832</v>
      </c>
      <c r="M12" t="s">
        <v>3833</v>
      </c>
      <c r="N12" t="s">
        <v>3834</v>
      </c>
      <c r="O12" t="s">
        <v>2062</v>
      </c>
      <c r="P12" t="s">
        <v>355</v>
      </c>
      <c r="Q12" t="s">
        <v>3265</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Q19"/>
  <sheetViews>
    <sheetView workbookViewId="0">
      <selection activeCell="S11" sqref="S11"/>
    </sheetView>
  </sheetViews>
  <sheetFormatPr defaultRowHeight="18.75"/>
  <cols>
    <col min="2" max="2" width="4.875" customWidth="1"/>
    <col min="3" max="3" width="5.375" customWidth="1"/>
    <col min="5" max="5" width="29.75" customWidth="1"/>
    <col min="6" max="6" width="5.125" style="605" customWidth="1"/>
    <col min="9" max="9" width="4.375" customWidth="1"/>
  </cols>
  <sheetData>
    <row r="1" spans="1:17">
      <c r="A1" s="600">
        <v>116930</v>
      </c>
      <c r="B1" t="s">
        <v>34</v>
      </c>
      <c r="C1" t="s">
        <v>3146</v>
      </c>
      <c r="D1" t="s">
        <v>3147</v>
      </c>
      <c r="E1" t="s">
        <v>2063</v>
      </c>
      <c r="F1" s="605" t="s">
        <v>3148</v>
      </c>
      <c r="G1" t="s">
        <v>3708</v>
      </c>
      <c r="H1" t="s">
        <v>3709</v>
      </c>
      <c r="I1" t="s">
        <v>23</v>
      </c>
      <c r="J1" t="s">
        <v>3710</v>
      </c>
      <c r="K1" t="s">
        <v>3711</v>
      </c>
      <c r="L1" t="s">
        <v>3712</v>
      </c>
      <c r="M1" t="s">
        <v>3713</v>
      </c>
      <c r="N1" t="s">
        <v>3714</v>
      </c>
      <c r="O1" t="s">
        <v>2064</v>
      </c>
      <c r="P1" t="s">
        <v>358</v>
      </c>
      <c r="Q1" t="s">
        <v>346</v>
      </c>
    </row>
    <row r="2" spans="1:17">
      <c r="A2" s="600">
        <v>118035</v>
      </c>
      <c r="B2" t="s">
        <v>43</v>
      </c>
      <c r="C2" t="s">
        <v>3146</v>
      </c>
      <c r="D2" t="s">
        <v>3147</v>
      </c>
      <c r="E2" t="s">
        <v>2063</v>
      </c>
      <c r="F2" s="605" t="s">
        <v>3148</v>
      </c>
      <c r="G2" t="s">
        <v>3425</v>
      </c>
      <c r="H2" t="s">
        <v>3426</v>
      </c>
      <c r="I2" t="s">
        <v>23</v>
      </c>
      <c r="J2" t="s">
        <v>3427</v>
      </c>
      <c r="K2" t="s">
        <v>3428</v>
      </c>
      <c r="L2" t="s">
        <v>3429</v>
      </c>
      <c r="M2" t="s">
        <v>3430</v>
      </c>
      <c r="N2" t="s">
        <v>3431</v>
      </c>
      <c r="O2" t="s">
        <v>2064</v>
      </c>
      <c r="P2" t="s">
        <v>368</v>
      </c>
      <c r="Q2" t="s">
        <v>3248</v>
      </c>
    </row>
    <row r="3" spans="1:17">
      <c r="A3" s="600">
        <v>118035</v>
      </c>
      <c r="B3" t="s">
        <v>43</v>
      </c>
      <c r="C3" t="s">
        <v>3146</v>
      </c>
      <c r="D3" t="s">
        <v>3147</v>
      </c>
      <c r="E3" t="s">
        <v>2063</v>
      </c>
      <c r="F3" s="605" t="s">
        <v>3148</v>
      </c>
      <c r="G3" t="s">
        <v>3425</v>
      </c>
      <c r="H3" t="s">
        <v>3426</v>
      </c>
      <c r="I3" t="s">
        <v>23</v>
      </c>
      <c r="J3" t="s">
        <v>3427</v>
      </c>
      <c r="K3" t="s">
        <v>3428</v>
      </c>
      <c r="L3" t="s">
        <v>3429</v>
      </c>
      <c r="M3" t="s">
        <v>3430</v>
      </c>
      <c r="N3" t="s">
        <v>3431</v>
      </c>
      <c r="O3" t="s">
        <v>2064</v>
      </c>
      <c r="P3" t="s">
        <v>368</v>
      </c>
      <c r="Q3" t="s">
        <v>3248</v>
      </c>
    </row>
    <row r="4" spans="1:17">
      <c r="A4" s="600">
        <v>211772</v>
      </c>
      <c r="B4" t="s">
        <v>22</v>
      </c>
      <c r="C4" t="s">
        <v>3146</v>
      </c>
      <c r="D4" t="s">
        <v>3147</v>
      </c>
      <c r="E4" t="s">
        <v>2063</v>
      </c>
      <c r="F4" s="605" t="s">
        <v>3148</v>
      </c>
      <c r="G4" t="s">
        <v>3487</v>
      </c>
      <c r="H4" t="s">
        <v>3488</v>
      </c>
      <c r="I4" t="s">
        <v>23</v>
      </c>
      <c r="J4" t="s">
        <v>3489</v>
      </c>
      <c r="K4" t="s">
        <v>3490</v>
      </c>
      <c r="L4" t="s">
        <v>3491</v>
      </c>
      <c r="M4" t="s">
        <v>3492</v>
      </c>
      <c r="N4" t="s">
        <v>3493</v>
      </c>
      <c r="O4" t="s">
        <v>2064</v>
      </c>
      <c r="P4" t="s">
        <v>52</v>
      </c>
      <c r="Q4" t="s">
        <v>81</v>
      </c>
    </row>
    <row r="5" spans="1:17">
      <c r="A5" s="600">
        <v>211772</v>
      </c>
      <c r="B5" t="s">
        <v>22</v>
      </c>
      <c r="C5" t="s">
        <v>3146</v>
      </c>
      <c r="D5" t="s">
        <v>3147</v>
      </c>
      <c r="E5" t="s">
        <v>2063</v>
      </c>
      <c r="F5" s="605" t="s">
        <v>3148</v>
      </c>
      <c r="G5" t="s">
        <v>3487</v>
      </c>
      <c r="H5" t="s">
        <v>3488</v>
      </c>
      <c r="I5" t="s">
        <v>23</v>
      </c>
      <c r="J5" t="s">
        <v>3489</v>
      </c>
      <c r="K5" t="s">
        <v>3490</v>
      </c>
      <c r="L5" t="s">
        <v>3491</v>
      </c>
      <c r="M5" t="s">
        <v>3492</v>
      </c>
      <c r="N5" t="s">
        <v>3493</v>
      </c>
      <c r="O5" t="s">
        <v>2064</v>
      </c>
      <c r="P5" t="s">
        <v>52</v>
      </c>
      <c r="Q5" t="s">
        <v>81</v>
      </c>
    </row>
    <row r="6" spans="1:17">
      <c r="A6" s="600">
        <v>211772</v>
      </c>
      <c r="B6" t="s">
        <v>22</v>
      </c>
      <c r="C6" t="s">
        <v>3146</v>
      </c>
      <c r="D6" t="s">
        <v>3147</v>
      </c>
      <c r="E6" t="s">
        <v>2063</v>
      </c>
      <c r="F6" s="605" t="s">
        <v>3148</v>
      </c>
      <c r="G6" t="s">
        <v>3487</v>
      </c>
      <c r="H6" t="s">
        <v>3488</v>
      </c>
      <c r="I6" t="s">
        <v>23</v>
      </c>
      <c r="J6" t="s">
        <v>3489</v>
      </c>
      <c r="K6" t="s">
        <v>3490</v>
      </c>
      <c r="L6" t="s">
        <v>3491</v>
      </c>
      <c r="M6" t="s">
        <v>3492</v>
      </c>
      <c r="N6" t="s">
        <v>3493</v>
      </c>
      <c r="O6" t="s">
        <v>2064</v>
      </c>
      <c r="P6" t="s">
        <v>52</v>
      </c>
      <c r="Q6" t="s">
        <v>81</v>
      </c>
    </row>
    <row r="7" spans="1:17">
      <c r="A7" s="600">
        <v>312356</v>
      </c>
      <c r="B7" t="s">
        <v>29</v>
      </c>
      <c r="C7" t="s">
        <v>3146</v>
      </c>
      <c r="D7" t="s">
        <v>3147</v>
      </c>
      <c r="E7" t="s">
        <v>2063</v>
      </c>
      <c r="F7" s="605" t="s">
        <v>3148</v>
      </c>
      <c r="G7" t="s">
        <v>3509</v>
      </c>
      <c r="H7" t="s">
        <v>3510</v>
      </c>
      <c r="I7" t="s">
        <v>23</v>
      </c>
      <c r="J7" t="s">
        <v>3511</v>
      </c>
      <c r="K7" t="s">
        <v>3512</v>
      </c>
      <c r="L7" t="s">
        <v>3513</v>
      </c>
      <c r="M7" t="s">
        <v>3514</v>
      </c>
      <c r="N7" t="s">
        <v>3515</v>
      </c>
      <c r="O7" t="s">
        <v>2064</v>
      </c>
      <c r="P7" t="s">
        <v>2053</v>
      </c>
      <c r="Q7" t="s">
        <v>66</v>
      </c>
    </row>
    <row r="8" spans="1:17">
      <c r="A8" s="600">
        <v>313198</v>
      </c>
      <c r="B8" t="s">
        <v>39</v>
      </c>
      <c r="C8" t="s">
        <v>3146</v>
      </c>
      <c r="D8" t="s">
        <v>3147</v>
      </c>
      <c r="E8" t="s">
        <v>2063</v>
      </c>
      <c r="F8" s="605" t="s">
        <v>3148</v>
      </c>
      <c r="G8" t="s">
        <v>3759</v>
      </c>
      <c r="H8" t="s">
        <v>3760</v>
      </c>
      <c r="I8" t="s">
        <v>23</v>
      </c>
      <c r="J8" t="s">
        <v>3761</v>
      </c>
      <c r="K8" t="s">
        <v>3762</v>
      </c>
      <c r="L8" t="s">
        <v>3763</v>
      </c>
      <c r="M8" t="s">
        <v>3764</v>
      </c>
      <c r="N8" t="s">
        <v>3765</v>
      </c>
      <c r="O8" t="s">
        <v>2064</v>
      </c>
      <c r="P8" t="s">
        <v>478</v>
      </c>
      <c r="Q8" t="s">
        <v>156</v>
      </c>
    </row>
    <row r="9" spans="1:17">
      <c r="A9" s="600">
        <v>313198</v>
      </c>
      <c r="B9" t="s">
        <v>39</v>
      </c>
      <c r="C9" t="s">
        <v>3146</v>
      </c>
      <c r="D9" t="s">
        <v>3147</v>
      </c>
      <c r="E9" t="s">
        <v>2063</v>
      </c>
      <c r="F9" s="605" t="s">
        <v>3148</v>
      </c>
      <c r="G9" t="s">
        <v>3759</v>
      </c>
      <c r="H9" t="s">
        <v>3760</v>
      </c>
      <c r="I9" t="s">
        <v>23</v>
      </c>
      <c r="J9" t="s">
        <v>3761</v>
      </c>
      <c r="K9" t="s">
        <v>3762</v>
      </c>
      <c r="L9" t="s">
        <v>3763</v>
      </c>
      <c r="M9" t="s">
        <v>3764</v>
      </c>
      <c r="N9" t="s">
        <v>3765</v>
      </c>
      <c r="O9" t="s">
        <v>2064</v>
      </c>
      <c r="P9" t="s">
        <v>478</v>
      </c>
      <c r="Q9" t="s">
        <v>156</v>
      </c>
    </row>
    <row r="10" spans="1:17">
      <c r="A10">
        <v>316860</v>
      </c>
      <c r="B10" t="s">
        <v>27</v>
      </c>
      <c r="C10" t="s">
        <v>3146</v>
      </c>
      <c r="D10" t="s">
        <v>3147</v>
      </c>
      <c r="E10" t="s">
        <v>2063</v>
      </c>
      <c r="F10" s="605" t="s">
        <v>3148</v>
      </c>
      <c r="G10" t="s">
        <v>3771</v>
      </c>
      <c r="H10" t="s">
        <v>3772</v>
      </c>
      <c r="I10" t="s">
        <v>23</v>
      </c>
      <c r="J10" t="s">
        <v>3773</v>
      </c>
      <c r="K10" t="s">
        <v>3774</v>
      </c>
      <c r="L10" t="s">
        <v>3775</v>
      </c>
      <c r="M10" t="s">
        <v>3776</v>
      </c>
      <c r="N10" t="s">
        <v>3777</v>
      </c>
      <c r="O10" t="s">
        <v>2064</v>
      </c>
      <c r="P10" t="s">
        <v>2050</v>
      </c>
      <c r="Q10" t="s">
        <v>66</v>
      </c>
    </row>
    <row r="11" spans="1:17">
      <c r="A11">
        <v>316860</v>
      </c>
      <c r="B11" t="s">
        <v>27</v>
      </c>
      <c r="C11" t="s">
        <v>3146</v>
      </c>
      <c r="D11" t="s">
        <v>3147</v>
      </c>
      <c r="E11" t="s">
        <v>2063</v>
      </c>
      <c r="F11" s="605" t="s">
        <v>3148</v>
      </c>
      <c r="G11" t="s">
        <v>3771</v>
      </c>
      <c r="H11" t="s">
        <v>3772</v>
      </c>
      <c r="I11" t="s">
        <v>23</v>
      </c>
      <c r="J11" t="s">
        <v>3773</v>
      </c>
      <c r="K11" t="s">
        <v>3774</v>
      </c>
      <c r="L11" t="s">
        <v>3775</v>
      </c>
      <c r="M11" t="s">
        <v>3776</v>
      </c>
      <c r="N11" t="s">
        <v>3777</v>
      </c>
      <c r="O11" t="s">
        <v>2064</v>
      </c>
      <c r="P11" t="s">
        <v>2050</v>
      </c>
      <c r="Q11" t="s">
        <v>66</v>
      </c>
    </row>
    <row r="12" spans="1:17">
      <c r="A12">
        <v>316860</v>
      </c>
      <c r="B12" t="s">
        <v>27</v>
      </c>
      <c r="C12" t="s">
        <v>3146</v>
      </c>
      <c r="D12" t="s">
        <v>3147</v>
      </c>
      <c r="E12" t="s">
        <v>2063</v>
      </c>
      <c r="F12" s="605" t="s">
        <v>3148</v>
      </c>
      <c r="G12" t="s">
        <v>3771</v>
      </c>
      <c r="H12" t="s">
        <v>3772</v>
      </c>
      <c r="I12" t="s">
        <v>23</v>
      </c>
      <c r="J12" t="s">
        <v>3773</v>
      </c>
      <c r="K12" t="s">
        <v>3774</v>
      </c>
      <c r="L12" t="s">
        <v>3775</v>
      </c>
      <c r="M12" t="s">
        <v>3776</v>
      </c>
      <c r="N12" t="s">
        <v>3777</v>
      </c>
      <c r="O12" t="s">
        <v>2064</v>
      </c>
      <c r="P12" t="s">
        <v>2050</v>
      </c>
      <c r="Q12" t="s">
        <v>66</v>
      </c>
    </row>
    <row r="13" spans="1:17">
      <c r="A13">
        <v>411497</v>
      </c>
      <c r="B13" t="s">
        <v>32</v>
      </c>
      <c r="C13" t="s">
        <v>3146</v>
      </c>
      <c r="D13" t="s">
        <v>3147</v>
      </c>
      <c r="E13" t="s">
        <v>2063</v>
      </c>
      <c r="F13" s="605" t="s">
        <v>3148</v>
      </c>
      <c r="G13" t="s">
        <v>3786</v>
      </c>
      <c r="H13" t="s">
        <v>3787</v>
      </c>
      <c r="I13" t="s">
        <v>23</v>
      </c>
      <c r="J13" t="s">
        <v>3788</v>
      </c>
      <c r="K13" t="s">
        <v>3789</v>
      </c>
      <c r="L13" t="s">
        <v>3790</v>
      </c>
      <c r="M13" t="s">
        <v>3791</v>
      </c>
      <c r="N13" t="s">
        <v>3792</v>
      </c>
      <c r="O13" t="s">
        <v>2064</v>
      </c>
      <c r="P13" t="s">
        <v>358</v>
      </c>
      <c r="Q13" t="s">
        <v>207</v>
      </c>
    </row>
    <row r="14" spans="1:17">
      <c r="A14">
        <v>411497</v>
      </c>
      <c r="B14" t="s">
        <v>32</v>
      </c>
      <c r="C14" t="s">
        <v>3146</v>
      </c>
      <c r="D14" t="s">
        <v>3147</v>
      </c>
      <c r="E14" t="s">
        <v>2063</v>
      </c>
      <c r="F14" s="605" t="s">
        <v>3148</v>
      </c>
      <c r="G14" t="s">
        <v>3786</v>
      </c>
      <c r="H14" t="s">
        <v>3787</v>
      </c>
      <c r="I14" t="s">
        <v>23</v>
      </c>
      <c r="J14" t="s">
        <v>3788</v>
      </c>
      <c r="K14" t="s">
        <v>3789</v>
      </c>
      <c r="L14" t="s">
        <v>3790</v>
      </c>
      <c r="M14" t="s">
        <v>3791</v>
      </c>
      <c r="N14" t="s">
        <v>3792</v>
      </c>
      <c r="O14" t="s">
        <v>2064</v>
      </c>
      <c r="P14" t="s">
        <v>358</v>
      </c>
      <c r="Q14" t="s">
        <v>207</v>
      </c>
    </row>
    <row r="15" spans="1:17">
      <c r="A15">
        <v>411497</v>
      </c>
      <c r="B15" t="s">
        <v>32</v>
      </c>
      <c r="C15" t="s">
        <v>3146</v>
      </c>
      <c r="D15" t="s">
        <v>3147</v>
      </c>
      <c r="E15" t="s">
        <v>2063</v>
      </c>
      <c r="F15" s="605" t="s">
        <v>3148</v>
      </c>
      <c r="G15" t="s">
        <v>3786</v>
      </c>
      <c r="H15" t="s">
        <v>3787</v>
      </c>
      <c r="I15" t="s">
        <v>23</v>
      </c>
      <c r="J15" t="s">
        <v>3788</v>
      </c>
      <c r="K15" t="s">
        <v>3789</v>
      </c>
      <c r="L15" t="s">
        <v>3790</v>
      </c>
      <c r="M15" t="s">
        <v>3791</v>
      </c>
      <c r="N15" t="s">
        <v>3792</v>
      </c>
      <c r="O15" t="s">
        <v>2064</v>
      </c>
      <c r="P15" t="s">
        <v>358</v>
      </c>
      <c r="Q15" t="s">
        <v>207</v>
      </c>
    </row>
    <row r="16" spans="1:17">
      <c r="A16">
        <v>910605</v>
      </c>
      <c r="B16" t="s">
        <v>37</v>
      </c>
      <c r="C16" t="s">
        <v>3146</v>
      </c>
      <c r="D16" t="s">
        <v>3147</v>
      </c>
      <c r="E16" t="s">
        <v>2063</v>
      </c>
      <c r="F16" s="605" t="s">
        <v>3148</v>
      </c>
      <c r="G16" t="s">
        <v>3859</v>
      </c>
      <c r="H16" t="s">
        <v>3860</v>
      </c>
      <c r="I16" t="s">
        <v>23</v>
      </c>
      <c r="J16" t="s">
        <v>3861</v>
      </c>
      <c r="K16" t="s">
        <v>3862</v>
      </c>
      <c r="L16" t="s">
        <v>3863</v>
      </c>
      <c r="M16" t="s">
        <v>3864</v>
      </c>
      <c r="N16" t="s">
        <v>3865</v>
      </c>
      <c r="O16" t="s">
        <v>2064</v>
      </c>
      <c r="P16" t="s">
        <v>356</v>
      </c>
      <c r="Q16" t="s">
        <v>156</v>
      </c>
    </row>
    <row r="17" spans="1:17">
      <c r="A17">
        <v>910605</v>
      </c>
      <c r="B17" t="s">
        <v>37</v>
      </c>
      <c r="C17" t="s">
        <v>3146</v>
      </c>
      <c r="D17" t="s">
        <v>3147</v>
      </c>
      <c r="E17" t="s">
        <v>2063</v>
      </c>
      <c r="F17" s="605" t="s">
        <v>3148</v>
      </c>
      <c r="G17" t="s">
        <v>3859</v>
      </c>
      <c r="H17" t="s">
        <v>3860</v>
      </c>
      <c r="I17" t="s">
        <v>23</v>
      </c>
      <c r="J17" t="s">
        <v>3861</v>
      </c>
      <c r="K17" t="s">
        <v>3862</v>
      </c>
      <c r="L17" t="s">
        <v>3863</v>
      </c>
      <c r="M17" t="s">
        <v>3864</v>
      </c>
      <c r="N17" t="s">
        <v>3865</v>
      </c>
      <c r="O17" t="s">
        <v>2064</v>
      </c>
      <c r="P17" t="s">
        <v>356</v>
      </c>
      <c r="Q17" t="s">
        <v>156</v>
      </c>
    </row>
    <row r="18" spans="1:17">
      <c r="A18">
        <v>1210294</v>
      </c>
      <c r="B18" t="s">
        <v>41</v>
      </c>
      <c r="C18" t="s">
        <v>3146</v>
      </c>
      <c r="D18" t="s">
        <v>3147</v>
      </c>
      <c r="E18" t="s">
        <v>2063</v>
      </c>
      <c r="F18" s="605" t="s">
        <v>3148</v>
      </c>
      <c r="G18" t="s">
        <v>3891</v>
      </c>
      <c r="H18" t="s">
        <v>3892</v>
      </c>
      <c r="I18" t="s">
        <v>23</v>
      </c>
      <c r="J18" t="s">
        <v>3893</v>
      </c>
      <c r="K18" t="s">
        <v>3894</v>
      </c>
      <c r="L18" t="s">
        <v>3895</v>
      </c>
      <c r="M18" t="s">
        <v>3896</v>
      </c>
      <c r="N18" t="s">
        <v>3897</v>
      </c>
      <c r="O18" t="s">
        <v>2064</v>
      </c>
      <c r="P18" t="s">
        <v>375</v>
      </c>
      <c r="Q18" t="s">
        <v>177</v>
      </c>
    </row>
    <row r="19" spans="1:17">
      <c r="A19">
        <v>1210294</v>
      </c>
      <c r="B19" t="s">
        <v>41</v>
      </c>
      <c r="C19" t="s">
        <v>3146</v>
      </c>
      <c r="D19" t="s">
        <v>3147</v>
      </c>
      <c r="E19" t="s">
        <v>2063</v>
      </c>
      <c r="F19" s="605" t="s">
        <v>3148</v>
      </c>
      <c r="G19" t="s">
        <v>3891</v>
      </c>
      <c r="H19" t="s">
        <v>3892</v>
      </c>
      <c r="I19" t="s">
        <v>23</v>
      </c>
      <c r="J19" t="s">
        <v>3893</v>
      </c>
      <c r="K19" t="s">
        <v>3894</v>
      </c>
      <c r="L19" t="s">
        <v>3895</v>
      </c>
      <c r="M19" t="s">
        <v>3896</v>
      </c>
      <c r="N19" t="s">
        <v>3897</v>
      </c>
      <c r="O19" t="s">
        <v>2064</v>
      </c>
      <c r="P19" t="s">
        <v>375</v>
      </c>
      <c r="Q19" t="s">
        <v>177</v>
      </c>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M85"/>
  <sheetViews>
    <sheetView workbookViewId="0">
      <selection activeCell="J19" sqref="J19"/>
    </sheetView>
  </sheetViews>
  <sheetFormatPr defaultColWidth="8.25" defaultRowHeight="18.75"/>
  <cols>
    <col min="1" max="16384" width="8.25" style="209"/>
  </cols>
  <sheetData>
    <row r="1" spans="1:39" ht="20.25" customHeight="1">
      <c r="A1" s="209">
        <v>116930</v>
      </c>
      <c r="B1" s="209" t="s">
        <v>22</v>
      </c>
      <c r="C1" s="209" t="s">
        <v>3146</v>
      </c>
      <c r="D1" s="209" t="s">
        <v>3147</v>
      </c>
      <c r="E1" s="209" t="s">
        <v>2112</v>
      </c>
      <c r="F1" s="209" t="s">
        <v>3148</v>
      </c>
      <c r="G1" s="209" t="s">
        <v>3708</v>
      </c>
      <c r="H1" s="209" t="s">
        <v>3709</v>
      </c>
      <c r="I1" s="209" t="s">
        <v>23</v>
      </c>
      <c r="J1" s="209" t="s">
        <v>3710</v>
      </c>
      <c r="K1" s="209" t="s">
        <v>3711</v>
      </c>
      <c r="L1" s="209" t="s">
        <v>3712</v>
      </c>
      <c r="M1" s="209" t="s">
        <v>3713</v>
      </c>
      <c r="N1" s="3792" t="s">
        <v>3714</v>
      </c>
      <c r="O1" s="209" t="s">
        <v>2113</v>
      </c>
      <c r="P1" s="209" t="s">
        <v>52</v>
      </c>
      <c r="Q1" s="209" t="s">
        <v>3363</v>
      </c>
      <c r="R1" s="209" t="s">
        <v>23</v>
      </c>
      <c r="S1" s="209" t="s">
        <v>23</v>
      </c>
      <c r="T1" s="209" t="s">
        <v>6522</v>
      </c>
      <c r="U1" s="209" t="s">
        <v>6523</v>
      </c>
      <c r="V1" s="209" t="s">
        <v>23</v>
      </c>
      <c r="W1" s="209" t="s">
        <v>23</v>
      </c>
      <c r="X1" s="209" t="s">
        <v>23</v>
      </c>
      <c r="Y1" s="209" t="s">
        <v>23</v>
      </c>
      <c r="Z1" s="209" t="s">
        <v>23</v>
      </c>
      <c r="AA1" s="209" t="s">
        <v>23</v>
      </c>
      <c r="AB1" s="209" t="s">
        <v>23</v>
      </c>
      <c r="AC1" s="209" t="s">
        <v>23</v>
      </c>
      <c r="AD1" s="209" t="s">
        <v>23</v>
      </c>
      <c r="AE1" s="209" t="s">
        <v>23</v>
      </c>
      <c r="AF1" s="209" t="s">
        <v>23</v>
      </c>
      <c r="AG1" s="209" t="s">
        <v>23</v>
      </c>
      <c r="AH1" s="209" t="s">
        <v>23</v>
      </c>
      <c r="AI1" s="209" t="s">
        <v>23</v>
      </c>
      <c r="AJ1" s="209" t="s">
        <v>23</v>
      </c>
      <c r="AK1" s="209" t="s">
        <v>23</v>
      </c>
      <c r="AL1" s="209" t="s">
        <v>23</v>
      </c>
      <c r="AM1" s="209" t="s">
        <v>23</v>
      </c>
    </row>
    <row r="2" spans="1:39" ht="20.25" customHeight="1">
      <c r="A2" s="209">
        <v>116930</v>
      </c>
      <c r="B2" s="209" t="s">
        <v>22</v>
      </c>
      <c r="C2" s="209" t="s">
        <v>3146</v>
      </c>
      <c r="D2" s="209" t="s">
        <v>3147</v>
      </c>
      <c r="E2" s="209" t="s">
        <v>4089</v>
      </c>
      <c r="F2" s="209" t="s">
        <v>3148</v>
      </c>
      <c r="G2" s="209" t="s">
        <v>3708</v>
      </c>
      <c r="H2" s="209" t="s">
        <v>3709</v>
      </c>
      <c r="I2" s="209" t="s">
        <v>23</v>
      </c>
      <c r="J2" s="209" t="s">
        <v>3710</v>
      </c>
      <c r="K2" s="209" t="s">
        <v>3711</v>
      </c>
      <c r="L2" s="209" t="s">
        <v>3712</v>
      </c>
      <c r="M2" s="209" t="s">
        <v>3713</v>
      </c>
      <c r="N2" s="3792" t="s">
        <v>3714</v>
      </c>
      <c r="O2" s="209" t="s">
        <v>4090</v>
      </c>
      <c r="P2" s="209" t="s">
        <v>38</v>
      </c>
      <c r="Q2" s="209" t="s">
        <v>3265</v>
      </c>
      <c r="R2" s="209" t="s">
        <v>23</v>
      </c>
      <c r="S2" s="209" t="s">
        <v>23</v>
      </c>
      <c r="T2" s="209" t="s">
        <v>6522</v>
      </c>
    </row>
    <row r="3" spans="1:39" ht="20.25" customHeight="1">
      <c r="A3" s="209">
        <v>116930</v>
      </c>
      <c r="B3" s="209" t="s">
        <v>22</v>
      </c>
      <c r="C3" s="209" t="s">
        <v>3146</v>
      </c>
      <c r="D3" s="209" t="s">
        <v>3147</v>
      </c>
      <c r="E3" s="209" t="s">
        <v>4091</v>
      </c>
      <c r="F3" s="209" t="s">
        <v>3148</v>
      </c>
      <c r="G3" s="209" t="s">
        <v>3708</v>
      </c>
      <c r="H3" s="209" t="s">
        <v>3709</v>
      </c>
      <c r="I3" s="209" t="s">
        <v>23</v>
      </c>
      <c r="J3" s="209" t="s">
        <v>3710</v>
      </c>
      <c r="K3" s="209" t="s">
        <v>3711</v>
      </c>
      <c r="L3" s="209" t="s">
        <v>3712</v>
      </c>
      <c r="M3" s="209" t="s">
        <v>3713</v>
      </c>
      <c r="N3" s="3792" t="s">
        <v>3714</v>
      </c>
      <c r="O3" s="209" t="s">
        <v>4092</v>
      </c>
      <c r="P3" s="209" t="s">
        <v>357</v>
      </c>
      <c r="Q3" s="209" t="s">
        <v>3265</v>
      </c>
      <c r="R3" s="209" t="s">
        <v>23</v>
      </c>
      <c r="S3" s="209" t="s">
        <v>23</v>
      </c>
      <c r="T3" s="209" t="s">
        <v>6522</v>
      </c>
    </row>
    <row r="4" spans="1:39" ht="20.25" customHeight="1">
      <c r="A4" s="209">
        <v>210246</v>
      </c>
      <c r="B4" s="209" t="s">
        <v>22</v>
      </c>
      <c r="C4" s="209" t="s">
        <v>3146</v>
      </c>
      <c r="D4" s="209" t="s">
        <v>3147</v>
      </c>
      <c r="E4" s="209" t="s">
        <v>4093</v>
      </c>
      <c r="F4" s="209" t="s">
        <v>3148</v>
      </c>
      <c r="G4" s="209" t="s">
        <v>3207</v>
      </c>
      <c r="H4" s="209" t="s">
        <v>3208</v>
      </c>
      <c r="I4" s="209" t="s">
        <v>23</v>
      </c>
      <c r="J4" s="209" t="s">
        <v>3209</v>
      </c>
      <c r="K4" s="209" t="s">
        <v>3210</v>
      </c>
      <c r="L4" s="209" t="s">
        <v>3211</v>
      </c>
      <c r="M4" s="209" t="s">
        <v>3212</v>
      </c>
      <c r="N4" s="3792" t="s">
        <v>3213</v>
      </c>
      <c r="O4" s="209" t="s">
        <v>4094</v>
      </c>
      <c r="P4" s="209" t="s">
        <v>382</v>
      </c>
      <c r="Q4" s="209" t="s">
        <v>166</v>
      </c>
      <c r="R4" s="209" t="s">
        <v>23</v>
      </c>
      <c r="S4" s="209" t="s">
        <v>23</v>
      </c>
      <c r="T4" s="209" t="s">
        <v>6522</v>
      </c>
    </row>
    <row r="5" spans="1:39" ht="20.25" customHeight="1">
      <c r="A5" s="209">
        <v>210246</v>
      </c>
      <c r="B5" s="209" t="s">
        <v>34</v>
      </c>
      <c r="C5" s="209" t="s">
        <v>3146</v>
      </c>
      <c r="D5" s="209" t="s">
        <v>3147</v>
      </c>
      <c r="E5" s="209" t="s">
        <v>4095</v>
      </c>
      <c r="F5" s="209" t="s">
        <v>3148</v>
      </c>
      <c r="G5" s="209" t="s">
        <v>3207</v>
      </c>
      <c r="H5" s="209" t="s">
        <v>3208</v>
      </c>
      <c r="I5" s="209" t="s">
        <v>23</v>
      </c>
      <c r="J5" s="209" t="s">
        <v>3209</v>
      </c>
      <c r="K5" s="209" t="s">
        <v>3210</v>
      </c>
      <c r="L5" s="209" t="s">
        <v>3211</v>
      </c>
      <c r="M5" s="209" t="s">
        <v>3212</v>
      </c>
      <c r="N5" s="3792" t="s">
        <v>3213</v>
      </c>
      <c r="O5" s="209" t="s">
        <v>4096</v>
      </c>
      <c r="P5" s="209" t="s">
        <v>2053</v>
      </c>
      <c r="Q5" s="209" t="s">
        <v>26</v>
      </c>
      <c r="R5" s="209" t="s">
        <v>23</v>
      </c>
      <c r="S5" s="209" t="s">
        <v>23</v>
      </c>
      <c r="T5" s="209" t="s">
        <v>6522</v>
      </c>
    </row>
    <row r="6" spans="1:39" ht="20.25" customHeight="1">
      <c r="A6" s="209">
        <v>1210476</v>
      </c>
      <c r="B6" s="209" t="s">
        <v>39</v>
      </c>
      <c r="C6" s="209" t="s">
        <v>3146</v>
      </c>
      <c r="D6" s="209" t="s">
        <v>3147</v>
      </c>
      <c r="E6" s="209" t="s">
        <v>4095</v>
      </c>
      <c r="F6" s="209" t="s">
        <v>3148</v>
      </c>
      <c r="G6" s="209" t="s">
        <v>3625</v>
      </c>
      <c r="H6" s="209" t="s">
        <v>23</v>
      </c>
      <c r="I6" s="209" t="s">
        <v>23</v>
      </c>
      <c r="J6" s="209" t="s">
        <v>3626</v>
      </c>
      <c r="K6" s="209" t="s">
        <v>3627</v>
      </c>
      <c r="L6" s="209" t="s">
        <v>3628</v>
      </c>
      <c r="M6" s="209" t="s">
        <v>3629</v>
      </c>
      <c r="N6" s="3792" t="s">
        <v>3630</v>
      </c>
      <c r="O6" s="209" t="s">
        <v>4096</v>
      </c>
      <c r="P6" s="209" t="s">
        <v>358</v>
      </c>
      <c r="Q6" s="209" t="s">
        <v>166</v>
      </c>
      <c r="R6" s="209" t="s">
        <v>23</v>
      </c>
      <c r="S6" s="209" t="s">
        <v>23</v>
      </c>
      <c r="T6" s="209" t="s">
        <v>6522</v>
      </c>
    </row>
    <row r="7" spans="1:39" ht="20.25" customHeight="1"/>
    <row r="8" spans="1:39" ht="20.25" customHeight="1"/>
    <row r="9" spans="1:39" ht="20.25" customHeight="1"/>
    <row r="10" spans="1:39" ht="20.25" customHeight="1"/>
    <row r="11" spans="1:39" ht="20.25" customHeight="1"/>
    <row r="12" spans="1:39" ht="20.25" customHeight="1"/>
    <row r="13" spans="1:39" ht="20.25" customHeight="1"/>
    <row r="14" spans="1:39" ht="20.25" customHeight="1"/>
    <row r="15" spans="1:39" ht="20.25" customHeight="1"/>
    <row r="16" spans="1:39" ht="20.25" customHeight="1"/>
    <row r="17" ht="20.25" customHeight="1"/>
    <row r="18" ht="20.25" customHeight="1"/>
    <row r="19" ht="20.25" customHeight="1"/>
    <row r="20" ht="20.25" customHeight="1"/>
    <row r="21" ht="20.25" customHeight="1"/>
    <row r="22" ht="20.25" customHeight="1"/>
    <row r="23" ht="20.25" customHeight="1"/>
    <row r="24" ht="20.25" customHeight="1"/>
    <row r="25" ht="20.25" customHeight="1"/>
    <row r="26" ht="20.25" customHeight="1"/>
    <row r="27" ht="20.25" customHeight="1"/>
    <row r="28" ht="20.25" customHeight="1"/>
    <row r="29" ht="20.25" customHeight="1"/>
    <row r="30" ht="20.25" customHeight="1"/>
    <row r="31" ht="20.25" customHeight="1"/>
    <row r="32" ht="20.25" customHeight="1"/>
    <row r="33" ht="20.25" customHeight="1"/>
    <row r="34" ht="20.25" customHeight="1"/>
    <row r="35" ht="20.25" customHeight="1"/>
    <row r="36" ht="20.25" customHeight="1"/>
    <row r="37" ht="20.25" customHeight="1"/>
    <row r="38" ht="20.25" customHeight="1"/>
    <row r="39" ht="20.25" customHeight="1"/>
    <row r="40" ht="20.25" customHeight="1"/>
    <row r="41" ht="20.25" customHeight="1"/>
    <row r="42" ht="20.25" customHeight="1"/>
    <row r="43" ht="20.25" customHeight="1"/>
    <row r="44" ht="20.25" customHeight="1"/>
    <row r="45" ht="20.25" customHeight="1"/>
    <row r="46" ht="20.25" customHeight="1"/>
    <row r="47" ht="20.25" customHeight="1"/>
    <row r="48"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Q93"/>
  <sheetViews>
    <sheetView workbookViewId="0">
      <selection activeCell="S11" sqref="S11"/>
    </sheetView>
  </sheetViews>
  <sheetFormatPr defaultRowHeight="18.75"/>
  <cols>
    <col min="2" max="2" width="6.375" customWidth="1"/>
    <col min="3" max="3" width="5.5" customWidth="1"/>
    <col min="5" max="5" width="21.375" bestFit="1" customWidth="1"/>
    <col min="6" max="6" width="7.25" style="605" customWidth="1"/>
  </cols>
  <sheetData>
    <row r="1" spans="1:17">
      <c r="A1" s="600">
        <v>112434</v>
      </c>
      <c r="B1" t="s">
        <v>27</v>
      </c>
      <c r="C1" t="s">
        <v>3146</v>
      </c>
      <c r="D1" t="s">
        <v>3147</v>
      </c>
      <c r="E1" t="s">
        <v>2065</v>
      </c>
      <c r="F1" s="605" t="s">
        <v>3148</v>
      </c>
      <c r="G1" t="s">
        <v>3458</v>
      </c>
      <c r="H1" t="s">
        <v>3459</v>
      </c>
      <c r="I1" t="s">
        <v>23</v>
      </c>
      <c r="J1" t="s">
        <v>3161</v>
      </c>
      <c r="K1" t="s">
        <v>3460</v>
      </c>
      <c r="L1" t="s">
        <v>3461</v>
      </c>
      <c r="M1" t="s">
        <v>3462</v>
      </c>
      <c r="N1" t="s">
        <v>3463</v>
      </c>
      <c r="O1" t="s">
        <v>2066</v>
      </c>
      <c r="P1" t="s">
        <v>46</v>
      </c>
      <c r="Q1" t="s">
        <v>438</v>
      </c>
    </row>
    <row r="2" spans="1:17">
      <c r="A2" s="600">
        <v>112863</v>
      </c>
      <c r="B2" t="s">
        <v>53</v>
      </c>
      <c r="C2" t="s">
        <v>3146</v>
      </c>
      <c r="D2" t="s">
        <v>3147</v>
      </c>
      <c r="E2" t="s">
        <v>2065</v>
      </c>
      <c r="F2" s="605" t="s">
        <v>3148</v>
      </c>
      <c r="G2" t="s">
        <v>3464</v>
      </c>
      <c r="H2" t="s">
        <v>23</v>
      </c>
      <c r="I2" t="s">
        <v>23</v>
      </c>
      <c r="J2" t="s">
        <v>3465</v>
      </c>
      <c r="K2" t="s">
        <v>3466</v>
      </c>
      <c r="L2" t="s">
        <v>3467</v>
      </c>
      <c r="M2" t="s">
        <v>3468</v>
      </c>
      <c r="N2" t="s">
        <v>3469</v>
      </c>
      <c r="O2" t="s">
        <v>2066</v>
      </c>
      <c r="P2" t="s">
        <v>404</v>
      </c>
      <c r="Q2" t="s">
        <v>129</v>
      </c>
    </row>
    <row r="3" spans="1:17">
      <c r="A3" s="600">
        <v>113044</v>
      </c>
      <c r="B3" t="s">
        <v>107</v>
      </c>
      <c r="C3" t="s">
        <v>3146</v>
      </c>
      <c r="D3" t="s">
        <v>3147</v>
      </c>
      <c r="E3" t="s">
        <v>2068</v>
      </c>
      <c r="F3" s="605" t="s">
        <v>3148</v>
      </c>
      <c r="G3" t="s">
        <v>3685</v>
      </c>
      <c r="H3" t="s">
        <v>23</v>
      </c>
      <c r="I3" t="s">
        <v>23</v>
      </c>
      <c r="J3" t="s">
        <v>3686</v>
      </c>
      <c r="K3" t="s">
        <v>3687</v>
      </c>
      <c r="L3" t="s">
        <v>3688</v>
      </c>
      <c r="M3" t="s">
        <v>3689</v>
      </c>
      <c r="N3" t="s">
        <v>3690</v>
      </c>
      <c r="O3" t="s">
        <v>2069</v>
      </c>
      <c r="P3" t="s">
        <v>3691</v>
      </c>
      <c r="Q3" t="s">
        <v>166</v>
      </c>
    </row>
    <row r="4" spans="1:17">
      <c r="A4" s="600">
        <v>114091</v>
      </c>
      <c r="B4" t="s">
        <v>98</v>
      </c>
      <c r="C4" t="s">
        <v>3146</v>
      </c>
      <c r="D4" t="s">
        <v>3147</v>
      </c>
      <c r="E4" t="s">
        <v>2068</v>
      </c>
      <c r="F4" s="605" t="s">
        <v>3148</v>
      </c>
      <c r="G4" t="s">
        <v>3692</v>
      </c>
      <c r="H4" t="s">
        <v>3693</v>
      </c>
      <c r="I4" t="s">
        <v>23</v>
      </c>
      <c r="J4" t="s">
        <v>3694</v>
      </c>
      <c r="K4" t="s">
        <v>3695</v>
      </c>
      <c r="L4" t="s">
        <v>3696</v>
      </c>
      <c r="M4" t="s">
        <v>3697</v>
      </c>
      <c r="N4" t="s">
        <v>3698</v>
      </c>
      <c r="O4" t="s">
        <v>2069</v>
      </c>
      <c r="P4" t="s">
        <v>2037</v>
      </c>
      <c r="Q4" t="s">
        <v>349</v>
      </c>
    </row>
    <row r="5" spans="1:17">
      <c r="A5" s="600">
        <v>114687</v>
      </c>
      <c r="B5" t="s">
        <v>43</v>
      </c>
      <c r="C5" t="s">
        <v>3146</v>
      </c>
      <c r="D5" t="s">
        <v>3147</v>
      </c>
      <c r="E5" t="s">
        <v>2068</v>
      </c>
      <c r="F5" s="605" t="s">
        <v>3148</v>
      </c>
      <c r="G5" t="s">
        <v>3470</v>
      </c>
      <c r="H5" t="s">
        <v>23</v>
      </c>
      <c r="I5" t="s">
        <v>23</v>
      </c>
      <c r="J5" t="s">
        <v>3471</v>
      </c>
      <c r="K5" t="s">
        <v>3472</v>
      </c>
      <c r="L5" t="s">
        <v>3473</v>
      </c>
      <c r="M5" t="s">
        <v>3474</v>
      </c>
      <c r="N5" t="s">
        <v>3475</v>
      </c>
      <c r="O5" t="s">
        <v>2069</v>
      </c>
      <c r="P5" t="s">
        <v>400</v>
      </c>
      <c r="Q5" t="s">
        <v>2072</v>
      </c>
    </row>
    <row r="6" spans="1:17">
      <c r="A6" s="600">
        <v>115577</v>
      </c>
      <c r="B6" t="s">
        <v>82</v>
      </c>
      <c r="C6" t="s">
        <v>3146</v>
      </c>
      <c r="D6" t="s">
        <v>3147</v>
      </c>
      <c r="E6" t="s">
        <v>2068</v>
      </c>
      <c r="F6" s="605" t="s">
        <v>3148</v>
      </c>
      <c r="G6" t="s">
        <v>3476</v>
      </c>
      <c r="H6" t="s">
        <v>23</v>
      </c>
      <c r="I6" t="s">
        <v>23</v>
      </c>
      <c r="J6" t="s">
        <v>3176</v>
      </c>
      <c r="K6" t="s">
        <v>3477</v>
      </c>
      <c r="L6" t="s">
        <v>3478</v>
      </c>
      <c r="M6" t="s">
        <v>3479</v>
      </c>
      <c r="N6" t="s">
        <v>3480</v>
      </c>
      <c r="O6" t="s">
        <v>2069</v>
      </c>
      <c r="P6" t="s">
        <v>2073</v>
      </c>
      <c r="Q6" t="s">
        <v>3699</v>
      </c>
    </row>
    <row r="7" spans="1:17">
      <c r="A7" s="600">
        <v>116278</v>
      </c>
      <c r="B7" t="s">
        <v>55</v>
      </c>
      <c r="C7" t="s">
        <v>3146</v>
      </c>
      <c r="D7" t="s">
        <v>3147</v>
      </c>
      <c r="E7" t="s">
        <v>2065</v>
      </c>
      <c r="F7" s="605" t="s">
        <v>3148</v>
      </c>
      <c r="G7" t="s">
        <v>3700</v>
      </c>
      <c r="H7" t="s">
        <v>3701</v>
      </c>
      <c r="I7" t="s">
        <v>23</v>
      </c>
      <c r="J7" t="s">
        <v>3702</v>
      </c>
      <c r="K7" t="s">
        <v>3703</v>
      </c>
      <c r="L7" t="s">
        <v>3704</v>
      </c>
      <c r="M7" t="s">
        <v>3705</v>
      </c>
      <c r="N7" t="s">
        <v>3706</v>
      </c>
      <c r="O7" t="s">
        <v>2066</v>
      </c>
      <c r="P7" t="s">
        <v>442</v>
      </c>
      <c r="Q7" t="s">
        <v>3707</v>
      </c>
    </row>
    <row r="8" spans="1:17">
      <c r="A8" s="600">
        <v>116930</v>
      </c>
      <c r="B8" t="s">
        <v>76</v>
      </c>
      <c r="C8" t="s">
        <v>3146</v>
      </c>
      <c r="D8" t="s">
        <v>3147</v>
      </c>
      <c r="E8" t="s">
        <v>2065</v>
      </c>
      <c r="F8" s="605" t="s">
        <v>3148</v>
      </c>
      <c r="G8" t="s">
        <v>3708</v>
      </c>
      <c r="H8" t="s">
        <v>3709</v>
      </c>
      <c r="I8" t="s">
        <v>23</v>
      </c>
      <c r="J8" t="s">
        <v>3710</v>
      </c>
      <c r="K8" t="s">
        <v>3711</v>
      </c>
      <c r="L8" t="s">
        <v>3712</v>
      </c>
      <c r="M8" t="s">
        <v>3713</v>
      </c>
      <c r="N8" t="s">
        <v>3714</v>
      </c>
      <c r="O8" t="s">
        <v>2066</v>
      </c>
      <c r="P8" t="s">
        <v>409</v>
      </c>
      <c r="Q8" t="s">
        <v>26</v>
      </c>
    </row>
    <row r="9" spans="1:17">
      <c r="A9" s="600">
        <v>116989</v>
      </c>
      <c r="B9" t="s">
        <v>32</v>
      </c>
      <c r="C9" t="s">
        <v>3146</v>
      </c>
      <c r="D9" t="s">
        <v>3147</v>
      </c>
      <c r="E9" t="s">
        <v>2065</v>
      </c>
      <c r="F9" s="605" t="s">
        <v>3148</v>
      </c>
      <c r="G9" t="s">
        <v>3481</v>
      </c>
      <c r="H9" t="s">
        <v>23</v>
      </c>
      <c r="I9" t="s">
        <v>23</v>
      </c>
      <c r="J9" t="s">
        <v>3176</v>
      </c>
      <c r="K9" t="s">
        <v>3482</v>
      </c>
      <c r="L9" t="s">
        <v>3483</v>
      </c>
      <c r="M9" t="s">
        <v>3484</v>
      </c>
      <c r="N9" t="s">
        <v>3485</v>
      </c>
      <c r="O9" t="s">
        <v>2066</v>
      </c>
      <c r="P9" t="s">
        <v>369</v>
      </c>
      <c r="Q9" t="s">
        <v>366</v>
      </c>
    </row>
    <row r="10" spans="1:17">
      <c r="A10" s="600">
        <v>117409</v>
      </c>
      <c r="B10" t="s">
        <v>113</v>
      </c>
      <c r="C10" t="s">
        <v>3146</v>
      </c>
      <c r="D10" t="s">
        <v>3147</v>
      </c>
      <c r="E10" t="s">
        <v>2068</v>
      </c>
      <c r="F10" s="605" t="s">
        <v>3148</v>
      </c>
      <c r="G10" t="s">
        <v>3715</v>
      </c>
      <c r="H10" t="s">
        <v>23</v>
      </c>
      <c r="I10" t="s">
        <v>23</v>
      </c>
      <c r="J10" t="s">
        <v>3176</v>
      </c>
      <c r="K10" t="s">
        <v>3716</v>
      </c>
      <c r="L10" t="s">
        <v>3717</v>
      </c>
      <c r="M10" t="s">
        <v>3718</v>
      </c>
      <c r="N10" t="s">
        <v>3719</v>
      </c>
      <c r="O10" t="s">
        <v>2069</v>
      </c>
      <c r="P10" t="s">
        <v>422</v>
      </c>
      <c r="Q10" t="s">
        <v>222</v>
      </c>
    </row>
    <row r="11" spans="1:17">
      <c r="A11" s="600">
        <v>118035</v>
      </c>
      <c r="B11" t="s">
        <v>49</v>
      </c>
      <c r="C11" t="s">
        <v>3146</v>
      </c>
      <c r="D11" t="s">
        <v>3147</v>
      </c>
      <c r="E11" t="s">
        <v>2065</v>
      </c>
      <c r="F11" s="605" t="s">
        <v>3148</v>
      </c>
      <c r="G11" t="s">
        <v>3425</v>
      </c>
      <c r="H11" t="s">
        <v>3426</v>
      </c>
      <c r="I11" t="s">
        <v>23</v>
      </c>
      <c r="J11" t="s">
        <v>3427</v>
      </c>
      <c r="K11" t="s">
        <v>3428</v>
      </c>
      <c r="L11" t="s">
        <v>3429</v>
      </c>
      <c r="M11" t="s">
        <v>3430</v>
      </c>
      <c r="N11" t="s">
        <v>3431</v>
      </c>
      <c r="O11" t="s">
        <v>2066</v>
      </c>
      <c r="P11" t="s">
        <v>388</v>
      </c>
      <c r="Q11" t="s">
        <v>72</v>
      </c>
    </row>
    <row r="12" spans="1:17">
      <c r="A12" s="600">
        <v>118100</v>
      </c>
      <c r="B12" t="s">
        <v>57</v>
      </c>
      <c r="C12" t="s">
        <v>3146</v>
      </c>
      <c r="D12" t="s">
        <v>3147</v>
      </c>
      <c r="E12" t="s">
        <v>2065</v>
      </c>
      <c r="F12" s="605" t="s">
        <v>3148</v>
      </c>
      <c r="G12" t="s">
        <v>3432</v>
      </c>
      <c r="H12" t="s">
        <v>23</v>
      </c>
      <c r="I12" t="s">
        <v>23</v>
      </c>
      <c r="J12" t="s">
        <v>3433</v>
      </c>
      <c r="K12" t="s">
        <v>3434</v>
      </c>
      <c r="L12" t="s">
        <v>3435</v>
      </c>
      <c r="M12" t="s">
        <v>3436</v>
      </c>
      <c r="N12" t="s">
        <v>3437</v>
      </c>
      <c r="O12" t="s">
        <v>2066</v>
      </c>
      <c r="P12" t="s">
        <v>445</v>
      </c>
      <c r="Q12" t="s">
        <v>207</v>
      </c>
    </row>
    <row r="13" spans="1:17">
      <c r="A13" s="600">
        <v>210246</v>
      </c>
      <c r="B13" t="s">
        <v>75</v>
      </c>
      <c r="C13" t="s">
        <v>3146</v>
      </c>
      <c r="D13" t="s">
        <v>3147</v>
      </c>
      <c r="E13" t="s">
        <v>2065</v>
      </c>
      <c r="F13" s="605" t="s">
        <v>3148</v>
      </c>
      <c r="G13" t="s">
        <v>3207</v>
      </c>
      <c r="H13" t="s">
        <v>3208</v>
      </c>
      <c r="I13" t="s">
        <v>23</v>
      </c>
      <c r="J13" t="s">
        <v>3209</v>
      </c>
      <c r="K13" t="s">
        <v>3210</v>
      </c>
      <c r="L13" t="s">
        <v>3211</v>
      </c>
      <c r="M13" t="s">
        <v>3212</v>
      </c>
      <c r="N13" t="s">
        <v>3213</v>
      </c>
      <c r="O13" t="s">
        <v>2066</v>
      </c>
      <c r="P13" t="s">
        <v>406</v>
      </c>
      <c r="Q13" t="s">
        <v>438</v>
      </c>
    </row>
    <row r="14" spans="1:17">
      <c r="A14" s="600">
        <v>211772</v>
      </c>
      <c r="B14" t="s">
        <v>77</v>
      </c>
      <c r="C14" t="s">
        <v>3146</v>
      </c>
      <c r="D14" t="s">
        <v>3147</v>
      </c>
      <c r="E14" t="s">
        <v>2065</v>
      </c>
      <c r="F14" s="605" t="s">
        <v>3148</v>
      </c>
      <c r="G14" t="s">
        <v>3487</v>
      </c>
      <c r="H14" t="s">
        <v>3488</v>
      </c>
      <c r="I14" t="s">
        <v>23</v>
      </c>
      <c r="J14" t="s">
        <v>3489</v>
      </c>
      <c r="K14" t="s">
        <v>3490</v>
      </c>
      <c r="L14" t="s">
        <v>3491</v>
      </c>
      <c r="M14" t="s">
        <v>3492</v>
      </c>
      <c r="N14" t="s">
        <v>3493</v>
      </c>
      <c r="O14" t="s">
        <v>2066</v>
      </c>
      <c r="P14" t="s">
        <v>408</v>
      </c>
      <c r="Q14" t="s">
        <v>3248</v>
      </c>
    </row>
    <row r="15" spans="1:17">
      <c r="A15" s="600">
        <v>212911</v>
      </c>
      <c r="B15" t="s">
        <v>76</v>
      </c>
      <c r="C15" t="s">
        <v>3146</v>
      </c>
      <c r="D15" t="s">
        <v>3147</v>
      </c>
      <c r="E15" t="s">
        <v>2068</v>
      </c>
      <c r="F15" s="605" t="s">
        <v>3148</v>
      </c>
      <c r="G15" t="s">
        <v>3720</v>
      </c>
      <c r="H15" t="s">
        <v>3721</v>
      </c>
      <c r="I15" t="s">
        <v>23</v>
      </c>
      <c r="J15" t="s">
        <v>3722</v>
      </c>
      <c r="K15" t="s">
        <v>3723</v>
      </c>
      <c r="L15" t="s">
        <v>3724</v>
      </c>
      <c r="M15" t="s">
        <v>3725</v>
      </c>
      <c r="N15" t="s">
        <v>3726</v>
      </c>
      <c r="O15" t="s">
        <v>2069</v>
      </c>
      <c r="P15" t="s">
        <v>405</v>
      </c>
      <c r="Q15" t="s">
        <v>466</v>
      </c>
    </row>
    <row r="16" spans="1:17">
      <c r="A16" s="600">
        <v>213208</v>
      </c>
      <c r="B16" t="s">
        <v>53</v>
      </c>
      <c r="C16" t="s">
        <v>3146</v>
      </c>
      <c r="D16" t="s">
        <v>3147</v>
      </c>
      <c r="E16" t="s">
        <v>2068</v>
      </c>
      <c r="F16" s="605" t="s">
        <v>3148</v>
      </c>
      <c r="G16" t="s">
        <v>3219</v>
      </c>
      <c r="H16" t="s">
        <v>3220</v>
      </c>
      <c r="I16" t="s">
        <v>23</v>
      </c>
      <c r="J16" t="s">
        <v>3221</v>
      </c>
      <c r="K16" t="s">
        <v>3222</v>
      </c>
      <c r="L16" t="s">
        <v>3223</v>
      </c>
      <c r="M16" t="s">
        <v>3224</v>
      </c>
      <c r="N16" t="s">
        <v>3225</v>
      </c>
      <c r="O16" t="s">
        <v>2069</v>
      </c>
      <c r="P16" t="s">
        <v>2117</v>
      </c>
      <c r="Q16" t="s">
        <v>3727</v>
      </c>
    </row>
    <row r="17" spans="1:17">
      <c r="A17" s="600">
        <v>310640</v>
      </c>
      <c r="B17" t="s">
        <v>89</v>
      </c>
      <c r="C17" t="s">
        <v>3146</v>
      </c>
      <c r="D17" t="s">
        <v>3147</v>
      </c>
      <c r="E17" t="s">
        <v>2068</v>
      </c>
      <c r="F17" s="605" t="s">
        <v>3148</v>
      </c>
      <c r="G17" t="s">
        <v>3495</v>
      </c>
      <c r="H17" t="s">
        <v>3496</v>
      </c>
      <c r="I17" t="s">
        <v>23</v>
      </c>
      <c r="J17" t="s">
        <v>3497</v>
      </c>
      <c r="K17" t="s">
        <v>3498</v>
      </c>
      <c r="L17" t="s">
        <v>3499</v>
      </c>
      <c r="M17" t="s">
        <v>3500</v>
      </c>
      <c r="N17" t="s">
        <v>3501</v>
      </c>
      <c r="O17" t="s">
        <v>2069</v>
      </c>
      <c r="P17" t="s">
        <v>447</v>
      </c>
      <c r="Q17" t="s">
        <v>3728</v>
      </c>
    </row>
    <row r="18" spans="1:17">
      <c r="A18" s="600">
        <v>310640</v>
      </c>
      <c r="B18" t="s">
        <v>89</v>
      </c>
      <c r="C18" t="s">
        <v>3146</v>
      </c>
      <c r="D18" t="s">
        <v>3147</v>
      </c>
      <c r="E18" t="s">
        <v>2068</v>
      </c>
      <c r="F18" s="605" t="s">
        <v>3148</v>
      </c>
      <c r="G18" t="s">
        <v>3495</v>
      </c>
      <c r="H18" t="s">
        <v>3496</v>
      </c>
      <c r="I18" t="s">
        <v>23</v>
      </c>
      <c r="J18" t="s">
        <v>3497</v>
      </c>
      <c r="K18" t="s">
        <v>3498</v>
      </c>
      <c r="L18" t="s">
        <v>3499</v>
      </c>
      <c r="M18" t="s">
        <v>3500</v>
      </c>
      <c r="N18" t="s">
        <v>3501</v>
      </c>
      <c r="O18" t="s">
        <v>2069</v>
      </c>
      <c r="P18" t="s">
        <v>447</v>
      </c>
      <c r="Q18" t="s">
        <v>3728</v>
      </c>
    </row>
    <row r="19" spans="1:17">
      <c r="A19" s="600">
        <v>310947</v>
      </c>
      <c r="B19" t="s">
        <v>27</v>
      </c>
      <c r="C19" t="s">
        <v>3146</v>
      </c>
      <c r="D19" t="s">
        <v>3147</v>
      </c>
      <c r="E19" t="s">
        <v>2068</v>
      </c>
      <c r="F19" s="605" t="s">
        <v>3148</v>
      </c>
      <c r="G19" t="s">
        <v>3502</v>
      </c>
      <c r="H19" t="s">
        <v>3503</v>
      </c>
      <c r="I19" t="s">
        <v>23</v>
      </c>
      <c r="J19" t="s">
        <v>3504</v>
      </c>
      <c r="K19" t="s">
        <v>3505</v>
      </c>
      <c r="L19" t="s">
        <v>3506</v>
      </c>
      <c r="M19" t="s">
        <v>3507</v>
      </c>
      <c r="N19" t="s">
        <v>3508</v>
      </c>
      <c r="O19" t="s">
        <v>2069</v>
      </c>
      <c r="P19" t="s">
        <v>63</v>
      </c>
      <c r="Q19" t="s">
        <v>3729</v>
      </c>
    </row>
    <row r="20" spans="1:17">
      <c r="A20" s="600">
        <v>311184</v>
      </c>
      <c r="B20" t="s">
        <v>55</v>
      </c>
      <c r="C20" t="s">
        <v>3146</v>
      </c>
      <c r="D20" t="s">
        <v>3147</v>
      </c>
      <c r="E20" t="s">
        <v>2068</v>
      </c>
      <c r="F20" s="605" t="s">
        <v>3148</v>
      </c>
      <c r="G20" t="s">
        <v>3730</v>
      </c>
      <c r="H20" t="s">
        <v>3731</v>
      </c>
      <c r="I20" t="s">
        <v>23</v>
      </c>
      <c r="J20" t="s">
        <v>3732</v>
      </c>
      <c r="K20" t="s">
        <v>3733</v>
      </c>
      <c r="L20" t="s">
        <v>3734</v>
      </c>
      <c r="M20" t="s">
        <v>3735</v>
      </c>
      <c r="N20" t="s">
        <v>3736</v>
      </c>
      <c r="O20" t="s">
        <v>2069</v>
      </c>
      <c r="P20" t="s">
        <v>426</v>
      </c>
      <c r="Q20" t="s">
        <v>438</v>
      </c>
    </row>
    <row r="21" spans="1:17">
      <c r="A21" s="600">
        <v>312356</v>
      </c>
      <c r="B21" t="s">
        <v>62</v>
      </c>
      <c r="C21" t="s">
        <v>3146</v>
      </c>
      <c r="D21" t="s">
        <v>3147</v>
      </c>
      <c r="E21" t="s">
        <v>2065</v>
      </c>
      <c r="F21" s="605" t="s">
        <v>3148</v>
      </c>
      <c r="G21" t="s">
        <v>3509</v>
      </c>
      <c r="H21" t="s">
        <v>3510</v>
      </c>
      <c r="I21" t="s">
        <v>23</v>
      </c>
      <c r="J21" t="s">
        <v>3511</v>
      </c>
      <c r="K21" t="s">
        <v>3512</v>
      </c>
      <c r="L21" t="s">
        <v>3513</v>
      </c>
      <c r="M21" t="s">
        <v>3514</v>
      </c>
      <c r="N21" t="s">
        <v>3515</v>
      </c>
      <c r="O21" t="s">
        <v>2066</v>
      </c>
      <c r="P21" t="s">
        <v>2117</v>
      </c>
      <c r="Q21" t="s">
        <v>3737</v>
      </c>
    </row>
    <row r="22" spans="1:17">
      <c r="A22" s="600">
        <v>312414</v>
      </c>
      <c r="B22" t="s">
        <v>45</v>
      </c>
      <c r="C22" t="s">
        <v>3146</v>
      </c>
      <c r="D22" t="s">
        <v>3147</v>
      </c>
      <c r="E22" t="s">
        <v>2068</v>
      </c>
      <c r="F22" s="605" t="s">
        <v>3148</v>
      </c>
      <c r="G22" t="s">
        <v>3738</v>
      </c>
      <c r="H22" t="s">
        <v>23</v>
      </c>
      <c r="I22" t="s">
        <v>23</v>
      </c>
      <c r="J22" t="s">
        <v>3739</v>
      </c>
      <c r="K22" t="s">
        <v>3740</v>
      </c>
      <c r="L22" t="s">
        <v>3741</v>
      </c>
      <c r="M22" t="s">
        <v>3742</v>
      </c>
      <c r="N22" t="s">
        <v>60</v>
      </c>
      <c r="O22" t="s">
        <v>2069</v>
      </c>
      <c r="P22" t="s">
        <v>396</v>
      </c>
      <c r="Q22" t="s">
        <v>2072</v>
      </c>
    </row>
    <row r="23" spans="1:17">
      <c r="A23" s="600">
        <v>312471</v>
      </c>
      <c r="B23" t="s">
        <v>59</v>
      </c>
      <c r="C23" t="s">
        <v>3146</v>
      </c>
      <c r="D23" t="s">
        <v>3147</v>
      </c>
      <c r="E23" t="s">
        <v>2065</v>
      </c>
      <c r="F23" s="605" t="s">
        <v>3148</v>
      </c>
      <c r="G23" t="s">
        <v>3743</v>
      </c>
      <c r="H23" t="s">
        <v>23</v>
      </c>
      <c r="I23" t="s">
        <v>23</v>
      </c>
      <c r="J23" t="s">
        <v>3744</v>
      </c>
      <c r="K23" t="s">
        <v>3745</v>
      </c>
      <c r="L23" t="s">
        <v>3746</v>
      </c>
      <c r="M23" t="s">
        <v>3747</v>
      </c>
      <c r="N23" t="s">
        <v>3748</v>
      </c>
      <c r="O23" t="s">
        <v>2066</v>
      </c>
      <c r="P23" t="s">
        <v>475</v>
      </c>
      <c r="Q23" t="s">
        <v>3749</v>
      </c>
    </row>
    <row r="24" spans="1:17">
      <c r="A24" s="600">
        <v>312802</v>
      </c>
      <c r="B24" t="s">
        <v>32</v>
      </c>
      <c r="C24" t="s">
        <v>3146</v>
      </c>
      <c r="D24" t="s">
        <v>3147</v>
      </c>
      <c r="E24" t="s">
        <v>2068</v>
      </c>
      <c r="F24" s="605" t="s">
        <v>3148</v>
      </c>
      <c r="G24" t="s">
        <v>3517</v>
      </c>
      <c r="H24" t="s">
        <v>23</v>
      </c>
      <c r="I24" t="s">
        <v>23</v>
      </c>
      <c r="J24" t="s">
        <v>3518</v>
      </c>
      <c r="K24" t="s">
        <v>3519</v>
      </c>
      <c r="L24" t="s">
        <v>3520</v>
      </c>
      <c r="M24" t="s">
        <v>3521</v>
      </c>
      <c r="N24" t="s">
        <v>3522</v>
      </c>
      <c r="O24" t="s">
        <v>2069</v>
      </c>
      <c r="P24" t="s">
        <v>358</v>
      </c>
      <c r="Q24" t="s">
        <v>3699</v>
      </c>
    </row>
    <row r="25" spans="1:17">
      <c r="A25" s="600">
        <v>312943</v>
      </c>
      <c r="B25" t="s">
        <v>86</v>
      </c>
      <c r="C25" t="s">
        <v>3146</v>
      </c>
      <c r="D25" t="s">
        <v>3147</v>
      </c>
      <c r="E25" t="s">
        <v>2068</v>
      </c>
      <c r="F25" s="605" t="s">
        <v>3148</v>
      </c>
      <c r="G25" t="s">
        <v>3524</v>
      </c>
      <c r="H25" t="s">
        <v>23</v>
      </c>
      <c r="I25" t="s">
        <v>23</v>
      </c>
      <c r="J25" t="s">
        <v>3525</v>
      </c>
      <c r="K25" t="s">
        <v>3526</v>
      </c>
      <c r="L25" t="s">
        <v>3527</v>
      </c>
      <c r="M25" t="s">
        <v>3528</v>
      </c>
      <c r="N25" t="s">
        <v>3529</v>
      </c>
      <c r="O25" t="s">
        <v>2069</v>
      </c>
      <c r="P25" t="s">
        <v>3750</v>
      </c>
      <c r="Q25" t="s">
        <v>3751</v>
      </c>
    </row>
    <row r="26" spans="1:17">
      <c r="A26" s="600">
        <v>313172</v>
      </c>
      <c r="B26" t="s">
        <v>121</v>
      </c>
      <c r="C26" t="s">
        <v>3146</v>
      </c>
      <c r="D26" t="s">
        <v>3147</v>
      </c>
      <c r="E26" t="s">
        <v>2068</v>
      </c>
      <c r="F26" s="605" t="s">
        <v>3148</v>
      </c>
      <c r="G26" t="s">
        <v>3752</v>
      </c>
      <c r="H26" t="s">
        <v>3753</v>
      </c>
      <c r="I26" t="s">
        <v>23</v>
      </c>
      <c r="J26" t="s">
        <v>3284</v>
      </c>
      <c r="K26" t="s">
        <v>3754</v>
      </c>
      <c r="L26" t="s">
        <v>3755</v>
      </c>
      <c r="M26" t="s">
        <v>3756</v>
      </c>
      <c r="N26" t="s">
        <v>3757</v>
      </c>
      <c r="O26" t="s">
        <v>2069</v>
      </c>
      <c r="P26" t="s">
        <v>3758</v>
      </c>
      <c r="Q26" t="s">
        <v>26</v>
      </c>
    </row>
    <row r="27" spans="1:17">
      <c r="A27" s="600">
        <v>313172</v>
      </c>
      <c r="B27" t="s">
        <v>121</v>
      </c>
      <c r="C27" t="s">
        <v>3146</v>
      </c>
      <c r="D27" t="s">
        <v>3147</v>
      </c>
      <c r="E27" t="s">
        <v>2068</v>
      </c>
      <c r="F27" s="605" t="s">
        <v>3148</v>
      </c>
      <c r="G27" t="s">
        <v>3752</v>
      </c>
      <c r="H27" t="s">
        <v>3753</v>
      </c>
      <c r="I27" t="s">
        <v>23</v>
      </c>
      <c r="J27" t="s">
        <v>3284</v>
      </c>
      <c r="K27" t="s">
        <v>3754</v>
      </c>
      <c r="L27" t="s">
        <v>3755</v>
      </c>
      <c r="M27" t="s">
        <v>3756</v>
      </c>
      <c r="N27" t="s">
        <v>3757</v>
      </c>
      <c r="O27" t="s">
        <v>2069</v>
      </c>
      <c r="P27" t="s">
        <v>3758</v>
      </c>
      <c r="Q27" t="s">
        <v>26</v>
      </c>
    </row>
    <row r="28" spans="1:17">
      <c r="A28" s="600">
        <v>313198</v>
      </c>
      <c r="B28" t="s">
        <v>37</v>
      </c>
      <c r="C28" t="s">
        <v>3146</v>
      </c>
      <c r="D28" t="s">
        <v>3147</v>
      </c>
      <c r="E28" t="s">
        <v>2068</v>
      </c>
      <c r="F28" s="605" t="s">
        <v>3148</v>
      </c>
      <c r="G28" t="s">
        <v>3759</v>
      </c>
      <c r="H28" t="s">
        <v>3760</v>
      </c>
      <c r="I28" t="s">
        <v>23</v>
      </c>
      <c r="J28" t="s">
        <v>3761</v>
      </c>
      <c r="K28" t="s">
        <v>3762</v>
      </c>
      <c r="L28" t="s">
        <v>3763</v>
      </c>
      <c r="M28" t="s">
        <v>3764</v>
      </c>
      <c r="N28" t="s">
        <v>3765</v>
      </c>
      <c r="O28" t="s">
        <v>2069</v>
      </c>
      <c r="P28" t="s">
        <v>374</v>
      </c>
      <c r="Q28" t="s">
        <v>461</v>
      </c>
    </row>
    <row r="29" spans="1:17">
      <c r="A29" s="600">
        <v>313198</v>
      </c>
      <c r="B29" t="s">
        <v>37</v>
      </c>
      <c r="C29" t="s">
        <v>3146</v>
      </c>
      <c r="D29" t="s">
        <v>3147</v>
      </c>
      <c r="E29" t="s">
        <v>2068</v>
      </c>
      <c r="F29" s="605" t="s">
        <v>3148</v>
      </c>
      <c r="G29" t="s">
        <v>3759</v>
      </c>
      <c r="H29" t="s">
        <v>3760</v>
      </c>
      <c r="I29" t="s">
        <v>23</v>
      </c>
      <c r="J29" t="s">
        <v>3761</v>
      </c>
      <c r="K29" t="s">
        <v>3762</v>
      </c>
      <c r="L29" t="s">
        <v>3763</v>
      </c>
      <c r="M29" t="s">
        <v>3764</v>
      </c>
      <c r="N29" t="s">
        <v>3765</v>
      </c>
      <c r="O29" t="s">
        <v>2069</v>
      </c>
      <c r="P29" t="s">
        <v>374</v>
      </c>
      <c r="Q29" t="s">
        <v>461</v>
      </c>
    </row>
    <row r="30" spans="1:17">
      <c r="A30" s="600">
        <v>313586</v>
      </c>
      <c r="B30" t="s">
        <v>47</v>
      </c>
      <c r="C30" t="s">
        <v>3146</v>
      </c>
      <c r="D30" t="s">
        <v>3147</v>
      </c>
      <c r="E30" t="s">
        <v>2065</v>
      </c>
      <c r="F30" s="605" t="s">
        <v>3148</v>
      </c>
      <c r="G30" t="s">
        <v>3226</v>
      </c>
      <c r="H30" t="s">
        <v>3227</v>
      </c>
      <c r="I30" t="s">
        <v>23</v>
      </c>
      <c r="J30" t="s">
        <v>3228</v>
      </c>
      <c r="K30" t="s">
        <v>3229</v>
      </c>
      <c r="L30" t="s">
        <v>3230</v>
      </c>
      <c r="M30" t="s">
        <v>3231</v>
      </c>
      <c r="N30" t="s">
        <v>3232</v>
      </c>
      <c r="O30" t="s">
        <v>2066</v>
      </c>
      <c r="P30" t="s">
        <v>387</v>
      </c>
      <c r="Q30" t="s">
        <v>465</v>
      </c>
    </row>
    <row r="31" spans="1:17">
      <c r="A31" s="600">
        <v>316274</v>
      </c>
      <c r="B31" t="s">
        <v>119</v>
      </c>
      <c r="C31" t="s">
        <v>3146</v>
      </c>
      <c r="D31" t="s">
        <v>3147</v>
      </c>
      <c r="E31" t="s">
        <v>2068</v>
      </c>
      <c r="F31" s="605" t="s">
        <v>3148</v>
      </c>
      <c r="G31" t="s">
        <v>3766</v>
      </c>
      <c r="H31" t="s">
        <v>23</v>
      </c>
      <c r="I31" t="s">
        <v>23</v>
      </c>
      <c r="J31" t="s">
        <v>3767</v>
      </c>
      <c r="K31" t="s">
        <v>3768</v>
      </c>
      <c r="L31" t="s">
        <v>3769</v>
      </c>
      <c r="M31" t="s">
        <v>3770</v>
      </c>
      <c r="N31" t="s">
        <v>2104</v>
      </c>
      <c r="O31" t="s">
        <v>2069</v>
      </c>
      <c r="P31" t="s">
        <v>417</v>
      </c>
      <c r="Q31" t="s">
        <v>26</v>
      </c>
    </row>
    <row r="32" spans="1:17">
      <c r="A32" s="600">
        <v>316860</v>
      </c>
      <c r="B32" t="s">
        <v>51</v>
      </c>
      <c r="C32" t="s">
        <v>3146</v>
      </c>
      <c r="D32" t="s">
        <v>3147</v>
      </c>
      <c r="E32" t="s">
        <v>2065</v>
      </c>
      <c r="F32" s="605" t="s">
        <v>3148</v>
      </c>
      <c r="G32" t="s">
        <v>3771</v>
      </c>
      <c r="H32" t="s">
        <v>3772</v>
      </c>
      <c r="I32" t="s">
        <v>23</v>
      </c>
      <c r="J32" t="s">
        <v>3773</v>
      </c>
      <c r="K32" t="s">
        <v>3774</v>
      </c>
      <c r="L32" t="s">
        <v>3775</v>
      </c>
      <c r="M32" t="s">
        <v>3776</v>
      </c>
      <c r="N32" t="s">
        <v>3777</v>
      </c>
      <c r="O32" t="s">
        <v>2066</v>
      </c>
      <c r="P32" t="s">
        <v>396</v>
      </c>
      <c r="Q32" t="s">
        <v>438</v>
      </c>
    </row>
    <row r="33" spans="1:17">
      <c r="A33" s="600">
        <v>317074</v>
      </c>
      <c r="B33" t="s">
        <v>79</v>
      </c>
      <c r="C33" t="s">
        <v>3146</v>
      </c>
      <c r="D33" t="s">
        <v>3147</v>
      </c>
      <c r="E33" t="s">
        <v>2065</v>
      </c>
      <c r="F33" s="605" t="s">
        <v>3148</v>
      </c>
      <c r="G33" t="s">
        <v>3276</v>
      </c>
      <c r="H33" t="s">
        <v>3277</v>
      </c>
      <c r="I33" t="s">
        <v>23</v>
      </c>
      <c r="J33" t="s">
        <v>3278</v>
      </c>
      <c r="K33" t="s">
        <v>3279</v>
      </c>
      <c r="L33" t="s">
        <v>3280</v>
      </c>
      <c r="M33" t="s">
        <v>3281</v>
      </c>
      <c r="N33" t="s">
        <v>3282</v>
      </c>
      <c r="O33" t="s">
        <v>2066</v>
      </c>
      <c r="P33" t="s">
        <v>426</v>
      </c>
      <c r="Q33" t="s">
        <v>3191</v>
      </c>
    </row>
    <row r="34" spans="1:17">
      <c r="A34" s="600">
        <v>317132</v>
      </c>
      <c r="B34" t="s">
        <v>92</v>
      </c>
      <c r="C34" t="s">
        <v>3146</v>
      </c>
      <c r="D34" t="s">
        <v>3147</v>
      </c>
      <c r="E34" t="s">
        <v>2068</v>
      </c>
      <c r="F34" s="605" t="s">
        <v>3148</v>
      </c>
      <c r="G34" t="s">
        <v>3778</v>
      </c>
      <c r="H34" t="s">
        <v>23</v>
      </c>
      <c r="I34" t="s">
        <v>23</v>
      </c>
      <c r="J34" t="s">
        <v>3779</v>
      </c>
      <c r="K34" t="s">
        <v>3780</v>
      </c>
      <c r="L34" t="s">
        <v>3781</v>
      </c>
      <c r="M34" t="s">
        <v>3782</v>
      </c>
      <c r="N34" t="s">
        <v>3783</v>
      </c>
      <c r="O34" t="s">
        <v>2069</v>
      </c>
      <c r="P34" t="s">
        <v>2036</v>
      </c>
      <c r="Q34" t="s">
        <v>74</v>
      </c>
    </row>
    <row r="35" spans="1:17">
      <c r="A35" s="600">
        <v>317355</v>
      </c>
      <c r="B35" t="s">
        <v>75</v>
      </c>
      <c r="C35" t="s">
        <v>3146</v>
      </c>
      <c r="D35" t="s">
        <v>3147</v>
      </c>
      <c r="E35" t="s">
        <v>2068</v>
      </c>
      <c r="F35" s="605" t="s">
        <v>3148</v>
      </c>
      <c r="G35" t="s">
        <v>3530</v>
      </c>
      <c r="H35" t="s">
        <v>23</v>
      </c>
      <c r="I35" t="s">
        <v>23</v>
      </c>
      <c r="J35" t="s">
        <v>3531</v>
      </c>
      <c r="K35" t="s">
        <v>3532</v>
      </c>
      <c r="L35" t="s">
        <v>3533</v>
      </c>
      <c r="M35" t="s">
        <v>3534</v>
      </c>
      <c r="N35" t="s">
        <v>3535</v>
      </c>
      <c r="O35" t="s">
        <v>2069</v>
      </c>
      <c r="P35" t="s">
        <v>424</v>
      </c>
      <c r="Q35" t="s">
        <v>3784</v>
      </c>
    </row>
    <row r="36" spans="1:17">
      <c r="A36" s="600">
        <v>410838</v>
      </c>
      <c r="B36" t="s">
        <v>22</v>
      </c>
      <c r="C36" t="s">
        <v>3146</v>
      </c>
      <c r="D36" t="s">
        <v>3147</v>
      </c>
      <c r="E36" t="s">
        <v>2065</v>
      </c>
      <c r="F36" s="605" t="s">
        <v>3148</v>
      </c>
      <c r="G36" t="s">
        <v>3536</v>
      </c>
      <c r="H36" t="s">
        <v>23</v>
      </c>
      <c r="I36" t="s">
        <v>23</v>
      </c>
      <c r="J36" t="s">
        <v>3317</v>
      </c>
      <c r="K36" t="s">
        <v>3537</v>
      </c>
      <c r="L36" t="s">
        <v>3538</v>
      </c>
      <c r="M36" t="s">
        <v>3539</v>
      </c>
      <c r="N36" t="s">
        <v>3540</v>
      </c>
      <c r="O36" t="s">
        <v>2066</v>
      </c>
      <c r="P36" t="s">
        <v>28</v>
      </c>
      <c r="Q36" t="s">
        <v>438</v>
      </c>
    </row>
    <row r="37" spans="1:17">
      <c r="A37" s="600">
        <v>411489</v>
      </c>
      <c r="B37" t="s">
        <v>22</v>
      </c>
      <c r="C37" t="s">
        <v>3146</v>
      </c>
      <c r="D37" t="s">
        <v>3147</v>
      </c>
      <c r="E37" t="s">
        <v>2068</v>
      </c>
      <c r="F37" s="605" t="s">
        <v>3148</v>
      </c>
      <c r="G37" t="s">
        <v>3541</v>
      </c>
      <c r="H37" t="s">
        <v>3542</v>
      </c>
      <c r="I37" t="s">
        <v>23</v>
      </c>
      <c r="J37" t="s">
        <v>3543</v>
      </c>
      <c r="K37" t="s">
        <v>3544</v>
      </c>
      <c r="L37" t="s">
        <v>3545</v>
      </c>
      <c r="M37" t="s">
        <v>3546</v>
      </c>
      <c r="N37" t="s">
        <v>3547</v>
      </c>
      <c r="O37" t="s">
        <v>2069</v>
      </c>
      <c r="P37" t="s">
        <v>61</v>
      </c>
      <c r="Q37" t="s">
        <v>3785</v>
      </c>
    </row>
    <row r="38" spans="1:17">
      <c r="A38" s="600">
        <v>411497</v>
      </c>
      <c r="B38" t="s">
        <v>123</v>
      </c>
      <c r="C38" t="s">
        <v>3146</v>
      </c>
      <c r="D38" t="s">
        <v>3147</v>
      </c>
      <c r="E38" t="s">
        <v>2068</v>
      </c>
      <c r="F38" s="605" t="s">
        <v>3148</v>
      </c>
      <c r="G38" t="s">
        <v>3786</v>
      </c>
      <c r="H38" t="s">
        <v>3787</v>
      </c>
      <c r="I38" t="s">
        <v>23</v>
      </c>
      <c r="J38" t="s">
        <v>3788</v>
      </c>
      <c r="K38" t="s">
        <v>3789</v>
      </c>
      <c r="L38" t="s">
        <v>3790</v>
      </c>
      <c r="M38" t="s">
        <v>3791</v>
      </c>
      <c r="N38" t="s">
        <v>3792</v>
      </c>
      <c r="O38" t="s">
        <v>2069</v>
      </c>
      <c r="P38" t="s">
        <v>415</v>
      </c>
      <c r="Q38" t="s">
        <v>31</v>
      </c>
    </row>
    <row r="39" spans="1:17">
      <c r="A39" s="600">
        <v>411521</v>
      </c>
      <c r="B39" t="s">
        <v>114</v>
      </c>
      <c r="C39" t="s">
        <v>3146</v>
      </c>
      <c r="D39" t="s">
        <v>3147</v>
      </c>
      <c r="E39" t="s">
        <v>2068</v>
      </c>
      <c r="F39" s="605" t="s">
        <v>3148</v>
      </c>
      <c r="G39" t="s">
        <v>3793</v>
      </c>
      <c r="H39" t="s">
        <v>23</v>
      </c>
      <c r="I39" t="s">
        <v>23</v>
      </c>
      <c r="J39" t="s">
        <v>3794</v>
      </c>
      <c r="K39" t="s">
        <v>3795</v>
      </c>
      <c r="L39" t="s">
        <v>3796</v>
      </c>
      <c r="M39" t="s">
        <v>3797</v>
      </c>
      <c r="N39" t="s">
        <v>3798</v>
      </c>
      <c r="O39" t="s">
        <v>2069</v>
      </c>
      <c r="P39" t="s">
        <v>460</v>
      </c>
      <c r="Q39" t="s">
        <v>222</v>
      </c>
    </row>
    <row r="40" spans="1:17">
      <c r="A40" s="600">
        <v>411737</v>
      </c>
      <c r="B40" t="s">
        <v>41</v>
      </c>
      <c r="C40" t="s">
        <v>3146</v>
      </c>
      <c r="D40" t="s">
        <v>3147</v>
      </c>
      <c r="E40" t="s">
        <v>2068</v>
      </c>
      <c r="F40" s="605" t="s">
        <v>3148</v>
      </c>
      <c r="G40" t="s">
        <v>3438</v>
      </c>
      <c r="H40" t="s">
        <v>23</v>
      </c>
      <c r="I40" t="s">
        <v>23</v>
      </c>
      <c r="J40" t="s">
        <v>3439</v>
      </c>
      <c r="K40" t="s">
        <v>3440</v>
      </c>
      <c r="L40" t="s">
        <v>3441</v>
      </c>
      <c r="M40" t="s">
        <v>3442</v>
      </c>
      <c r="N40" t="s">
        <v>3443</v>
      </c>
      <c r="O40" t="s">
        <v>2069</v>
      </c>
      <c r="P40" t="s">
        <v>387</v>
      </c>
      <c r="Q40" t="s">
        <v>3799</v>
      </c>
    </row>
    <row r="41" spans="1:17">
      <c r="A41" s="600">
        <v>411737</v>
      </c>
      <c r="B41" t="s">
        <v>41</v>
      </c>
      <c r="C41" t="s">
        <v>3146</v>
      </c>
      <c r="D41" t="s">
        <v>3147</v>
      </c>
      <c r="E41" t="s">
        <v>2068</v>
      </c>
      <c r="F41" s="605" t="s">
        <v>3148</v>
      </c>
      <c r="G41" t="s">
        <v>3438</v>
      </c>
      <c r="H41" t="s">
        <v>23</v>
      </c>
      <c r="I41" t="s">
        <v>23</v>
      </c>
      <c r="J41" t="s">
        <v>3439</v>
      </c>
      <c r="K41" t="s">
        <v>3440</v>
      </c>
      <c r="L41" t="s">
        <v>3441</v>
      </c>
      <c r="M41" t="s">
        <v>3442</v>
      </c>
      <c r="N41" t="s">
        <v>3443</v>
      </c>
      <c r="O41" t="s">
        <v>2069</v>
      </c>
      <c r="P41" t="s">
        <v>387</v>
      </c>
      <c r="Q41" t="s">
        <v>3799</v>
      </c>
    </row>
    <row r="42" spans="1:17">
      <c r="A42" s="600">
        <v>412339</v>
      </c>
      <c r="B42" t="s">
        <v>79</v>
      </c>
      <c r="C42" t="s">
        <v>3146</v>
      </c>
      <c r="D42" t="s">
        <v>3147</v>
      </c>
      <c r="E42" t="s">
        <v>2068</v>
      </c>
      <c r="F42" s="605" t="s">
        <v>3148</v>
      </c>
      <c r="G42" t="s">
        <v>3548</v>
      </c>
      <c r="H42" t="s">
        <v>23</v>
      </c>
      <c r="I42" t="s">
        <v>23</v>
      </c>
      <c r="J42" t="s">
        <v>3343</v>
      </c>
      <c r="K42" t="s">
        <v>3549</v>
      </c>
      <c r="L42" t="s">
        <v>3550</v>
      </c>
      <c r="M42" t="s">
        <v>3551</v>
      </c>
      <c r="N42" t="s">
        <v>3552</v>
      </c>
      <c r="O42" t="s">
        <v>2069</v>
      </c>
      <c r="P42" t="s">
        <v>395</v>
      </c>
      <c r="Q42" t="s">
        <v>2184</v>
      </c>
    </row>
    <row r="43" spans="1:17">
      <c r="A43" s="600">
        <v>412545</v>
      </c>
      <c r="B43" t="s">
        <v>85</v>
      </c>
      <c r="C43" t="s">
        <v>3146</v>
      </c>
      <c r="D43" t="s">
        <v>3147</v>
      </c>
      <c r="E43" t="s">
        <v>2068</v>
      </c>
      <c r="F43" s="605" t="s">
        <v>3148</v>
      </c>
      <c r="G43" t="s">
        <v>3554</v>
      </c>
      <c r="H43" t="s">
        <v>23</v>
      </c>
      <c r="I43" t="s">
        <v>23</v>
      </c>
      <c r="J43" t="s">
        <v>3555</v>
      </c>
      <c r="K43" t="s">
        <v>3556</v>
      </c>
      <c r="L43" t="s">
        <v>3557</v>
      </c>
      <c r="M43" t="s">
        <v>3558</v>
      </c>
      <c r="N43" t="s">
        <v>3559</v>
      </c>
      <c r="O43" t="s">
        <v>2069</v>
      </c>
      <c r="P43" t="s">
        <v>428</v>
      </c>
      <c r="Q43" t="s">
        <v>3800</v>
      </c>
    </row>
    <row r="44" spans="1:17">
      <c r="A44" s="600">
        <v>413584</v>
      </c>
      <c r="B44" t="s">
        <v>43</v>
      </c>
      <c r="C44" t="s">
        <v>3146</v>
      </c>
      <c r="D44" t="s">
        <v>3147</v>
      </c>
      <c r="E44" t="s">
        <v>2065</v>
      </c>
      <c r="F44" s="605" t="s">
        <v>3148</v>
      </c>
      <c r="G44" t="s">
        <v>3305</v>
      </c>
      <c r="H44" t="s">
        <v>23</v>
      </c>
      <c r="I44" t="s">
        <v>23</v>
      </c>
      <c r="J44" t="s">
        <v>3306</v>
      </c>
      <c r="K44" t="s">
        <v>3307</v>
      </c>
      <c r="L44" t="s">
        <v>3308</v>
      </c>
      <c r="M44" t="s">
        <v>3309</v>
      </c>
      <c r="N44" t="s">
        <v>3310</v>
      </c>
      <c r="O44" t="s">
        <v>2066</v>
      </c>
      <c r="P44" t="s">
        <v>2114</v>
      </c>
      <c r="Q44" t="s">
        <v>2135</v>
      </c>
    </row>
    <row r="45" spans="1:17">
      <c r="A45" s="600">
        <v>414434</v>
      </c>
      <c r="B45" t="s">
        <v>122</v>
      </c>
      <c r="C45" t="s">
        <v>3146</v>
      </c>
      <c r="D45" t="s">
        <v>3147</v>
      </c>
      <c r="E45" t="s">
        <v>2068</v>
      </c>
      <c r="F45" s="605" t="s">
        <v>3148</v>
      </c>
      <c r="G45" t="s">
        <v>3801</v>
      </c>
      <c r="H45" t="s">
        <v>23</v>
      </c>
      <c r="I45" t="s">
        <v>23</v>
      </c>
      <c r="J45" t="s">
        <v>3802</v>
      </c>
      <c r="K45" t="s">
        <v>3803</v>
      </c>
      <c r="L45" t="s">
        <v>3804</v>
      </c>
      <c r="M45" t="s">
        <v>3805</v>
      </c>
      <c r="N45" t="s">
        <v>3806</v>
      </c>
      <c r="O45" t="s">
        <v>2069</v>
      </c>
      <c r="P45" t="s">
        <v>3807</v>
      </c>
      <c r="Q45" t="s">
        <v>26</v>
      </c>
    </row>
    <row r="46" spans="1:17">
      <c r="A46" s="600">
        <v>415571</v>
      </c>
      <c r="B46" t="s">
        <v>112</v>
      </c>
      <c r="C46" t="s">
        <v>3146</v>
      </c>
      <c r="D46" t="s">
        <v>3147</v>
      </c>
      <c r="E46" t="s">
        <v>2068</v>
      </c>
      <c r="F46" s="605" t="s">
        <v>3148</v>
      </c>
      <c r="G46" t="s">
        <v>3808</v>
      </c>
      <c r="H46" t="s">
        <v>23</v>
      </c>
      <c r="I46" t="s">
        <v>23</v>
      </c>
      <c r="J46" t="s">
        <v>3809</v>
      </c>
      <c r="K46" t="s">
        <v>3810</v>
      </c>
      <c r="L46" t="s">
        <v>3811</v>
      </c>
      <c r="M46" t="s">
        <v>3812</v>
      </c>
      <c r="N46" t="s">
        <v>3813</v>
      </c>
      <c r="O46" t="s">
        <v>2069</v>
      </c>
      <c r="P46" t="s">
        <v>3814</v>
      </c>
      <c r="Q46" t="s">
        <v>223</v>
      </c>
    </row>
    <row r="47" spans="1:17">
      <c r="A47">
        <v>416280</v>
      </c>
      <c r="B47" t="s">
        <v>111</v>
      </c>
      <c r="C47" t="s">
        <v>3146</v>
      </c>
      <c r="D47" t="s">
        <v>3147</v>
      </c>
      <c r="E47" t="s">
        <v>2068</v>
      </c>
      <c r="F47" s="605" t="s">
        <v>3148</v>
      </c>
      <c r="G47" t="s">
        <v>3815</v>
      </c>
      <c r="H47" t="s">
        <v>23</v>
      </c>
      <c r="I47" t="s">
        <v>23</v>
      </c>
      <c r="J47" t="s">
        <v>3816</v>
      </c>
      <c r="K47" t="s">
        <v>3817</v>
      </c>
      <c r="L47" t="s">
        <v>3818</v>
      </c>
      <c r="M47" t="s">
        <v>3819</v>
      </c>
      <c r="N47" t="s">
        <v>3820</v>
      </c>
      <c r="O47" t="s">
        <v>2069</v>
      </c>
      <c r="P47" t="s">
        <v>3821</v>
      </c>
      <c r="Q47" t="s">
        <v>350</v>
      </c>
    </row>
    <row r="48" spans="1:17">
      <c r="A48">
        <v>416702</v>
      </c>
      <c r="B48" t="s">
        <v>87</v>
      </c>
      <c r="C48" t="s">
        <v>3146</v>
      </c>
      <c r="D48" t="s">
        <v>3147</v>
      </c>
      <c r="E48" t="s">
        <v>2068</v>
      </c>
      <c r="F48" s="605" t="s">
        <v>3148</v>
      </c>
      <c r="G48" t="s">
        <v>3560</v>
      </c>
      <c r="H48" t="s">
        <v>23</v>
      </c>
      <c r="I48" t="s">
        <v>23</v>
      </c>
      <c r="J48" t="s">
        <v>3561</v>
      </c>
      <c r="K48" t="s">
        <v>3562</v>
      </c>
      <c r="L48" t="s">
        <v>3563</v>
      </c>
      <c r="M48" t="s">
        <v>3564</v>
      </c>
      <c r="N48" t="s">
        <v>3565</v>
      </c>
      <c r="O48" t="s">
        <v>2069</v>
      </c>
      <c r="P48" t="s">
        <v>457</v>
      </c>
      <c r="Q48" t="s">
        <v>78</v>
      </c>
    </row>
    <row r="49" spans="1:17">
      <c r="A49">
        <v>417841</v>
      </c>
      <c r="B49" t="s">
        <v>37</v>
      </c>
      <c r="C49" t="s">
        <v>3146</v>
      </c>
      <c r="D49" t="s">
        <v>3147</v>
      </c>
      <c r="E49" t="s">
        <v>2065</v>
      </c>
      <c r="F49" s="605" t="s">
        <v>3148</v>
      </c>
      <c r="G49" t="s">
        <v>3822</v>
      </c>
      <c r="H49" t="s">
        <v>23</v>
      </c>
      <c r="I49" t="s">
        <v>23</v>
      </c>
      <c r="J49" t="s">
        <v>3322</v>
      </c>
      <c r="K49" t="s">
        <v>3823</v>
      </c>
      <c r="L49" t="s">
        <v>3824</v>
      </c>
      <c r="M49" t="s">
        <v>3825</v>
      </c>
      <c r="N49" t="s">
        <v>3826</v>
      </c>
      <c r="O49" t="s">
        <v>2066</v>
      </c>
      <c r="P49" t="s">
        <v>2033</v>
      </c>
      <c r="Q49" t="s">
        <v>118</v>
      </c>
    </row>
    <row r="50" spans="1:17">
      <c r="A50">
        <v>418492</v>
      </c>
      <c r="B50" t="s">
        <v>110</v>
      </c>
      <c r="C50" t="s">
        <v>3146</v>
      </c>
      <c r="D50" t="s">
        <v>3147</v>
      </c>
      <c r="E50" t="s">
        <v>2068</v>
      </c>
      <c r="F50" s="605" t="s">
        <v>3148</v>
      </c>
      <c r="G50" t="s">
        <v>3566</v>
      </c>
      <c r="H50" t="s">
        <v>23</v>
      </c>
      <c r="I50" t="s">
        <v>23</v>
      </c>
      <c r="J50" t="s">
        <v>3567</v>
      </c>
      <c r="K50" t="s">
        <v>3568</v>
      </c>
      <c r="L50" t="s">
        <v>3569</v>
      </c>
      <c r="M50" t="s">
        <v>3570</v>
      </c>
      <c r="N50" t="s">
        <v>3571</v>
      </c>
      <c r="O50" t="s">
        <v>2069</v>
      </c>
      <c r="P50" t="s">
        <v>468</v>
      </c>
      <c r="Q50" t="s">
        <v>3827</v>
      </c>
    </row>
    <row r="51" spans="1:17">
      <c r="A51">
        <v>418609</v>
      </c>
      <c r="B51" t="s">
        <v>124</v>
      </c>
      <c r="C51" t="s">
        <v>3146</v>
      </c>
      <c r="D51" t="s">
        <v>3147</v>
      </c>
      <c r="E51" t="s">
        <v>2068</v>
      </c>
      <c r="F51" s="605" t="s">
        <v>3148</v>
      </c>
      <c r="G51" t="s">
        <v>3352</v>
      </c>
      <c r="H51" t="s">
        <v>3353</v>
      </c>
      <c r="I51" t="s">
        <v>23</v>
      </c>
      <c r="J51" t="s">
        <v>3317</v>
      </c>
      <c r="K51" t="s">
        <v>3354</v>
      </c>
      <c r="L51" t="s">
        <v>3355</v>
      </c>
      <c r="M51" t="s">
        <v>3356</v>
      </c>
      <c r="N51" t="s">
        <v>3357</v>
      </c>
      <c r="O51" t="s">
        <v>2069</v>
      </c>
      <c r="P51" t="s">
        <v>3828</v>
      </c>
      <c r="Q51" t="s">
        <v>3358</v>
      </c>
    </row>
    <row r="52" spans="1:17">
      <c r="A52">
        <v>511254</v>
      </c>
      <c r="B52" t="s">
        <v>47</v>
      </c>
      <c r="C52" t="s">
        <v>3146</v>
      </c>
      <c r="D52" t="s">
        <v>3147</v>
      </c>
      <c r="E52" t="s">
        <v>2068</v>
      </c>
      <c r="F52" s="605" t="s">
        <v>3148</v>
      </c>
      <c r="G52" t="s">
        <v>3572</v>
      </c>
      <c r="H52" t="s">
        <v>23</v>
      </c>
      <c r="I52" t="s">
        <v>23</v>
      </c>
      <c r="J52" t="s">
        <v>3573</v>
      </c>
      <c r="K52" t="s">
        <v>3574</v>
      </c>
      <c r="L52" t="s">
        <v>3575</v>
      </c>
      <c r="M52" t="s">
        <v>3576</v>
      </c>
      <c r="N52" t="s">
        <v>3577</v>
      </c>
      <c r="O52" t="s">
        <v>2069</v>
      </c>
      <c r="P52" t="s">
        <v>401</v>
      </c>
      <c r="Q52" t="s">
        <v>2048</v>
      </c>
    </row>
    <row r="53" spans="1:17">
      <c r="A53">
        <v>511429</v>
      </c>
      <c r="B53" t="s">
        <v>126</v>
      </c>
      <c r="C53" t="s">
        <v>3146</v>
      </c>
      <c r="D53" t="s">
        <v>3147</v>
      </c>
      <c r="E53" t="s">
        <v>2068</v>
      </c>
      <c r="F53" s="605" t="s">
        <v>3148</v>
      </c>
      <c r="G53" t="s">
        <v>3829</v>
      </c>
      <c r="H53" t="s">
        <v>23</v>
      </c>
      <c r="I53" t="s">
        <v>23</v>
      </c>
      <c r="J53" t="s">
        <v>3830</v>
      </c>
      <c r="K53" t="s">
        <v>3831</v>
      </c>
      <c r="L53" t="s">
        <v>3832</v>
      </c>
      <c r="M53" t="s">
        <v>3833</v>
      </c>
      <c r="N53" t="s">
        <v>3834</v>
      </c>
      <c r="O53" t="s">
        <v>2069</v>
      </c>
      <c r="P53" t="s">
        <v>379</v>
      </c>
      <c r="Q53" t="s">
        <v>3191</v>
      </c>
    </row>
    <row r="54" spans="1:17">
      <c r="A54">
        <v>710021</v>
      </c>
      <c r="B54" t="s">
        <v>127</v>
      </c>
      <c r="C54" t="s">
        <v>3146</v>
      </c>
      <c r="D54" t="s">
        <v>3147</v>
      </c>
      <c r="E54" t="s">
        <v>2068</v>
      </c>
      <c r="F54" s="605" t="s">
        <v>3148</v>
      </c>
      <c r="G54" t="s">
        <v>3578</v>
      </c>
      <c r="H54" t="s">
        <v>23</v>
      </c>
      <c r="I54" t="s">
        <v>23</v>
      </c>
      <c r="J54" t="s">
        <v>3579</v>
      </c>
      <c r="K54" t="s">
        <v>3580</v>
      </c>
      <c r="L54" t="s">
        <v>3581</v>
      </c>
      <c r="M54" t="s">
        <v>3582</v>
      </c>
      <c r="N54" t="s">
        <v>3583</v>
      </c>
      <c r="O54" t="s">
        <v>2069</v>
      </c>
      <c r="P54" t="s">
        <v>3835</v>
      </c>
      <c r="Q54" t="s">
        <v>3191</v>
      </c>
    </row>
    <row r="55" spans="1:17">
      <c r="A55">
        <v>710450</v>
      </c>
      <c r="B55" t="s">
        <v>125</v>
      </c>
      <c r="C55" t="s">
        <v>3146</v>
      </c>
      <c r="D55" t="s">
        <v>3147</v>
      </c>
      <c r="E55" t="s">
        <v>2068</v>
      </c>
      <c r="F55" s="605" t="s">
        <v>3148</v>
      </c>
      <c r="G55" t="s">
        <v>3836</v>
      </c>
      <c r="H55" t="s">
        <v>23</v>
      </c>
      <c r="I55" t="s">
        <v>23</v>
      </c>
      <c r="J55" t="s">
        <v>3837</v>
      </c>
      <c r="K55" t="s">
        <v>3838</v>
      </c>
      <c r="L55" t="s">
        <v>3839</v>
      </c>
      <c r="M55" t="s">
        <v>3840</v>
      </c>
      <c r="N55" t="s">
        <v>3841</v>
      </c>
      <c r="O55" t="s">
        <v>2069</v>
      </c>
      <c r="P55" t="s">
        <v>450</v>
      </c>
      <c r="Q55" t="s">
        <v>3363</v>
      </c>
    </row>
    <row r="56" spans="1:17">
      <c r="A56">
        <v>710831</v>
      </c>
      <c r="B56" t="s">
        <v>45</v>
      </c>
      <c r="C56" t="s">
        <v>3146</v>
      </c>
      <c r="D56" t="s">
        <v>3147</v>
      </c>
      <c r="E56" t="s">
        <v>2065</v>
      </c>
      <c r="F56" s="605" t="s">
        <v>3148</v>
      </c>
      <c r="G56" t="s">
        <v>3842</v>
      </c>
      <c r="H56" t="s">
        <v>23</v>
      </c>
      <c r="I56" t="s">
        <v>23</v>
      </c>
      <c r="J56" t="s">
        <v>3843</v>
      </c>
      <c r="K56" t="s">
        <v>3844</v>
      </c>
      <c r="L56" t="s">
        <v>3845</v>
      </c>
      <c r="M56" t="s">
        <v>3846</v>
      </c>
      <c r="N56" t="s">
        <v>3847</v>
      </c>
      <c r="O56" t="s">
        <v>2066</v>
      </c>
      <c r="P56" t="s">
        <v>390</v>
      </c>
      <c r="Q56" t="s">
        <v>197</v>
      </c>
    </row>
    <row r="57" spans="1:17">
      <c r="A57">
        <v>711516</v>
      </c>
      <c r="B57" t="s">
        <v>101</v>
      </c>
      <c r="C57" t="s">
        <v>3146</v>
      </c>
      <c r="D57" t="s">
        <v>3147</v>
      </c>
      <c r="E57" t="s">
        <v>2068</v>
      </c>
      <c r="F57" s="605" t="s">
        <v>3148</v>
      </c>
      <c r="G57" t="s">
        <v>3848</v>
      </c>
      <c r="H57" t="s">
        <v>23</v>
      </c>
      <c r="I57" t="s">
        <v>23</v>
      </c>
      <c r="J57" t="s">
        <v>3849</v>
      </c>
      <c r="K57" t="s">
        <v>3850</v>
      </c>
      <c r="L57" t="s">
        <v>3851</v>
      </c>
      <c r="M57" t="s">
        <v>3852</v>
      </c>
      <c r="N57" t="s">
        <v>3853</v>
      </c>
      <c r="O57" t="s">
        <v>2069</v>
      </c>
      <c r="P57" t="s">
        <v>3854</v>
      </c>
      <c r="Q57" t="s">
        <v>3855</v>
      </c>
    </row>
    <row r="58" spans="1:17">
      <c r="A58">
        <v>711706</v>
      </c>
      <c r="B58" t="s">
        <v>83</v>
      </c>
      <c r="C58" t="s">
        <v>3146</v>
      </c>
      <c r="D58" t="s">
        <v>3147</v>
      </c>
      <c r="E58" t="s">
        <v>2068</v>
      </c>
      <c r="F58" s="605" t="s">
        <v>3148</v>
      </c>
      <c r="G58" t="s">
        <v>3585</v>
      </c>
      <c r="H58" t="s">
        <v>3586</v>
      </c>
      <c r="I58" t="s">
        <v>23</v>
      </c>
      <c r="J58" t="s">
        <v>3587</v>
      </c>
      <c r="K58" t="s">
        <v>3588</v>
      </c>
      <c r="L58" t="s">
        <v>3589</v>
      </c>
      <c r="M58" t="s">
        <v>3590</v>
      </c>
      <c r="N58" t="s">
        <v>3591</v>
      </c>
      <c r="O58" t="s">
        <v>2069</v>
      </c>
      <c r="P58" t="s">
        <v>3856</v>
      </c>
      <c r="Q58" t="s">
        <v>118</v>
      </c>
    </row>
    <row r="59" spans="1:17">
      <c r="A59">
        <v>810664</v>
      </c>
      <c r="B59" t="s">
        <v>84</v>
      </c>
      <c r="C59" t="s">
        <v>3146</v>
      </c>
      <c r="D59" t="s">
        <v>3147</v>
      </c>
      <c r="E59" t="s">
        <v>2068</v>
      </c>
      <c r="F59" s="605" t="s">
        <v>3148</v>
      </c>
      <c r="G59" t="s">
        <v>3445</v>
      </c>
      <c r="H59" t="s">
        <v>23</v>
      </c>
      <c r="I59" t="s">
        <v>23</v>
      </c>
      <c r="J59" t="s">
        <v>3446</v>
      </c>
      <c r="K59" t="s">
        <v>3447</v>
      </c>
      <c r="L59" t="s">
        <v>3448</v>
      </c>
      <c r="M59" t="s">
        <v>3449</v>
      </c>
      <c r="N59" t="s">
        <v>3450</v>
      </c>
      <c r="O59" t="s">
        <v>2069</v>
      </c>
      <c r="P59" t="s">
        <v>2098</v>
      </c>
      <c r="Q59" t="s">
        <v>3857</v>
      </c>
    </row>
    <row r="60" spans="1:17">
      <c r="A60">
        <v>810672</v>
      </c>
      <c r="B60" t="s">
        <v>34</v>
      </c>
      <c r="C60" t="s">
        <v>3146</v>
      </c>
      <c r="D60" t="s">
        <v>3147</v>
      </c>
      <c r="E60" t="s">
        <v>2065</v>
      </c>
      <c r="F60" s="605" t="s">
        <v>3148</v>
      </c>
      <c r="G60" t="s">
        <v>3592</v>
      </c>
      <c r="H60" t="s">
        <v>3593</v>
      </c>
      <c r="I60" t="s">
        <v>23</v>
      </c>
      <c r="J60" t="s">
        <v>3594</v>
      </c>
      <c r="K60" t="s">
        <v>3595</v>
      </c>
      <c r="L60" t="s">
        <v>3596</v>
      </c>
      <c r="M60" t="s">
        <v>3597</v>
      </c>
      <c r="N60" t="s">
        <v>3598</v>
      </c>
      <c r="O60" t="s">
        <v>2066</v>
      </c>
      <c r="P60" t="s">
        <v>2099</v>
      </c>
      <c r="Q60" t="s">
        <v>438</v>
      </c>
    </row>
    <row r="61" spans="1:17">
      <c r="A61">
        <v>910449</v>
      </c>
      <c r="B61" t="s">
        <v>29</v>
      </c>
      <c r="C61" t="s">
        <v>3146</v>
      </c>
      <c r="D61" t="s">
        <v>3147</v>
      </c>
      <c r="E61" t="s">
        <v>2068</v>
      </c>
      <c r="F61" s="605" t="s">
        <v>3148</v>
      </c>
      <c r="G61" t="s">
        <v>3599</v>
      </c>
      <c r="H61" t="s">
        <v>23</v>
      </c>
      <c r="I61" t="s">
        <v>23</v>
      </c>
      <c r="J61" t="s">
        <v>3600</v>
      </c>
      <c r="K61" t="s">
        <v>3601</v>
      </c>
      <c r="L61" t="s">
        <v>3602</v>
      </c>
      <c r="M61" t="s">
        <v>3603</v>
      </c>
      <c r="N61" t="s">
        <v>3604</v>
      </c>
      <c r="O61" t="s">
        <v>2069</v>
      </c>
      <c r="P61" t="s">
        <v>355</v>
      </c>
      <c r="Q61" t="s">
        <v>3858</v>
      </c>
    </row>
    <row r="62" spans="1:17">
      <c r="A62">
        <v>910605</v>
      </c>
      <c r="B62" t="s">
        <v>94</v>
      </c>
      <c r="C62" t="s">
        <v>3146</v>
      </c>
      <c r="D62" t="s">
        <v>3147</v>
      </c>
      <c r="E62" t="s">
        <v>2068</v>
      </c>
      <c r="F62" s="605" t="s">
        <v>3148</v>
      </c>
      <c r="G62" t="s">
        <v>3859</v>
      </c>
      <c r="H62" t="s">
        <v>3860</v>
      </c>
      <c r="I62" t="s">
        <v>23</v>
      </c>
      <c r="J62" t="s">
        <v>3861</v>
      </c>
      <c r="K62" t="s">
        <v>3862</v>
      </c>
      <c r="L62" t="s">
        <v>3863</v>
      </c>
      <c r="M62" t="s">
        <v>3864</v>
      </c>
      <c r="N62" t="s">
        <v>3865</v>
      </c>
      <c r="O62" t="s">
        <v>2069</v>
      </c>
      <c r="P62" t="s">
        <v>452</v>
      </c>
      <c r="Q62" t="s">
        <v>132</v>
      </c>
    </row>
    <row r="63" spans="1:17">
      <c r="A63">
        <v>1010413</v>
      </c>
      <c r="B63" t="s">
        <v>57</v>
      </c>
      <c r="C63" t="s">
        <v>3146</v>
      </c>
      <c r="D63" t="s">
        <v>3147</v>
      </c>
      <c r="E63" t="s">
        <v>2068</v>
      </c>
      <c r="F63" s="605" t="s">
        <v>3148</v>
      </c>
      <c r="G63" t="s">
        <v>3606</v>
      </c>
      <c r="H63" t="s">
        <v>3607</v>
      </c>
      <c r="I63" t="s">
        <v>23</v>
      </c>
      <c r="J63" t="s">
        <v>3608</v>
      </c>
      <c r="K63" t="s">
        <v>3609</v>
      </c>
      <c r="L63" t="s">
        <v>3610</v>
      </c>
      <c r="M63" t="s">
        <v>3611</v>
      </c>
      <c r="N63" t="s">
        <v>3612</v>
      </c>
      <c r="O63" t="s">
        <v>2069</v>
      </c>
      <c r="P63" t="s">
        <v>440</v>
      </c>
      <c r="Q63" t="s">
        <v>438</v>
      </c>
    </row>
    <row r="64" spans="1:17">
      <c r="A64">
        <v>1010561</v>
      </c>
      <c r="B64" t="s">
        <v>51</v>
      </c>
      <c r="C64" t="s">
        <v>3146</v>
      </c>
      <c r="D64" t="s">
        <v>3147</v>
      </c>
      <c r="E64" t="s">
        <v>2068</v>
      </c>
      <c r="F64" s="605" t="s">
        <v>3148</v>
      </c>
      <c r="G64" t="s">
        <v>3866</v>
      </c>
      <c r="H64" t="s">
        <v>23</v>
      </c>
      <c r="I64" t="s">
        <v>23</v>
      </c>
      <c r="J64" t="s">
        <v>3867</v>
      </c>
      <c r="K64" t="s">
        <v>3868</v>
      </c>
      <c r="L64" t="s">
        <v>3869</v>
      </c>
      <c r="M64" t="s">
        <v>3870</v>
      </c>
      <c r="N64" t="s">
        <v>3485</v>
      </c>
      <c r="O64" t="s">
        <v>2069</v>
      </c>
      <c r="P64" t="s">
        <v>451</v>
      </c>
      <c r="Q64" t="s">
        <v>3871</v>
      </c>
    </row>
    <row r="65" spans="1:17">
      <c r="A65">
        <v>1010660</v>
      </c>
      <c r="B65" t="s">
        <v>29</v>
      </c>
      <c r="C65" t="s">
        <v>3146</v>
      </c>
      <c r="D65" t="s">
        <v>3147</v>
      </c>
      <c r="E65" t="s">
        <v>2065</v>
      </c>
      <c r="F65" s="605" t="s">
        <v>3148</v>
      </c>
      <c r="G65" t="s">
        <v>3613</v>
      </c>
      <c r="H65" t="s">
        <v>23</v>
      </c>
      <c r="I65" t="s">
        <v>23</v>
      </c>
      <c r="J65" t="s">
        <v>3614</v>
      </c>
      <c r="K65" t="s">
        <v>3615</v>
      </c>
      <c r="L65" t="s">
        <v>3616</v>
      </c>
      <c r="M65" t="s">
        <v>3617</v>
      </c>
      <c r="N65" t="s">
        <v>3598</v>
      </c>
      <c r="O65" t="s">
        <v>2066</v>
      </c>
      <c r="P65" t="s">
        <v>478</v>
      </c>
      <c r="Q65" t="s">
        <v>2115</v>
      </c>
    </row>
    <row r="66" spans="1:17">
      <c r="A66">
        <v>1110080</v>
      </c>
      <c r="B66" t="s">
        <v>108</v>
      </c>
      <c r="C66" t="s">
        <v>3146</v>
      </c>
      <c r="D66" t="s">
        <v>3147</v>
      </c>
      <c r="E66" t="s">
        <v>2068</v>
      </c>
      <c r="F66" s="605" t="s">
        <v>3148</v>
      </c>
      <c r="G66" t="s">
        <v>3872</v>
      </c>
      <c r="H66" t="s">
        <v>23</v>
      </c>
      <c r="I66" t="s">
        <v>23</v>
      </c>
      <c r="J66" t="s">
        <v>3873</v>
      </c>
      <c r="K66" t="s">
        <v>3874</v>
      </c>
      <c r="L66" t="s">
        <v>3875</v>
      </c>
      <c r="M66" t="s">
        <v>3876</v>
      </c>
      <c r="N66" t="s">
        <v>3877</v>
      </c>
      <c r="O66" t="s">
        <v>2069</v>
      </c>
      <c r="P66" t="s">
        <v>3878</v>
      </c>
      <c r="Q66" t="s">
        <v>214</v>
      </c>
    </row>
    <row r="67" spans="1:17">
      <c r="A67">
        <v>1110262</v>
      </c>
      <c r="B67" t="s">
        <v>128</v>
      </c>
      <c r="C67" t="s">
        <v>3146</v>
      </c>
      <c r="D67" t="s">
        <v>3147</v>
      </c>
      <c r="E67" t="s">
        <v>2068</v>
      </c>
      <c r="F67" s="605" t="s">
        <v>3148</v>
      </c>
      <c r="G67" t="s">
        <v>3879</v>
      </c>
      <c r="H67" t="s">
        <v>23</v>
      </c>
      <c r="I67" t="s">
        <v>23</v>
      </c>
      <c r="J67" t="s">
        <v>3873</v>
      </c>
      <c r="K67" t="s">
        <v>3880</v>
      </c>
      <c r="L67" t="s">
        <v>3881</v>
      </c>
      <c r="M67" t="s">
        <v>3882</v>
      </c>
      <c r="N67" t="s">
        <v>3883</v>
      </c>
      <c r="O67" t="s">
        <v>2069</v>
      </c>
      <c r="P67" t="s">
        <v>3884</v>
      </c>
      <c r="Q67" t="s">
        <v>3326</v>
      </c>
    </row>
    <row r="68" spans="1:17">
      <c r="A68">
        <v>1210021</v>
      </c>
      <c r="B68" t="s">
        <v>95</v>
      </c>
      <c r="C68" t="s">
        <v>3146</v>
      </c>
      <c r="D68" t="s">
        <v>3147</v>
      </c>
      <c r="E68" t="s">
        <v>2068</v>
      </c>
      <c r="F68" s="605" t="s">
        <v>3148</v>
      </c>
      <c r="G68" t="s">
        <v>3885</v>
      </c>
      <c r="H68" t="s">
        <v>23</v>
      </c>
      <c r="I68" t="s">
        <v>23</v>
      </c>
      <c r="J68" t="s">
        <v>3886</v>
      </c>
      <c r="K68" t="s">
        <v>3887</v>
      </c>
      <c r="L68" t="s">
        <v>3888</v>
      </c>
      <c r="M68" t="s">
        <v>3889</v>
      </c>
      <c r="N68" t="s">
        <v>3890</v>
      </c>
      <c r="O68" t="s">
        <v>2069</v>
      </c>
      <c r="P68" t="s">
        <v>434</v>
      </c>
      <c r="Q68" t="s">
        <v>349</v>
      </c>
    </row>
    <row r="69" spans="1:17">
      <c r="A69">
        <v>1210294</v>
      </c>
      <c r="B69" t="s">
        <v>99</v>
      </c>
      <c r="C69" t="s">
        <v>3146</v>
      </c>
      <c r="D69" t="s">
        <v>3147</v>
      </c>
      <c r="E69" t="s">
        <v>2068</v>
      </c>
      <c r="F69" s="605" t="s">
        <v>3148</v>
      </c>
      <c r="G69" t="s">
        <v>3891</v>
      </c>
      <c r="H69" t="s">
        <v>3892</v>
      </c>
      <c r="I69" t="s">
        <v>23</v>
      </c>
      <c r="J69" t="s">
        <v>3893</v>
      </c>
      <c r="K69" t="s">
        <v>3894</v>
      </c>
      <c r="L69" t="s">
        <v>3895</v>
      </c>
      <c r="M69" t="s">
        <v>3896</v>
      </c>
      <c r="N69" t="s">
        <v>3897</v>
      </c>
      <c r="O69" t="s">
        <v>2069</v>
      </c>
      <c r="P69" t="s">
        <v>444</v>
      </c>
      <c r="Q69" t="s">
        <v>207</v>
      </c>
    </row>
    <row r="70" spans="1:17">
      <c r="A70">
        <v>1210476</v>
      </c>
      <c r="B70" t="s">
        <v>77</v>
      </c>
      <c r="C70" t="s">
        <v>3146</v>
      </c>
      <c r="D70" t="s">
        <v>3147</v>
      </c>
      <c r="E70" t="s">
        <v>2068</v>
      </c>
      <c r="F70" s="605" t="s">
        <v>3148</v>
      </c>
      <c r="G70" t="s">
        <v>3625</v>
      </c>
      <c r="H70" t="s">
        <v>23</v>
      </c>
      <c r="I70" t="s">
        <v>23</v>
      </c>
      <c r="J70" t="s">
        <v>3626</v>
      </c>
      <c r="K70" t="s">
        <v>3627</v>
      </c>
      <c r="L70" t="s">
        <v>3628</v>
      </c>
      <c r="M70" t="s">
        <v>3629</v>
      </c>
      <c r="N70" t="s">
        <v>3630</v>
      </c>
      <c r="O70" t="s">
        <v>2069</v>
      </c>
      <c r="P70" t="s">
        <v>2131</v>
      </c>
      <c r="Q70" t="s">
        <v>189</v>
      </c>
    </row>
    <row r="71" spans="1:17">
      <c r="A71">
        <v>1310318</v>
      </c>
      <c r="B71" t="s">
        <v>41</v>
      </c>
      <c r="C71" t="s">
        <v>3146</v>
      </c>
      <c r="D71" t="s">
        <v>3147</v>
      </c>
      <c r="E71" t="s">
        <v>2065</v>
      </c>
      <c r="F71" s="605" t="s">
        <v>3148</v>
      </c>
      <c r="G71" t="s">
        <v>3898</v>
      </c>
      <c r="H71" t="s">
        <v>23</v>
      </c>
      <c r="I71" t="s">
        <v>23</v>
      </c>
      <c r="J71" t="s">
        <v>3899</v>
      </c>
      <c r="K71" t="s">
        <v>3900</v>
      </c>
      <c r="L71" t="s">
        <v>3901</v>
      </c>
      <c r="M71" t="s">
        <v>3902</v>
      </c>
      <c r="N71" t="s">
        <v>3903</v>
      </c>
      <c r="O71" t="s">
        <v>2066</v>
      </c>
      <c r="P71" t="s">
        <v>374</v>
      </c>
      <c r="Q71" t="s">
        <v>438</v>
      </c>
    </row>
    <row r="72" spans="1:17">
      <c r="A72">
        <v>1310508</v>
      </c>
      <c r="B72" t="s">
        <v>117</v>
      </c>
      <c r="C72" t="s">
        <v>3146</v>
      </c>
      <c r="D72" t="s">
        <v>3147</v>
      </c>
      <c r="E72" t="s">
        <v>2068</v>
      </c>
      <c r="F72" s="605" t="s">
        <v>3148</v>
      </c>
      <c r="G72" t="s">
        <v>3904</v>
      </c>
      <c r="H72" t="s">
        <v>23</v>
      </c>
      <c r="I72" t="s">
        <v>23</v>
      </c>
      <c r="J72" t="s">
        <v>3905</v>
      </c>
      <c r="K72" t="s">
        <v>3906</v>
      </c>
      <c r="L72" t="s">
        <v>3907</v>
      </c>
      <c r="M72" t="s">
        <v>3908</v>
      </c>
      <c r="N72" t="s">
        <v>365</v>
      </c>
      <c r="O72" t="s">
        <v>2069</v>
      </c>
      <c r="P72" t="s">
        <v>3909</v>
      </c>
      <c r="Q72" t="s">
        <v>26</v>
      </c>
    </row>
    <row r="73" spans="1:17">
      <c r="A73">
        <v>1410035</v>
      </c>
      <c r="B73" t="s">
        <v>103</v>
      </c>
      <c r="C73" t="s">
        <v>3146</v>
      </c>
      <c r="D73" t="s">
        <v>3147</v>
      </c>
      <c r="E73" t="s">
        <v>2068</v>
      </c>
      <c r="F73" s="605" t="s">
        <v>3148</v>
      </c>
      <c r="G73" t="s">
        <v>3632</v>
      </c>
      <c r="H73" t="s">
        <v>23</v>
      </c>
      <c r="I73" t="s">
        <v>23</v>
      </c>
      <c r="J73" t="s">
        <v>3633</v>
      </c>
      <c r="K73" t="s">
        <v>3634</v>
      </c>
      <c r="L73" t="s">
        <v>3635</v>
      </c>
      <c r="M73" t="s">
        <v>3636</v>
      </c>
      <c r="N73" t="s">
        <v>3637</v>
      </c>
      <c r="O73" t="s">
        <v>2069</v>
      </c>
      <c r="P73" t="s">
        <v>3910</v>
      </c>
      <c r="Q73" t="s">
        <v>3911</v>
      </c>
    </row>
    <row r="74" spans="1:17">
      <c r="A74">
        <v>2011154</v>
      </c>
      <c r="B74" t="s">
        <v>39</v>
      </c>
      <c r="C74" t="s">
        <v>3146</v>
      </c>
      <c r="D74" t="s">
        <v>3147</v>
      </c>
      <c r="E74" t="s">
        <v>2065</v>
      </c>
      <c r="F74" s="605" t="s">
        <v>3148</v>
      </c>
      <c r="G74" t="s">
        <v>3638</v>
      </c>
      <c r="H74" t="s">
        <v>3639</v>
      </c>
      <c r="I74" t="s">
        <v>23</v>
      </c>
      <c r="J74" t="s">
        <v>3640</v>
      </c>
      <c r="K74" t="s">
        <v>3641</v>
      </c>
      <c r="L74" t="s">
        <v>3642</v>
      </c>
      <c r="M74" t="s">
        <v>3643</v>
      </c>
      <c r="N74" t="s">
        <v>3644</v>
      </c>
      <c r="O74" t="s">
        <v>2066</v>
      </c>
      <c r="P74" t="s">
        <v>2100</v>
      </c>
      <c r="Q74" t="s">
        <v>438</v>
      </c>
    </row>
    <row r="75" spans="1:17">
      <c r="A75">
        <v>2012129</v>
      </c>
      <c r="B75" t="s">
        <v>59</v>
      </c>
      <c r="C75" t="s">
        <v>3146</v>
      </c>
      <c r="D75" t="s">
        <v>3147</v>
      </c>
      <c r="E75" t="s">
        <v>2068</v>
      </c>
      <c r="F75" s="605" t="s">
        <v>3148</v>
      </c>
      <c r="G75" t="s">
        <v>3393</v>
      </c>
      <c r="H75" t="s">
        <v>23</v>
      </c>
      <c r="I75" t="s">
        <v>23</v>
      </c>
      <c r="J75" t="s">
        <v>3394</v>
      </c>
      <c r="K75" t="s">
        <v>3395</v>
      </c>
      <c r="L75" t="s">
        <v>3396</v>
      </c>
      <c r="M75" t="s">
        <v>3397</v>
      </c>
      <c r="N75" t="s">
        <v>3398</v>
      </c>
      <c r="O75" t="s">
        <v>2069</v>
      </c>
      <c r="P75" t="s">
        <v>427</v>
      </c>
      <c r="Q75" t="s">
        <v>438</v>
      </c>
    </row>
    <row r="76" spans="1:17">
      <c r="A76">
        <v>2310655</v>
      </c>
      <c r="B76" t="s">
        <v>88</v>
      </c>
      <c r="C76" t="s">
        <v>3146</v>
      </c>
      <c r="D76" t="s">
        <v>3147</v>
      </c>
      <c r="E76" t="s">
        <v>2068</v>
      </c>
      <c r="F76" s="605" t="s">
        <v>3148</v>
      </c>
      <c r="G76" t="s">
        <v>3912</v>
      </c>
      <c r="H76" t="s">
        <v>23</v>
      </c>
      <c r="I76" t="s">
        <v>23</v>
      </c>
      <c r="J76" t="s">
        <v>3400</v>
      </c>
      <c r="K76" t="s">
        <v>3913</v>
      </c>
      <c r="L76" t="s">
        <v>3914</v>
      </c>
      <c r="M76" t="s">
        <v>3915</v>
      </c>
      <c r="N76" t="s">
        <v>3916</v>
      </c>
      <c r="O76" t="s">
        <v>2069</v>
      </c>
      <c r="P76" t="s">
        <v>3917</v>
      </c>
      <c r="Q76" t="s">
        <v>3918</v>
      </c>
    </row>
    <row r="77" spans="1:17">
      <c r="A77">
        <v>2610724</v>
      </c>
      <c r="B77" t="s">
        <v>115</v>
      </c>
      <c r="C77" t="s">
        <v>3146</v>
      </c>
      <c r="D77" t="s">
        <v>3147</v>
      </c>
      <c r="E77" t="s">
        <v>2068</v>
      </c>
      <c r="F77" s="605" t="s">
        <v>3148</v>
      </c>
      <c r="G77" t="s">
        <v>3646</v>
      </c>
      <c r="H77" t="s">
        <v>23</v>
      </c>
      <c r="I77" t="s">
        <v>23</v>
      </c>
      <c r="J77" t="s">
        <v>3647</v>
      </c>
      <c r="K77" t="s">
        <v>3648</v>
      </c>
      <c r="L77" t="s">
        <v>3649</v>
      </c>
      <c r="M77" t="s">
        <v>3650</v>
      </c>
      <c r="N77" t="s">
        <v>3651</v>
      </c>
      <c r="O77" t="s">
        <v>2069</v>
      </c>
      <c r="P77" t="s">
        <v>3919</v>
      </c>
      <c r="Q77" t="s">
        <v>181</v>
      </c>
    </row>
    <row r="78" spans="1:17">
      <c r="A78">
        <v>2710086</v>
      </c>
      <c r="B78" t="s">
        <v>91</v>
      </c>
      <c r="C78" t="s">
        <v>3146</v>
      </c>
      <c r="D78" t="s">
        <v>3147</v>
      </c>
      <c r="E78" t="s">
        <v>2068</v>
      </c>
      <c r="F78" s="605" t="s">
        <v>3148</v>
      </c>
      <c r="G78" t="s">
        <v>3652</v>
      </c>
      <c r="H78" t="s">
        <v>23</v>
      </c>
      <c r="I78" t="s">
        <v>23</v>
      </c>
      <c r="J78" t="s">
        <v>3653</v>
      </c>
      <c r="K78" t="s">
        <v>3654</v>
      </c>
      <c r="L78" t="s">
        <v>3655</v>
      </c>
      <c r="M78" t="s">
        <v>3656</v>
      </c>
      <c r="N78" t="s">
        <v>3657</v>
      </c>
      <c r="O78" t="s">
        <v>2069</v>
      </c>
      <c r="P78" t="s">
        <v>437</v>
      </c>
      <c r="Q78" t="s">
        <v>66</v>
      </c>
    </row>
    <row r="79" spans="1:17">
      <c r="A79">
        <v>2710441</v>
      </c>
      <c r="B79" t="s">
        <v>104</v>
      </c>
      <c r="C79" t="s">
        <v>3146</v>
      </c>
      <c r="D79" t="s">
        <v>3147</v>
      </c>
      <c r="E79" t="s">
        <v>2068</v>
      </c>
      <c r="F79" s="605" t="s">
        <v>3148</v>
      </c>
      <c r="G79" t="s">
        <v>3920</v>
      </c>
      <c r="H79" t="s">
        <v>23</v>
      </c>
      <c r="I79" t="s">
        <v>23</v>
      </c>
      <c r="J79" t="s">
        <v>3921</v>
      </c>
      <c r="K79" t="s">
        <v>3922</v>
      </c>
      <c r="L79" t="s">
        <v>3923</v>
      </c>
      <c r="M79" t="s">
        <v>3924</v>
      </c>
      <c r="N79" t="s">
        <v>3883</v>
      </c>
      <c r="O79" t="s">
        <v>2069</v>
      </c>
      <c r="P79" t="s">
        <v>425</v>
      </c>
      <c r="Q79" t="s">
        <v>245</v>
      </c>
    </row>
    <row r="80" spans="1:17">
      <c r="A80">
        <v>2810167</v>
      </c>
      <c r="B80" t="s">
        <v>39</v>
      </c>
      <c r="C80" t="s">
        <v>3146</v>
      </c>
      <c r="D80" t="s">
        <v>3147</v>
      </c>
      <c r="E80" t="s">
        <v>2068</v>
      </c>
      <c r="F80" s="605" t="s">
        <v>3148</v>
      </c>
      <c r="G80" t="s">
        <v>3925</v>
      </c>
      <c r="H80" t="s">
        <v>23</v>
      </c>
      <c r="I80" t="s">
        <v>23</v>
      </c>
      <c r="J80" t="s">
        <v>3926</v>
      </c>
      <c r="K80" t="s">
        <v>3927</v>
      </c>
      <c r="L80" t="s">
        <v>3928</v>
      </c>
      <c r="M80" t="s">
        <v>3929</v>
      </c>
      <c r="N80" t="s">
        <v>3930</v>
      </c>
      <c r="O80" t="s">
        <v>2069</v>
      </c>
      <c r="P80" t="s">
        <v>370</v>
      </c>
      <c r="Q80" t="s">
        <v>2118</v>
      </c>
    </row>
    <row r="81" spans="1:17">
      <c r="A81">
        <v>2810167</v>
      </c>
      <c r="B81" t="s">
        <v>39</v>
      </c>
      <c r="C81" t="s">
        <v>3146</v>
      </c>
      <c r="D81" t="s">
        <v>3147</v>
      </c>
      <c r="E81" t="s">
        <v>2068</v>
      </c>
      <c r="F81" s="605" t="s">
        <v>3148</v>
      </c>
      <c r="G81" t="s">
        <v>3925</v>
      </c>
      <c r="H81" t="s">
        <v>23</v>
      </c>
      <c r="I81" t="s">
        <v>23</v>
      </c>
      <c r="J81" t="s">
        <v>3926</v>
      </c>
      <c r="K81" t="s">
        <v>3927</v>
      </c>
      <c r="L81" t="s">
        <v>3928</v>
      </c>
      <c r="M81" t="s">
        <v>3929</v>
      </c>
      <c r="N81" t="s">
        <v>3930</v>
      </c>
      <c r="O81" t="s">
        <v>2069</v>
      </c>
      <c r="P81" t="s">
        <v>370</v>
      </c>
      <c r="Q81" t="s">
        <v>2118</v>
      </c>
    </row>
    <row r="82" spans="1:17">
      <c r="A82">
        <v>2910041</v>
      </c>
      <c r="B82" t="s">
        <v>34</v>
      </c>
      <c r="C82" t="s">
        <v>3146</v>
      </c>
      <c r="D82" t="s">
        <v>3147</v>
      </c>
      <c r="E82" t="s">
        <v>2068</v>
      </c>
      <c r="F82" s="605" t="s">
        <v>3148</v>
      </c>
      <c r="G82" t="s">
        <v>3659</v>
      </c>
      <c r="H82" t="s">
        <v>23</v>
      </c>
      <c r="I82" t="s">
        <v>23</v>
      </c>
      <c r="J82" t="s">
        <v>3660</v>
      </c>
      <c r="K82" t="s">
        <v>3661</v>
      </c>
      <c r="L82" t="s">
        <v>3662</v>
      </c>
      <c r="M82" t="s">
        <v>3663</v>
      </c>
      <c r="N82" t="s">
        <v>3664</v>
      </c>
      <c r="O82" t="s">
        <v>2069</v>
      </c>
      <c r="P82" t="s">
        <v>2033</v>
      </c>
      <c r="Q82" t="s">
        <v>461</v>
      </c>
    </row>
    <row r="83" spans="1:17">
      <c r="A83">
        <v>2910041</v>
      </c>
      <c r="B83" t="s">
        <v>34</v>
      </c>
      <c r="C83" t="s">
        <v>3146</v>
      </c>
      <c r="D83" t="s">
        <v>3147</v>
      </c>
      <c r="E83" t="s">
        <v>2068</v>
      </c>
      <c r="F83" s="605" t="s">
        <v>3148</v>
      </c>
      <c r="G83" t="s">
        <v>3659</v>
      </c>
      <c r="H83" t="s">
        <v>23</v>
      </c>
      <c r="I83" t="s">
        <v>23</v>
      </c>
      <c r="J83" t="s">
        <v>3660</v>
      </c>
      <c r="K83" t="s">
        <v>3661</v>
      </c>
      <c r="L83" t="s">
        <v>3662</v>
      </c>
      <c r="M83" t="s">
        <v>3663</v>
      </c>
      <c r="N83" t="s">
        <v>3664</v>
      </c>
      <c r="O83" t="s">
        <v>2069</v>
      </c>
      <c r="P83" t="s">
        <v>2033</v>
      </c>
      <c r="Q83" t="s">
        <v>461</v>
      </c>
    </row>
    <row r="84" spans="1:17">
      <c r="A84">
        <v>2911007</v>
      </c>
      <c r="B84" t="s">
        <v>116</v>
      </c>
      <c r="C84" t="s">
        <v>3146</v>
      </c>
      <c r="D84" t="s">
        <v>3147</v>
      </c>
      <c r="E84" t="s">
        <v>2068</v>
      </c>
      <c r="F84" s="605" t="s">
        <v>3148</v>
      </c>
      <c r="G84" t="s">
        <v>3931</v>
      </c>
      <c r="H84" t="s">
        <v>23</v>
      </c>
      <c r="I84" t="s">
        <v>23</v>
      </c>
      <c r="J84" t="s">
        <v>3932</v>
      </c>
      <c r="K84" t="s">
        <v>3933</v>
      </c>
      <c r="L84" t="s">
        <v>3934</v>
      </c>
      <c r="M84" t="s">
        <v>3935</v>
      </c>
      <c r="N84" t="s">
        <v>3936</v>
      </c>
      <c r="O84" t="s">
        <v>2069</v>
      </c>
      <c r="P84" t="s">
        <v>3937</v>
      </c>
      <c r="Q84" t="s">
        <v>227</v>
      </c>
    </row>
    <row r="85" spans="1:17">
      <c r="A85">
        <v>3011062</v>
      </c>
      <c r="B85" t="s">
        <v>100</v>
      </c>
      <c r="C85" t="s">
        <v>3146</v>
      </c>
      <c r="D85" t="s">
        <v>3147</v>
      </c>
      <c r="E85" t="s">
        <v>2068</v>
      </c>
      <c r="F85" s="605" t="s">
        <v>3148</v>
      </c>
      <c r="G85" t="s">
        <v>3451</v>
      </c>
      <c r="H85" t="s">
        <v>3452</v>
      </c>
      <c r="I85" t="s">
        <v>23</v>
      </c>
      <c r="J85" t="s">
        <v>3453</v>
      </c>
      <c r="K85" t="s">
        <v>3454</v>
      </c>
      <c r="L85" t="s">
        <v>3455</v>
      </c>
      <c r="M85" t="s">
        <v>3456</v>
      </c>
      <c r="N85" t="s">
        <v>3457</v>
      </c>
      <c r="O85" t="s">
        <v>2069</v>
      </c>
      <c r="P85" t="s">
        <v>3938</v>
      </c>
      <c r="Q85" t="s">
        <v>156</v>
      </c>
    </row>
    <row r="86" spans="1:17">
      <c r="A86">
        <v>3111532</v>
      </c>
      <c r="B86" t="s">
        <v>62</v>
      </c>
      <c r="C86" t="s">
        <v>3146</v>
      </c>
      <c r="D86" t="s">
        <v>3147</v>
      </c>
      <c r="E86" t="s">
        <v>2068</v>
      </c>
      <c r="F86" s="605" t="s">
        <v>3148</v>
      </c>
      <c r="G86" t="s">
        <v>3666</v>
      </c>
      <c r="H86" t="s">
        <v>23</v>
      </c>
      <c r="I86" t="s">
        <v>23</v>
      </c>
      <c r="J86" t="s">
        <v>3667</v>
      </c>
      <c r="K86" t="s">
        <v>3668</v>
      </c>
      <c r="L86" t="s">
        <v>3669</v>
      </c>
      <c r="M86" t="s">
        <v>3670</v>
      </c>
      <c r="N86" t="s">
        <v>3671</v>
      </c>
      <c r="O86" t="s">
        <v>2069</v>
      </c>
      <c r="P86" t="s">
        <v>393</v>
      </c>
      <c r="Q86" t="s">
        <v>439</v>
      </c>
    </row>
    <row r="87" spans="1:17">
      <c r="A87">
        <v>3111573</v>
      </c>
      <c r="B87" t="s">
        <v>67</v>
      </c>
      <c r="C87" t="s">
        <v>3146</v>
      </c>
      <c r="D87" t="s">
        <v>3147</v>
      </c>
      <c r="E87" t="s">
        <v>2068</v>
      </c>
      <c r="F87" s="605" t="s">
        <v>3148</v>
      </c>
      <c r="G87" t="s">
        <v>3672</v>
      </c>
      <c r="H87" t="s">
        <v>23</v>
      </c>
      <c r="I87" t="s">
        <v>23</v>
      </c>
      <c r="J87" t="s">
        <v>3410</v>
      </c>
      <c r="K87" t="s">
        <v>3673</v>
      </c>
      <c r="L87" t="s">
        <v>3674</v>
      </c>
      <c r="M87" t="s">
        <v>3675</v>
      </c>
      <c r="N87" t="s">
        <v>3676</v>
      </c>
      <c r="O87" t="s">
        <v>2069</v>
      </c>
      <c r="P87" t="s">
        <v>469</v>
      </c>
      <c r="Q87" t="s">
        <v>245</v>
      </c>
    </row>
    <row r="88" spans="1:17">
      <c r="A88">
        <v>3211019</v>
      </c>
      <c r="B88" t="s">
        <v>90</v>
      </c>
      <c r="C88" t="s">
        <v>3146</v>
      </c>
      <c r="D88" t="s">
        <v>3147</v>
      </c>
      <c r="E88" t="s">
        <v>2068</v>
      </c>
      <c r="F88" s="605" t="s">
        <v>3148</v>
      </c>
      <c r="G88" t="s">
        <v>3415</v>
      </c>
      <c r="H88" t="s">
        <v>23</v>
      </c>
      <c r="I88" t="s">
        <v>23</v>
      </c>
      <c r="J88" t="s">
        <v>3416</v>
      </c>
      <c r="K88" t="s">
        <v>3417</v>
      </c>
      <c r="L88" t="s">
        <v>3418</v>
      </c>
      <c r="M88" t="s">
        <v>3419</v>
      </c>
      <c r="N88" t="s">
        <v>3420</v>
      </c>
      <c r="O88" t="s">
        <v>2069</v>
      </c>
      <c r="P88" t="s">
        <v>2038</v>
      </c>
      <c r="Q88" t="s">
        <v>81</v>
      </c>
    </row>
    <row r="89" spans="1:17">
      <c r="A89">
        <v>3211209</v>
      </c>
      <c r="B89" t="s">
        <v>49</v>
      </c>
      <c r="C89" t="s">
        <v>3146</v>
      </c>
      <c r="D89" t="s">
        <v>3147</v>
      </c>
      <c r="E89" t="s">
        <v>2068</v>
      </c>
      <c r="F89" s="605" t="s">
        <v>3148</v>
      </c>
      <c r="G89" t="s">
        <v>3939</v>
      </c>
      <c r="H89" t="s">
        <v>23</v>
      </c>
      <c r="I89" t="s">
        <v>23</v>
      </c>
      <c r="J89" t="s">
        <v>3940</v>
      </c>
      <c r="K89" t="s">
        <v>3941</v>
      </c>
      <c r="L89" t="s">
        <v>3942</v>
      </c>
      <c r="M89" t="s">
        <v>3943</v>
      </c>
      <c r="N89" t="s">
        <v>3944</v>
      </c>
      <c r="O89" t="s">
        <v>2069</v>
      </c>
      <c r="P89" t="s">
        <v>445</v>
      </c>
      <c r="Q89" t="s">
        <v>477</v>
      </c>
    </row>
    <row r="90" spans="1:17">
      <c r="A90">
        <v>3211472</v>
      </c>
      <c r="B90" t="s">
        <v>97</v>
      </c>
      <c r="C90" t="s">
        <v>3146</v>
      </c>
      <c r="D90" t="s">
        <v>3147</v>
      </c>
      <c r="E90" t="s">
        <v>2068</v>
      </c>
      <c r="F90" s="605" t="s">
        <v>3148</v>
      </c>
      <c r="G90" t="s">
        <v>3945</v>
      </c>
      <c r="H90" t="s">
        <v>23</v>
      </c>
      <c r="I90" t="s">
        <v>23</v>
      </c>
      <c r="J90" t="s">
        <v>3946</v>
      </c>
      <c r="K90" t="s">
        <v>3947</v>
      </c>
      <c r="L90" t="s">
        <v>3948</v>
      </c>
      <c r="M90" t="s">
        <v>3949</v>
      </c>
      <c r="N90" t="s">
        <v>3950</v>
      </c>
      <c r="O90" t="s">
        <v>2069</v>
      </c>
      <c r="P90" t="s">
        <v>423</v>
      </c>
      <c r="Q90" t="s">
        <v>349</v>
      </c>
    </row>
    <row r="91" spans="1:17">
      <c r="A91">
        <v>3310704</v>
      </c>
      <c r="B91" t="s">
        <v>93</v>
      </c>
      <c r="C91" t="s">
        <v>3146</v>
      </c>
      <c r="D91" t="s">
        <v>3147</v>
      </c>
      <c r="E91" t="s">
        <v>2068</v>
      </c>
      <c r="F91" s="605" t="s">
        <v>3148</v>
      </c>
      <c r="G91" t="s">
        <v>3677</v>
      </c>
      <c r="H91" t="s">
        <v>3678</v>
      </c>
      <c r="I91" t="s">
        <v>23</v>
      </c>
      <c r="J91" t="s">
        <v>3679</v>
      </c>
      <c r="K91" t="s">
        <v>3680</v>
      </c>
      <c r="L91" t="s">
        <v>3681</v>
      </c>
      <c r="M91" t="s">
        <v>3682</v>
      </c>
      <c r="N91" t="s">
        <v>3683</v>
      </c>
      <c r="O91" t="s">
        <v>2069</v>
      </c>
      <c r="P91" t="s">
        <v>2041</v>
      </c>
      <c r="Q91" t="s">
        <v>129</v>
      </c>
    </row>
    <row r="92" spans="1:17">
      <c r="A92">
        <v>5010021</v>
      </c>
      <c r="B92" t="s">
        <v>80</v>
      </c>
      <c r="C92" t="s">
        <v>3146</v>
      </c>
      <c r="D92" t="s">
        <v>3147</v>
      </c>
      <c r="E92" t="s">
        <v>2068</v>
      </c>
      <c r="F92" s="605" t="s">
        <v>3148</v>
      </c>
      <c r="G92" t="s">
        <v>3951</v>
      </c>
      <c r="H92" t="s">
        <v>23</v>
      </c>
      <c r="I92" t="s">
        <v>23</v>
      </c>
      <c r="J92" t="s">
        <v>3952</v>
      </c>
      <c r="K92" t="s">
        <v>3953</v>
      </c>
      <c r="L92" t="s">
        <v>3954</v>
      </c>
      <c r="M92" t="s">
        <v>3955</v>
      </c>
      <c r="N92" t="s">
        <v>3956</v>
      </c>
      <c r="O92" t="s">
        <v>2069</v>
      </c>
      <c r="P92" t="s">
        <v>386</v>
      </c>
      <c r="Q92" t="s">
        <v>2118</v>
      </c>
    </row>
    <row r="93" spans="1:17">
      <c r="A93">
        <v>5010021</v>
      </c>
      <c r="B93" t="s">
        <v>80</v>
      </c>
      <c r="C93" t="s">
        <v>3146</v>
      </c>
      <c r="D93" t="s">
        <v>3147</v>
      </c>
      <c r="E93" t="s">
        <v>2068</v>
      </c>
      <c r="F93" s="605" t="s">
        <v>3148</v>
      </c>
      <c r="G93" t="s">
        <v>3951</v>
      </c>
      <c r="H93" t="s">
        <v>23</v>
      </c>
      <c r="I93" t="s">
        <v>23</v>
      </c>
      <c r="J93" t="s">
        <v>3952</v>
      </c>
      <c r="K93" t="s">
        <v>3953</v>
      </c>
      <c r="L93" t="s">
        <v>3954</v>
      </c>
      <c r="M93" t="s">
        <v>3955</v>
      </c>
      <c r="N93" t="s">
        <v>3956</v>
      </c>
      <c r="O93" t="s">
        <v>2069</v>
      </c>
      <c r="P93" t="s">
        <v>386</v>
      </c>
      <c r="Q93" t="s">
        <v>2118</v>
      </c>
    </row>
  </sheetData>
  <sortState xmlns:xlrd2="http://schemas.microsoft.com/office/spreadsheetml/2017/richdata2" ref="A1:Q64">
    <sortCondition ref="A1:A64"/>
  </sortState>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G90"/>
  <sheetViews>
    <sheetView topLeftCell="A31" zoomScaleNormal="100" zoomScaleSheetLayoutView="100" workbookViewId="0">
      <selection activeCell="E12" sqref="E12"/>
    </sheetView>
  </sheetViews>
  <sheetFormatPr defaultColWidth="9" defaultRowHeight="13.5"/>
  <cols>
    <col min="1" max="1" width="51" style="1679" customWidth="1"/>
    <col min="2" max="2" width="12" style="1678" customWidth="1"/>
    <col min="3" max="3" width="40.375" style="1678" customWidth="1"/>
    <col min="4" max="4" width="14" style="1679" bestFit="1" customWidth="1"/>
    <col min="5" max="5" width="15.125" style="1678" bestFit="1" customWidth="1"/>
    <col min="6" max="16384" width="9" style="1679"/>
  </cols>
  <sheetData>
    <row r="1" spans="1:7" ht="25.5" customHeight="1">
      <c r="A1" s="1765" t="s">
        <v>2232</v>
      </c>
      <c r="B1" s="1765"/>
      <c r="C1" s="1765"/>
      <c r="D1" s="1677"/>
      <c r="F1" s="1677"/>
      <c r="G1" s="1677"/>
    </row>
    <row r="2" spans="1:7" ht="14.25">
      <c r="C2" s="1680"/>
      <c r="D2" s="1681" t="s">
        <v>675</v>
      </c>
    </row>
    <row r="3" spans="1:7" ht="14.25" thickBot="1">
      <c r="B3" s="1682"/>
      <c r="C3" s="1682"/>
    </row>
    <row r="4" spans="1:7" ht="14.25" thickTop="1">
      <c r="B4" s="1683" t="s">
        <v>0</v>
      </c>
      <c r="C4" s="1684" t="s">
        <v>1</v>
      </c>
    </row>
    <row r="5" spans="1:7" ht="27.75" customHeight="1" thickBot="1">
      <c r="A5" s="1678"/>
      <c r="B5" s="88"/>
      <c r="C5" s="1685" t="str">
        <f>IFERROR(VLOOKUP(B5,医療機関データ!A1:D1600,3,),"左欄に医療機関コードを入力してください")</f>
        <v>左欄に医療機関コードを入力してください</v>
      </c>
      <c r="E5" s="1686"/>
    </row>
    <row r="6" spans="1:7" ht="14.25" thickTop="1">
      <c r="A6" s="1678"/>
      <c r="B6" s="1766"/>
      <c r="C6" s="1767"/>
    </row>
    <row r="7" spans="1:7">
      <c r="A7" s="1679" t="s">
        <v>618</v>
      </c>
    </row>
    <row r="8" spans="1:7">
      <c r="A8" s="1679" t="s">
        <v>3142</v>
      </c>
    </row>
    <row r="11" spans="1:7" ht="18.75" customHeight="1" thickBot="1">
      <c r="A11" s="1687"/>
      <c r="B11" s="81" t="s">
        <v>15</v>
      </c>
      <c r="C11" s="1688" t="s">
        <v>16</v>
      </c>
      <c r="D11" s="1689" t="s">
        <v>677</v>
      </c>
      <c r="F11" s="1690"/>
    </row>
    <row r="12" spans="1:7" ht="18.75" customHeight="1" thickBot="1">
      <c r="A12" s="1691" t="s">
        <v>619</v>
      </c>
      <c r="B12" s="80" t="s">
        <v>17</v>
      </c>
      <c r="C12" s="602" t="str">
        <f>HYPERLINK("#表紙!B4","表紙")</f>
        <v>表紙</v>
      </c>
      <c r="D12" s="1540"/>
      <c r="F12" s="1690"/>
    </row>
    <row r="13" spans="1:7" ht="18.75" customHeight="1" thickBot="1">
      <c r="A13" s="1692"/>
      <c r="B13" s="1693"/>
      <c r="C13" s="1693"/>
      <c r="D13" s="1746"/>
      <c r="E13" s="1695"/>
      <c r="F13" s="1690"/>
    </row>
    <row r="14" spans="1:7" ht="18.75" customHeight="1" thickBot="1">
      <c r="A14" s="1691" t="s">
        <v>620</v>
      </c>
      <c r="B14" s="81" t="s">
        <v>17</v>
      </c>
      <c r="C14" s="82" t="str">
        <f>HYPERLINK("#届出確認!A2","施設基準の届出の確認について")</f>
        <v>施設基準の届出の確認について</v>
      </c>
      <c r="D14" s="1540"/>
      <c r="F14" s="1690"/>
    </row>
    <row r="15" spans="1:7" ht="18.75" customHeight="1">
      <c r="A15" s="1696"/>
      <c r="B15" s="1693"/>
      <c r="C15" s="1693"/>
      <c r="D15" s="1747"/>
      <c r="F15" s="1690"/>
    </row>
    <row r="16" spans="1:7" ht="18.75" customHeight="1" thickBot="1">
      <c r="A16" s="1697" t="s">
        <v>642</v>
      </c>
      <c r="B16" s="1693"/>
      <c r="C16" s="1693"/>
      <c r="D16" s="1748" t="s">
        <v>676</v>
      </c>
      <c r="F16" s="1690"/>
    </row>
    <row r="17" spans="1:6" ht="27.75" thickBot="1">
      <c r="A17" s="1698" t="s">
        <v>674</v>
      </c>
      <c r="B17" s="1699" t="s">
        <v>672</v>
      </c>
      <c r="C17" s="1700" t="str">
        <f>HYPERLINK("#'別紙様式１－１'!B1","別紙様式１－１①②")</f>
        <v>別紙様式１－１①②</v>
      </c>
      <c r="D17" s="1540"/>
      <c r="F17" s="1690"/>
    </row>
    <row r="18" spans="1:6" ht="18.75" customHeight="1" thickBot="1">
      <c r="A18" s="1701" t="s">
        <v>645</v>
      </c>
      <c r="B18" s="1702" t="s">
        <v>18</v>
      </c>
      <c r="C18" s="1703" t="str">
        <f>HYPERLINK("#'別紙様式１－２'!A1","別紙様式１－２")</f>
        <v>別紙様式１－２</v>
      </c>
      <c r="D18" s="1540"/>
      <c r="F18" s="1690"/>
    </row>
    <row r="19" spans="1:6" ht="18.75" customHeight="1" thickBot="1">
      <c r="A19" s="1704" t="s">
        <v>646</v>
      </c>
      <c r="B19" s="1705" t="s">
        <v>672</v>
      </c>
      <c r="C19" s="85" t="str">
        <f>HYPERLINK("#'別紙様式１－３'!A2","別紙様式１－３")</f>
        <v>別紙様式１－３</v>
      </c>
      <c r="D19" s="1540"/>
      <c r="F19" s="1690"/>
    </row>
    <row r="20" spans="1:6" ht="18.75" customHeight="1">
      <c r="A20" s="1706"/>
      <c r="B20" s="1707"/>
      <c r="C20" s="1708" t="str">
        <f>HYPERLINK("#記載上の注意!B2","記載上の注意")</f>
        <v>記載上の注意</v>
      </c>
      <c r="D20" s="1749"/>
      <c r="F20" s="1690"/>
    </row>
    <row r="21" spans="1:6" ht="18.75" customHeight="1">
      <c r="A21" s="1694"/>
      <c r="B21" s="1709"/>
      <c r="C21" s="1693"/>
      <c r="D21" s="1747"/>
      <c r="F21" s="1690"/>
    </row>
    <row r="22" spans="1:6" ht="17.25" customHeight="1" thickBot="1">
      <c r="A22" s="1710" t="s">
        <v>2</v>
      </c>
      <c r="B22" s="1693"/>
      <c r="C22" s="1711"/>
      <c r="D22" s="1750" t="s">
        <v>676</v>
      </c>
    </row>
    <row r="23" spans="1:6" ht="17.25" customHeight="1" thickBot="1">
      <c r="A23" s="1712" t="s">
        <v>647</v>
      </c>
      <c r="B23" s="84" t="str">
        <f>IFERROR(VLOOKUP(B5,総合入院体制加算データ!A:G,6,FALSE),"×")</f>
        <v>×</v>
      </c>
      <c r="C23" s="1768" t="str">
        <f>HYPERLINK("#基本診療料1!A2","基本診療料１")</f>
        <v>基本診療料１</v>
      </c>
      <c r="D23" s="1540"/>
    </row>
    <row r="24" spans="1:6" ht="17.25" customHeight="1" thickBot="1">
      <c r="A24" s="1713" t="s">
        <v>648</v>
      </c>
      <c r="B24" s="84" t="str">
        <f>IFERROR(VLOOKUP(B5,療養病棟環境改善加算データ!A:G,6,FALSE),"×")</f>
        <v>×</v>
      </c>
      <c r="C24" s="1769"/>
      <c r="D24" s="1540"/>
    </row>
    <row r="25" spans="1:6" ht="26.25" customHeight="1" thickBot="1">
      <c r="A25" s="1714" t="s">
        <v>2042</v>
      </c>
      <c r="B25" s="84" t="str">
        <f>IFERROR(VLOOKUP(B5,地域包括ケア病棟入院料データ!A:G,6,FALSE),"×")</f>
        <v>×</v>
      </c>
      <c r="C25" s="1769"/>
      <c r="D25" s="1540"/>
    </row>
    <row r="26" spans="1:6" ht="17.25" customHeight="1" thickBot="1">
      <c r="A26" s="1713" t="s">
        <v>649</v>
      </c>
      <c r="B26" s="84" t="str">
        <f>IFERROR(VLOOKUP(B5,療養病棟入院基本料データ!A:G,6,FALSE),"×")</f>
        <v>×</v>
      </c>
      <c r="C26" s="1715" t="str">
        <f>HYPERLINK("#基本診療料２様式５の７!A3","様式５の７")</f>
        <v>様式５の７</v>
      </c>
      <c r="D26" s="1540"/>
    </row>
    <row r="27" spans="1:6" ht="17.25" customHeight="1" thickBot="1">
      <c r="A27" s="1713" t="s">
        <v>650</v>
      </c>
      <c r="B27" s="1716" t="str">
        <f>IF(B23="〇","〇","×")</f>
        <v>×</v>
      </c>
      <c r="C27" s="1715" t="str">
        <f>HYPERLINK("#基本診療料３様式13の２!B2","様式１３の２")</f>
        <v>様式１３の２</v>
      </c>
      <c r="D27" s="1540"/>
    </row>
    <row r="28" spans="1:6" ht="17.25" customHeight="1" thickBot="1">
      <c r="A28" s="1713" t="s">
        <v>651</v>
      </c>
      <c r="B28" s="1716" t="str">
        <f>IFERROR(VLOOKUP(B5,急性期充実体制加算データ!A:F,6,FALSE),"×")</f>
        <v>×</v>
      </c>
      <c r="C28" s="1715" t="str">
        <f>HYPERLINK("#基本診療料４様式14!E1","様式１４")</f>
        <v>様式１４</v>
      </c>
      <c r="D28" s="1540"/>
    </row>
    <row r="29" spans="1:6" ht="17.25" customHeight="1" thickBot="1">
      <c r="A29" s="1713" t="s">
        <v>652</v>
      </c>
      <c r="B29" s="1716" t="s">
        <v>672</v>
      </c>
      <c r="C29" s="1715" t="str">
        <f>HYPERLINK("#基本診療料５様式13の3!C1","様式13の３")</f>
        <v>様式13の３</v>
      </c>
      <c r="D29" s="1540"/>
    </row>
    <row r="30" spans="1:6" ht="17.25" customHeight="1" thickBot="1">
      <c r="A30" s="1713" t="s">
        <v>653</v>
      </c>
      <c r="B30" s="1716" t="s">
        <v>672</v>
      </c>
      <c r="C30" s="1715" t="str">
        <f>HYPERLINK("#基本診療料６様式13の４!A2","様式13の４")</f>
        <v>様式13の４</v>
      </c>
      <c r="D30" s="1540"/>
    </row>
    <row r="31" spans="1:6" ht="17.25" customHeight="1" thickBot="1">
      <c r="A31" s="1713" t="s">
        <v>654</v>
      </c>
      <c r="B31" s="1716" t="str">
        <f>IFERROR(VLOOKUP(B5,褥瘡ハイリスク患者ケア加算データ!A:G,6,FALSE),"×")</f>
        <v>×</v>
      </c>
      <c r="C31" s="1715" t="str">
        <f>HYPERLINK("#基本診療料７様式37の２!F1","様式37の２")</f>
        <v>様式37の２</v>
      </c>
      <c r="D31" s="1540"/>
    </row>
    <row r="32" spans="1:6" ht="27.75" thickBot="1">
      <c r="A32" s="1714" t="s">
        <v>655</v>
      </c>
      <c r="B32" s="1716" t="str">
        <f>IFERROR(VLOOKUP(B5,回復期リハ等データ!A:G,6,FALSE),"×")</f>
        <v>×</v>
      </c>
      <c r="C32" s="1715" t="str">
        <f>HYPERLINK("#基本診療料８様式49の４!D2","様式49の４")</f>
        <v>様式49の４</v>
      </c>
      <c r="D32" s="1540"/>
    </row>
    <row r="33" spans="1:5" ht="41.25" thickBot="1">
      <c r="A33" s="1714" t="s">
        <v>656</v>
      </c>
      <c r="B33" s="1716" t="str">
        <f>IFERROR(VLOOKUP(B5,回復期リハ等データ!A:G,6,FALSE),"×")</f>
        <v>×</v>
      </c>
      <c r="C33" s="1715" t="str">
        <f>HYPERLINK("#基本診療料９別紙様式45!C2","様式45")</f>
        <v>様式45</v>
      </c>
      <c r="D33" s="1540"/>
    </row>
    <row r="34" spans="1:5" ht="17.25" customHeight="1" thickBot="1">
      <c r="A34" s="1713" t="s">
        <v>657</v>
      </c>
      <c r="B34" s="1716" t="str">
        <f>IFERROR(VLOOKUP(B5,緩和ケア病棟入院料データ!A:H,6,FALSE),"×")</f>
        <v>×</v>
      </c>
      <c r="C34" s="1715" t="str">
        <f>HYPERLINK("#基本診療料10様式52の２!B1","様式52の２")</f>
        <v>様式52の２</v>
      </c>
      <c r="D34" s="1540"/>
    </row>
    <row r="35" spans="1:5" ht="17.25" customHeight="1" thickBot="1">
      <c r="A35" s="1713" t="s">
        <v>658</v>
      </c>
      <c r="B35" s="1716" t="str">
        <f>IFERROR(VLOOKUP(B5,精神科救急合併症入院料データ!A:H,6,FALSE),"×")</f>
        <v>×</v>
      </c>
      <c r="C35" s="1703" t="str">
        <f>HYPERLINK("#別紙様式１８!A4","別紙様式18")</f>
        <v>別紙様式18</v>
      </c>
      <c r="D35" s="1540"/>
    </row>
    <row r="36" spans="1:5" ht="17.25" customHeight="1" thickBot="1">
      <c r="A36" s="1713" t="s">
        <v>659</v>
      </c>
      <c r="B36" s="1716" t="str">
        <f>IFERROR(VLOOKUP(B5,精神科救急急性期医療入院料データ!A1:G1600,6,FALSE),"×")</f>
        <v>×</v>
      </c>
      <c r="C36" s="1703" t="str">
        <f>HYPERLINK("#別紙様式１９!B2","別紙様式19")</f>
        <v>別紙様式19</v>
      </c>
      <c r="D36" s="1540"/>
    </row>
    <row r="37" spans="1:5" ht="27.75" thickBot="1">
      <c r="A37" s="1714" t="s">
        <v>660</v>
      </c>
      <c r="B37" s="1716" t="str">
        <f>IFERROR(VLOOKUP(B5,精神科救急等データ!A1:H1600,6,FALSE),"×")</f>
        <v>×</v>
      </c>
      <c r="C37" s="1703" t="str">
        <f>HYPERLINK("#'別紙様式２０（精神科救急・精神科合併症）'!A6","別紙様式20")</f>
        <v>別紙様式20</v>
      </c>
      <c r="D37" s="1540"/>
    </row>
    <row r="38" spans="1:5" ht="17.25" customHeight="1" thickBot="1">
      <c r="A38" s="1770" t="s">
        <v>661</v>
      </c>
      <c r="B38" s="1716" t="str">
        <f>IFERROR(VLOOKUP(B5,地域医療体制確保加算データ!A1:G1600,6,FALSE),"×")</f>
        <v>×</v>
      </c>
      <c r="C38" s="1703" t="str">
        <f>HYPERLINK("#'17-1別紙様式17の1(地域医療体制確保加算)'!A4","別紙様式17の１")</f>
        <v>別紙様式17の１</v>
      </c>
      <c r="D38" s="1751"/>
    </row>
    <row r="39" spans="1:5" ht="17.25" customHeight="1" thickBot="1">
      <c r="A39" s="1771"/>
      <c r="B39" s="1717"/>
      <c r="C39" s="1703" t="str">
        <f>HYPERLINK("#'別紙様式17－1別表'!B2","別紙様式17の１別表")</f>
        <v>別紙様式17の１別表</v>
      </c>
      <c r="D39" s="1752"/>
    </row>
    <row r="40" spans="1:5" ht="27.75" thickBot="1">
      <c r="A40" s="1714" t="s">
        <v>673</v>
      </c>
      <c r="B40" s="1716" t="str">
        <f>IFERROR(VLOOKUP(B5,地域医療体制確保加算データ!A1:G1600,6,FALSE),"×")</f>
        <v>×</v>
      </c>
      <c r="C40" s="1715" t="str">
        <f>HYPERLINK("#'別紙様式17-2'!E2","別紙様式17の２")</f>
        <v>別紙様式17の２</v>
      </c>
      <c r="D40" s="1540"/>
    </row>
    <row r="41" spans="1:5" ht="17.25" customHeight="1" thickBot="1">
      <c r="A41" s="1713" t="s">
        <v>662</v>
      </c>
      <c r="B41" s="1716" t="str">
        <f>IFERROR(VLOOKUP(B5,地域歯科診療支援病院歯科初診料データ!A1:G1600,6,FALSE),"×")</f>
        <v>×</v>
      </c>
      <c r="C41" s="1715" t="str">
        <f>HYPERLINK("#基本診療料13様式３!B2","様式３")</f>
        <v>様式３</v>
      </c>
      <c r="D41" s="1540"/>
    </row>
    <row r="42" spans="1:5" ht="17.25" customHeight="1" thickBot="1">
      <c r="A42" s="1713" t="s">
        <v>663</v>
      </c>
      <c r="B42" s="1716" t="str">
        <f>IFERROR(VLOOKUP(B5,早期栄養介入管理加算データ!A1:I1600,6,FALSE),"×")</f>
        <v>×</v>
      </c>
      <c r="C42" s="1715" t="str">
        <f>HYPERLINK("#別紙様式21!E2","別紙様式21")</f>
        <v>別紙様式21</v>
      </c>
      <c r="D42" s="1540"/>
    </row>
    <row r="43" spans="1:5" ht="17.25" customHeight="1" thickBot="1">
      <c r="A43" s="1713" t="s">
        <v>664</v>
      </c>
      <c r="B43" s="1716" t="str">
        <f>IFERROR(VLOOKUP(B5,'情報通信機器を用いた診療 (データ)'!A1:L1600,6,FALSE),"×")</f>
        <v>×</v>
      </c>
      <c r="C43" s="1715" t="str">
        <f>HYPERLINK("#情報通信機器を用いた診療!A4","別紙様式23")</f>
        <v>別紙様式23</v>
      </c>
      <c r="D43" s="1540"/>
    </row>
    <row r="44" spans="1:5" ht="17.25" customHeight="1" thickBot="1">
      <c r="A44" s="1713" t="s">
        <v>665</v>
      </c>
      <c r="B44" s="1716" t="str">
        <f>IFERROR(VLOOKUP(B5,診療録管理体制加算データ!A1:H1600,6,FALSE),"×")</f>
        <v>×</v>
      </c>
      <c r="C44" s="1715" t="str">
        <f>HYPERLINK("#基本診療料14様式17の２!D3","様式17の２")</f>
        <v>様式17の２</v>
      </c>
      <c r="D44" s="1540"/>
    </row>
    <row r="45" spans="1:5" ht="17.25" customHeight="1" thickBot="1">
      <c r="A45" s="1718" t="s">
        <v>666</v>
      </c>
      <c r="B45" s="1716" t="str">
        <f>IFERROR(VLOOKUP(B5,精神科救急医療体制加算データ!A1:H1600,6,FALSE),"×")</f>
        <v>×</v>
      </c>
      <c r="C45" s="1715" t="str">
        <f>HYPERLINK("#別紙様式24!E2","別紙様式24")</f>
        <v>別紙様式24</v>
      </c>
      <c r="D45" s="1540"/>
    </row>
    <row r="46" spans="1:5" ht="17.25" customHeight="1">
      <c r="A46" s="1692"/>
      <c r="B46" s="1693"/>
      <c r="C46" s="1719"/>
      <c r="D46" s="1753"/>
      <c r="E46" s="1695"/>
    </row>
    <row r="47" spans="1:5" ht="15.75" customHeight="1" thickBot="1">
      <c r="A47" s="1710" t="s">
        <v>5</v>
      </c>
      <c r="B47" s="1693"/>
      <c r="C47" s="1720"/>
      <c r="D47" s="1750" t="s">
        <v>676</v>
      </c>
      <c r="E47" s="1721"/>
    </row>
    <row r="48" spans="1:5" ht="19.5" customHeight="1" thickBot="1">
      <c r="A48" s="1722" t="s">
        <v>3</v>
      </c>
      <c r="B48" s="84" t="str">
        <f>IFERROR(VLOOKUP(B5,'糖尿病透析予防指導管理料 (データ)'!A:M,6,FALSE),"×")</f>
        <v>×</v>
      </c>
      <c r="C48" s="1292" t="str">
        <f>HYPERLINK("#糖尿病透析予防指導管理料!A3","様式５の７")</f>
        <v>様式５の７</v>
      </c>
      <c r="D48" s="1540"/>
    </row>
    <row r="49" spans="1:6" ht="19.5" customHeight="1" thickBot="1">
      <c r="A49" s="1723" t="s">
        <v>4</v>
      </c>
      <c r="B49" s="84" t="str">
        <f>IFERROR(VLOOKUP(B5,'ニコチン依存症管理料 (データ)'!A:F,6,FALSE),"×")</f>
        <v>×</v>
      </c>
      <c r="C49" s="816" t="str">
        <f>HYPERLINK("#ニコチン依存症管理料!B4","様式８の２")</f>
        <v>様式８の２</v>
      </c>
      <c r="D49" s="1540"/>
    </row>
    <row r="50" spans="1:6" ht="19.5" customHeight="1" thickBot="1">
      <c r="A50" s="1723" t="s">
        <v>6</v>
      </c>
      <c r="B50" s="84" t="str">
        <f>IFERROR(VLOOKUP(B5,'在宅患者訪問褥瘡管理指導料 (データ)'!A:F,6,FALSE),"×")</f>
        <v>×</v>
      </c>
      <c r="C50" s="816" t="str">
        <f>HYPERLINK("#在宅患者訪問褥瘡管理指導料!A2","様式20の８")</f>
        <v>様式20の８</v>
      </c>
      <c r="D50" s="1540"/>
    </row>
    <row r="51" spans="1:6" ht="19.5" customHeight="1" thickBot="1">
      <c r="A51" s="1770" t="s">
        <v>667</v>
      </c>
      <c r="B51" s="126" t="str">
        <f>IFERROR(VLOOKUP(B5,在宅療養支援病院データ!A:G,6,FALSE),"×")</f>
        <v>×</v>
      </c>
      <c r="C51" s="1541" t="str">
        <f>HYPERLINK("#特掲３様式11の３!E1","様式11の３")</f>
        <v>様式11の３</v>
      </c>
      <c r="D51" s="1754"/>
    </row>
    <row r="52" spans="1:6" ht="20.25" customHeight="1">
      <c r="A52" s="1772"/>
      <c r="B52" s="599" t="str">
        <f>IF(IFERROR(VLOOKUP(B5,在宅療養支援病院データ!A1:G1600,5,FALSE),"×")="別添１の「第14の２」の１の(２)に規定する在宅療養支援病院","○","×")</f>
        <v>×</v>
      </c>
      <c r="C52" s="1775" t="str">
        <f>HYPERLINK("#様式11の4!E1","様式11の４")</f>
        <v>様式11の４</v>
      </c>
      <c r="D52" s="1762"/>
      <c r="F52" s="1678"/>
    </row>
    <row r="53" spans="1:6" ht="42" customHeight="1" thickBot="1">
      <c r="A53" s="1772"/>
      <c r="B53" s="1642" t="str">
        <f>IFERROR(VLOOKUP(B5,在宅療養支援病院データ!A1:G1600,5,FALSE),"")</f>
        <v/>
      </c>
      <c r="C53" s="1776"/>
      <c r="D53" s="1764"/>
    </row>
    <row r="54" spans="1:6" ht="19.5" customHeight="1">
      <c r="A54" s="1772"/>
      <c r="B54" s="599" t="str">
        <f>IFERROR(VLOOKUP(B5,在宅療養実績加算データ!A1:G1600,6,FALSE),"×")</f>
        <v>×</v>
      </c>
      <c r="C54" s="1775" t="str">
        <f>HYPERLINK("#特掲11の5!A3","様式11の５")</f>
        <v>様式11の５</v>
      </c>
      <c r="D54" s="1762"/>
    </row>
    <row r="55" spans="1:6" ht="54.75" customHeight="1" thickBot="1">
      <c r="A55" s="1771"/>
      <c r="B55" s="654" t="str">
        <f>IFERROR(VLOOKUP(B5,在宅療養実績加算データ!A1:G1600,5,FALSE),"")</f>
        <v/>
      </c>
      <c r="C55" s="1777"/>
      <c r="D55" s="1764"/>
    </row>
    <row r="56" spans="1:6" ht="19.5" customHeight="1" thickBot="1">
      <c r="A56" s="1724" t="s">
        <v>668</v>
      </c>
      <c r="B56" s="601" t="str">
        <f>IFERROR(VLOOKUP(B5,在宅療養後方支援病院データ!A1:G1600,6,FALSE),"×")</f>
        <v>×</v>
      </c>
      <c r="C56" s="1542" t="str">
        <f>HYPERLINK("#特掲４様式20の5!F2","様式20の５")</f>
        <v>様式20の５</v>
      </c>
      <c r="D56" s="1540"/>
    </row>
    <row r="57" spans="1:6" ht="19.5" customHeight="1" thickBot="1">
      <c r="A57" s="1724" t="s">
        <v>669</v>
      </c>
      <c r="B57" s="601" t="str">
        <f>IFERROR(VLOOKUP(B7,在宅療養支援病院データ!A1:G1600,6,FALSE),"×")</f>
        <v>×</v>
      </c>
      <c r="C57" s="1542" t="str">
        <f>HYPERLINK("#特掲6様式26の３!F1","様式26の３")</f>
        <v>様式26の３</v>
      </c>
      <c r="D57" s="1540"/>
      <c r="F57" s="1678"/>
    </row>
    <row r="58" spans="1:6" ht="19.5" customHeight="1" thickBot="1">
      <c r="A58" s="1724" t="s">
        <v>670</v>
      </c>
      <c r="B58" s="601" t="str">
        <f>IFERROR(VLOOKUP(B5,摂食嚥下機能回復体制加算データ!A1:G1600,6,FALSE),"×")</f>
        <v>×</v>
      </c>
      <c r="C58" s="1542" t="str">
        <f>HYPERLINK("#別紙様式16!G1","別紙様式16")</f>
        <v>別紙様式16</v>
      </c>
      <c r="D58" s="1540"/>
    </row>
    <row r="59" spans="1:6" ht="19.5" customHeight="1" thickBot="1">
      <c r="A59" s="1723" t="s">
        <v>479</v>
      </c>
      <c r="B59" s="84" t="str">
        <f>IFERROR(VLOOKUP(B5,'脳血管リハビリテーション料 (データ)'!A1:G1600,6,FALSE),"×")</f>
        <v>×</v>
      </c>
      <c r="C59" s="816" t="str">
        <f>HYPERLINK("#脳血管リハビリテーション料!A2","別紙様式22")</f>
        <v>別紙様式22</v>
      </c>
      <c r="D59" s="1540"/>
    </row>
    <row r="60" spans="1:6" ht="19.5" customHeight="1" thickBot="1">
      <c r="A60" s="1725" t="s">
        <v>7</v>
      </c>
      <c r="B60" s="126" t="str">
        <f>IFERROR(VLOOKUP(B5,'運動器リハビリテーション料 （データ）'!A1:G1600,6,FALSE),"×")</f>
        <v>×</v>
      </c>
      <c r="C60" s="1541" t="str">
        <f>HYPERLINK("#運動器リハビリテーション料!D2","別紙様式22")</f>
        <v>別紙様式22</v>
      </c>
      <c r="D60" s="1755"/>
    </row>
    <row r="61" spans="1:6" ht="19.5" customHeight="1" thickBot="1">
      <c r="A61" s="1723" t="s">
        <v>2237</v>
      </c>
      <c r="B61" s="599" t="str">
        <f>IFERROR(VLOOKUP(B5,'生殖補助医療管理料 (データ)'!A:G,6,FALSE),"×")</f>
        <v>×</v>
      </c>
      <c r="C61" s="816" t="str">
        <f>HYPERLINK("#生殖補助医療管理料!A2","様式5の12の2")</f>
        <v>様式5の12の2</v>
      </c>
      <c r="D61" s="817"/>
    </row>
    <row r="62" spans="1:6" ht="19.5" customHeight="1" thickBot="1">
      <c r="A62" s="1723" t="s">
        <v>2238</v>
      </c>
      <c r="B62" s="599" t="str">
        <f>IFERROR(VLOOKUP(B5,'精巣内精子採取術 (データ)'!A:G,6,FALSE),"×")</f>
        <v>×</v>
      </c>
      <c r="C62" s="816" t="str">
        <f>HYPERLINK("#精巣内精子採取術!A2","様式87の42の2")</f>
        <v>様式87の42の2</v>
      </c>
      <c r="D62" s="817"/>
    </row>
    <row r="63" spans="1:6" ht="19.5" customHeight="1" thickBot="1">
      <c r="A63" s="1727" t="s">
        <v>2145</v>
      </c>
      <c r="B63" s="610" t="str">
        <f>IFERROR(VLOOKUP(B5,がんゲノムプロファイリング検査データ!A:F,6,FALSE),"×")</f>
        <v>×</v>
      </c>
      <c r="C63" s="1543" t="str">
        <f>HYPERLINK("#特掲･23の４の２!F1","様式23の４の２")</f>
        <v>様式23の４の２</v>
      </c>
      <c r="D63" s="1540"/>
    </row>
    <row r="64" spans="1:6" ht="19.5" customHeight="1">
      <c r="A64" s="1694"/>
      <c r="B64" s="1709"/>
      <c r="C64" s="1728"/>
      <c r="D64" s="1746"/>
    </row>
    <row r="65" spans="1:5" ht="15.75" customHeight="1" thickBot="1">
      <c r="A65" s="1710" t="s">
        <v>8</v>
      </c>
      <c r="B65" s="1693"/>
      <c r="C65" s="1720"/>
      <c r="D65" s="1750" t="s">
        <v>676</v>
      </c>
      <c r="E65" s="1721"/>
    </row>
    <row r="66" spans="1:5" ht="32.25" customHeight="1" thickBot="1">
      <c r="A66" s="1729" t="s">
        <v>643</v>
      </c>
      <c r="B66" s="1699" t="str">
        <f>IFERROR(VLOOKUP(B5,特別の療養環境入院データ!A1:F1600,3,FALSE),"×")</f>
        <v>×</v>
      </c>
      <c r="C66" s="1730" t="str">
        <f>HYPERLINK("#'別紙様式４－１'!C1","別紙様式４－１")</f>
        <v>別紙様式４－１</v>
      </c>
      <c r="D66" s="1540"/>
    </row>
    <row r="67" spans="1:5" ht="32.25" customHeight="1" thickBot="1">
      <c r="A67" s="1731" t="s">
        <v>644</v>
      </c>
      <c r="B67" s="599" t="str">
        <f>IFERROR(VLOOKUP(B6,特別の療養環境入院データ!A1:C1600,3,FALSE),"×")</f>
        <v>×</v>
      </c>
      <c r="C67" s="1732" t="str">
        <f>HYPERLINK("#'別紙様式４－２'!C1","別紙様式４－２")</f>
        <v>別紙様式４－２</v>
      </c>
      <c r="D67" s="1540"/>
    </row>
    <row r="68" spans="1:5" ht="32.25" customHeight="1" thickBot="1">
      <c r="A68" s="1778" t="s">
        <v>2088</v>
      </c>
      <c r="B68" s="1780" t="str">
        <f>IFERROR(VLOOKUP(B5,初診等の保険外併用療養費データ!A1:E1600,3,FALSE),"×")</f>
        <v>×</v>
      </c>
      <c r="C68" s="816" t="str">
        <f>HYPERLINK("#'★別紙様式６（１枚目）'!D1","別紙様式６（１枚目）")</f>
        <v>別紙様式６（１枚目）</v>
      </c>
      <c r="D68" s="1540"/>
    </row>
    <row r="69" spans="1:5" ht="32.25" customHeight="1" thickBot="1">
      <c r="A69" s="1779"/>
      <c r="B69" s="1781"/>
      <c r="C69" s="816" t="str">
        <f>HYPERLINK("#'★別紙様式６（２枚目）'!F2","別紙様式６（２枚目）")</f>
        <v>別紙様式６（２枚目）</v>
      </c>
      <c r="D69" s="1540"/>
    </row>
    <row r="70" spans="1:5" ht="32.25" customHeight="1" thickBot="1">
      <c r="A70" s="1733" t="s">
        <v>9</v>
      </c>
      <c r="B70" s="599" t="str">
        <f>IFERROR(VLOOKUP(B5,'予約に基づく診察等の保険外併用療養費届出 (データ)'!A1:D1600,3,FALSE),"×")</f>
        <v>×</v>
      </c>
      <c r="C70" s="1292" t="str">
        <f>HYPERLINK("#予約に基づく診察等の保険外併用療養費届出!A2","別紙様式３")</f>
        <v>別紙様式３</v>
      </c>
      <c r="D70" s="1540"/>
    </row>
    <row r="71" spans="1:5" s="1735" customFormat="1" ht="32.25" customHeight="1" thickBot="1">
      <c r="A71" s="1733" t="s">
        <v>671</v>
      </c>
      <c r="B71" s="599" t="str">
        <f>IFERROR(VLOOKUP(B5,'180日を超える入院に関する事項データ'!A1:F1600,3,FALSE),"×")</f>
        <v>×</v>
      </c>
      <c r="C71" s="1292" t="str">
        <f>HYPERLINK("#別紙様式８!C1","別紙様式８")</f>
        <v>別紙様式８</v>
      </c>
      <c r="D71" s="1540"/>
      <c r="E71" s="1734"/>
    </row>
    <row r="72" spans="1:5" ht="32.25" customHeight="1" thickBot="1">
      <c r="A72" s="1736" t="s">
        <v>10</v>
      </c>
      <c r="B72" s="84" t="str">
        <f>IFERROR(VLOOKUP(B5,'医科点数表の規定する回数を超えて受けた診療 (データ)'!A1:E1600,3,FALSE),"×")</f>
        <v>×</v>
      </c>
      <c r="C72" s="816" t="str">
        <f>HYPERLINK("#医科点数表の規定する回数を超えて受けた診療!B4","別紙様式１３")</f>
        <v>別紙様式１３</v>
      </c>
      <c r="D72" s="1540"/>
    </row>
    <row r="73" spans="1:5" ht="32.25" customHeight="1" thickBot="1">
      <c r="A73" s="1736" t="s">
        <v>11</v>
      </c>
      <c r="B73" s="84" t="s">
        <v>18</v>
      </c>
      <c r="C73" s="1643" t="str">
        <f>HYPERLINK("#多焦点眼内レンズ!A3","別紙様式15")</f>
        <v>別紙様式15</v>
      </c>
      <c r="D73" s="1540"/>
    </row>
    <row r="74" spans="1:5" ht="32.25" customHeight="1" thickBot="1">
      <c r="A74" s="1723" t="s">
        <v>12</v>
      </c>
      <c r="B74" s="86" t="s">
        <v>18</v>
      </c>
      <c r="C74" s="83" t="str">
        <f>HYPERLINK("#医薬品の治験!B4","別紙様式６")</f>
        <v>別紙様式６</v>
      </c>
      <c r="D74" s="1540"/>
    </row>
    <row r="75" spans="1:5" ht="32.25" customHeight="1" thickBot="1">
      <c r="A75" s="1723" t="s">
        <v>13</v>
      </c>
      <c r="B75" s="86" t="s">
        <v>18</v>
      </c>
      <c r="C75" s="83" t="str">
        <f>HYPERLINK("#医療機器の治験!B4","別紙様式８")</f>
        <v>別紙様式８</v>
      </c>
      <c r="D75" s="1540"/>
    </row>
    <row r="76" spans="1:5" ht="32.25" customHeight="1" thickBot="1">
      <c r="A76" s="1727" t="s">
        <v>14</v>
      </c>
      <c r="B76" s="87" t="s">
        <v>18</v>
      </c>
      <c r="C76" s="85" t="str">
        <f>HYPERLINK("#再生医療等製品の治験!B4","別紙様式15")</f>
        <v>別紙様式15</v>
      </c>
      <c r="D76" s="1540"/>
    </row>
    <row r="77" spans="1:5" ht="19.5" customHeight="1">
      <c r="A77" s="1694"/>
      <c r="B77" s="1709"/>
      <c r="C77" s="1709"/>
      <c r="D77" s="1746"/>
    </row>
    <row r="78" spans="1:5" ht="15.75" customHeight="1" thickBot="1">
      <c r="A78" s="1710" t="s">
        <v>6289</v>
      </c>
      <c r="B78" s="1693"/>
      <c r="C78" s="1711"/>
      <c r="D78" s="1750" t="s">
        <v>676</v>
      </c>
      <c r="E78" s="1721"/>
    </row>
    <row r="79" spans="1:5" ht="23.25" customHeight="1" thickBot="1">
      <c r="A79" s="1729" t="s">
        <v>6290</v>
      </c>
      <c r="B79" s="1773" t="str">
        <f>IFERROR(VLOOKUP(B5,'看護職員処遇改善（データ）'!A:F,6,FALSE),"×")</f>
        <v>×</v>
      </c>
      <c r="C79" s="1737" t="str">
        <f>HYPERLINK("#看護職員処遇改善.計画書!B4","様式２")</f>
        <v>様式２</v>
      </c>
      <c r="D79" s="1540"/>
    </row>
    <row r="80" spans="1:5" ht="23.25" customHeight="1" thickBot="1">
      <c r="A80" s="1738" t="s">
        <v>6291</v>
      </c>
      <c r="B80" s="1774"/>
      <c r="C80" s="1739" t="str">
        <f>HYPERLINK("#看護職員処遇改善.実施報告書!A3","様式３")</f>
        <v>様式３</v>
      </c>
      <c r="D80" s="1540"/>
    </row>
    <row r="81" spans="1:7" ht="14.25" thickBot="1">
      <c r="B81" s="1707"/>
    </row>
    <row r="82" spans="1:7" ht="14.25" thickBot="1">
      <c r="A82" s="1679" t="s">
        <v>2086</v>
      </c>
      <c r="C82" s="1726" t="s">
        <v>641</v>
      </c>
    </row>
    <row r="83" spans="1:7">
      <c r="A83" s="1679" t="s">
        <v>2085</v>
      </c>
      <c r="C83" s="1762"/>
    </row>
    <row r="84" spans="1:7" s="1678" customFormat="1" ht="18.75" customHeight="1">
      <c r="A84" s="1679" t="s">
        <v>19</v>
      </c>
      <c r="C84" s="1763"/>
      <c r="D84" s="1679"/>
      <c r="F84" s="1679"/>
      <c r="G84" s="1679"/>
    </row>
    <row r="85" spans="1:7" s="1678" customFormat="1" ht="18.75" customHeight="1">
      <c r="A85" s="1679" t="s">
        <v>20</v>
      </c>
      <c r="C85" s="1763"/>
      <c r="D85" s="1679"/>
      <c r="F85" s="1679"/>
      <c r="G85" s="1679"/>
    </row>
    <row r="86" spans="1:7" s="1678" customFormat="1" ht="18.75" customHeight="1">
      <c r="A86" s="1679" t="s">
        <v>21</v>
      </c>
      <c r="C86" s="1763"/>
      <c r="D86" s="1679"/>
      <c r="F86" s="1679"/>
      <c r="G86" s="1679"/>
    </row>
    <row r="87" spans="1:7" ht="19.5" customHeight="1" thickBot="1">
      <c r="C87" s="1764"/>
    </row>
    <row r="88" spans="1:7" ht="14.25" thickBot="1">
      <c r="E88" s="1679"/>
    </row>
    <row r="89" spans="1:7" ht="24" customHeight="1" thickBot="1">
      <c r="A89" s="1740" t="s">
        <v>3143</v>
      </c>
      <c r="B89" s="1741"/>
      <c r="C89" s="1742"/>
      <c r="E89" s="1679"/>
    </row>
    <row r="90" spans="1:7" ht="34.5" customHeight="1" thickBot="1">
      <c r="A90" s="1743" t="s">
        <v>3144</v>
      </c>
      <c r="B90" s="1744" t="s">
        <v>3145</v>
      </c>
      <c r="C90" s="1745"/>
      <c r="E90" s="1679"/>
    </row>
  </sheetData>
  <sheetProtection algorithmName="SHA-512" hashValue="i59QBAQTgVOF49ll7LC3t9uzmeeWulUmcqp8HCKhjsKn5gw4n+vEzYIk8FFS3SNDDGzYsS5NkKqxmrZITiOA5Q==" saltValue="vXrJw3SVypgo6YSGjiRdCw==" spinCount="100000" sheet="1" objects="1" scenarios="1"/>
  <mergeCells count="13">
    <mergeCell ref="D52:D53"/>
    <mergeCell ref="D54:D55"/>
    <mergeCell ref="C52:C53"/>
    <mergeCell ref="C54:C55"/>
    <mergeCell ref="A68:A69"/>
    <mergeCell ref="B68:B69"/>
    <mergeCell ref="C83:C87"/>
    <mergeCell ref="A1:C1"/>
    <mergeCell ref="B6:C6"/>
    <mergeCell ref="C23:C25"/>
    <mergeCell ref="A38:A39"/>
    <mergeCell ref="A51:A55"/>
    <mergeCell ref="B79:B80"/>
  </mergeCells>
  <phoneticPr fontId="1"/>
  <conditionalFormatting sqref="B70:B76 B63:B68 B81 B11:B60">
    <cfRule type="cellIs" dxfId="11" priority="17" operator="equal">
      <formula>"○"</formula>
    </cfRule>
  </conditionalFormatting>
  <conditionalFormatting sqref="B59:B60 B63">
    <cfRule type="cellIs" dxfId="10" priority="13" operator="equal">
      <formula>"○"</formula>
    </cfRule>
  </conditionalFormatting>
  <conditionalFormatting sqref="B70:B71">
    <cfRule type="cellIs" dxfId="9" priority="12" operator="equal">
      <formula>"○"</formula>
    </cfRule>
  </conditionalFormatting>
  <conditionalFormatting sqref="B72:B73">
    <cfRule type="cellIs" dxfId="8" priority="11" operator="equal">
      <formula>"○"</formula>
    </cfRule>
  </conditionalFormatting>
  <conditionalFormatting sqref="B61">
    <cfRule type="cellIs" dxfId="7" priority="6" operator="equal">
      <formula>"○"</formula>
    </cfRule>
  </conditionalFormatting>
  <conditionalFormatting sqref="B61">
    <cfRule type="cellIs" dxfId="6" priority="5" operator="equal">
      <formula>"○"</formula>
    </cfRule>
  </conditionalFormatting>
  <conditionalFormatting sqref="B62">
    <cfRule type="cellIs" dxfId="5" priority="4" operator="equal">
      <formula>"○"</formula>
    </cfRule>
  </conditionalFormatting>
  <conditionalFormatting sqref="B62">
    <cfRule type="cellIs" dxfId="4" priority="3" operator="equal">
      <formula>"○"</formula>
    </cfRule>
  </conditionalFormatting>
  <conditionalFormatting sqref="B77:B78">
    <cfRule type="cellIs" dxfId="3" priority="2" operator="equal">
      <formula>"○"</formula>
    </cfRule>
  </conditionalFormatting>
  <conditionalFormatting sqref="B79">
    <cfRule type="cellIs" dxfId="2" priority="1" operator="equal">
      <formula>"○"</formula>
    </cfRule>
  </conditionalFormatting>
  <dataValidations count="1">
    <dataValidation type="list" allowBlank="1" showInputMessage="1" showErrorMessage="1" sqref="D56:D63 D14 D17:D19 D12 D40:D45 D79:D80 D23:D38 D66:D76 D48:D52 D54" xr:uid="{00000000-0002-0000-0000-000000000000}">
      <formula1>"○,×"</formula1>
    </dataValidation>
  </dataValidations>
  <pageMargins left="0.70866141732283472" right="0.70866141732283472" top="0.74803149606299213" bottom="0.74803149606299213" header="0.31496062992125984" footer="0.31496062992125984"/>
  <pageSetup paperSize="9" scale="58" orientation="portrait" r:id="rId1"/>
  <headerFooter>
    <oddHeader>&amp;R&amp;G</oddHeader>
  </headerFooter>
  <rowBreaks count="1" manualBreakCount="1">
    <brk id="63" max="3" man="1"/>
  </rowBreaks>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Q14"/>
  <sheetViews>
    <sheetView workbookViewId="0">
      <selection activeCell="S11" sqref="S11"/>
    </sheetView>
  </sheetViews>
  <sheetFormatPr defaultRowHeight="18.75"/>
  <cols>
    <col min="2" max="3" width="5.75" customWidth="1"/>
    <col min="5" max="5" width="27.25" customWidth="1"/>
    <col min="6" max="6" width="6.5" style="605" customWidth="1"/>
  </cols>
  <sheetData>
    <row r="1" spans="1:17">
      <c r="A1" s="600">
        <v>210246</v>
      </c>
      <c r="B1" t="s">
        <v>22</v>
      </c>
      <c r="C1" t="s">
        <v>3146</v>
      </c>
      <c r="D1" t="s">
        <v>3147</v>
      </c>
      <c r="E1" t="s">
        <v>2056</v>
      </c>
      <c r="F1" s="605" t="s">
        <v>3148</v>
      </c>
      <c r="G1" t="s">
        <v>3207</v>
      </c>
      <c r="H1" t="s">
        <v>3208</v>
      </c>
      <c r="I1" t="s">
        <v>23</v>
      </c>
      <c r="J1" t="s">
        <v>3209</v>
      </c>
      <c r="K1" t="s">
        <v>3210</v>
      </c>
      <c r="L1" t="s">
        <v>3211</v>
      </c>
      <c r="M1" t="s">
        <v>3212</v>
      </c>
      <c r="N1" t="s">
        <v>3213</v>
      </c>
      <c r="O1" t="s">
        <v>2057</v>
      </c>
      <c r="P1" t="s">
        <v>44</v>
      </c>
      <c r="Q1" t="s">
        <v>26</v>
      </c>
    </row>
    <row r="2" spans="1:17">
      <c r="A2" s="600">
        <v>210246</v>
      </c>
      <c r="B2" t="s">
        <v>22</v>
      </c>
      <c r="C2" t="s">
        <v>3146</v>
      </c>
      <c r="D2" t="s">
        <v>3147</v>
      </c>
      <c r="E2" t="s">
        <v>2056</v>
      </c>
      <c r="F2" s="605" t="s">
        <v>3148</v>
      </c>
      <c r="G2" t="s">
        <v>3207</v>
      </c>
      <c r="H2" t="s">
        <v>3208</v>
      </c>
      <c r="I2" t="s">
        <v>23</v>
      </c>
      <c r="J2" t="s">
        <v>3209</v>
      </c>
      <c r="K2" t="s">
        <v>3210</v>
      </c>
      <c r="L2" t="s">
        <v>3211</v>
      </c>
      <c r="M2" t="s">
        <v>3212</v>
      </c>
      <c r="N2" t="s">
        <v>3213</v>
      </c>
      <c r="O2" t="s">
        <v>2057</v>
      </c>
      <c r="P2" t="s">
        <v>44</v>
      </c>
      <c r="Q2" t="s">
        <v>26</v>
      </c>
    </row>
    <row r="3" spans="1:17">
      <c r="A3" s="600">
        <v>210246</v>
      </c>
      <c r="B3" t="s">
        <v>22</v>
      </c>
      <c r="C3" t="s">
        <v>3146</v>
      </c>
      <c r="D3" t="s">
        <v>3147</v>
      </c>
      <c r="E3" t="s">
        <v>2056</v>
      </c>
      <c r="F3" s="605" t="s">
        <v>3148</v>
      </c>
      <c r="G3" t="s">
        <v>3207</v>
      </c>
      <c r="H3" t="s">
        <v>3208</v>
      </c>
      <c r="I3" t="s">
        <v>23</v>
      </c>
      <c r="J3" t="s">
        <v>3209</v>
      </c>
      <c r="K3" t="s">
        <v>3210</v>
      </c>
      <c r="L3" t="s">
        <v>3211</v>
      </c>
      <c r="M3" t="s">
        <v>3212</v>
      </c>
      <c r="N3" t="s">
        <v>3213</v>
      </c>
      <c r="O3" t="s">
        <v>2057</v>
      </c>
      <c r="P3" t="s">
        <v>44</v>
      </c>
      <c r="Q3" t="s">
        <v>26</v>
      </c>
    </row>
    <row r="4" spans="1:17">
      <c r="A4" s="600">
        <v>210246</v>
      </c>
      <c r="B4" t="s">
        <v>22</v>
      </c>
      <c r="C4" t="s">
        <v>3146</v>
      </c>
      <c r="D4" t="s">
        <v>3147</v>
      </c>
      <c r="E4" t="s">
        <v>2056</v>
      </c>
      <c r="F4" s="605" t="s">
        <v>3148</v>
      </c>
      <c r="G4" t="s">
        <v>3207</v>
      </c>
      <c r="H4" t="s">
        <v>3208</v>
      </c>
      <c r="I4" t="s">
        <v>23</v>
      </c>
      <c r="J4" t="s">
        <v>3209</v>
      </c>
      <c r="K4" t="s">
        <v>3210</v>
      </c>
      <c r="L4" t="s">
        <v>3211</v>
      </c>
      <c r="M4" t="s">
        <v>3212</v>
      </c>
      <c r="N4" t="s">
        <v>3213</v>
      </c>
      <c r="O4" t="s">
        <v>2057</v>
      </c>
      <c r="P4" t="s">
        <v>44</v>
      </c>
      <c r="Q4" t="s">
        <v>26</v>
      </c>
    </row>
    <row r="5" spans="1:17">
      <c r="A5" s="600">
        <v>210246</v>
      </c>
      <c r="B5" t="s">
        <v>22</v>
      </c>
      <c r="C5" t="s">
        <v>3146</v>
      </c>
      <c r="D5" t="s">
        <v>3147</v>
      </c>
      <c r="E5" t="s">
        <v>2056</v>
      </c>
      <c r="F5" s="605" t="s">
        <v>3148</v>
      </c>
      <c r="G5" t="s">
        <v>3207</v>
      </c>
      <c r="H5" t="s">
        <v>3208</v>
      </c>
      <c r="I5" t="s">
        <v>23</v>
      </c>
      <c r="J5" t="s">
        <v>3209</v>
      </c>
      <c r="K5" t="s">
        <v>3210</v>
      </c>
      <c r="L5" t="s">
        <v>3211</v>
      </c>
      <c r="M5" t="s">
        <v>3212</v>
      </c>
      <c r="N5" t="s">
        <v>3213</v>
      </c>
      <c r="O5" t="s">
        <v>2057</v>
      </c>
      <c r="P5" t="s">
        <v>44</v>
      </c>
      <c r="Q5" t="s">
        <v>26</v>
      </c>
    </row>
    <row r="6" spans="1:17">
      <c r="A6" s="600">
        <v>210246</v>
      </c>
      <c r="B6" t="s">
        <v>22</v>
      </c>
      <c r="C6" t="s">
        <v>3146</v>
      </c>
      <c r="D6" t="s">
        <v>3147</v>
      </c>
      <c r="E6" t="s">
        <v>2056</v>
      </c>
      <c r="F6" s="605" t="s">
        <v>3148</v>
      </c>
      <c r="G6" t="s">
        <v>3207</v>
      </c>
      <c r="H6" t="s">
        <v>3208</v>
      </c>
      <c r="I6" t="s">
        <v>23</v>
      </c>
      <c r="J6" t="s">
        <v>3209</v>
      </c>
      <c r="K6" t="s">
        <v>3210</v>
      </c>
      <c r="L6" t="s">
        <v>3211</v>
      </c>
      <c r="M6" t="s">
        <v>3212</v>
      </c>
      <c r="N6" t="s">
        <v>3213</v>
      </c>
      <c r="O6" t="s">
        <v>2057</v>
      </c>
      <c r="P6" t="s">
        <v>44</v>
      </c>
      <c r="Q6" t="s">
        <v>26</v>
      </c>
    </row>
    <row r="7" spans="1:17">
      <c r="A7" s="600">
        <v>210246</v>
      </c>
      <c r="B7" t="s">
        <v>22</v>
      </c>
      <c r="C7" t="s">
        <v>3146</v>
      </c>
      <c r="D7" t="s">
        <v>3147</v>
      </c>
      <c r="E7" t="s">
        <v>2056</v>
      </c>
      <c r="F7" s="605" t="s">
        <v>3148</v>
      </c>
      <c r="G7" t="s">
        <v>3207</v>
      </c>
      <c r="H7" t="s">
        <v>3208</v>
      </c>
      <c r="I7" t="s">
        <v>23</v>
      </c>
      <c r="J7" t="s">
        <v>3209</v>
      </c>
      <c r="K7" t="s">
        <v>3210</v>
      </c>
      <c r="L7" t="s">
        <v>3211</v>
      </c>
      <c r="M7" t="s">
        <v>3212</v>
      </c>
      <c r="N7" t="s">
        <v>3213</v>
      </c>
      <c r="O7" t="s">
        <v>2057</v>
      </c>
      <c r="P7" t="s">
        <v>44</v>
      </c>
      <c r="Q7" t="s">
        <v>26</v>
      </c>
    </row>
    <row r="8" spans="1:17">
      <c r="A8" s="600">
        <v>311184</v>
      </c>
      <c r="B8" t="s">
        <v>27</v>
      </c>
      <c r="C8" t="s">
        <v>3146</v>
      </c>
      <c r="D8" t="s">
        <v>3147</v>
      </c>
      <c r="E8" t="s">
        <v>2056</v>
      </c>
      <c r="F8" s="605" t="s">
        <v>3148</v>
      </c>
      <c r="G8" t="s">
        <v>3730</v>
      </c>
      <c r="H8" t="s">
        <v>3731</v>
      </c>
      <c r="I8" t="s">
        <v>23</v>
      </c>
      <c r="J8" t="s">
        <v>3732</v>
      </c>
      <c r="K8" t="s">
        <v>3733</v>
      </c>
      <c r="L8" t="s">
        <v>3734</v>
      </c>
      <c r="M8" t="s">
        <v>3735</v>
      </c>
      <c r="N8" t="s">
        <v>3736</v>
      </c>
      <c r="O8" t="s">
        <v>2057</v>
      </c>
      <c r="P8" t="s">
        <v>48</v>
      </c>
      <c r="Q8" t="s">
        <v>3363</v>
      </c>
    </row>
    <row r="9" spans="1:17">
      <c r="A9">
        <v>311184</v>
      </c>
      <c r="B9" t="s">
        <v>27</v>
      </c>
      <c r="C9" t="s">
        <v>3146</v>
      </c>
      <c r="D9" t="s">
        <v>3147</v>
      </c>
      <c r="E9" t="s">
        <v>2056</v>
      </c>
      <c r="F9" s="605" t="s">
        <v>3148</v>
      </c>
      <c r="G9" t="s">
        <v>3730</v>
      </c>
      <c r="H9" t="s">
        <v>3731</v>
      </c>
      <c r="I9" t="s">
        <v>23</v>
      </c>
      <c r="J9" t="s">
        <v>3732</v>
      </c>
      <c r="K9" t="s">
        <v>3733</v>
      </c>
      <c r="L9" t="s">
        <v>3734</v>
      </c>
      <c r="M9" t="s">
        <v>3735</v>
      </c>
      <c r="N9" t="s">
        <v>3736</v>
      </c>
      <c r="O9" t="s">
        <v>2057</v>
      </c>
      <c r="P9" t="s">
        <v>48</v>
      </c>
      <c r="Q9" t="s">
        <v>3363</v>
      </c>
    </row>
    <row r="10" spans="1:17">
      <c r="A10">
        <v>311184</v>
      </c>
      <c r="B10" t="s">
        <v>27</v>
      </c>
      <c r="C10" t="s">
        <v>3146</v>
      </c>
      <c r="D10" t="s">
        <v>3147</v>
      </c>
      <c r="E10" t="s">
        <v>2056</v>
      </c>
      <c r="F10" s="605" t="s">
        <v>3148</v>
      </c>
      <c r="G10" t="s">
        <v>3730</v>
      </c>
      <c r="H10" t="s">
        <v>3731</v>
      </c>
      <c r="I10" t="s">
        <v>23</v>
      </c>
      <c r="J10" t="s">
        <v>3732</v>
      </c>
      <c r="K10" t="s">
        <v>3733</v>
      </c>
      <c r="L10" t="s">
        <v>3734</v>
      </c>
      <c r="M10" t="s">
        <v>3735</v>
      </c>
      <c r="N10" t="s">
        <v>3736</v>
      </c>
      <c r="O10" t="s">
        <v>2057</v>
      </c>
      <c r="P10" t="s">
        <v>48</v>
      </c>
      <c r="Q10" t="s">
        <v>3363</v>
      </c>
    </row>
    <row r="11" spans="1:17">
      <c r="A11">
        <v>311184</v>
      </c>
      <c r="B11" t="s">
        <v>27</v>
      </c>
      <c r="C11" t="s">
        <v>3146</v>
      </c>
      <c r="D11" t="s">
        <v>3147</v>
      </c>
      <c r="E11" t="s">
        <v>2056</v>
      </c>
      <c r="F11" s="605" t="s">
        <v>3148</v>
      </c>
      <c r="G11" t="s">
        <v>3730</v>
      </c>
      <c r="H11" t="s">
        <v>3731</v>
      </c>
      <c r="I11" t="s">
        <v>23</v>
      </c>
      <c r="J11" t="s">
        <v>3732</v>
      </c>
      <c r="K11" t="s">
        <v>3733</v>
      </c>
      <c r="L11" t="s">
        <v>3734</v>
      </c>
      <c r="M11" t="s">
        <v>3735</v>
      </c>
      <c r="N11" t="s">
        <v>3736</v>
      </c>
      <c r="O11" t="s">
        <v>2057</v>
      </c>
      <c r="P11" t="s">
        <v>48</v>
      </c>
      <c r="Q11" t="s">
        <v>3363</v>
      </c>
    </row>
    <row r="12" spans="1:17">
      <c r="A12">
        <v>311184</v>
      </c>
      <c r="B12" t="s">
        <v>27</v>
      </c>
      <c r="C12" t="s">
        <v>3146</v>
      </c>
      <c r="D12" t="s">
        <v>3147</v>
      </c>
      <c r="E12" t="s">
        <v>2056</v>
      </c>
      <c r="F12" s="605" t="s">
        <v>3148</v>
      </c>
      <c r="G12" t="s">
        <v>3730</v>
      </c>
      <c r="H12" t="s">
        <v>3731</v>
      </c>
      <c r="I12" t="s">
        <v>23</v>
      </c>
      <c r="J12" t="s">
        <v>3732</v>
      </c>
      <c r="K12" t="s">
        <v>3733</v>
      </c>
      <c r="L12" t="s">
        <v>3734</v>
      </c>
      <c r="M12" t="s">
        <v>3735</v>
      </c>
      <c r="N12" t="s">
        <v>3736</v>
      </c>
      <c r="O12" t="s">
        <v>2057</v>
      </c>
      <c r="P12" t="s">
        <v>48</v>
      </c>
      <c r="Q12" t="s">
        <v>3363</v>
      </c>
    </row>
    <row r="13" spans="1:17">
      <c r="A13">
        <v>311184</v>
      </c>
      <c r="B13" t="s">
        <v>27</v>
      </c>
      <c r="C13" t="s">
        <v>3146</v>
      </c>
      <c r="D13" t="s">
        <v>3147</v>
      </c>
      <c r="E13" t="s">
        <v>2056</v>
      </c>
      <c r="F13" s="605" t="s">
        <v>3148</v>
      </c>
      <c r="G13" t="s">
        <v>3730</v>
      </c>
      <c r="H13" t="s">
        <v>3731</v>
      </c>
      <c r="I13" t="s">
        <v>23</v>
      </c>
      <c r="J13" t="s">
        <v>3732</v>
      </c>
      <c r="K13" t="s">
        <v>3733</v>
      </c>
      <c r="L13" t="s">
        <v>3734</v>
      </c>
      <c r="M13" t="s">
        <v>3735</v>
      </c>
      <c r="N13" t="s">
        <v>3736</v>
      </c>
      <c r="O13" t="s">
        <v>2057</v>
      </c>
      <c r="P13" t="s">
        <v>48</v>
      </c>
      <c r="Q13" t="s">
        <v>3363</v>
      </c>
    </row>
    <row r="14" spans="1:17">
      <c r="A14">
        <v>311184</v>
      </c>
      <c r="B14" t="s">
        <v>27</v>
      </c>
      <c r="C14" t="s">
        <v>3146</v>
      </c>
      <c r="D14" t="s">
        <v>3147</v>
      </c>
      <c r="E14" t="s">
        <v>2056</v>
      </c>
      <c r="F14" s="605" t="s">
        <v>3148</v>
      </c>
      <c r="G14" t="s">
        <v>3730</v>
      </c>
      <c r="H14" t="s">
        <v>3731</v>
      </c>
      <c r="I14" t="s">
        <v>23</v>
      </c>
      <c r="J14" t="s">
        <v>3732</v>
      </c>
      <c r="K14" t="s">
        <v>3733</v>
      </c>
      <c r="L14" t="s">
        <v>3734</v>
      </c>
      <c r="M14" t="s">
        <v>3735</v>
      </c>
      <c r="N14" t="s">
        <v>3736</v>
      </c>
      <c r="O14" t="s">
        <v>2057</v>
      </c>
      <c r="P14" t="s">
        <v>48</v>
      </c>
      <c r="Q14" t="s">
        <v>3363</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rgb="FF00B050"/>
  </sheetPr>
  <dimension ref="A1:Q51"/>
  <sheetViews>
    <sheetView workbookViewId="0">
      <selection activeCell="S11" sqref="S11"/>
    </sheetView>
  </sheetViews>
  <sheetFormatPr defaultRowHeight="18.75"/>
  <cols>
    <col min="2" max="2" width="6.75" customWidth="1"/>
    <col min="3" max="3" width="5.125" customWidth="1"/>
    <col min="5" max="5" width="25.125" customWidth="1"/>
    <col min="6" max="6" width="5.625" style="605" customWidth="1"/>
    <col min="7" max="7" width="18.375" customWidth="1"/>
    <col min="9" max="9" width="5" customWidth="1"/>
  </cols>
  <sheetData>
    <row r="1" spans="1:17">
      <c r="A1" s="600">
        <v>112863</v>
      </c>
      <c r="B1" t="s">
        <v>29</v>
      </c>
      <c r="C1" t="s">
        <v>3146</v>
      </c>
      <c r="D1" t="s">
        <v>3147</v>
      </c>
      <c r="E1" t="s">
        <v>352</v>
      </c>
      <c r="F1" s="605" t="s">
        <v>3148</v>
      </c>
      <c r="G1" t="s">
        <v>3464</v>
      </c>
      <c r="H1" t="s">
        <v>23</v>
      </c>
      <c r="I1" t="s">
        <v>23</v>
      </c>
      <c r="J1" t="s">
        <v>3465</v>
      </c>
      <c r="K1" t="s">
        <v>3466</v>
      </c>
      <c r="L1" t="s">
        <v>3467</v>
      </c>
      <c r="M1" t="s">
        <v>3468</v>
      </c>
      <c r="N1" t="s">
        <v>3469</v>
      </c>
      <c r="O1" t="s">
        <v>353</v>
      </c>
      <c r="P1" t="s">
        <v>50</v>
      </c>
      <c r="Q1" t="s">
        <v>432</v>
      </c>
    </row>
    <row r="2" spans="1:17">
      <c r="A2" s="600">
        <v>112863</v>
      </c>
      <c r="B2" t="s">
        <v>29</v>
      </c>
      <c r="C2" t="s">
        <v>3146</v>
      </c>
      <c r="D2" t="s">
        <v>3147</v>
      </c>
      <c r="E2" t="s">
        <v>352</v>
      </c>
      <c r="F2" s="605" t="s">
        <v>3148</v>
      </c>
      <c r="G2" t="s">
        <v>3464</v>
      </c>
      <c r="H2" t="s">
        <v>23</v>
      </c>
      <c r="I2" t="s">
        <v>23</v>
      </c>
      <c r="J2" t="s">
        <v>3465</v>
      </c>
      <c r="K2" t="s">
        <v>3466</v>
      </c>
      <c r="L2" t="s">
        <v>3467</v>
      </c>
      <c r="M2" t="s">
        <v>3468</v>
      </c>
      <c r="N2" t="s">
        <v>3469</v>
      </c>
      <c r="O2" t="s">
        <v>353</v>
      </c>
      <c r="P2" t="s">
        <v>50</v>
      </c>
      <c r="Q2" t="s">
        <v>432</v>
      </c>
    </row>
    <row r="3" spans="1:17">
      <c r="A3" s="600">
        <v>112863</v>
      </c>
      <c r="B3" t="s">
        <v>29</v>
      </c>
      <c r="C3" t="s">
        <v>3146</v>
      </c>
      <c r="D3" t="s">
        <v>3147</v>
      </c>
      <c r="E3" t="s">
        <v>352</v>
      </c>
      <c r="F3" s="605" t="s">
        <v>3148</v>
      </c>
      <c r="G3" t="s">
        <v>3464</v>
      </c>
      <c r="H3" t="s">
        <v>23</v>
      </c>
      <c r="I3" t="s">
        <v>23</v>
      </c>
      <c r="J3" t="s">
        <v>3465</v>
      </c>
      <c r="K3" t="s">
        <v>3466</v>
      </c>
      <c r="L3" t="s">
        <v>3467</v>
      </c>
      <c r="M3" t="s">
        <v>3468</v>
      </c>
      <c r="N3" t="s">
        <v>3469</v>
      </c>
      <c r="O3" t="s">
        <v>353</v>
      </c>
      <c r="P3" t="s">
        <v>50</v>
      </c>
      <c r="Q3" t="s">
        <v>432</v>
      </c>
    </row>
    <row r="4" spans="1:17">
      <c r="A4" s="600">
        <v>114182</v>
      </c>
      <c r="B4" t="s">
        <v>22</v>
      </c>
      <c r="C4" t="s">
        <v>3146</v>
      </c>
      <c r="D4" t="s">
        <v>3147</v>
      </c>
      <c r="E4" t="s">
        <v>352</v>
      </c>
      <c r="F4" s="605" t="s">
        <v>3148</v>
      </c>
      <c r="G4" t="s">
        <v>3154</v>
      </c>
      <c r="H4" t="s">
        <v>23</v>
      </c>
      <c r="I4" t="s">
        <v>23</v>
      </c>
      <c r="J4" t="s">
        <v>3155</v>
      </c>
      <c r="K4" t="s">
        <v>3156</v>
      </c>
      <c r="L4" t="s">
        <v>3157</v>
      </c>
      <c r="M4" t="s">
        <v>3158</v>
      </c>
      <c r="N4" t="s">
        <v>362</v>
      </c>
      <c r="O4" t="s">
        <v>353</v>
      </c>
      <c r="P4" t="s">
        <v>28</v>
      </c>
      <c r="Q4" t="s">
        <v>432</v>
      </c>
    </row>
    <row r="5" spans="1:17">
      <c r="A5" s="600">
        <v>114182</v>
      </c>
      <c r="B5" t="s">
        <v>22</v>
      </c>
      <c r="C5" t="s">
        <v>3146</v>
      </c>
      <c r="D5" t="s">
        <v>3147</v>
      </c>
      <c r="E5" t="s">
        <v>352</v>
      </c>
      <c r="F5" s="605" t="s">
        <v>3148</v>
      </c>
      <c r="G5" t="s">
        <v>3154</v>
      </c>
      <c r="H5" t="s">
        <v>23</v>
      </c>
      <c r="I5" t="s">
        <v>23</v>
      </c>
      <c r="J5" t="s">
        <v>3155</v>
      </c>
      <c r="K5" t="s">
        <v>3156</v>
      </c>
      <c r="L5" t="s">
        <v>3157</v>
      </c>
      <c r="M5" t="s">
        <v>3158</v>
      </c>
      <c r="N5" t="s">
        <v>362</v>
      </c>
      <c r="O5" t="s">
        <v>353</v>
      </c>
      <c r="P5" t="s">
        <v>28</v>
      </c>
      <c r="Q5" t="s">
        <v>432</v>
      </c>
    </row>
    <row r="6" spans="1:17">
      <c r="A6" s="600">
        <v>114182</v>
      </c>
      <c r="B6" t="s">
        <v>22</v>
      </c>
      <c r="C6" t="s">
        <v>3146</v>
      </c>
      <c r="D6" t="s">
        <v>3147</v>
      </c>
      <c r="E6" t="s">
        <v>352</v>
      </c>
      <c r="F6" s="605" t="s">
        <v>3148</v>
      </c>
      <c r="G6" t="s">
        <v>3154</v>
      </c>
      <c r="H6" t="s">
        <v>23</v>
      </c>
      <c r="I6" t="s">
        <v>23</v>
      </c>
      <c r="J6" t="s">
        <v>3155</v>
      </c>
      <c r="K6" t="s">
        <v>3156</v>
      </c>
      <c r="L6" t="s">
        <v>3157</v>
      </c>
      <c r="M6" t="s">
        <v>3158</v>
      </c>
      <c r="N6" t="s">
        <v>362</v>
      </c>
      <c r="O6" t="s">
        <v>353</v>
      </c>
      <c r="P6" t="s">
        <v>28</v>
      </c>
      <c r="Q6" t="s">
        <v>432</v>
      </c>
    </row>
    <row r="7" spans="1:17">
      <c r="A7" s="600">
        <v>115577</v>
      </c>
      <c r="B7" t="s">
        <v>75</v>
      </c>
      <c r="C7" t="s">
        <v>3146</v>
      </c>
      <c r="D7" t="s">
        <v>3147</v>
      </c>
      <c r="E7" t="s">
        <v>352</v>
      </c>
      <c r="F7" s="605" t="s">
        <v>3148</v>
      </c>
      <c r="G7" t="s">
        <v>3476</v>
      </c>
      <c r="H7" t="s">
        <v>23</v>
      </c>
      <c r="I7" t="s">
        <v>23</v>
      </c>
      <c r="J7" t="s">
        <v>3176</v>
      </c>
      <c r="K7" t="s">
        <v>3477</v>
      </c>
      <c r="L7" t="s">
        <v>3478</v>
      </c>
      <c r="M7" t="s">
        <v>3479</v>
      </c>
      <c r="N7" t="s">
        <v>3480</v>
      </c>
      <c r="O7" t="s">
        <v>353</v>
      </c>
      <c r="P7" t="s">
        <v>475</v>
      </c>
      <c r="Q7" t="s">
        <v>245</v>
      </c>
    </row>
    <row r="8" spans="1:17">
      <c r="A8" s="600">
        <v>116930</v>
      </c>
      <c r="B8" t="s">
        <v>43</v>
      </c>
      <c r="C8" t="s">
        <v>3146</v>
      </c>
      <c r="D8" t="s">
        <v>3147</v>
      </c>
      <c r="E8" t="s">
        <v>352</v>
      </c>
      <c r="F8" s="605" t="s">
        <v>3148</v>
      </c>
      <c r="G8" t="s">
        <v>3708</v>
      </c>
      <c r="H8" t="s">
        <v>3709</v>
      </c>
      <c r="I8" t="s">
        <v>23</v>
      </c>
      <c r="J8" t="s">
        <v>3710</v>
      </c>
      <c r="K8" t="s">
        <v>3711</v>
      </c>
      <c r="L8" t="s">
        <v>3712</v>
      </c>
      <c r="M8" t="s">
        <v>3713</v>
      </c>
      <c r="N8" t="s">
        <v>3714</v>
      </c>
      <c r="O8" t="s">
        <v>353</v>
      </c>
      <c r="P8" t="s">
        <v>387</v>
      </c>
      <c r="Q8" t="s">
        <v>2140</v>
      </c>
    </row>
    <row r="9" spans="1:17">
      <c r="A9" s="600">
        <v>116930</v>
      </c>
      <c r="B9" t="s">
        <v>43</v>
      </c>
      <c r="C9" t="s">
        <v>3146</v>
      </c>
      <c r="D9" t="s">
        <v>3147</v>
      </c>
      <c r="E9" t="s">
        <v>352</v>
      </c>
      <c r="F9" s="605" t="s">
        <v>3148</v>
      </c>
      <c r="G9" t="s">
        <v>3708</v>
      </c>
      <c r="H9" t="s">
        <v>3709</v>
      </c>
      <c r="I9" t="s">
        <v>23</v>
      </c>
      <c r="J9" t="s">
        <v>3710</v>
      </c>
      <c r="K9" t="s">
        <v>3711</v>
      </c>
      <c r="L9" t="s">
        <v>3712</v>
      </c>
      <c r="M9" t="s">
        <v>3713</v>
      </c>
      <c r="N9" t="s">
        <v>3714</v>
      </c>
      <c r="O9" t="s">
        <v>353</v>
      </c>
      <c r="P9" t="s">
        <v>387</v>
      </c>
      <c r="Q9" t="s">
        <v>2140</v>
      </c>
    </row>
    <row r="10" spans="1:17">
      <c r="A10" s="600">
        <v>116930</v>
      </c>
      <c r="B10" t="s">
        <v>43</v>
      </c>
      <c r="C10" t="s">
        <v>3146</v>
      </c>
      <c r="D10" t="s">
        <v>3147</v>
      </c>
      <c r="E10" t="s">
        <v>352</v>
      </c>
      <c r="F10" s="605" t="s">
        <v>3148</v>
      </c>
      <c r="G10" t="s">
        <v>3708</v>
      </c>
      <c r="H10" t="s">
        <v>3709</v>
      </c>
      <c r="I10" t="s">
        <v>23</v>
      </c>
      <c r="J10" t="s">
        <v>3710</v>
      </c>
      <c r="K10" t="s">
        <v>3711</v>
      </c>
      <c r="L10" t="s">
        <v>3712</v>
      </c>
      <c r="M10" t="s">
        <v>3713</v>
      </c>
      <c r="N10" t="s">
        <v>3714</v>
      </c>
      <c r="O10" t="s">
        <v>353</v>
      </c>
      <c r="P10" t="s">
        <v>387</v>
      </c>
      <c r="Q10" t="s">
        <v>2140</v>
      </c>
    </row>
    <row r="11" spans="1:17">
      <c r="A11" s="600">
        <v>116989</v>
      </c>
      <c r="B11" t="s">
        <v>55</v>
      </c>
      <c r="C11" t="s">
        <v>3146</v>
      </c>
      <c r="D11" t="s">
        <v>3147</v>
      </c>
      <c r="E11" t="s">
        <v>352</v>
      </c>
      <c r="F11" s="605" t="s">
        <v>3148</v>
      </c>
      <c r="G11" t="s">
        <v>3481</v>
      </c>
      <c r="H11" t="s">
        <v>23</v>
      </c>
      <c r="I11" t="s">
        <v>23</v>
      </c>
      <c r="J11" t="s">
        <v>3176</v>
      </c>
      <c r="K11" t="s">
        <v>3482</v>
      </c>
      <c r="L11" t="s">
        <v>3483</v>
      </c>
      <c r="M11" t="s">
        <v>3484</v>
      </c>
      <c r="N11" t="s">
        <v>3485</v>
      </c>
      <c r="O11" t="s">
        <v>353</v>
      </c>
      <c r="P11" t="s">
        <v>401</v>
      </c>
      <c r="Q11" t="s">
        <v>432</v>
      </c>
    </row>
    <row r="12" spans="1:17">
      <c r="A12" s="600">
        <v>116989</v>
      </c>
      <c r="B12" t="s">
        <v>55</v>
      </c>
      <c r="C12" t="s">
        <v>3146</v>
      </c>
      <c r="D12" t="s">
        <v>3147</v>
      </c>
      <c r="E12" t="s">
        <v>352</v>
      </c>
      <c r="F12" s="605" t="s">
        <v>3148</v>
      </c>
      <c r="G12" t="s">
        <v>3481</v>
      </c>
      <c r="H12" t="s">
        <v>23</v>
      </c>
      <c r="I12" t="s">
        <v>23</v>
      </c>
      <c r="J12" t="s">
        <v>3176</v>
      </c>
      <c r="K12" t="s">
        <v>3482</v>
      </c>
      <c r="L12" t="s">
        <v>3483</v>
      </c>
      <c r="M12" t="s">
        <v>3484</v>
      </c>
      <c r="N12" t="s">
        <v>3485</v>
      </c>
      <c r="O12" t="s">
        <v>353</v>
      </c>
      <c r="P12" t="s">
        <v>401</v>
      </c>
      <c r="Q12" t="s">
        <v>432</v>
      </c>
    </row>
    <row r="13" spans="1:17">
      <c r="A13" s="600">
        <v>116989</v>
      </c>
      <c r="B13" t="s">
        <v>55</v>
      </c>
      <c r="C13" t="s">
        <v>3146</v>
      </c>
      <c r="D13" t="s">
        <v>3147</v>
      </c>
      <c r="E13" t="s">
        <v>352</v>
      </c>
      <c r="F13" s="605" t="s">
        <v>3148</v>
      </c>
      <c r="G13" t="s">
        <v>3481</v>
      </c>
      <c r="H13" t="s">
        <v>23</v>
      </c>
      <c r="I13" t="s">
        <v>23</v>
      </c>
      <c r="J13" t="s">
        <v>3176</v>
      </c>
      <c r="K13" t="s">
        <v>3482</v>
      </c>
      <c r="L13" t="s">
        <v>3483</v>
      </c>
      <c r="M13" t="s">
        <v>3484</v>
      </c>
      <c r="N13" t="s">
        <v>3485</v>
      </c>
      <c r="O13" t="s">
        <v>353</v>
      </c>
      <c r="P13" t="s">
        <v>401</v>
      </c>
      <c r="Q13" t="s">
        <v>432</v>
      </c>
    </row>
    <row r="14" spans="1:17">
      <c r="A14" s="600">
        <v>118035</v>
      </c>
      <c r="B14" t="s">
        <v>49</v>
      </c>
      <c r="C14" t="s">
        <v>3146</v>
      </c>
      <c r="D14" t="s">
        <v>3147</v>
      </c>
      <c r="E14" t="s">
        <v>352</v>
      </c>
      <c r="F14" s="605" t="s">
        <v>3148</v>
      </c>
      <c r="G14" t="s">
        <v>3425</v>
      </c>
      <c r="H14" t="s">
        <v>3426</v>
      </c>
      <c r="I14" t="s">
        <v>23</v>
      </c>
      <c r="J14" t="s">
        <v>3427</v>
      </c>
      <c r="K14" t="s">
        <v>3428</v>
      </c>
      <c r="L14" t="s">
        <v>3429</v>
      </c>
      <c r="M14" t="s">
        <v>3430</v>
      </c>
      <c r="N14" t="s">
        <v>3431</v>
      </c>
      <c r="O14" t="s">
        <v>353</v>
      </c>
      <c r="P14" t="s">
        <v>396</v>
      </c>
      <c r="Q14" t="s">
        <v>72</v>
      </c>
    </row>
    <row r="15" spans="1:17">
      <c r="A15" s="600">
        <v>210097</v>
      </c>
      <c r="B15" t="s">
        <v>53</v>
      </c>
      <c r="C15" t="s">
        <v>3146</v>
      </c>
      <c r="D15" t="s">
        <v>3147</v>
      </c>
      <c r="E15" t="s">
        <v>352</v>
      </c>
      <c r="F15" s="605" t="s">
        <v>3148</v>
      </c>
      <c r="G15" t="s">
        <v>3201</v>
      </c>
      <c r="H15" t="s">
        <v>23</v>
      </c>
      <c r="I15" t="s">
        <v>23</v>
      </c>
      <c r="J15" t="s">
        <v>3202</v>
      </c>
      <c r="K15" t="s">
        <v>3203</v>
      </c>
      <c r="L15" t="s">
        <v>3204</v>
      </c>
      <c r="M15" t="s">
        <v>3205</v>
      </c>
      <c r="N15" t="s">
        <v>3206</v>
      </c>
      <c r="O15" t="s">
        <v>353</v>
      </c>
      <c r="P15" t="s">
        <v>404</v>
      </c>
      <c r="Q15" t="s">
        <v>81</v>
      </c>
    </row>
    <row r="16" spans="1:17">
      <c r="A16" s="600">
        <v>210097</v>
      </c>
      <c r="B16" t="s">
        <v>53</v>
      </c>
      <c r="C16" t="s">
        <v>3146</v>
      </c>
      <c r="D16" t="s">
        <v>3147</v>
      </c>
      <c r="E16" t="s">
        <v>352</v>
      </c>
      <c r="F16" s="605" t="s">
        <v>3148</v>
      </c>
      <c r="G16" t="s">
        <v>3201</v>
      </c>
      <c r="H16" t="s">
        <v>23</v>
      </c>
      <c r="I16" t="s">
        <v>23</v>
      </c>
      <c r="J16" t="s">
        <v>3202</v>
      </c>
      <c r="K16" t="s">
        <v>3203</v>
      </c>
      <c r="L16" t="s">
        <v>3204</v>
      </c>
      <c r="M16" t="s">
        <v>3205</v>
      </c>
      <c r="N16" t="s">
        <v>3206</v>
      </c>
      <c r="O16" t="s">
        <v>353</v>
      </c>
      <c r="P16" t="s">
        <v>404</v>
      </c>
      <c r="Q16" t="s">
        <v>81</v>
      </c>
    </row>
    <row r="17" spans="1:17">
      <c r="A17" s="600">
        <v>210097</v>
      </c>
      <c r="B17" t="s">
        <v>53</v>
      </c>
      <c r="C17" t="s">
        <v>3146</v>
      </c>
      <c r="D17" t="s">
        <v>3147</v>
      </c>
      <c r="E17" t="s">
        <v>352</v>
      </c>
      <c r="F17" s="605" t="s">
        <v>3148</v>
      </c>
      <c r="G17" t="s">
        <v>3201</v>
      </c>
      <c r="H17" t="s">
        <v>23</v>
      </c>
      <c r="I17" t="s">
        <v>23</v>
      </c>
      <c r="J17" t="s">
        <v>3202</v>
      </c>
      <c r="K17" t="s">
        <v>3203</v>
      </c>
      <c r="L17" t="s">
        <v>3204</v>
      </c>
      <c r="M17" t="s">
        <v>3205</v>
      </c>
      <c r="N17" t="s">
        <v>3206</v>
      </c>
      <c r="O17" t="s">
        <v>353</v>
      </c>
      <c r="P17" t="s">
        <v>404</v>
      </c>
      <c r="Q17" t="s">
        <v>81</v>
      </c>
    </row>
    <row r="18" spans="1:17">
      <c r="A18">
        <v>210246</v>
      </c>
      <c r="B18" t="s">
        <v>57</v>
      </c>
      <c r="C18" t="s">
        <v>3146</v>
      </c>
      <c r="D18" t="s">
        <v>3147</v>
      </c>
      <c r="E18" t="s">
        <v>352</v>
      </c>
      <c r="F18" s="605" t="s">
        <v>3148</v>
      </c>
      <c r="G18" t="s">
        <v>3207</v>
      </c>
      <c r="H18" t="s">
        <v>3208</v>
      </c>
      <c r="I18" t="s">
        <v>23</v>
      </c>
      <c r="J18" t="s">
        <v>3209</v>
      </c>
      <c r="K18" t="s">
        <v>3210</v>
      </c>
      <c r="L18" t="s">
        <v>3211</v>
      </c>
      <c r="M18" t="s">
        <v>3212</v>
      </c>
      <c r="N18" t="s">
        <v>3213</v>
      </c>
      <c r="O18" t="s">
        <v>353</v>
      </c>
      <c r="P18" t="s">
        <v>445</v>
      </c>
      <c r="Q18" t="s">
        <v>3749</v>
      </c>
    </row>
    <row r="19" spans="1:17">
      <c r="A19">
        <v>210246</v>
      </c>
      <c r="B19" t="s">
        <v>57</v>
      </c>
      <c r="C19" t="s">
        <v>3146</v>
      </c>
      <c r="D19" t="s">
        <v>3147</v>
      </c>
      <c r="E19" t="s">
        <v>352</v>
      </c>
      <c r="F19" s="605" t="s">
        <v>3148</v>
      </c>
      <c r="G19" t="s">
        <v>3207</v>
      </c>
      <c r="H19" t="s">
        <v>3208</v>
      </c>
      <c r="I19" t="s">
        <v>23</v>
      </c>
      <c r="J19" t="s">
        <v>3209</v>
      </c>
      <c r="K19" t="s">
        <v>3210</v>
      </c>
      <c r="L19" t="s">
        <v>3211</v>
      </c>
      <c r="M19" t="s">
        <v>3212</v>
      </c>
      <c r="N19" t="s">
        <v>3213</v>
      </c>
      <c r="O19" t="s">
        <v>353</v>
      </c>
      <c r="P19" t="s">
        <v>445</v>
      </c>
      <c r="Q19" t="s">
        <v>3749</v>
      </c>
    </row>
    <row r="20" spans="1:17">
      <c r="A20">
        <v>210246</v>
      </c>
      <c r="B20" t="s">
        <v>57</v>
      </c>
      <c r="C20" t="s">
        <v>3146</v>
      </c>
      <c r="D20" t="s">
        <v>3147</v>
      </c>
      <c r="E20" t="s">
        <v>352</v>
      </c>
      <c r="F20" s="605" t="s">
        <v>3148</v>
      </c>
      <c r="G20" t="s">
        <v>3207</v>
      </c>
      <c r="H20" t="s">
        <v>3208</v>
      </c>
      <c r="I20" t="s">
        <v>23</v>
      </c>
      <c r="J20" t="s">
        <v>3209</v>
      </c>
      <c r="K20" t="s">
        <v>3210</v>
      </c>
      <c r="L20" t="s">
        <v>3211</v>
      </c>
      <c r="M20" t="s">
        <v>3212</v>
      </c>
      <c r="N20" t="s">
        <v>3213</v>
      </c>
      <c r="O20" t="s">
        <v>353</v>
      </c>
      <c r="P20" t="s">
        <v>445</v>
      </c>
      <c r="Q20" t="s">
        <v>3749</v>
      </c>
    </row>
    <row r="21" spans="1:17">
      <c r="A21">
        <v>211772</v>
      </c>
      <c r="B21" t="s">
        <v>59</v>
      </c>
      <c r="C21" t="s">
        <v>3146</v>
      </c>
      <c r="D21" t="s">
        <v>3147</v>
      </c>
      <c r="E21" t="s">
        <v>352</v>
      </c>
      <c r="F21" s="605" t="s">
        <v>3148</v>
      </c>
      <c r="G21" t="s">
        <v>3487</v>
      </c>
      <c r="H21" t="s">
        <v>3488</v>
      </c>
      <c r="I21" t="s">
        <v>23</v>
      </c>
      <c r="J21" t="s">
        <v>3489</v>
      </c>
      <c r="K21" t="s">
        <v>3490</v>
      </c>
      <c r="L21" t="s">
        <v>3491</v>
      </c>
      <c r="M21" t="s">
        <v>3492</v>
      </c>
      <c r="N21" t="s">
        <v>3493</v>
      </c>
      <c r="O21" t="s">
        <v>353</v>
      </c>
      <c r="P21" t="s">
        <v>451</v>
      </c>
      <c r="Q21" t="s">
        <v>432</v>
      </c>
    </row>
    <row r="22" spans="1:17">
      <c r="A22">
        <v>211772</v>
      </c>
      <c r="B22" t="s">
        <v>59</v>
      </c>
      <c r="C22" t="s">
        <v>3146</v>
      </c>
      <c r="D22" t="s">
        <v>3147</v>
      </c>
      <c r="E22" t="s">
        <v>352</v>
      </c>
      <c r="F22" s="605" t="s">
        <v>3148</v>
      </c>
      <c r="G22" t="s">
        <v>3487</v>
      </c>
      <c r="H22" t="s">
        <v>3488</v>
      </c>
      <c r="I22" t="s">
        <v>23</v>
      </c>
      <c r="J22" t="s">
        <v>3489</v>
      </c>
      <c r="K22" t="s">
        <v>3490</v>
      </c>
      <c r="L22" t="s">
        <v>3491</v>
      </c>
      <c r="M22" t="s">
        <v>3492</v>
      </c>
      <c r="N22" t="s">
        <v>3493</v>
      </c>
      <c r="O22" t="s">
        <v>353</v>
      </c>
      <c r="P22" t="s">
        <v>451</v>
      </c>
      <c r="Q22" t="s">
        <v>432</v>
      </c>
    </row>
    <row r="23" spans="1:17">
      <c r="A23">
        <v>211772</v>
      </c>
      <c r="B23" t="s">
        <v>59</v>
      </c>
      <c r="C23" t="s">
        <v>3146</v>
      </c>
      <c r="D23" t="s">
        <v>3147</v>
      </c>
      <c r="E23" t="s">
        <v>352</v>
      </c>
      <c r="F23" s="605" t="s">
        <v>3148</v>
      </c>
      <c r="G23" t="s">
        <v>3487</v>
      </c>
      <c r="H23" t="s">
        <v>3488</v>
      </c>
      <c r="I23" t="s">
        <v>23</v>
      </c>
      <c r="J23" t="s">
        <v>3489</v>
      </c>
      <c r="K23" t="s">
        <v>3490</v>
      </c>
      <c r="L23" t="s">
        <v>3491</v>
      </c>
      <c r="M23" t="s">
        <v>3492</v>
      </c>
      <c r="N23" t="s">
        <v>3493</v>
      </c>
      <c r="O23" t="s">
        <v>353</v>
      </c>
      <c r="P23" t="s">
        <v>451</v>
      </c>
      <c r="Q23" t="s">
        <v>432</v>
      </c>
    </row>
    <row r="24" spans="1:17">
      <c r="A24">
        <v>212812</v>
      </c>
      <c r="B24" t="s">
        <v>62</v>
      </c>
      <c r="C24" t="s">
        <v>3146</v>
      </c>
      <c r="D24" t="s">
        <v>3147</v>
      </c>
      <c r="E24" t="s">
        <v>352</v>
      </c>
      <c r="F24" s="605" t="s">
        <v>3148</v>
      </c>
      <c r="G24" t="s">
        <v>4098</v>
      </c>
      <c r="H24" t="s">
        <v>4099</v>
      </c>
      <c r="I24" t="s">
        <v>23</v>
      </c>
      <c r="J24" t="s">
        <v>4100</v>
      </c>
      <c r="K24" t="s">
        <v>4101</v>
      </c>
      <c r="L24" t="s">
        <v>4102</v>
      </c>
      <c r="M24" t="s">
        <v>4103</v>
      </c>
      <c r="N24" t="s">
        <v>23</v>
      </c>
      <c r="O24" t="s">
        <v>353</v>
      </c>
      <c r="P24" t="s">
        <v>431</v>
      </c>
      <c r="Q24" t="s">
        <v>3911</v>
      </c>
    </row>
    <row r="25" spans="1:17">
      <c r="A25">
        <v>213208</v>
      </c>
      <c r="B25" t="s">
        <v>41</v>
      </c>
      <c r="C25" t="s">
        <v>3146</v>
      </c>
      <c r="D25" t="s">
        <v>3147</v>
      </c>
      <c r="E25" t="s">
        <v>352</v>
      </c>
      <c r="F25" s="605" t="s">
        <v>3148</v>
      </c>
      <c r="G25" t="s">
        <v>3219</v>
      </c>
      <c r="H25" t="s">
        <v>3220</v>
      </c>
      <c r="I25" t="s">
        <v>23</v>
      </c>
      <c r="J25" t="s">
        <v>3221</v>
      </c>
      <c r="K25" t="s">
        <v>3222</v>
      </c>
      <c r="L25" t="s">
        <v>3223</v>
      </c>
      <c r="M25" t="s">
        <v>3224</v>
      </c>
      <c r="N25" t="s">
        <v>3225</v>
      </c>
      <c r="O25" t="s">
        <v>353</v>
      </c>
      <c r="P25" t="s">
        <v>474</v>
      </c>
      <c r="Q25" t="s">
        <v>3727</v>
      </c>
    </row>
    <row r="26" spans="1:17">
      <c r="A26">
        <v>213208</v>
      </c>
      <c r="B26" t="s">
        <v>41</v>
      </c>
      <c r="C26" t="s">
        <v>3146</v>
      </c>
      <c r="D26" t="s">
        <v>3147</v>
      </c>
      <c r="E26" t="s">
        <v>352</v>
      </c>
      <c r="F26" s="605" t="s">
        <v>3148</v>
      </c>
      <c r="G26" t="s">
        <v>3219</v>
      </c>
      <c r="H26" t="s">
        <v>3220</v>
      </c>
      <c r="I26" t="s">
        <v>23</v>
      </c>
      <c r="J26" t="s">
        <v>3221</v>
      </c>
      <c r="K26" t="s">
        <v>3222</v>
      </c>
      <c r="L26" t="s">
        <v>3223</v>
      </c>
      <c r="M26" t="s">
        <v>3224</v>
      </c>
      <c r="N26" t="s">
        <v>3225</v>
      </c>
      <c r="O26" t="s">
        <v>353</v>
      </c>
      <c r="P26" t="s">
        <v>474</v>
      </c>
      <c r="Q26" t="s">
        <v>3727</v>
      </c>
    </row>
    <row r="27" spans="1:17">
      <c r="A27">
        <v>213208</v>
      </c>
      <c r="B27" t="s">
        <v>41</v>
      </c>
      <c r="C27" t="s">
        <v>3146</v>
      </c>
      <c r="D27" t="s">
        <v>3147</v>
      </c>
      <c r="E27" t="s">
        <v>352</v>
      </c>
      <c r="F27" s="605" t="s">
        <v>3148</v>
      </c>
      <c r="G27" t="s">
        <v>3219</v>
      </c>
      <c r="H27" t="s">
        <v>3220</v>
      </c>
      <c r="I27" t="s">
        <v>23</v>
      </c>
      <c r="J27" t="s">
        <v>3221</v>
      </c>
      <c r="K27" t="s">
        <v>3222</v>
      </c>
      <c r="L27" t="s">
        <v>3223</v>
      </c>
      <c r="M27" t="s">
        <v>3224</v>
      </c>
      <c r="N27" t="s">
        <v>3225</v>
      </c>
      <c r="O27" t="s">
        <v>353</v>
      </c>
      <c r="P27" t="s">
        <v>474</v>
      </c>
      <c r="Q27" t="s">
        <v>3727</v>
      </c>
    </row>
    <row r="28" spans="1:17">
      <c r="A28">
        <v>312356</v>
      </c>
      <c r="B28" t="s">
        <v>76</v>
      </c>
      <c r="C28" t="s">
        <v>3146</v>
      </c>
      <c r="D28" t="s">
        <v>3147</v>
      </c>
      <c r="E28" t="s">
        <v>352</v>
      </c>
      <c r="F28" s="605" t="s">
        <v>3148</v>
      </c>
      <c r="G28" t="s">
        <v>3509</v>
      </c>
      <c r="H28" t="s">
        <v>3510</v>
      </c>
      <c r="I28" t="s">
        <v>23</v>
      </c>
      <c r="J28" t="s">
        <v>3511</v>
      </c>
      <c r="K28" t="s">
        <v>3512</v>
      </c>
      <c r="L28" t="s">
        <v>3513</v>
      </c>
      <c r="M28" t="s">
        <v>3514</v>
      </c>
      <c r="N28" t="s">
        <v>3515</v>
      </c>
      <c r="O28" t="s">
        <v>353</v>
      </c>
      <c r="P28" t="s">
        <v>411</v>
      </c>
      <c r="Q28" t="s">
        <v>3827</v>
      </c>
    </row>
    <row r="29" spans="1:17">
      <c r="A29">
        <v>316860</v>
      </c>
      <c r="B29" t="s">
        <v>51</v>
      </c>
      <c r="C29" t="s">
        <v>3146</v>
      </c>
      <c r="D29" t="s">
        <v>3147</v>
      </c>
      <c r="E29" t="s">
        <v>352</v>
      </c>
      <c r="F29" s="605" t="s">
        <v>3148</v>
      </c>
      <c r="G29" t="s">
        <v>3771</v>
      </c>
      <c r="H29" t="s">
        <v>3772</v>
      </c>
      <c r="I29" t="s">
        <v>23</v>
      </c>
      <c r="J29" t="s">
        <v>3773</v>
      </c>
      <c r="K29" t="s">
        <v>3774</v>
      </c>
      <c r="L29" t="s">
        <v>3775</v>
      </c>
      <c r="M29" t="s">
        <v>3776</v>
      </c>
      <c r="N29" t="s">
        <v>3777</v>
      </c>
      <c r="O29" t="s">
        <v>353</v>
      </c>
      <c r="P29" t="s">
        <v>394</v>
      </c>
      <c r="Q29" t="s">
        <v>432</v>
      </c>
    </row>
    <row r="30" spans="1:17">
      <c r="A30">
        <v>316860</v>
      </c>
      <c r="B30" t="s">
        <v>51</v>
      </c>
      <c r="C30" t="s">
        <v>3146</v>
      </c>
      <c r="D30" t="s">
        <v>3147</v>
      </c>
      <c r="E30" t="s">
        <v>352</v>
      </c>
      <c r="F30" s="605" t="s">
        <v>3148</v>
      </c>
      <c r="G30" t="s">
        <v>3771</v>
      </c>
      <c r="H30" t="s">
        <v>3772</v>
      </c>
      <c r="I30" t="s">
        <v>23</v>
      </c>
      <c r="J30" t="s">
        <v>3773</v>
      </c>
      <c r="K30" t="s">
        <v>3774</v>
      </c>
      <c r="L30" t="s">
        <v>3775</v>
      </c>
      <c r="M30" t="s">
        <v>3776</v>
      </c>
      <c r="N30" t="s">
        <v>3777</v>
      </c>
      <c r="O30" t="s">
        <v>353</v>
      </c>
      <c r="P30" t="s">
        <v>394</v>
      </c>
      <c r="Q30" t="s">
        <v>432</v>
      </c>
    </row>
    <row r="31" spans="1:17">
      <c r="A31">
        <v>316860</v>
      </c>
      <c r="B31" t="s">
        <v>51</v>
      </c>
      <c r="C31" t="s">
        <v>3146</v>
      </c>
      <c r="D31" t="s">
        <v>3147</v>
      </c>
      <c r="E31" t="s">
        <v>352</v>
      </c>
      <c r="F31" s="605" t="s">
        <v>3148</v>
      </c>
      <c r="G31" t="s">
        <v>3771</v>
      </c>
      <c r="H31" t="s">
        <v>3772</v>
      </c>
      <c r="I31" t="s">
        <v>23</v>
      </c>
      <c r="J31" t="s">
        <v>3773</v>
      </c>
      <c r="K31" t="s">
        <v>3774</v>
      </c>
      <c r="L31" t="s">
        <v>3775</v>
      </c>
      <c r="M31" t="s">
        <v>3776</v>
      </c>
      <c r="N31" t="s">
        <v>3777</v>
      </c>
      <c r="O31" t="s">
        <v>353</v>
      </c>
      <c r="P31" t="s">
        <v>394</v>
      </c>
      <c r="Q31" t="s">
        <v>432</v>
      </c>
    </row>
    <row r="32" spans="1:17">
      <c r="A32">
        <v>411497</v>
      </c>
      <c r="B32" t="s">
        <v>27</v>
      </c>
      <c r="C32" t="s">
        <v>3146</v>
      </c>
      <c r="D32" t="s">
        <v>3147</v>
      </c>
      <c r="E32" t="s">
        <v>352</v>
      </c>
      <c r="F32" s="605" t="s">
        <v>3148</v>
      </c>
      <c r="G32" t="s">
        <v>3786</v>
      </c>
      <c r="H32" t="s">
        <v>3787</v>
      </c>
      <c r="I32" t="s">
        <v>23</v>
      </c>
      <c r="J32" t="s">
        <v>3788</v>
      </c>
      <c r="K32" t="s">
        <v>3789</v>
      </c>
      <c r="L32" t="s">
        <v>3790</v>
      </c>
      <c r="M32" t="s">
        <v>3791</v>
      </c>
      <c r="N32" t="s">
        <v>3792</v>
      </c>
      <c r="O32" t="s">
        <v>353</v>
      </c>
      <c r="P32" t="s">
        <v>58</v>
      </c>
      <c r="Q32" t="s">
        <v>432</v>
      </c>
    </row>
    <row r="33" spans="1:17">
      <c r="A33">
        <v>411497</v>
      </c>
      <c r="B33" t="s">
        <v>27</v>
      </c>
      <c r="C33" t="s">
        <v>3146</v>
      </c>
      <c r="D33" t="s">
        <v>3147</v>
      </c>
      <c r="E33" t="s">
        <v>352</v>
      </c>
      <c r="F33" s="605" t="s">
        <v>3148</v>
      </c>
      <c r="G33" t="s">
        <v>3786</v>
      </c>
      <c r="H33" t="s">
        <v>3787</v>
      </c>
      <c r="I33" t="s">
        <v>23</v>
      </c>
      <c r="J33" t="s">
        <v>3788</v>
      </c>
      <c r="K33" t="s">
        <v>3789</v>
      </c>
      <c r="L33" t="s">
        <v>3790</v>
      </c>
      <c r="M33" t="s">
        <v>3791</v>
      </c>
      <c r="N33" t="s">
        <v>3792</v>
      </c>
      <c r="O33" t="s">
        <v>353</v>
      </c>
      <c r="P33" t="s">
        <v>58</v>
      </c>
      <c r="Q33" t="s">
        <v>432</v>
      </c>
    </row>
    <row r="34" spans="1:17">
      <c r="A34">
        <v>411497</v>
      </c>
      <c r="B34" t="s">
        <v>27</v>
      </c>
      <c r="C34" t="s">
        <v>3146</v>
      </c>
      <c r="D34" t="s">
        <v>3147</v>
      </c>
      <c r="E34" t="s">
        <v>352</v>
      </c>
      <c r="F34" s="605" t="s">
        <v>3148</v>
      </c>
      <c r="G34" t="s">
        <v>3786</v>
      </c>
      <c r="H34" t="s">
        <v>3787</v>
      </c>
      <c r="I34" t="s">
        <v>23</v>
      </c>
      <c r="J34" t="s">
        <v>3788</v>
      </c>
      <c r="K34" t="s">
        <v>3789</v>
      </c>
      <c r="L34" t="s">
        <v>3790</v>
      </c>
      <c r="M34" t="s">
        <v>3791</v>
      </c>
      <c r="N34" t="s">
        <v>3792</v>
      </c>
      <c r="O34" t="s">
        <v>353</v>
      </c>
      <c r="P34" t="s">
        <v>58</v>
      </c>
      <c r="Q34" t="s">
        <v>432</v>
      </c>
    </row>
    <row r="35" spans="1:17">
      <c r="A35">
        <v>511254</v>
      </c>
      <c r="B35" t="s">
        <v>37</v>
      </c>
      <c r="C35" t="s">
        <v>3146</v>
      </c>
      <c r="D35" t="s">
        <v>3147</v>
      </c>
      <c r="E35" t="s">
        <v>352</v>
      </c>
      <c r="F35" s="605" t="s">
        <v>3148</v>
      </c>
      <c r="G35" t="s">
        <v>3572</v>
      </c>
      <c r="H35" t="s">
        <v>23</v>
      </c>
      <c r="I35" t="s">
        <v>23</v>
      </c>
      <c r="J35" t="s">
        <v>3573</v>
      </c>
      <c r="K35" t="s">
        <v>3574</v>
      </c>
      <c r="L35" t="s">
        <v>3575</v>
      </c>
      <c r="M35" t="s">
        <v>3576</v>
      </c>
      <c r="N35" t="s">
        <v>3577</v>
      </c>
      <c r="O35" t="s">
        <v>353</v>
      </c>
      <c r="P35" t="s">
        <v>478</v>
      </c>
      <c r="Q35" t="s">
        <v>371</v>
      </c>
    </row>
    <row r="36" spans="1:17">
      <c r="A36">
        <v>511254</v>
      </c>
      <c r="B36" t="s">
        <v>37</v>
      </c>
      <c r="C36" t="s">
        <v>3146</v>
      </c>
      <c r="D36" t="s">
        <v>3147</v>
      </c>
      <c r="E36" t="s">
        <v>352</v>
      </c>
      <c r="F36" s="605" t="s">
        <v>3148</v>
      </c>
      <c r="G36" t="s">
        <v>3572</v>
      </c>
      <c r="H36" t="s">
        <v>23</v>
      </c>
      <c r="I36" t="s">
        <v>23</v>
      </c>
      <c r="J36" t="s">
        <v>3573</v>
      </c>
      <c r="K36" t="s">
        <v>3574</v>
      </c>
      <c r="L36" t="s">
        <v>3575</v>
      </c>
      <c r="M36" t="s">
        <v>3576</v>
      </c>
      <c r="N36" t="s">
        <v>3577</v>
      </c>
      <c r="O36" t="s">
        <v>353</v>
      </c>
      <c r="P36" t="s">
        <v>478</v>
      </c>
      <c r="Q36" t="s">
        <v>371</v>
      </c>
    </row>
    <row r="37" spans="1:17">
      <c r="A37">
        <v>511254</v>
      </c>
      <c r="B37" t="s">
        <v>37</v>
      </c>
      <c r="C37" t="s">
        <v>3146</v>
      </c>
      <c r="D37" t="s">
        <v>3147</v>
      </c>
      <c r="E37" t="s">
        <v>352</v>
      </c>
      <c r="F37" s="605" t="s">
        <v>3148</v>
      </c>
      <c r="G37" t="s">
        <v>3572</v>
      </c>
      <c r="H37" t="s">
        <v>23</v>
      </c>
      <c r="I37" t="s">
        <v>23</v>
      </c>
      <c r="J37" t="s">
        <v>3573</v>
      </c>
      <c r="K37" t="s">
        <v>3574</v>
      </c>
      <c r="L37" t="s">
        <v>3575</v>
      </c>
      <c r="M37" t="s">
        <v>3576</v>
      </c>
      <c r="N37" t="s">
        <v>3577</v>
      </c>
      <c r="O37" t="s">
        <v>353</v>
      </c>
      <c r="P37" t="s">
        <v>478</v>
      </c>
      <c r="Q37" t="s">
        <v>371</v>
      </c>
    </row>
    <row r="38" spans="1:17">
      <c r="A38">
        <v>511429</v>
      </c>
      <c r="B38" t="s">
        <v>47</v>
      </c>
      <c r="C38" t="s">
        <v>3146</v>
      </c>
      <c r="D38" t="s">
        <v>3147</v>
      </c>
      <c r="E38" t="s">
        <v>352</v>
      </c>
      <c r="F38" s="605" t="s">
        <v>3148</v>
      </c>
      <c r="G38" t="s">
        <v>3829</v>
      </c>
      <c r="H38" t="s">
        <v>23</v>
      </c>
      <c r="I38" t="s">
        <v>23</v>
      </c>
      <c r="J38" t="s">
        <v>3830</v>
      </c>
      <c r="K38" t="s">
        <v>3831</v>
      </c>
      <c r="L38" t="s">
        <v>3832</v>
      </c>
      <c r="M38" t="s">
        <v>3833</v>
      </c>
      <c r="N38" t="s">
        <v>3834</v>
      </c>
      <c r="O38" t="s">
        <v>353</v>
      </c>
      <c r="P38" t="s">
        <v>400</v>
      </c>
      <c r="Q38" t="s">
        <v>432</v>
      </c>
    </row>
    <row r="39" spans="1:17">
      <c r="A39">
        <v>511429</v>
      </c>
      <c r="B39" t="s">
        <v>47</v>
      </c>
      <c r="C39" t="s">
        <v>3146</v>
      </c>
      <c r="D39" t="s">
        <v>3147</v>
      </c>
      <c r="E39" t="s">
        <v>352</v>
      </c>
      <c r="F39" s="605" t="s">
        <v>3148</v>
      </c>
      <c r="G39" t="s">
        <v>3829</v>
      </c>
      <c r="H39" t="s">
        <v>23</v>
      </c>
      <c r="I39" t="s">
        <v>23</v>
      </c>
      <c r="J39" t="s">
        <v>3830</v>
      </c>
      <c r="K39" t="s">
        <v>3831</v>
      </c>
      <c r="L39" t="s">
        <v>3832</v>
      </c>
      <c r="M39" t="s">
        <v>3833</v>
      </c>
      <c r="N39" t="s">
        <v>3834</v>
      </c>
      <c r="O39" t="s">
        <v>353</v>
      </c>
      <c r="P39" t="s">
        <v>400</v>
      </c>
      <c r="Q39" t="s">
        <v>432</v>
      </c>
    </row>
    <row r="40" spans="1:17">
      <c r="A40">
        <v>511429</v>
      </c>
      <c r="B40" t="s">
        <v>47</v>
      </c>
      <c r="C40" t="s">
        <v>3146</v>
      </c>
      <c r="D40" t="s">
        <v>3147</v>
      </c>
      <c r="E40" t="s">
        <v>352</v>
      </c>
      <c r="F40" s="605" t="s">
        <v>3148</v>
      </c>
      <c r="G40" t="s">
        <v>3829</v>
      </c>
      <c r="H40" t="s">
        <v>23</v>
      </c>
      <c r="I40" t="s">
        <v>23</v>
      </c>
      <c r="J40" t="s">
        <v>3830</v>
      </c>
      <c r="K40" t="s">
        <v>3831</v>
      </c>
      <c r="L40" t="s">
        <v>3832</v>
      </c>
      <c r="M40" t="s">
        <v>3833</v>
      </c>
      <c r="N40" t="s">
        <v>3834</v>
      </c>
      <c r="O40" t="s">
        <v>353</v>
      </c>
      <c r="P40" t="s">
        <v>400</v>
      </c>
      <c r="Q40" t="s">
        <v>432</v>
      </c>
    </row>
    <row r="41" spans="1:17">
      <c r="A41">
        <v>710021</v>
      </c>
      <c r="B41" t="s">
        <v>39</v>
      </c>
      <c r="C41" t="s">
        <v>3146</v>
      </c>
      <c r="D41" t="s">
        <v>3147</v>
      </c>
      <c r="E41" t="s">
        <v>352</v>
      </c>
      <c r="F41" s="605" t="s">
        <v>3148</v>
      </c>
      <c r="G41" t="s">
        <v>3578</v>
      </c>
      <c r="H41" t="s">
        <v>23</v>
      </c>
      <c r="I41" t="s">
        <v>23</v>
      </c>
      <c r="J41" t="s">
        <v>3579</v>
      </c>
      <c r="K41" t="s">
        <v>3580</v>
      </c>
      <c r="L41" t="s">
        <v>3581</v>
      </c>
      <c r="M41" t="s">
        <v>3582</v>
      </c>
      <c r="N41" t="s">
        <v>3583</v>
      </c>
      <c r="O41" t="s">
        <v>353</v>
      </c>
      <c r="P41" t="s">
        <v>374</v>
      </c>
      <c r="Q41" t="s">
        <v>432</v>
      </c>
    </row>
    <row r="42" spans="1:17">
      <c r="A42">
        <v>710021</v>
      </c>
      <c r="B42" t="s">
        <v>39</v>
      </c>
      <c r="C42" t="s">
        <v>3146</v>
      </c>
      <c r="D42" t="s">
        <v>3147</v>
      </c>
      <c r="E42" t="s">
        <v>352</v>
      </c>
      <c r="F42" s="605" t="s">
        <v>3148</v>
      </c>
      <c r="G42" t="s">
        <v>3578</v>
      </c>
      <c r="H42" t="s">
        <v>23</v>
      </c>
      <c r="I42" t="s">
        <v>23</v>
      </c>
      <c r="J42" t="s">
        <v>3579</v>
      </c>
      <c r="K42" t="s">
        <v>3580</v>
      </c>
      <c r="L42" t="s">
        <v>3581</v>
      </c>
      <c r="M42" t="s">
        <v>3582</v>
      </c>
      <c r="N42" t="s">
        <v>3583</v>
      </c>
      <c r="O42" t="s">
        <v>353</v>
      </c>
      <c r="P42" t="s">
        <v>374</v>
      </c>
      <c r="Q42" t="s">
        <v>432</v>
      </c>
    </row>
    <row r="43" spans="1:17">
      <c r="A43">
        <v>710021</v>
      </c>
      <c r="B43" t="s">
        <v>39</v>
      </c>
      <c r="C43" t="s">
        <v>3146</v>
      </c>
      <c r="D43" t="s">
        <v>3147</v>
      </c>
      <c r="E43" t="s">
        <v>352</v>
      </c>
      <c r="F43" s="605" t="s">
        <v>3148</v>
      </c>
      <c r="G43" t="s">
        <v>3578</v>
      </c>
      <c r="H43" t="s">
        <v>23</v>
      </c>
      <c r="I43" t="s">
        <v>23</v>
      </c>
      <c r="J43" t="s">
        <v>3579</v>
      </c>
      <c r="K43" t="s">
        <v>3580</v>
      </c>
      <c r="L43" t="s">
        <v>3581</v>
      </c>
      <c r="M43" t="s">
        <v>3582</v>
      </c>
      <c r="N43" t="s">
        <v>3583</v>
      </c>
      <c r="O43" t="s">
        <v>353</v>
      </c>
      <c r="P43" t="s">
        <v>374</v>
      </c>
      <c r="Q43" t="s">
        <v>432</v>
      </c>
    </row>
    <row r="44" spans="1:17">
      <c r="A44">
        <v>1010660</v>
      </c>
      <c r="B44" t="s">
        <v>34</v>
      </c>
      <c r="C44" t="s">
        <v>3146</v>
      </c>
      <c r="D44" t="s">
        <v>3147</v>
      </c>
      <c r="E44" t="s">
        <v>352</v>
      </c>
      <c r="F44" s="605" t="s">
        <v>3148</v>
      </c>
      <c r="G44" t="s">
        <v>3613</v>
      </c>
      <c r="H44" t="s">
        <v>23</v>
      </c>
      <c r="I44" t="s">
        <v>23</v>
      </c>
      <c r="J44" t="s">
        <v>3614</v>
      </c>
      <c r="K44" t="s">
        <v>3615</v>
      </c>
      <c r="L44" t="s">
        <v>3616</v>
      </c>
      <c r="M44" t="s">
        <v>3617</v>
      </c>
      <c r="N44" t="s">
        <v>3598</v>
      </c>
      <c r="O44" t="s">
        <v>353</v>
      </c>
      <c r="P44" t="s">
        <v>2050</v>
      </c>
      <c r="Q44" t="s">
        <v>4097</v>
      </c>
    </row>
    <row r="45" spans="1:17">
      <c r="A45">
        <v>1010660</v>
      </c>
      <c r="B45" t="s">
        <v>34</v>
      </c>
      <c r="C45" t="s">
        <v>3146</v>
      </c>
      <c r="D45" t="s">
        <v>3147</v>
      </c>
      <c r="E45" t="s">
        <v>352</v>
      </c>
      <c r="F45" s="605" t="s">
        <v>3148</v>
      </c>
      <c r="G45" t="s">
        <v>3613</v>
      </c>
      <c r="H45" t="s">
        <v>23</v>
      </c>
      <c r="I45" t="s">
        <v>23</v>
      </c>
      <c r="J45" t="s">
        <v>3614</v>
      </c>
      <c r="K45" t="s">
        <v>3615</v>
      </c>
      <c r="L45" t="s">
        <v>3616</v>
      </c>
      <c r="M45" t="s">
        <v>3617</v>
      </c>
      <c r="N45" t="s">
        <v>3598</v>
      </c>
      <c r="O45" t="s">
        <v>353</v>
      </c>
      <c r="P45" t="s">
        <v>2050</v>
      </c>
      <c r="Q45" t="s">
        <v>4097</v>
      </c>
    </row>
    <row r="46" spans="1:17">
      <c r="A46">
        <v>1010660</v>
      </c>
      <c r="B46" t="s">
        <v>34</v>
      </c>
      <c r="C46" t="s">
        <v>3146</v>
      </c>
      <c r="D46" t="s">
        <v>3147</v>
      </c>
      <c r="E46" t="s">
        <v>352</v>
      </c>
      <c r="F46" s="605" t="s">
        <v>3148</v>
      </c>
      <c r="G46" t="s">
        <v>3613</v>
      </c>
      <c r="H46" t="s">
        <v>23</v>
      </c>
      <c r="I46" t="s">
        <v>23</v>
      </c>
      <c r="J46" t="s">
        <v>3614</v>
      </c>
      <c r="K46" t="s">
        <v>3615</v>
      </c>
      <c r="L46" t="s">
        <v>3616</v>
      </c>
      <c r="M46" t="s">
        <v>3617</v>
      </c>
      <c r="N46" t="s">
        <v>3598</v>
      </c>
      <c r="O46" t="s">
        <v>353</v>
      </c>
      <c r="P46" t="s">
        <v>2050</v>
      </c>
      <c r="Q46" t="s">
        <v>4097</v>
      </c>
    </row>
    <row r="47" spans="1:17">
      <c r="A47">
        <v>2011154</v>
      </c>
      <c r="B47" t="s">
        <v>32</v>
      </c>
      <c r="C47" t="s">
        <v>3146</v>
      </c>
      <c r="D47" t="s">
        <v>3147</v>
      </c>
      <c r="E47" t="s">
        <v>352</v>
      </c>
      <c r="F47" s="605" t="s">
        <v>3148</v>
      </c>
      <c r="G47" t="s">
        <v>3638</v>
      </c>
      <c r="H47" t="s">
        <v>3639</v>
      </c>
      <c r="I47" t="s">
        <v>23</v>
      </c>
      <c r="J47" t="s">
        <v>3640</v>
      </c>
      <c r="K47" t="s">
        <v>3641</v>
      </c>
      <c r="L47" t="s">
        <v>3642</v>
      </c>
      <c r="M47" t="s">
        <v>3643</v>
      </c>
      <c r="N47" t="s">
        <v>3644</v>
      </c>
      <c r="O47" t="s">
        <v>353</v>
      </c>
      <c r="P47" t="s">
        <v>38</v>
      </c>
      <c r="Q47" t="s">
        <v>3444</v>
      </c>
    </row>
    <row r="48" spans="1:17">
      <c r="A48">
        <v>2011154</v>
      </c>
      <c r="B48" t="s">
        <v>32</v>
      </c>
      <c r="C48" t="s">
        <v>3146</v>
      </c>
      <c r="D48" t="s">
        <v>3147</v>
      </c>
      <c r="E48" t="s">
        <v>352</v>
      </c>
      <c r="F48" s="605" t="s">
        <v>3148</v>
      </c>
      <c r="G48" t="s">
        <v>3638</v>
      </c>
      <c r="H48" t="s">
        <v>3639</v>
      </c>
      <c r="I48" t="s">
        <v>23</v>
      </c>
      <c r="J48" t="s">
        <v>3640</v>
      </c>
      <c r="K48" t="s">
        <v>3641</v>
      </c>
      <c r="L48" t="s">
        <v>3642</v>
      </c>
      <c r="M48" t="s">
        <v>3643</v>
      </c>
      <c r="N48" t="s">
        <v>3644</v>
      </c>
      <c r="O48" t="s">
        <v>353</v>
      </c>
      <c r="P48" t="s">
        <v>38</v>
      </c>
      <c r="Q48" t="s">
        <v>3444</v>
      </c>
    </row>
    <row r="49" spans="1:17">
      <c r="A49">
        <v>2011154</v>
      </c>
      <c r="B49" t="s">
        <v>32</v>
      </c>
      <c r="C49" t="s">
        <v>3146</v>
      </c>
      <c r="D49" t="s">
        <v>3147</v>
      </c>
      <c r="E49" t="s">
        <v>352</v>
      </c>
      <c r="F49" s="605" t="s">
        <v>3148</v>
      </c>
      <c r="G49" t="s">
        <v>3638</v>
      </c>
      <c r="H49" t="s">
        <v>3639</v>
      </c>
      <c r="I49" t="s">
        <v>23</v>
      </c>
      <c r="J49" t="s">
        <v>3640</v>
      </c>
      <c r="K49" t="s">
        <v>3641</v>
      </c>
      <c r="L49" t="s">
        <v>3642</v>
      </c>
      <c r="M49" t="s">
        <v>3643</v>
      </c>
      <c r="N49" t="s">
        <v>3644</v>
      </c>
      <c r="O49" t="s">
        <v>353</v>
      </c>
      <c r="P49" t="s">
        <v>38</v>
      </c>
      <c r="Q49" t="s">
        <v>3444</v>
      </c>
    </row>
    <row r="50" spans="1:17">
      <c r="A50">
        <v>2610724</v>
      </c>
      <c r="B50" t="s">
        <v>77</v>
      </c>
      <c r="C50" t="s">
        <v>3146</v>
      </c>
      <c r="D50" t="s">
        <v>3147</v>
      </c>
      <c r="E50" t="s">
        <v>352</v>
      </c>
      <c r="F50" s="605" t="s">
        <v>3148</v>
      </c>
      <c r="G50" t="s">
        <v>3646</v>
      </c>
      <c r="H50" t="s">
        <v>23</v>
      </c>
      <c r="I50" t="s">
        <v>23</v>
      </c>
      <c r="J50" t="s">
        <v>3647</v>
      </c>
      <c r="K50" t="s">
        <v>3648</v>
      </c>
      <c r="L50" t="s">
        <v>3649</v>
      </c>
      <c r="M50" t="s">
        <v>3650</v>
      </c>
      <c r="N50" t="s">
        <v>3651</v>
      </c>
      <c r="O50" t="s">
        <v>353</v>
      </c>
      <c r="P50" t="s">
        <v>433</v>
      </c>
      <c r="Q50" t="s">
        <v>181</v>
      </c>
    </row>
    <row r="51" spans="1:17">
      <c r="A51">
        <v>2810167</v>
      </c>
      <c r="B51" t="s">
        <v>45</v>
      </c>
      <c r="C51" t="s">
        <v>3146</v>
      </c>
      <c r="D51" t="s">
        <v>3147</v>
      </c>
      <c r="E51" t="s">
        <v>352</v>
      </c>
      <c r="F51" s="605" t="s">
        <v>3148</v>
      </c>
      <c r="G51" t="s">
        <v>3925</v>
      </c>
      <c r="H51" t="s">
        <v>23</v>
      </c>
      <c r="I51" t="s">
        <v>23</v>
      </c>
      <c r="J51" t="s">
        <v>3926</v>
      </c>
      <c r="K51" t="s">
        <v>3927</v>
      </c>
      <c r="L51" t="s">
        <v>3928</v>
      </c>
      <c r="M51" t="s">
        <v>3929</v>
      </c>
      <c r="N51" t="s">
        <v>3930</v>
      </c>
      <c r="O51" t="s">
        <v>353</v>
      </c>
      <c r="P51" t="s">
        <v>388</v>
      </c>
      <c r="Q51" t="s">
        <v>72</v>
      </c>
    </row>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rgb="FF00B050"/>
  </sheetPr>
  <dimension ref="A1:Q302"/>
  <sheetViews>
    <sheetView workbookViewId="0">
      <selection activeCell="S11" sqref="S11"/>
    </sheetView>
  </sheetViews>
  <sheetFormatPr defaultRowHeight="18.75"/>
  <cols>
    <col min="2" max="2" width="7.125" customWidth="1"/>
    <col min="3" max="3" width="5.5" customWidth="1"/>
    <col min="5" max="5" width="23.625" style="605" customWidth="1"/>
    <col min="6" max="6" width="6" customWidth="1"/>
    <col min="7" max="7" width="15" customWidth="1"/>
    <col min="9" max="9" width="4.75" customWidth="1"/>
  </cols>
  <sheetData>
    <row r="1" spans="1:17">
      <c r="A1" s="600">
        <v>112434</v>
      </c>
      <c r="B1" t="s">
        <v>67</v>
      </c>
      <c r="C1" t="s">
        <v>3146</v>
      </c>
      <c r="D1" t="s">
        <v>3147</v>
      </c>
      <c r="E1" s="605" t="s">
        <v>359</v>
      </c>
      <c r="F1" t="s">
        <v>3148</v>
      </c>
      <c r="G1" t="s">
        <v>3458</v>
      </c>
      <c r="H1" t="s">
        <v>3459</v>
      </c>
      <c r="I1" t="s">
        <v>23</v>
      </c>
      <c r="J1" t="s">
        <v>3161</v>
      </c>
      <c r="K1" t="s">
        <v>3460</v>
      </c>
      <c r="L1" t="s">
        <v>3461</v>
      </c>
      <c r="M1" t="s">
        <v>3462</v>
      </c>
      <c r="N1" t="s">
        <v>3463</v>
      </c>
      <c r="O1" t="s">
        <v>360</v>
      </c>
      <c r="P1" t="s">
        <v>4104</v>
      </c>
      <c r="Q1" t="s">
        <v>118</v>
      </c>
    </row>
    <row r="2" spans="1:17">
      <c r="A2" s="600">
        <v>112863</v>
      </c>
      <c r="B2" t="s">
        <v>209</v>
      </c>
      <c r="C2" t="s">
        <v>3146</v>
      </c>
      <c r="D2" t="s">
        <v>3147</v>
      </c>
      <c r="E2" s="605" t="s">
        <v>359</v>
      </c>
      <c r="F2" t="s">
        <v>3148</v>
      </c>
      <c r="G2" t="s">
        <v>3464</v>
      </c>
      <c r="H2" t="s">
        <v>23</v>
      </c>
      <c r="I2" t="s">
        <v>23</v>
      </c>
      <c r="J2" t="s">
        <v>3465</v>
      </c>
      <c r="K2" t="s">
        <v>3466</v>
      </c>
      <c r="L2" t="s">
        <v>3467</v>
      </c>
      <c r="M2" t="s">
        <v>3468</v>
      </c>
      <c r="N2" t="s">
        <v>3469</v>
      </c>
      <c r="O2" t="s">
        <v>360</v>
      </c>
      <c r="P2" t="s">
        <v>4105</v>
      </c>
      <c r="Q2" t="s">
        <v>120</v>
      </c>
    </row>
    <row r="3" spans="1:17">
      <c r="A3" s="600">
        <v>113465</v>
      </c>
      <c r="B3" t="s">
        <v>260</v>
      </c>
      <c r="C3" t="s">
        <v>3146</v>
      </c>
      <c r="D3" t="s">
        <v>3147</v>
      </c>
      <c r="E3" s="605" t="s">
        <v>359</v>
      </c>
      <c r="F3" t="s">
        <v>3148</v>
      </c>
      <c r="G3" t="s">
        <v>4106</v>
      </c>
      <c r="H3" t="s">
        <v>23</v>
      </c>
      <c r="I3" t="s">
        <v>23</v>
      </c>
      <c r="J3" t="s">
        <v>4107</v>
      </c>
      <c r="K3" t="s">
        <v>4108</v>
      </c>
      <c r="L3" t="s">
        <v>4109</v>
      </c>
      <c r="M3" t="s">
        <v>4110</v>
      </c>
      <c r="N3" t="s">
        <v>361</v>
      </c>
      <c r="O3" t="s">
        <v>360</v>
      </c>
      <c r="P3" t="s">
        <v>4111</v>
      </c>
      <c r="Q3" t="s">
        <v>4112</v>
      </c>
    </row>
    <row r="4" spans="1:17">
      <c r="A4" s="600">
        <v>113465</v>
      </c>
      <c r="B4" t="s">
        <v>260</v>
      </c>
      <c r="C4" t="s">
        <v>3146</v>
      </c>
      <c r="D4" t="s">
        <v>3147</v>
      </c>
      <c r="E4" s="605" t="s">
        <v>359</v>
      </c>
      <c r="F4" t="s">
        <v>3148</v>
      </c>
      <c r="G4" t="s">
        <v>4106</v>
      </c>
      <c r="H4" t="s">
        <v>23</v>
      </c>
      <c r="I4" t="s">
        <v>23</v>
      </c>
      <c r="J4" t="s">
        <v>4107</v>
      </c>
      <c r="K4" t="s">
        <v>4108</v>
      </c>
      <c r="L4" t="s">
        <v>4109</v>
      </c>
      <c r="M4" t="s">
        <v>4110</v>
      </c>
      <c r="N4" t="s">
        <v>361</v>
      </c>
      <c r="O4" t="s">
        <v>360</v>
      </c>
      <c r="P4" t="s">
        <v>4111</v>
      </c>
      <c r="Q4" t="s">
        <v>4112</v>
      </c>
    </row>
    <row r="5" spans="1:17">
      <c r="A5" s="600">
        <v>114158</v>
      </c>
      <c r="B5" t="s">
        <v>62</v>
      </c>
      <c r="C5" t="s">
        <v>3146</v>
      </c>
      <c r="D5" t="s">
        <v>3147</v>
      </c>
      <c r="E5" s="605" t="s">
        <v>359</v>
      </c>
      <c r="F5" t="s">
        <v>3148</v>
      </c>
      <c r="G5" t="s">
        <v>4113</v>
      </c>
      <c r="H5" t="s">
        <v>23</v>
      </c>
      <c r="I5" t="s">
        <v>23</v>
      </c>
      <c r="J5" t="s">
        <v>4114</v>
      </c>
      <c r="K5" t="s">
        <v>4115</v>
      </c>
      <c r="L5" t="s">
        <v>4116</v>
      </c>
      <c r="M5" t="s">
        <v>4117</v>
      </c>
      <c r="N5" t="s">
        <v>23</v>
      </c>
      <c r="O5" t="s">
        <v>360</v>
      </c>
      <c r="P5" t="s">
        <v>4118</v>
      </c>
      <c r="Q5" t="s">
        <v>118</v>
      </c>
    </row>
    <row r="6" spans="1:17">
      <c r="A6" s="600">
        <v>114182</v>
      </c>
      <c r="B6" t="s">
        <v>32</v>
      </c>
      <c r="C6" t="s">
        <v>3146</v>
      </c>
      <c r="D6" t="s">
        <v>3147</v>
      </c>
      <c r="E6" s="605" t="s">
        <v>359</v>
      </c>
      <c r="F6" t="s">
        <v>3148</v>
      </c>
      <c r="G6" t="s">
        <v>3154</v>
      </c>
      <c r="H6" t="s">
        <v>23</v>
      </c>
      <c r="I6" t="s">
        <v>23</v>
      </c>
      <c r="J6" t="s">
        <v>3155</v>
      </c>
      <c r="K6" t="s">
        <v>3156</v>
      </c>
      <c r="L6" t="s">
        <v>3157</v>
      </c>
      <c r="M6" t="s">
        <v>3158</v>
      </c>
      <c r="N6" t="s">
        <v>362</v>
      </c>
      <c r="O6" t="s">
        <v>360</v>
      </c>
      <c r="P6" t="s">
        <v>4119</v>
      </c>
      <c r="Q6" t="s">
        <v>118</v>
      </c>
    </row>
    <row r="7" spans="1:17">
      <c r="A7" s="600">
        <v>114216</v>
      </c>
      <c r="B7" t="s">
        <v>244</v>
      </c>
      <c r="C7" t="s">
        <v>3146</v>
      </c>
      <c r="D7" t="s">
        <v>3147</v>
      </c>
      <c r="E7" s="605" t="s">
        <v>359</v>
      </c>
      <c r="F7" t="s">
        <v>3148</v>
      </c>
      <c r="G7" t="s">
        <v>4120</v>
      </c>
      <c r="H7" t="s">
        <v>23</v>
      </c>
      <c r="I7" t="s">
        <v>23</v>
      </c>
      <c r="J7" t="s">
        <v>4121</v>
      </c>
      <c r="K7" t="s">
        <v>4122</v>
      </c>
      <c r="L7" t="s">
        <v>4123</v>
      </c>
      <c r="M7" t="s">
        <v>4124</v>
      </c>
      <c r="N7" t="s">
        <v>23</v>
      </c>
      <c r="O7" t="s">
        <v>360</v>
      </c>
      <c r="P7" t="s">
        <v>4125</v>
      </c>
      <c r="Q7" t="s">
        <v>118</v>
      </c>
    </row>
    <row r="8" spans="1:17">
      <c r="A8" s="600">
        <v>114257</v>
      </c>
      <c r="B8" t="s">
        <v>271</v>
      </c>
      <c r="C8" t="s">
        <v>3146</v>
      </c>
      <c r="D8" t="s">
        <v>3147</v>
      </c>
      <c r="E8" s="605" t="s">
        <v>359</v>
      </c>
      <c r="F8" t="s">
        <v>3148</v>
      </c>
      <c r="G8" t="s">
        <v>4126</v>
      </c>
      <c r="H8" t="s">
        <v>23</v>
      </c>
      <c r="I8" t="s">
        <v>23</v>
      </c>
      <c r="J8" t="s">
        <v>4127</v>
      </c>
      <c r="K8" t="s">
        <v>4128</v>
      </c>
      <c r="L8" t="s">
        <v>4129</v>
      </c>
      <c r="M8" t="s">
        <v>4130</v>
      </c>
      <c r="N8" t="s">
        <v>23</v>
      </c>
      <c r="O8" t="s">
        <v>360</v>
      </c>
      <c r="P8" t="s">
        <v>4131</v>
      </c>
      <c r="Q8" t="s">
        <v>66</v>
      </c>
    </row>
    <row r="9" spans="1:17">
      <c r="A9" s="600">
        <v>114299</v>
      </c>
      <c r="B9" t="s">
        <v>75</v>
      </c>
      <c r="C9" t="s">
        <v>3146</v>
      </c>
      <c r="D9" t="s">
        <v>3147</v>
      </c>
      <c r="E9" s="605" t="s">
        <v>359</v>
      </c>
      <c r="F9" t="s">
        <v>3148</v>
      </c>
      <c r="G9" t="s">
        <v>4132</v>
      </c>
      <c r="H9" t="s">
        <v>23</v>
      </c>
      <c r="I9" t="s">
        <v>23</v>
      </c>
      <c r="J9" t="s">
        <v>4133</v>
      </c>
      <c r="K9" t="s">
        <v>4134</v>
      </c>
      <c r="L9" t="s">
        <v>4135</v>
      </c>
      <c r="M9" t="s">
        <v>4136</v>
      </c>
      <c r="N9" t="s">
        <v>4137</v>
      </c>
      <c r="O9" t="s">
        <v>360</v>
      </c>
      <c r="P9" t="s">
        <v>4138</v>
      </c>
      <c r="Q9" t="s">
        <v>118</v>
      </c>
    </row>
    <row r="10" spans="1:17">
      <c r="A10" s="600">
        <v>114554</v>
      </c>
      <c r="B10" t="s">
        <v>112</v>
      </c>
      <c r="C10" t="s">
        <v>3146</v>
      </c>
      <c r="D10" t="s">
        <v>3147</v>
      </c>
      <c r="E10" s="605" t="s">
        <v>359</v>
      </c>
      <c r="F10" t="s">
        <v>3148</v>
      </c>
      <c r="G10" t="s">
        <v>4139</v>
      </c>
      <c r="H10" t="s">
        <v>23</v>
      </c>
      <c r="I10" t="s">
        <v>23</v>
      </c>
      <c r="J10" t="s">
        <v>4140</v>
      </c>
      <c r="K10" t="s">
        <v>4141</v>
      </c>
      <c r="L10" t="s">
        <v>4142</v>
      </c>
      <c r="M10" t="s">
        <v>4143</v>
      </c>
      <c r="N10" t="s">
        <v>23</v>
      </c>
      <c r="O10" t="s">
        <v>360</v>
      </c>
      <c r="P10" t="s">
        <v>4144</v>
      </c>
      <c r="Q10" t="s">
        <v>120</v>
      </c>
    </row>
    <row r="11" spans="1:17">
      <c r="A11" s="600">
        <v>114554</v>
      </c>
      <c r="B11" t="s">
        <v>112</v>
      </c>
      <c r="C11" t="s">
        <v>3146</v>
      </c>
      <c r="D11" t="s">
        <v>3147</v>
      </c>
      <c r="E11" s="605" t="s">
        <v>359</v>
      </c>
      <c r="F11" t="s">
        <v>3148</v>
      </c>
      <c r="G11" t="s">
        <v>4139</v>
      </c>
      <c r="H11" t="s">
        <v>23</v>
      </c>
      <c r="I11" t="s">
        <v>23</v>
      </c>
      <c r="J11" t="s">
        <v>4140</v>
      </c>
      <c r="K11" t="s">
        <v>4141</v>
      </c>
      <c r="L11" t="s">
        <v>4142</v>
      </c>
      <c r="M11" t="s">
        <v>4143</v>
      </c>
      <c r="N11" t="s">
        <v>23</v>
      </c>
      <c r="O11" t="s">
        <v>360</v>
      </c>
      <c r="P11" t="s">
        <v>4144</v>
      </c>
      <c r="Q11" t="s">
        <v>120</v>
      </c>
    </row>
    <row r="12" spans="1:17">
      <c r="A12" s="600">
        <v>114687</v>
      </c>
      <c r="B12" t="s">
        <v>317</v>
      </c>
      <c r="C12" t="s">
        <v>3146</v>
      </c>
      <c r="D12" t="s">
        <v>3147</v>
      </c>
      <c r="E12" s="605" t="s">
        <v>359</v>
      </c>
      <c r="F12" t="s">
        <v>3148</v>
      </c>
      <c r="G12" t="s">
        <v>3470</v>
      </c>
      <c r="H12" t="s">
        <v>23</v>
      </c>
      <c r="I12" t="s">
        <v>23</v>
      </c>
      <c r="J12" t="s">
        <v>3471</v>
      </c>
      <c r="K12" t="s">
        <v>3472</v>
      </c>
      <c r="L12" t="s">
        <v>3473</v>
      </c>
      <c r="M12" t="s">
        <v>3474</v>
      </c>
      <c r="N12" t="s">
        <v>3475</v>
      </c>
      <c r="O12" t="s">
        <v>360</v>
      </c>
      <c r="P12" t="s">
        <v>4145</v>
      </c>
      <c r="Q12" t="s">
        <v>169</v>
      </c>
    </row>
    <row r="13" spans="1:17">
      <c r="A13" s="600">
        <v>114711</v>
      </c>
      <c r="B13" t="s">
        <v>79</v>
      </c>
      <c r="C13" t="s">
        <v>3146</v>
      </c>
      <c r="D13" t="s">
        <v>3147</v>
      </c>
      <c r="E13" s="605" t="s">
        <v>359</v>
      </c>
      <c r="F13" t="s">
        <v>3148</v>
      </c>
      <c r="G13" t="s">
        <v>4146</v>
      </c>
      <c r="H13" t="s">
        <v>23</v>
      </c>
      <c r="I13" t="s">
        <v>23</v>
      </c>
      <c r="J13" t="s">
        <v>4052</v>
      </c>
      <c r="K13" t="s">
        <v>4147</v>
      </c>
      <c r="L13" t="s">
        <v>4148</v>
      </c>
      <c r="M13" t="s">
        <v>23</v>
      </c>
      <c r="N13" t="s">
        <v>23</v>
      </c>
      <c r="O13" t="s">
        <v>360</v>
      </c>
      <c r="P13" t="s">
        <v>4149</v>
      </c>
      <c r="Q13" t="s">
        <v>118</v>
      </c>
    </row>
    <row r="14" spans="1:17">
      <c r="A14" s="600">
        <v>114810</v>
      </c>
      <c r="B14" t="s">
        <v>253</v>
      </c>
      <c r="C14" t="s">
        <v>3146</v>
      </c>
      <c r="D14" t="s">
        <v>3147</v>
      </c>
      <c r="E14" s="605" t="s">
        <v>359</v>
      </c>
      <c r="F14" t="s">
        <v>3148</v>
      </c>
      <c r="G14" t="s">
        <v>4150</v>
      </c>
      <c r="H14" t="s">
        <v>23</v>
      </c>
      <c r="I14" t="s">
        <v>23</v>
      </c>
      <c r="J14" t="s">
        <v>4151</v>
      </c>
      <c r="K14" t="s">
        <v>4152</v>
      </c>
      <c r="L14" t="s">
        <v>4153</v>
      </c>
      <c r="M14" t="s">
        <v>4154</v>
      </c>
      <c r="N14" t="s">
        <v>4155</v>
      </c>
      <c r="O14" t="s">
        <v>360</v>
      </c>
      <c r="P14" t="s">
        <v>4156</v>
      </c>
      <c r="Q14" t="s">
        <v>4112</v>
      </c>
    </row>
    <row r="15" spans="1:17">
      <c r="A15" s="600">
        <v>114810</v>
      </c>
      <c r="B15" t="s">
        <v>253</v>
      </c>
      <c r="C15" t="s">
        <v>3146</v>
      </c>
      <c r="D15" t="s">
        <v>3147</v>
      </c>
      <c r="E15" s="605" t="s">
        <v>359</v>
      </c>
      <c r="F15" t="s">
        <v>3148</v>
      </c>
      <c r="G15" t="s">
        <v>4150</v>
      </c>
      <c r="H15" t="s">
        <v>23</v>
      </c>
      <c r="I15" t="s">
        <v>23</v>
      </c>
      <c r="J15" t="s">
        <v>4151</v>
      </c>
      <c r="K15" t="s">
        <v>4152</v>
      </c>
      <c r="L15" t="s">
        <v>4153</v>
      </c>
      <c r="M15" t="s">
        <v>4154</v>
      </c>
      <c r="N15" t="s">
        <v>4155</v>
      </c>
      <c r="O15" t="s">
        <v>360</v>
      </c>
      <c r="P15" t="s">
        <v>4156</v>
      </c>
      <c r="Q15" t="s">
        <v>4112</v>
      </c>
    </row>
    <row r="16" spans="1:17">
      <c r="A16" s="600">
        <v>114851</v>
      </c>
      <c r="B16" t="s">
        <v>337</v>
      </c>
      <c r="C16" t="s">
        <v>3146</v>
      </c>
      <c r="D16" t="s">
        <v>3147</v>
      </c>
      <c r="E16" s="605" t="s">
        <v>359</v>
      </c>
      <c r="F16" t="s">
        <v>3148</v>
      </c>
      <c r="G16" t="s">
        <v>4157</v>
      </c>
      <c r="H16" t="s">
        <v>23</v>
      </c>
      <c r="I16" t="s">
        <v>23</v>
      </c>
      <c r="J16" t="s">
        <v>3155</v>
      </c>
      <c r="K16" t="s">
        <v>4158</v>
      </c>
      <c r="L16" t="s">
        <v>4159</v>
      </c>
      <c r="M16" t="s">
        <v>4160</v>
      </c>
      <c r="N16" t="s">
        <v>23</v>
      </c>
      <c r="O16" t="s">
        <v>360</v>
      </c>
      <c r="P16" t="s">
        <v>4161</v>
      </c>
      <c r="Q16" t="s">
        <v>3997</v>
      </c>
    </row>
    <row r="17" spans="1:17">
      <c r="A17" s="600">
        <v>114851</v>
      </c>
      <c r="B17" t="s">
        <v>337</v>
      </c>
      <c r="C17" t="s">
        <v>3146</v>
      </c>
      <c r="D17" t="s">
        <v>3147</v>
      </c>
      <c r="E17" s="605" t="s">
        <v>359</v>
      </c>
      <c r="F17" t="s">
        <v>3148</v>
      </c>
      <c r="G17" t="s">
        <v>4157</v>
      </c>
      <c r="H17" t="s">
        <v>23</v>
      </c>
      <c r="I17" t="s">
        <v>23</v>
      </c>
      <c r="J17" t="s">
        <v>3155</v>
      </c>
      <c r="K17" t="s">
        <v>4158</v>
      </c>
      <c r="L17" t="s">
        <v>4159</v>
      </c>
      <c r="M17" t="s">
        <v>4160</v>
      </c>
      <c r="N17" t="s">
        <v>23</v>
      </c>
      <c r="O17" t="s">
        <v>360</v>
      </c>
      <c r="P17" t="s">
        <v>4161</v>
      </c>
      <c r="Q17" t="s">
        <v>3997</v>
      </c>
    </row>
    <row r="18" spans="1:17">
      <c r="A18" s="600">
        <v>114869</v>
      </c>
      <c r="B18" t="s">
        <v>328</v>
      </c>
      <c r="C18" t="s">
        <v>3146</v>
      </c>
      <c r="D18" t="s">
        <v>3147</v>
      </c>
      <c r="E18" s="605" t="s">
        <v>359</v>
      </c>
      <c r="F18" t="s">
        <v>3148</v>
      </c>
      <c r="G18" t="s">
        <v>4162</v>
      </c>
      <c r="H18" t="s">
        <v>23</v>
      </c>
      <c r="I18" t="s">
        <v>23</v>
      </c>
      <c r="J18" t="s">
        <v>4163</v>
      </c>
      <c r="K18" t="s">
        <v>4164</v>
      </c>
      <c r="L18" t="s">
        <v>4165</v>
      </c>
      <c r="M18" t="s">
        <v>4166</v>
      </c>
      <c r="N18" t="s">
        <v>23</v>
      </c>
      <c r="O18" t="s">
        <v>360</v>
      </c>
      <c r="P18" t="s">
        <v>4167</v>
      </c>
      <c r="Q18" t="s">
        <v>120</v>
      </c>
    </row>
    <row r="19" spans="1:17">
      <c r="A19" s="600">
        <v>114935</v>
      </c>
      <c r="B19" t="s">
        <v>284</v>
      </c>
      <c r="C19" t="s">
        <v>3146</v>
      </c>
      <c r="D19" t="s">
        <v>3147</v>
      </c>
      <c r="E19" s="605" t="s">
        <v>359</v>
      </c>
      <c r="F19" t="s">
        <v>3148</v>
      </c>
      <c r="G19" t="s">
        <v>4168</v>
      </c>
      <c r="H19" t="s">
        <v>23</v>
      </c>
      <c r="I19" t="s">
        <v>23</v>
      </c>
      <c r="J19" t="s">
        <v>4169</v>
      </c>
      <c r="K19" t="s">
        <v>4170</v>
      </c>
      <c r="L19" t="s">
        <v>4171</v>
      </c>
      <c r="M19" t="s">
        <v>4172</v>
      </c>
      <c r="N19" t="s">
        <v>23</v>
      </c>
      <c r="O19" t="s">
        <v>360</v>
      </c>
      <c r="P19" t="s">
        <v>4173</v>
      </c>
      <c r="Q19" t="s">
        <v>96</v>
      </c>
    </row>
    <row r="20" spans="1:17">
      <c r="A20" s="600">
        <v>115163</v>
      </c>
      <c r="B20" t="s">
        <v>99</v>
      </c>
      <c r="C20" t="s">
        <v>3146</v>
      </c>
      <c r="D20" t="s">
        <v>3147</v>
      </c>
      <c r="E20" s="605" t="s">
        <v>359</v>
      </c>
      <c r="F20" t="s">
        <v>3148</v>
      </c>
      <c r="G20" t="s">
        <v>4174</v>
      </c>
      <c r="H20" t="s">
        <v>23</v>
      </c>
      <c r="I20" t="s">
        <v>23</v>
      </c>
      <c r="J20" t="s">
        <v>4175</v>
      </c>
      <c r="K20" t="s">
        <v>4176</v>
      </c>
      <c r="L20" t="s">
        <v>4177</v>
      </c>
      <c r="M20" t="s">
        <v>4178</v>
      </c>
      <c r="N20" t="s">
        <v>23</v>
      </c>
      <c r="O20" t="s">
        <v>360</v>
      </c>
      <c r="P20" t="s">
        <v>4179</v>
      </c>
      <c r="Q20" t="s">
        <v>118</v>
      </c>
    </row>
    <row r="21" spans="1:17">
      <c r="A21" s="600">
        <v>115577</v>
      </c>
      <c r="B21" t="s">
        <v>200</v>
      </c>
      <c r="C21" t="s">
        <v>3146</v>
      </c>
      <c r="D21" t="s">
        <v>3147</v>
      </c>
      <c r="E21" s="605" t="s">
        <v>359</v>
      </c>
      <c r="F21" t="s">
        <v>3148</v>
      </c>
      <c r="G21" t="s">
        <v>3476</v>
      </c>
      <c r="H21" t="s">
        <v>23</v>
      </c>
      <c r="I21" t="s">
        <v>23</v>
      </c>
      <c r="J21" t="s">
        <v>3176</v>
      </c>
      <c r="K21" t="s">
        <v>3477</v>
      </c>
      <c r="L21" t="s">
        <v>3478</v>
      </c>
      <c r="M21" t="s">
        <v>3479</v>
      </c>
      <c r="N21" t="s">
        <v>3480</v>
      </c>
      <c r="O21" t="s">
        <v>360</v>
      </c>
      <c r="P21" t="s">
        <v>4180</v>
      </c>
      <c r="Q21" t="s">
        <v>120</v>
      </c>
    </row>
    <row r="22" spans="1:17">
      <c r="A22" s="600">
        <v>115700</v>
      </c>
      <c r="B22" t="s">
        <v>208</v>
      </c>
      <c r="C22" t="s">
        <v>3146</v>
      </c>
      <c r="D22" t="s">
        <v>3147</v>
      </c>
      <c r="E22" s="605" t="s">
        <v>359</v>
      </c>
      <c r="F22" t="s">
        <v>3148</v>
      </c>
      <c r="G22" t="s">
        <v>4181</v>
      </c>
      <c r="H22" t="s">
        <v>23</v>
      </c>
      <c r="I22" t="s">
        <v>23</v>
      </c>
      <c r="J22" t="s">
        <v>4182</v>
      </c>
      <c r="K22" t="s">
        <v>4183</v>
      </c>
      <c r="L22" t="s">
        <v>4184</v>
      </c>
      <c r="M22" t="s">
        <v>4185</v>
      </c>
      <c r="N22" t="s">
        <v>23</v>
      </c>
      <c r="O22" t="s">
        <v>360</v>
      </c>
      <c r="P22" t="s">
        <v>4186</v>
      </c>
      <c r="Q22" t="s">
        <v>120</v>
      </c>
    </row>
    <row r="23" spans="1:17">
      <c r="A23" s="600">
        <v>115783</v>
      </c>
      <c r="B23" t="s">
        <v>259</v>
      </c>
      <c r="C23" t="s">
        <v>3146</v>
      </c>
      <c r="D23" t="s">
        <v>3147</v>
      </c>
      <c r="E23" s="605" t="s">
        <v>359</v>
      </c>
      <c r="F23" t="s">
        <v>3148</v>
      </c>
      <c r="G23" t="s">
        <v>4187</v>
      </c>
      <c r="H23" t="s">
        <v>23</v>
      </c>
      <c r="I23" t="s">
        <v>23</v>
      </c>
      <c r="J23" t="s">
        <v>4121</v>
      </c>
      <c r="K23" t="s">
        <v>4188</v>
      </c>
      <c r="L23" t="s">
        <v>4189</v>
      </c>
      <c r="M23" t="s">
        <v>4190</v>
      </c>
      <c r="N23" t="s">
        <v>4191</v>
      </c>
      <c r="O23" t="s">
        <v>360</v>
      </c>
      <c r="P23" t="s">
        <v>4192</v>
      </c>
      <c r="Q23" t="s">
        <v>132</v>
      </c>
    </row>
    <row r="24" spans="1:17">
      <c r="A24" s="600">
        <v>115916</v>
      </c>
      <c r="B24" t="s">
        <v>340</v>
      </c>
      <c r="C24" t="s">
        <v>3146</v>
      </c>
      <c r="D24" t="s">
        <v>3147</v>
      </c>
      <c r="E24" s="605" t="s">
        <v>359</v>
      </c>
      <c r="F24" t="s">
        <v>3148</v>
      </c>
      <c r="G24" t="s">
        <v>3159</v>
      </c>
      <c r="H24" t="s">
        <v>3160</v>
      </c>
      <c r="I24" t="s">
        <v>23</v>
      </c>
      <c r="J24" t="s">
        <v>3161</v>
      </c>
      <c r="K24" t="s">
        <v>3162</v>
      </c>
      <c r="L24" t="s">
        <v>3163</v>
      </c>
      <c r="M24" t="s">
        <v>3164</v>
      </c>
      <c r="N24" t="s">
        <v>23</v>
      </c>
      <c r="O24" t="s">
        <v>360</v>
      </c>
      <c r="P24" t="s">
        <v>4193</v>
      </c>
      <c r="Q24" t="s">
        <v>2183</v>
      </c>
    </row>
    <row r="25" spans="1:17">
      <c r="A25" s="600">
        <v>115916</v>
      </c>
      <c r="B25" t="s">
        <v>340</v>
      </c>
      <c r="C25" t="s">
        <v>3146</v>
      </c>
      <c r="D25" t="s">
        <v>3147</v>
      </c>
      <c r="E25" s="605" t="s">
        <v>359</v>
      </c>
      <c r="F25" t="s">
        <v>3148</v>
      </c>
      <c r="G25" t="s">
        <v>3159</v>
      </c>
      <c r="H25" t="s">
        <v>3160</v>
      </c>
      <c r="I25" t="s">
        <v>23</v>
      </c>
      <c r="J25" t="s">
        <v>3161</v>
      </c>
      <c r="K25" t="s">
        <v>3162</v>
      </c>
      <c r="L25" t="s">
        <v>3163</v>
      </c>
      <c r="M25" t="s">
        <v>3164</v>
      </c>
      <c r="N25" t="s">
        <v>23</v>
      </c>
      <c r="O25" t="s">
        <v>360</v>
      </c>
      <c r="P25" t="s">
        <v>4193</v>
      </c>
      <c r="Q25" t="s">
        <v>2183</v>
      </c>
    </row>
    <row r="26" spans="1:17">
      <c r="A26" s="600">
        <v>116054</v>
      </c>
      <c r="B26" t="s">
        <v>150</v>
      </c>
      <c r="C26" t="s">
        <v>3146</v>
      </c>
      <c r="D26" t="s">
        <v>3147</v>
      </c>
      <c r="E26" s="605" t="s">
        <v>359</v>
      </c>
      <c r="F26" t="s">
        <v>3148</v>
      </c>
      <c r="G26" t="s">
        <v>3165</v>
      </c>
      <c r="H26" t="s">
        <v>23</v>
      </c>
      <c r="I26" t="s">
        <v>23</v>
      </c>
      <c r="J26" t="s">
        <v>3166</v>
      </c>
      <c r="K26" t="s">
        <v>3167</v>
      </c>
      <c r="L26" t="s">
        <v>3168</v>
      </c>
      <c r="M26" t="s">
        <v>3169</v>
      </c>
      <c r="N26" t="s">
        <v>23</v>
      </c>
      <c r="O26" t="s">
        <v>360</v>
      </c>
      <c r="P26" t="s">
        <v>4194</v>
      </c>
      <c r="Q26" t="s">
        <v>120</v>
      </c>
    </row>
    <row r="27" spans="1:17">
      <c r="A27" s="600">
        <v>116062</v>
      </c>
      <c r="B27" t="s">
        <v>124</v>
      </c>
      <c r="C27" t="s">
        <v>3146</v>
      </c>
      <c r="D27" t="s">
        <v>3147</v>
      </c>
      <c r="E27" s="605" t="s">
        <v>359</v>
      </c>
      <c r="F27" t="s">
        <v>3148</v>
      </c>
      <c r="G27" t="s">
        <v>4195</v>
      </c>
      <c r="H27" t="s">
        <v>23</v>
      </c>
      <c r="I27" t="s">
        <v>23</v>
      </c>
      <c r="J27" t="s">
        <v>3465</v>
      </c>
      <c r="K27" t="s">
        <v>4196</v>
      </c>
      <c r="L27" t="s">
        <v>4197</v>
      </c>
      <c r="M27" t="s">
        <v>4198</v>
      </c>
      <c r="N27" t="s">
        <v>23</v>
      </c>
      <c r="O27" t="s">
        <v>360</v>
      </c>
      <c r="P27" t="s">
        <v>4199</v>
      </c>
      <c r="Q27" t="s">
        <v>120</v>
      </c>
    </row>
    <row r="28" spans="1:17">
      <c r="A28" s="600">
        <v>116138</v>
      </c>
      <c r="B28" t="s">
        <v>204</v>
      </c>
      <c r="C28" t="s">
        <v>3146</v>
      </c>
      <c r="D28" t="s">
        <v>3147</v>
      </c>
      <c r="E28" s="605" t="s">
        <v>359</v>
      </c>
      <c r="F28" t="s">
        <v>3148</v>
      </c>
      <c r="G28" t="s">
        <v>4200</v>
      </c>
      <c r="H28" t="s">
        <v>23</v>
      </c>
      <c r="I28" t="s">
        <v>23</v>
      </c>
      <c r="J28" t="s">
        <v>4201</v>
      </c>
      <c r="K28" t="s">
        <v>4202</v>
      </c>
      <c r="L28" t="s">
        <v>4203</v>
      </c>
      <c r="M28" t="s">
        <v>4204</v>
      </c>
      <c r="N28" t="s">
        <v>23</v>
      </c>
      <c r="O28" t="s">
        <v>360</v>
      </c>
      <c r="P28" t="s">
        <v>4205</v>
      </c>
      <c r="Q28" t="s">
        <v>120</v>
      </c>
    </row>
    <row r="29" spans="1:17">
      <c r="A29" s="600">
        <v>116146</v>
      </c>
      <c r="B29" t="s">
        <v>49</v>
      </c>
      <c r="C29" t="s">
        <v>3146</v>
      </c>
      <c r="D29" t="s">
        <v>3147</v>
      </c>
      <c r="E29" s="605" t="s">
        <v>359</v>
      </c>
      <c r="F29" t="s">
        <v>3148</v>
      </c>
      <c r="G29" t="s">
        <v>4206</v>
      </c>
      <c r="H29" t="s">
        <v>23</v>
      </c>
      <c r="I29" t="s">
        <v>23</v>
      </c>
      <c r="J29" t="s">
        <v>4207</v>
      </c>
      <c r="K29" t="s">
        <v>4208</v>
      </c>
      <c r="L29" t="s">
        <v>4209</v>
      </c>
      <c r="M29" t="s">
        <v>4210</v>
      </c>
      <c r="N29" t="s">
        <v>23</v>
      </c>
      <c r="O29" t="s">
        <v>360</v>
      </c>
      <c r="P29" t="s">
        <v>4211</v>
      </c>
      <c r="Q29" t="s">
        <v>118</v>
      </c>
    </row>
    <row r="30" spans="1:17">
      <c r="A30" s="600">
        <v>116179</v>
      </c>
      <c r="B30" t="s">
        <v>332</v>
      </c>
      <c r="C30" t="s">
        <v>3146</v>
      </c>
      <c r="D30" t="s">
        <v>3147</v>
      </c>
      <c r="E30" s="605" t="s">
        <v>359</v>
      </c>
      <c r="F30" t="s">
        <v>3148</v>
      </c>
      <c r="G30" t="s">
        <v>4212</v>
      </c>
      <c r="H30" t="s">
        <v>23</v>
      </c>
      <c r="I30" t="s">
        <v>23</v>
      </c>
      <c r="J30" t="s">
        <v>4213</v>
      </c>
      <c r="K30" t="s">
        <v>4214</v>
      </c>
      <c r="L30" t="s">
        <v>4215</v>
      </c>
      <c r="M30" t="s">
        <v>4215</v>
      </c>
      <c r="N30" t="s">
        <v>23</v>
      </c>
      <c r="O30" t="s">
        <v>360</v>
      </c>
      <c r="P30" t="s">
        <v>4216</v>
      </c>
      <c r="Q30" t="s">
        <v>3997</v>
      </c>
    </row>
    <row r="31" spans="1:17">
      <c r="A31" s="600">
        <v>116179</v>
      </c>
      <c r="B31" t="s">
        <v>332</v>
      </c>
      <c r="C31" t="s">
        <v>3146</v>
      </c>
      <c r="D31" t="s">
        <v>3147</v>
      </c>
      <c r="E31" s="605" t="s">
        <v>359</v>
      </c>
      <c r="F31" t="s">
        <v>3148</v>
      </c>
      <c r="G31" t="s">
        <v>4212</v>
      </c>
      <c r="H31" t="s">
        <v>23</v>
      </c>
      <c r="I31" t="s">
        <v>23</v>
      </c>
      <c r="J31" t="s">
        <v>4213</v>
      </c>
      <c r="K31" t="s">
        <v>4214</v>
      </c>
      <c r="L31" t="s">
        <v>4215</v>
      </c>
      <c r="M31" t="s">
        <v>4215</v>
      </c>
      <c r="N31" t="s">
        <v>23</v>
      </c>
      <c r="O31" t="s">
        <v>360</v>
      </c>
      <c r="P31" t="s">
        <v>4216</v>
      </c>
      <c r="Q31" t="s">
        <v>3997</v>
      </c>
    </row>
    <row r="32" spans="1:17">
      <c r="A32" s="600">
        <v>116237</v>
      </c>
      <c r="B32" t="s">
        <v>149</v>
      </c>
      <c r="C32" t="s">
        <v>3146</v>
      </c>
      <c r="D32" t="s">
        <v>3147</v>
      </c>
      <c r="E32" s="605" t="s">
        <v>359</v>
      </c>
      <c r="F32" t="s">
        <v>3148</v>
      </c>
      <c r="G32" t="s">
        <v>4217</v>
      </c>
      <c r="H32" t="s">
        <v>23</v>
      </c>
      <c r="I32" t="s">
        <v>23</v>
      </c>
      <c r="J32" t="s">
        <v>4218</v>
      </c>
      <c r="K32" t="s">
        <v>4219</v>
      </c>
      <c r="L32" t="s">
        <v>4220</v>
      </c>
      <c r="M32" t="s">
        <v>4221</v>
      </c>
      <c r="N32" t="s">
        <v>23</v>
      </c>
      <c r="O32" t="s">
        <v>360</v>
      </c>
      <c r="P32" t="s">
        <v>3973</v>
      </c>
      <c r="Q32" t="s">
        <v>120</v>
      </c>
    </row>
    <row r="33" spans="1:17">
      <c r="A33" s="600">
        <v>116278</v>
      </c>
      <c r="B33" t="s">
        <v>236</v>
      </c>
      <c r="C33" t="s">
        <v>3146</v>
      </c>
      <c r="D33" t="s">
        <v>3147</v>
      </c>
      <c r="E33" s="605" t="s">
        <v>359</v>
      </c>
      <c r="F33" t="s">
        <v>3148</v>
      </c>
      <c r="G33" t="s">
        <v>3700</v>
      </c>
      <c r="H33" t="s">
        <v>3701</v>
      </c>
      <c r="I33" t="s">
        <v>23</v>
      </c>
      <c r="J33" t="s">
        <v>3702</v>
      </c>
      <c r="K33" t="s">
        <v>3703</v>
      </c>
      <c r="L33" t="s">
        <v>3704</v>
      </c>
      <c r="M33" t="s">
        <v>3705</v>
      </c>
      <c r="N33" t="s">
        <v>3706</v>
      </c>
      <c r="O33" t="s">
        <v>360</v>
      </c>
      <c r="P33" t="s">
        <v>4222</v>
      </c>
      <c r="Q33" t="s">
        <v>120</v>
      </c>
    </row>
    <row r="34" spans="1:17">
      <c r="A34" s="600">
        <v>116369</v>
      </c>
      <c r="B34" t="s">
        <v>135</v>
      </c>
      <c r="C34" t="s">
        <v>3146</v>
      </c>
      <c r="D34" t="s">
        <v>3147</v>
      </c>
      <c r="E34" s="605" t="s">
        <v>359</v>
      </c>
      <c r="F34" t="s">
        <v>3148</v>
      </c>
      <c r="G34" t="s">
        <v>4223</v>
      </c>
      <c r="H34" t="s">
        <v>23</v>
      </c>
      <c r="I34" t="s">
        <v>23</v>
      </c>
      <c r="J34" t="s">
        <v>4224</v>
      </c>
      <c r="K34" t="s">
        <v>4225</v>
      </c>
      <c r="L34" t="s">
        <v>4226</v>
      </c>
      <c r="M34" t="s">
        <v>4227</v>
      </c>
      <c r="N34" t="s">
        <v>23</v>
      </c>
      <c r="O34" t="s">
        <v>360</v>
      </c>
      <c r="P34" t="s">
        <v>4228</v>
      </c>
      <c r="Q34" t="s">
        <v>120</v>
      </c>
    </row>
    <row r="35" spans="1:17">
      <c r="A35" s="600">
        <v>116534</v>
      </c>
      <c r="B35" t="s">
        <v>125</v>
      </c>
      <c r="C35" t="s">
        <v>3146</v>
      </c>
      <c r="D35" t="s">
        <v>3147</v>
      </c>
      <c r="E35" s="605" t="s">
        <v>359</v>
      </c>
      <c r="F35" t="s">
        <v>3148</v>
      </c>
      <c r="G35" t="s">
        <v>4229</v>
      </c>
      <c r="H35" t="s">
        <v>23</v>
      </c>
      <c r="I35" t="s">
        <v>23</v>
      </c>
      <c r="J35" t="s">
        <v>4230</v>
      </c>
      <c r="K35" t="s">
        <v>4231</v>
      </c>
      <c r="L35" t="s">
        <v>4232</v>
      </c>
      <c r="M35" t="s">
        <v>4233</v>
      </c>
      <c r="N35" t="s">
        <v>23</v>
      </c>
      <c r="O35" t="s">
        <v>360</v>
      </c>
      <c r="P35" t="s">
        <v>4234</v>
      </c>
      <c r="Q35" t="s">
        <v>120</v>
      </c>
    </row>
    <row r="36" spans="1:17">
      <c r="A36" s="600">
        <v>116773</v>
      </c>
      <c r="B36" t="s">
        <v>252</v>
      </c>
      <c r="C36" t="s">
        <v>3146</v>
      </c>
      <c r="D36" t="s">
        <v>3147</v>
      </c>
      <c r="E36" s="605" t="s">
        <v>359</v>
      </c>
      <c r="F36" t="s">
        <v>3148</v>
      </c>
      <c r="G36" t="s">
        <v>4235</v>
      </c>
      <c r="H36" t="s">
        <v>23</v>
      </c>
      <c r="I36" t="s">
        <v>23</v>
      </c>
      <c r="J36" t="s">
        <v>4236</v>
      </c>
      <c r="K36" t="s">
        <v>4237</v>
      </c>
      <c r="L36" t="s">
        <v>4238</v>
      </c>
      <c r="M36" t="s">
        <v>4239</v>
      </c>
      <c r="N36" t="s">
        <v>23</v>
      </c>
      <c r="O36" t="s">
        <v>360</v>
      </c>
      <c r="P36" t="s">
        <v>4240</v>
      </c>
      <c r="Q36" t="s">
        <v>4112</v>
      </c>
    </row>
    <row r="37" spans="1:17">
      <c r="A37" s="600">
        <v>116773</v>
      </c>
      <c r="B37" t="s">
        <v>252</v>
      </c>
      <c r="C37" t="s">
        <v>3146</v>
      </c>
      <c r="D37" t="s">
        <v>3147</v>
      </c>
      <c r="E37" s="605" t="s">
        <v>359</v>
      </c>
      <c r="F37" t="s">
        <v>3148</v>
      </c>
      <c r="G37" t="s">
        <v>4235</v>
      </c>
      <c r="H37" t="s">
        <v>23</v>
      </c>
      <c r="I37" t="s">
        <v>23</v>
      </c>
      <c r="J37" t="s">
        <v>4236</v>
      </c>
      <c r="K37" t="s">
        <v>4237</v>
      </c>
      <c r="L37" t="s">
        <v>4238</v>
      </c>
      <c r="M37" t="s">
        <v>4239</v>
      </c>
      <c r="N37" t="s">
        <v>23</v>
      </c>
      <c r="O37" t="s">
        <v>360</v>
      </c>
      <c r="P37" t="s">
        <v>4240</v>
      </c>
      <c r="Q37" t="s">
        <v>4112</v>
      </c>
    </row>
    <row r="38" spans="1:17">
      <c r="A38" s="600">
        <v>116849</v>
      </c>
      <c r="B38" t="s">
        <v>57</v>
      </c>
      <c r="C38" t="s">
        <v>3146</v>
      </c>
      <c r="D38" t="s">
        <v>3147</v>
      </c>
      <c r="E38" s="605" t="s">
        <v>359</v>
      </c>
      <c r="F38" t="s">
        <v>3148</v>
      </c>
      <c r="G38" t="s">
        <v>4241</v>
      </c>
      <c r="H38" t="s">
        <v>23</v>
      </c>
      <c r="I38" t="s">
        <v>23</v>
      </c>
      <c r="J38" t="s">
        <v>4236</v>
      </c>
      <c r="K38" t="s">
        <v>4242</v>
      </c>
      <c r="L38" t="s">
        <v>4243</v>
      </c>
      <c r="M38" t="s">
        <v>4244</v>
      </c>
      <c r="N38" t="s">
        <v>23</v>
      </c>
      <c r="O38" t="s">
        <v>360</v>
      </c>
      <c r="P38" t="s">
        <v>4245</v>
      </c>
      <c r="Q38" t="s">
        <v>118</v>
      </c>
    </row>
    <row r="39" spans="1:17">
      <c r="A39" s="600">
        <v>116898</v>
      </c>
      <c r="B39" t="s">
        <v>304</v>
      </c>
      <c r="C39" t="s">
        <v>3146</v>
      </c>
      <c r="D39" t="s">
        <v>3147</v>
      </c>
      <c r="E39" s="605" t="s">
        <v>359</v>
      </c>
      <c r="F39" t="s">
        <v>3148</v>
      </c>
      <c r="G39" t="s">
        <v>4246</v>
      </c>
      <c r="H39" t="s">
        <v>23</v>
      </c>
      <c r="I39" t="s">
        <v>23</v>
      </c>
      <c r="J39" t="s">
        <v>3150</v>
      </c>
      <c r="K39" t="s">
        <v>4247</v>
      </c>
      <c r="L39" t="s">
        <v>4248</v>
      </c>
      <c r="M39" t="s">
        <v>4249</v>
      </c>
      <c r="N39" t="s">
        <v>23</v>
      </c>
      <c r="O39" t="s">
        <v>360</v>
      </c>
      <c r="P39" t="s">
        <v>4250</v>
      </c>
      <c r="Q39" t="s">
        <v>351</v>
      </c>
    </row>
    <row r="40" spans="1:17">
      <c r="A40" s="600">
        <v>116930</v>
      </c>
      <c r="B40" t="s">
        <v>230</v>
      </c>
      <c r="C40" t="s">
        <v>3146</v>
      </c>
      <c r="D40" t="s">
        <v>3147</v>
      </c>
      <c r="E40" s="605" t="s">
        <v>359</v>
      </c>
      <c r="F40" t="s">
        <v>3148</v>
      </c>
      <c r="G40" t="s">
        <v>3708</v>
      </c>
      <c r="H40" t="s">
        <v>3709</v>
      </c>
      <c r="I40" t="s">
        <v>23</v>
      </c>
      <c r="J40" t="s">
        <v>3710</v>
      </c>
      <c r="K40" t="s">
        <v>3711</v>
      </c>
      <c r="L40" t="s">
        <v>3712</v>
      </c>
      <c r="M40" t="s">
        <v>3713</v>
      </c>
      <c r="N40" t="s">
        <v>3714</v>
      </c>
      <c r="O40" t="s">
        <v>360</v>
      </c>
      <c r="P40" t="s">
        <v>4251</v>
      </c>
      <c r="Q40" t="s">
        <v>118</v>
      </c>
    </row>
    <row r="41" spans="1:17">
      <c r="A41" s="600">
        <v>116989</v>
      </c>
      <c r="B41" t="s">
        <v>175</v>
      </c>
      <c r="C41" t="s">
        <v>3146</v>
      </c>
      <c r="D41" t="s">
        <v>3147</v>
      </c>
      <c r="E41" s="605" t="s">
        <v>359</v>
      </c>
      <c r="F41" t="s">
        <v>3148</v>
      </c>
      <c r="G41" t="s">
        <v>3481</v>
      </c>
      <c r="H41" t="s">
        <v>23</v>
      </c>
      <c r="I41" t="s">
        <v>23</v>
      </c>
      <c r="J41" t="s">
        <v>3176</v>
      </c>
      <c r="K41" t="s">
        <v>3482</v>
      </c>
      <c r="L41" t="s">
        <v>3483</v>
      </c>
      <c r="M41" t="s">
        <v>3484</v>
      </c>
      <c r="N41" t="s">
        <v>3485</v>
      </c>
      <c r="O41" t="s">
        <v>360</v>
      </c>
      <c r="P41" t="s">
        <v>4027</v>
      </c>
      <c r="Q41" t="s">
        <v>120</v>
      </c>
    </row>
    <row r="42" spans="1:17">
      <c r="A42" s="600">
        <v>117003</v>
      </c>
      <c r="B42" t="s">
        <v>246</v>
      </c>
      <c r="C42" t="s">
        <v>3146</v>
      </c>
      <c r="D42" t="s">
        <v>3147</v>
      </c>
      <c r="E42" s="605" t="s">
        <v>359</v>
      </c>
      <c r="F42" t="s">
        <v>3148</v>
      </c>
      <c r="G42" t="s">
        <v>4252</v>
      </c>
      <c r="H42" t="s">
        <v>23</v>
      </c>
      <c r="I42" t="s">
        <v>23</v>
      </c>
      <c r="J42" t="s">
        <v>3197</v>
      </c>
      <c r="K42" t="s">
        <v>4253</v>
      </c>
      <c r="L42" t="s">
        <v>4254</v>
      </c>
      <c r="M42" t="s">
        <v>4255</v>
      </c>
      <c r="N42" t="s">
        <v>23</v>
      </c>
      <c r="O42" t="s">
        <v>360</v>
      </c>
      <c r="P42" t="s">
        <v>4256</v>
      </c>
      <c r="Q42" t="s">
        <v>102</v>
      </c>
    </row>
    <row r="43" spans="1:17">
      <c r="A43" s="600">
        <v>117086</v>
      </c>
      <c r="B43" t="s">
        <v>281</v>
      </c>
      <c r="C43" t="s">
        <v>3146</v>
      </c>
      <c r="D43" t="s">
        <v>3147</v>
      </c>
      <c r="E43" s="605" t="s">
        <v>359</v>
      </c>
      <c r="F43" t="s">
        <v>3148</v>
      </c>
      <c r="G43" t="s">
        <v>4257</v>
      </c>
      <c r="H43" t="s">
        <v>4258</v>
      </c>
      <c r="I43" t="s">
        <v>23</v>
      </c>
      <c r="J43" t="s">
        <v>3471</v>
      </c>
      <c r="K43" t="s">
        <v>4259</v>
      </c>
      <c r="L43" t="s">
        <v>4260</v>
      </c>
      <c r="M43" t="s">
        <v>4261</v>
      </c>
      <c r="N43" t="s">
        <v>23</v>
      </c>
      <c r="O43" t="s">
        <v>360</v>
      </c>
      <c r="P43" t="s">
        <v>4262</v>
      </c>
      <c r="Q43" t="s">
        <v>120</v>
      </c>
    </row>
    <row r="44" spans="1:17">
      <c r="A44" s="600">
        <v>117193</v>
      </c>
      <c r="B44" t="s">
        <v>29</v>
      </c>
      <c r="C44" t="s">
        <v>3146</v>
      </c>
      <c r="D44" t="s">
        <v>3147</v>
      </c>
      <c r="E44" s="605" t="s">
        <v>359</v>
      </c>
      <c r="F44" t="s">
        <v>3148</v>
      </c>
      <c r="G44" t="s">
        <v>4263</v>
      </c>
      <c r="H44" t="s">
        <v>23</v>
      </c>
      <c r="I44" t="s">
        <v>23</v>
      </c>
      <c r="J44" t="s">
        <v>3197</v>
      </c>
      <c r="K44" t="s">
        <v>4264</v>
      </c>
      <c r="L44" t="s">
        <v>4265</v>
      </c>
      <c r="M44" t="s">
        <v>4266</v>
      </c>
      <c r="N44" t="s">
        <v>23</v>
      </c>
      <c r="O44" t="s">
        <v>360</v>
      </c>
      <c r="P44" t="s">
        <v>4267</v>
      </c>
      <c r="Q44" t="s">
        <v>118</v>
      </c>
    </row>
    <row r="45" spans="1:17">
      <c r="A45" s="600">
        <v>117417</v>
      </c>
      <c r="B45" t="s">
        <v>224</v>
      </c>
      <c r="C45" t="s">
        <v>3146</v>
      </c>
      <c r="D45" t="s">
        <v>3147</v>
      </c>
      <c r="E45" s="605" t="s">
        <v>359</v>
      </c>
      <c r="F45" t="s">
        <v>3148</v>
      </c>
      <c r="G45" t="s">
        <v>4268</v>
      </c>
      <c r="H45" t="s">
        <v>23</v>
      </c>
      <c r="I45" t="s">
        <v>23</v>
      </c>
      <c r="J45" t="s">
        <v>3176</v>
      </c>
      <c r="K45" t="s">
        <v>4269</v>
      </c>
      <c r="L45" t="s">
        <v>4270</v>
      </c>
      <c r="M45" t="s">
        <v>4271</v>
      </c>
      <c r="N45" t="s">
        <v>23</v>
      </c>
      <c r="O45" t="s">
        <v>360</v>
      </c>
      <c r="P45" t="s">
        <v>4272</v>
      </c>
      <c r="Q45" t="s">
        <v>120</v>
      </c>
    </row>
    <row r="46" spans="1:17">
      <c r="A46" s="600">
        <v>117433</v>
      </c>
      <c r="B46" t="s">
        <v>329</v>
      </c>
      <c r="C46" t="s">
        <v>3146</v>
      </c>
      <c r="D46" t="s">
        <v>3147</v>
      </c>
      <c r="E46" s="605" t="s">
        <v>359</v>
      </c>
      <c r="F46" t="s">
        <v>3148</v>
      </c>
      <c r="G46" t="s">
        <v>4273</v>
      </c>
      <c r="H46" t="s">
        <v>23</v>
      </c>
      <c r="I46" t="s">
        <v>23</v>
      </c>
      <c r="J46" t="s">
        <v>3155</v>
      </c>
      <c r="K46" t="s">
        <v>4274</v>
      </c>
      <c r="L46" t="s">
        <v>4275</v>
      </c>
      <c r="M46" t="s">
        <v>4276</v>
      </c>
      <c r="N46" t="s">
        <v>23</v>
      </c>
      <c r="O46" t="s">
        <v>360</v>
      </c>
      <c r="P46" t="s">
        <v>4277</v>
      </c>
      <c r="Q46" t="s">
        <v>26</v>
      </c>
    </row>
    <row r="47" spans="1:17">
      <c r="A47" s="600">
        <v>117433</v>
      </c>
      <c r="B47" t="s">
        <v>329</v>
      </c>
      <c r="C47" t="s">
        <v>3146</v>
      </c>
      <c r="D47" t="s">
        <v>3147</v>
      </c>
      <c r="E47" s="605" t="s">
        <v>359</v>
      </c>
      <c r="F47" t="s">
        <v>3148</v>
      </c>
      <c r="G47" t="s">
        <v>4273</v>
      </c>
      <c r="H47" t="s">
        <v>23</v>
      </c>
      <c r="I47" t="s">
        <v>23</v>
      </c>
      <c r="J47" t="s">
        <v>3155</v>
      </c>
      <c r="K47" t="s">
        <v>4274</v>
      </c>
      <c r="L47" t="s">
        <v>4275</v>
      </c>
      <c r="M47" t="s">
        <v>4276</v>
      </c>
      <c r="N47" t="s">
        <v>23</v>
      </c>
      <c r="O47" t="s">
        <v>360</v>
      </c>
      <c r="P47" t="s">
        <v>4277</v>
      </c>
      <c r="Q47" t="s">
        <v>26</v>
      </c>
    </row>
    <row r="48" spans="1:17">
      <c r="A48" s="600">
        <v>117573</v>
      </c>
      <c r="B48" t="s">
        <v>146</v>
      </c>
      <c r="C48" t="s">
        <v>3146</v>
      </c>
      <c r="D48" t="s">
        <v>3147</v>
      </c>
      <c r="E48" s="605" t="s">
        <v>359</v>
      </c>
      <c r="F48" t="s">
        <v>3148</v>
      </c>
      <c r="G48" t="s">
        <v>4278</v>
      </c>
      <c r="H48" t="s">
        <v>23</v>
      </c>
      <c r="I48" t="s">
        <v>23</v>
      </c>
      <c r="J48" t="s">
        <v>3197</v>
      </c>
      <c r="K48" t="s">
        <v>4279</v>
      </c>
      <c r="L48" t="s">
        <v>4280</v>
      </c>
      <c r="M48" t="s">
        <v>4281</v>
      </c>
      <c r="N48" t="s">
        <v>23</v>
      </c>
      <c r="O48" t="s">
        <v>360</v>
      </c>
      <c r="P48" t="s">
        <v>4282</v>
      </c>
      <c r="Q48" t="s">
        <v>120</v>
      </c>
    </row>
    <row r="49" spans="1:17">
      <c r="A49" s="600">
        <v>117573</v>
      </c>
      <c r="B49" t="s">
        <v>146</v>
      </c>
      <c r="C49" t="s">
        <v>3146</v>
      </c>
      <c r="D49" t="s">
        <v>3147</v>
      </c>
      <c r="E49" s="605" t="s">
        <v>359</v>
      </c>
      <c r="F49" t="s">
        <v>3148</v>
      </c>
      <c r="G49" t="s">
        <v>4278</v>
      </c>
      <c r="H49" t="s">
        <v>23</v>
      </c>
      <c r="I49" t="s">
        <v>23</v>
      </c>
      <c r="J49" t="s">
        <v>3197</v>
      </c>
      <c r="K49" t="s">
        <v>4279</v>
      </c>
      <c r="L49" t="s">
        <v>4280</v>
      </c>
      <c r="M49" t="s">
        <v>4281</v>
      </c>
      <c r="N49" t="s">
        <v>23</v>
      </c>
      <c r="O49" t="s">
        <v>360</v>
      </c>
      <c r="P49" t="s">
        <v>4282</v>
      </c>
      <c r="Q49" t="s">
        <v>120</v>
      </c>
    </row>
    <row r="50" spans="1:17">
      <c r="A50" s="600">
        <v>117581</v>
      </c>
      <c r="B50" t="s">
        <v>55</v>
      </c>
      <c r="C50" t="s">
        <v>3146</v>
      </c>
      <c r="D50" t="s">
        <v>3147</v>
      </c>
      <c r="E50" s="605" t="s">
        <v>359</v>
      </c>
      <c r="F50" t="s">
        <v>3148</v>
      </c>
      <c r="G50" t="s">
        <v>4283</v>
      </c>
      <c r="H50" t="s">
        <v>23</v>
      </c>
      <c r="I50" t="s">
        <v>23</v>
      </c>
      <c r="J50" t="s">
        <v>4284</v>
      </c>
      <c r="K50" t="s">
        <v>4285</v>
      </c>
      <c r="L50" t="s">
        <v>4286</v>
      </c>
      <c r="M50" t="s">
        <v>4287</v>
      </c>
      <c r="N50" t="s">
        <v>4288</v>
      </c>
      <c r="O50" t="s">
        <v>360</v>
      </c>
      <c r="P50" t="s">
        <v>4289</v>
      </c>
      <c r="Q50" t="s">
        <v>118</v>
      </c>
    </row>
    <row r="51" spans="1:17">
      <c r="A51" s="600">
        <v>117631</v>
      </c>
      <c r="B51" t="s">
        <v>163</v>
      </c>
      <c r="C51" t="s">
        <v>3146</v>
      </c>
      <c r="D51" t="s">
        <v>3147</v>
      </c>
      <c r="E51" s="605" t="s">
        <v>359</v>
      </c>
      <c r="F51" t="s">
        <v>3148</v>
      </c>
      <c r="G51" t="s">
        <v>4290</v>
      </c>
      <c r="H51" t="s">
        <v>23</v>
      </c>
      <c r="I51" t="s">
        <v>23</v>
      </c>
      <c r="J51" t="s">
        <v>4291</v>
      </c>
      <c r="K51" t="s">
        <v>4292</v>
      </c>
      <c r="L51" t="s">
        <v>4293</v>
      </c>
      <c r="M51" t="s">
        <v>4294</v>
      </c>
      <c r="N51" t="s">
        <v>23</v>
      </c>
      <c r="O51" t="s">
        <v>360</v>
      </c>
      <c r="P51" t="s">
        <v>4295</v>
      </c>
      <c r="Q51" t="s">
        <v>120</v>
      </c>
    </row>
    <row r="52" spans="1:17">
      <c r="A52" s="600">
        <v>117649</v>
      </c>
      <c r="B52" t="s">
        <v>164</v>
      </c>
      <c r="C52" t="s">
        <v>3146</v>
      </c>
      <c r="D52" t="s">
        <v>3147</v>
      </c>
      <c r="E52" s="605" t="s">
        <v>359</v>
      </c>
      <c r="F52" t="s">
        <v>3148</v>
      </c>
      <c r="G52" t="s">
        <v>4296</v>
      </c>
      <c r="H52" t="s">
        <v>23</v>
      </c>
      <c r="I52" t="s">
        <v>23</v>
      </c>
      <c r="J52" t="s">
        <v>4297</v>
      </c>
      <c r="K52" t="s">
        <v>4298</v>
      </c>
      <c r="L52" t="s">
        <v>4299</v>
      </c>
      <c r="M52" t="s">
        <v>4300</v>
      </c>
      <c r="N52" t="s">
        <v>23</v>
      </c>
      <c r="O52" t="s">
        <v>360</v>
      </c>
      <c r="P52" t="s">
        <v>4301</v>
      </c>
      <c r="Q52" t="s">
        <v>120</v>
      </c>
    </row>
    <row r="53" spans="1:17">
      <c r="A53" s="600">
        <v>117656</v>
      </c>
      <c r="B53" t="s">
        <v>267</v>
      </c>
      <c r="C53" t="s">
        <v>3146</v>
      </c>
      <c r="D53" t="s">
        <v>3147</v>
      </c>
      <c r="E53" s="605" t="s">
        <v>359</v>
      </c>
      <c r="F53" t="s">
        <v>3148</v>
      </c>
      <c r="G53" t="s">
        <v>4302</v>
      </c>
      <c r="H53" t="s">
        <v>23</v>
      </c>
      <c r="I53" t="s">
        <v>23</v>
      </c>
      <c r="J53" t="s">
        <v>4151</v>
      </c>
      <c r="K53" t="s">
        <v>4303</v>
      </c>
      <c r="L53" t="s">
        <v>4304</v>
      </c>
      <c r="M53" t="s">
        <v>4305</v>
      </c>
      <c r="N53" t="s">
        <v>23</v>
      </c>
      <c r="O53" t="s">
        <v>360</v>
      </c>
      <c r="P53" t="s">
        <v>4306</v>
      </c>
      <c r="Q53" t="s">
        <v>346</v>
      </c>
    </row>
    <row r="54" spans="1:17">
      <c r="A54" s="600">
        <v>117664</v>
      </c>
      <c r="B54" t="s">
        <v>210</v>
      </c>
      <c r="C54" t="s">
        <v>3146</v>
      </c>
      <c r="D54" t="s">
        <v>3147</v>
      </c>
      <c r="E54" s="605" t="s">
        <v>359</v>
      </c>
      <c r="F54" t="s">
        <v>3148</v>
      </c>
      <c r="G54" t="s">
        <v>4307</v>
      </c>
      <c r="H54" t="s">
        <v>23</v>
      </c>
      <c r="I54" t="s">
        <v>23</v>
      </c>
      <c r="J54" t="s">
        <v>4169</v>
      </c>
      <c r="K54" t="s">
        <v>4308</v>
      </c>
      <c r="L54" t="s">
        <v>4309</v>
      </c>
      <c r="M54" t="s">
        <v>4310</v>
      </c>
      <c r="N54" t="s">
        <v>23</v>
      </c>
      <c r="O54" t="s">
        <v>360</v>
      </c>
      <c r="P54" t="s">
        <v>4311</v>
      </c>
      <c r="Q54" t="s">
        <v>120</v>
      </c>
    </row>
    <row r="55" spans="1:17">
      <c r="A55" s="600">
        <v>117896</v>
      </c>
      <c r="B55" t="s">
        <v>73</v>
      </c>
      <c r="C55" t="s">
        <v>3146</v>
      </c>
      <c r="D55" t="s">
        <v>3147</v>
      </c>
      <c r="E55" s="605" t="s">
        <v>359</v>
      </c>
      <c r="F55" t="s">
        <v>3148</v>
      </c>
      <c r="G55" t="s">
        <v>2094</v>
      </c>
      <c r="H55" t="s">
        <v>23</v>
      </c>
      <c r="I55" t="s">
        <v>23</v>
      </c>
      <c r="J55" t="s">
        <v>4312</v>
      </c>
      <c r="K55" t="s">
        <v>4313</v>
      </c>
      <c r="L55" t="s">
        <v>4314</v>
      </c>
      <c r="M55" t="s">
        <v>4314</v>
      </c>
      <c r="N55" t="s">
        <v>23</v>
      </c>
      <c r="O55" t="s">
        <v>360</v>
      </c>
      <c r="P55" t="s">
        <v>4315</v>
      </c>
      <c r="Q55" t="s">
        <v>120</v>
      </c>
    </row>
    <row r="56" spans="1:17">
      <c r="A56" s="600">
        <v>117953</v>
      </c>
      <c r="B56" t="s">
        <v>290</v>
      </c>
      <c r="C56" t="s">
        <v>3146</v>
      </c>
      <c r="D56" t="s">
        <v>3147</v>
      </c>
      <c r="E56" s="605" t="s">
        <v>359</v>
      </c>
      <c r="F56" t="s">
        <v>3148</v>
      </c>
      <c r="G56" t="s">
        <v>2092</v>
      </c>
      <c r="H56" t="s">
        <v>4316</v>
      </c>
      <c r="I56" t="s">
        <v>23</v>
      </c>
      <c r="J56" t="s">
        <v>4317</v>
      </c>
      <c r="K56" t="s">
        <v>4318</v>
      </c>
      <c r="L56" t="s">
        <v>4319</v>
      </c>
      <c r="M56" t="s">
        <v>4320</v>
      </c>
      <c r="N56" t="s">
        <v>23</v>
      </c>
      <c r="O56" t="s">
        <v>360</v>
      </c>
      <c r="P56" t="s">
        <v>4321</v>
      </c>
      <c r="Q56" t="s">
        <v>120</v>
      </c>
    </row>
    <row r="57" spans="1:17">
      <c r="A57" s="600">
        <v>118035</v>
      </c>
      <c r="B57" t="s">
        <v>335</v>
      </c>
      <c r="C57" t="s">
        <v>3146</v>
      </c>
      <c r="D57" t="s">
        <v>3147</v>
      </c>
      <c r="E57" s="605" t="s">
        <v>359</v>
      </c>
      <c r="F57" t="s">
        <v>3148</v>
      </c>
      <c r="G57" t="s">
        <v>3425</v>
      </c>
      <c r="H57" t="s">
        <v>3426</v>
      </c>
      <c r="I57" t="s">
        <v>23</v>
      </c>
      <c r="J57" t="s">
        <v>3427</v>
      </c>
      <c r="K57" t="s">
        <v>3428</v>
      </c>
      <c r="L57" t="s">
        <v>3429</v>
      </c>
      <c r="M57" t="s">
        <v>3430</v>
      </c>
      <c r="N57" t="s">
        <v>3431</v>
      </c>
      <c r="O57" t="s">
        <v>360</v>
      </c>
      <c r="P57" t="s">
        <v>4322</v>
      </c>
      <c r="Q57" t="s">
        <v>3997</v>
      </c>
    </row>
    <row r="58" spans="1:17">
      <c r="A58" s="600">
        <v>118035</v>
      </c>
      <c r="B58" t="s">
        <v>335</v>
      </c>
      <c r="C58" t="s">
        <v>3146</v>
      </c>
      <c r="D58" t="s">
        <v>3147</v>
      </c>
      <c r="E58" s="605" t="s">
        <v>359</v>
      </c>
      <c r="F58" t="s">
        <v>3148</v>
      </c>
      <c r="G58" t="s">
        <v>3425</v>
      </c>
      <c r="H58" t="s">
        <v>3426</v>
      </c>
      <c r="I58" t="s">
        <v>23</v>
      </c>
      <c r="J58" t="s">
        <v>3427</v>
      </c>
      <c r="K58" t="s">
        <v>3428</v>
      </c>
      <c r="L58" t="s">
        <v>3429</v>
      </c>
      <c r="M58" t="s">
        <v>3430</v>
      </c>
      <c r="N58" t="s">
        <v>3431</v>
      </c>
      <c r="O58" t="s">
        <v>360</v>
      </c>
      <c r="P58" t="s">
        <v>4322</v>
      </c>
      <c r="Q58" t="s">
        <v>3997</v>
      </c>
    </row>
    <row r="59" spans="1:17">
      <c r="A59" s="600">
        <v>118100</v>
      </c>
      <c r="B59" t="s">
        <v>265</v>
      </c>
      <c r="C59" t="s">
        <v>3146</v>
      </c>
      <c r="D59" t="s">
        <v>3147</v>
      </c>
      <c r="E59" s="605" t="s">
        <v>359</v>
      </c>
      <c r="F59" t="s">
        <v>3148</v>
      </c>
      <c r="G59" t="s">
        <v>3432</v>
      </c>
      <c r="H59" t="s">
        <v>23</v>
      </c>
      <c r="I59" t="s">
        <v>23</v>
      </c>
      <c r="J59" t="s">
        <v>3433</v>
      </c>
      <c r="K59" t="s">
        <v>3434</v>
      </c>
      <c r="L59" t="s">
        <v>3435</v>
      </c>
      <c r="M59" t="s">
        <v>3436</v>
      </c>
      <c r="N59" t="s">
        <v>3437</v>
      </c>
      <c r="O59" t="s">
        <v>360</v>
      </c>
      <c r="P59" t="s">
        <v>4323</v>
      </c>
      <c r="Q59" t="s">
        <v>207</v>
      </c>
    </row>
    <row r="60" spans="1:17">
      <c r="A60" s="600">
        <v>118118</v>
      </c>
      <c r="B60" t="s">
        <v>294</v>
      </c>
      <c r="C60" t="s">
        <v>3146</v>
      </c>
      <c r="D60" t="s">
        <v>3147</v>
      </c>
      <c r="E60" s="605" t="s">
        <v>359</v>
      </c>
      <c r="F60" t="s">
        <v>3148</v>
      </c>
      <c r="G60" t="s">
        <v>4324</v>
      </c>
      <c r="H60" t="s">
        <v>23</v>
      </c>
      <c r="I60" t="s">
        <v>23</v>
      </c>
      <c r="J60" t="s">
        <v>3471</v>
      </c>
      <c r="K60" t="s">
        <v>4325</v>
      </c>
      <c r="L60" t="s">
        <v>4326</v>
      </c>
      <c r="M60" t="s">
        <v>4327</v>
      </c>
      <c r="N60" t="s">
        <v>23</v>
      </c>
      <c r="O60" t="s">
        <v>360</v>
      </c>
      <c r="P60" t="s">
        <v>4328</v>
      </c>
      <c r="Q60" t="s">
        <v>158</v>
      </c>
    </row>
    <row r="61" spans="1:17">
      <c r="A61" s="600">
        <v>118167</v>
      </c>
      <c r="B61" t="s">
        <v>326</v>
      </c>
      <c r="C61" t="s">
        <v>3146</v>
      </c>
      <c r="D61" t="s">
        <v>3147</v>
      </c>
      <c r="E61" s="605" t="s">
        <v>359</v>
      </c>
      <c r="F61" t="s">
        <v>3148</v>
      </c>
      <c r="G61" t="s">
        <v>4329</v>
      </c>
      <c r="H61" t="s">
        <v>23</v>
      </c>
      <c r="I61" t="s">
        <v>23</v>
      </c>
      <c r="J61" t="s">
        <v>4330</v>
      </c>
      <c r="K61" t="s">
        <v>4331</v>
      </c>
      <c r="L61" t="s">
        <v>4332</v>
      </c>
      <c r="M61" t="s">
        <v>4333</v>
      </c>
      <c r="N61" t="s">
        <v>23</v>
      </c>
      <c r="O61" t="s">
        <v>360</v>
      </c>
      <c r="P61" t="s">
        <v>4334</v>
      </c>
      <c r="Q61" t="s">
        <v>179</v>
      </c>
    </row>
    <row r="62" spans="1:17">
      <c r="A62" s="600">
        <v>118167</v>
      </c>
      <c r="B62" t="s">
        <v>326</v>
      </c>
      <c r="C62" t="s">
        <v>3146</v>
      </c>
      <c r="D62" t="s">
        <v>3147</v>
      </c>
      <c r="E62" s="605" t="s">
        <v>359</v>
      </c>
      <c r="F62" t="s">
        <v>3148</v>
      </c>
      <c r="G62" t="s">
        <v>4329</v>
      </c>
      <c r="H62" t="s">
        <v>23</v>
      </c>
      <c r="I62" t="s">
        <v>23</v>
      </c>
      <c r="J62" t="s">
        <v>4330</v>
      </c>
      <c r="K62" t="s">
        <v>4331</v>
      </c>
      <c r="L62" t="s">
        <v>4332</v>
      </c>
      <c r="M62" t="s">
        <v>4333</v>
      </c>
      <c r="N62" t="s">
        <v>23</v>
      </c>
      <c r="O62" t="s">
        <v>360</v>
      </c>
      <c r="P62" t="s">
        <v>4334</v>
      </c>
      <c r="Q62" t="s">
        <v>179</v>
      </c>
    </row>
    <row r="63" spans="1:17">
      <c r="A63" s="600">
        <v>118217</v>
      </c>
      <c r="B63" t="s">
        <v>65</v>
      </c>
      <c r="C63" t="s">
        <v>3146</v>
      </c>
      <c r="D63" t="s">
        <v>3147</v>
      </c>
      <c r="E63" s="605" t="s">
        <v>359</v>
      </c>
      <c r="F63" t="s">
        <v>3148</v>
      </c>
      <c r="G63" t="s">
        <v>4335</v>
      </c>
      <c r="H63" t="s">
        <v>23</v>
      </c>
      <c r="I63" t="s">
        <v>23</v>
      </c>
      <c r="J63" t="s">
        <v>4336</v>
      </c>
      <c r="K63" t="s">
        <v>4337</v>
      </c>
      <c r="L63" t="s">
        <v>4338</v>
      </c>
      <c r="M63" t="s">
        <v>4339</v>
      </c>
      <c r="N63" t="s">
        <v>23</v>
      </c>
      <c r="O63" t="s">
        <v>360</v>
      </c>
      <c r="P63" t="s">
        <v>4340</v>
      </c>
      <c r="Q63" t="s">
        <v>214</v>
      </c>
    </row>
    <row r="64" spans="1:17">
      <c r="A64" s="600">
        <v>118274</v>
      </c>
      <c r="B64" t="s">
        <v>323</v>
      </c>
      <c r="C64" t="s">
        <v>3146</v>
      </c>
      <c r="D64" t="s">
        <v>3147</v>
      </c>
      <c r="E64" s="605" t="s">
        <v>359</v>
      </c>
      <c r="F64" t="s">
        <v>3148</v>
      </c>
      <c r="G64" t="s">
        <v>4341</v>
      </c>
      <c r="H64" t="s">
        <v>23</v>
      </c>
      <c r="I64" t="s">
        <v>23</v>
      </c>
      <c r="J64" t="s">
        <v>4342</v>
      </c>
      <c r="K64" t="s">
        <v>4343</v>
      </c>
      <c r="L64" t="s">
        <v>4344</v>
      </c>
      <c r="M64" t="s">
        <v>4345</v>
      </c>
      <c r="N64" t="s">
        <v>23</v>
      </c>
      <c r="O64" t="s">
        <v>360</v>
      </c>
      <c r="P64" t="s">
        <v>4346</v>
      </c>
      <c r="Q64" t="s">
        <v>350</v>
      </c>
    </row>
    <row r="65" spans="1:17">
      <c r="A65" s="600">
        <v>118282</v>
      </c>
      <c r="B65" t="s">
        <v>330</v>
      </c>
      <c r="C65" t="s">
        <v>3146</v>
      </c>
      <c r="D65" t="s">
        <v>3147</v>
      </c>
      <c r="E65" s="605" t="s">
        <v>359</v>
      </c>
      <c r="F65" t="s">
        <v>3148</v>
      </c>
      <c r="G65" t="s">
        <v>4347</v>
      </c>
      <c r="H65" t="s">
        <v>23</v>
      </c>
      <c r="I65" t="s">
        <v>23</v>
      </c>
      <c r="J65" t="s">
        <v>4348</v>
      </c>
      <c r="K65" t="s">
        <v>4349</v>
      </c>
      <c r="L65" t="s">
        <v>4350</v>
      </c>
      <c r="M65" t="s">
        <v>4351</v>
      </c>
      <c r="N65" t="s">
        <v>23</v>
      </c>
      <c r="O65" t="s">
        <v>360</v>
      </c>
      <c r="P65" t="s">
        <v>4352</v>
      </c>
      <c r="Q65" t="s">
        <v>31</v>
      </c>
    </row>
    <row r="66" spans="1:17">
      <c r="A66" s="600">
        <v>118316</v>
      </c>
      <c r="B66" t="s">
        <v>325</v>
      </c>
      <c r="C66" t="s">
        <v>3146</v>
      </c>
      <c r="D66" t="s">
        <v>3147</v>
      </c>
      <c r="E66" s="605" t="s">
        <v>359</v>
      </c>
      <c r="F66" t="s">
        <v>3148</v>
      </c>
      <c r="G66" t="s">
        <v>4353</v>
      </c>
      <c r="H66" t="s">
        <v>23</v>
      </c>
      <c r="I66" t="s">
        <v>23</v>
      </c>
      <c r="J66" t="s">
        <v>4354</v>
      </c>
      <c r="K66" t="s">
        <v>4355</v>
      </c>
      <c r="L66" t="s">
        <v>4356</v>
      </c>
      <c r="M66" t="s">
        <v>4357</v>
      </c>
      <c r="N66" t="s">
        <v>4358</v>
      </c>
      <c r="O66" t="s">
        <v>360</v>
      </c>
      <c r="P66" t="s">
        <v>4359</v>
      </c>
      <c r="Q66" t="s">
        <v>4360</v>
      </c>
    </row>
    <row r="67" spans="1:17">
      <c r="A67" s="600">
        <v>118373</v>
      </c>
      <c r="B67" t="s">
        <v>341</v>
      </c>
      <c r="C67" t="s">
        <v>3146</v>
      </c>
      <c r="D67" t="s">
        <v>3147</v>
      </c>
      <c r="E67" s="605" t="s">
        <v>359</v>
      </c>
      <c r="F67" t="s">
        <v>3148</v>
      </c>
      <c r="G67" t="s">
        <v>3196</v>
      </c>
      <c r="H67" t="s">
        <v>23</v>
      </c>
      <c r="I67" t="s">
        <v>23</v>
      </c>
      <c r="J67" t="s">
        <v>3197</v>
      </c>
      <c r="K67" t="s">
        <v>3198</v>
      </c>
      <c r="L67" t="s">
        <v>3199</v>
      </c>
      <c r="M67" t="s">
        <v>3200</v>
      </c>
      <c r="N67" t="s">
        <v>23</v>
      </c>
      <c r="O67" t="s">
        <v>360</v>
      </c>
      <c r="P67" t="s">
        <v>4361</v>
      </c>
      <c r="Q67" t="s">
        <v>2182</v>
      </c>
    </row>
    <row r="68" spans="1:17">
      <c r="A68" s="600">
        <v>118373</v>
      </c>
      <c r="B68" t="s">
        <v>341</v>
      </c>
      <c r="C68" t="s">
        <v>3146</v>
      </c>
      <c r="D68" t="s">
        <v>3147</v>
      </c>
      <c r="E68" s="605" t="s">
        <v>359</v>
      </c>
      <c r="F68" t="s">
        <v>3148</v>
      </c>
      <c r="G68" t="s">
        <v>3196</v>
      </c>
      <c r="H68" t="s">
        <v>23</v>
      </c>
      <c r="I68" t="s">
        <v>23</v>
      </c>
      <c r="J68" t="s">
        <v>3197</v>
      </c>
      <c r="K68" t="s">
        <v>3198</v>
      </c>
      <c r="L68" t="s">
        <v>3199</v>
      </c>
      <c r="M68" t="s">
        <v>3200</v>
      </c>
      <c r="N68" t="s">
        <v>23</v>
      </c>
      <c r="O68" t="s">
        <v>360</v>
      </c>
      <c r="P68" t="s">
        <v>4361</v>
      </c>
      <c r="Q68" t="s">
        <v>2182</v>
      </c>
    </row>
    <row r="69" spans="1:17">
      <c r="A69" s="600">
        <v>210097</v>
      </c>
      <c r="B69" t="s">
        <v>193</v>
      </c>
      <c r="C69" t="s">
        <v>3146</v>
      </c>
      <c r="D69" t="s">
        <v>3147</v>
      </c>
      <c r="E69" s="605" t="s">
        <v>359</v>
      </c>
      <c r="F69" t="s">
        <v>3148</v>
      </c>
      <c r="G69" t="s">
        <v>3201</v>
      </c>
      <c r="H69" t="s">
        <v>23</v>
      </c>
      <c r="I69" t="s">
        <v>23</v>
      </c>
      <c r="J69" t="s">
        <v>3202</v>
      </c>
      <c r="K69" t="s">
        <v>3203</v>
      </c>
      <c r="L69" t="s">
        <v>3204</v>
      </c>
      <c r="M69" t="s">
        <v>3205</v>
      </c>
      <c r="N69" t="s">
        <v>3206</v>
      </c>
      <c r="O69" t="s">
        <v>360</v>
      </c>
      <c r="P69" t="s">
        <v>4362</v>
      </c>
      <c r="Q69" t="s">
        <v>120</v>
      </c>
    </row>
    <row r="70" spans="1:17">
      <c r="A70" s="600">
        <v>210246</v>
      </c>
      <c r="B70" t="s">
        <v>333</v>
      </c>
      <c r="C70" t="s">
        <v>3146</v>
      </c>
      <c r="D70" t="s">
        <v>3147</v>
      </c>
      <c r="E70" s="605" t="s">
        <v>359</v>
      </c>
      <c r="F70" t="s">
        <v>3148</v>
      </c>
      <c r="G70" t="s">
        <v>3207</v>
      </c>
      <c r="H70" t="s">
        <v>3208</v>
      </c>
      <c r="I70" t="s">
        <v>23</v>
      </c>
      <c r="J70" t="s">
        <v>3209</v>
      </c>
      <c r="K70" t="s">
        <v>3210</v>
      </c>
      <c r="L70" t="s">
        <v>3211</v>
      </c>
      <c r="M70" t="s">
        <v>3212</v>
      </c>
      <c r="N70" t="s">
        <v>3213</v>
      </c>
      <c r="O70" t="s">
        <v>360</v>
      </c>
      <c r="P70" t="s">
        <v>4363</v>
      </c>
      <c r="Q70" t="s">
        <v>3997</v>
      </c>
    </row>
    <row r="71" spans="1:17">
      <c r="A71" s="600">
        <v>211855</v>
      </c>
      <c r="B71" t="s">
        <v>211</v>
      </c>
      <c r="C71" t="s">
        <v>3146</v>
      </c>
      <c r="D71" t="s">
        <v>3147</v>
      </c>
      <c r="E71" s="605" t="s">
        <v>359</v>
      </c>
      <c r="F71" t="s">
        <v>3148</v>
      </c>
      <c r="G71" t="s">
        <v>4364</v>
      </c>
      <c r="H71" t="s">
        <v>23</v>
      </c>
      <c r="I71" t="s">
        <v>23</v>
      </c>
      <c r="J71" t="s">
        <v>4365</v>
      </c>
      <c r="K71" t="s">
        <v>4366</v>
      </c>
      <c r="L71" t="s">
        <v>4367</v>
      </c>
      <c r="M71" t="s">
        <v>4367</v>
      </c>
      <c r="N71" t="s">
        <v>23</v>
      </c>
      <c r="O71" t="s">
        <v>360</v>
      </c>
      <c r="P71" t="s">
        <v>4368</v>
      </c>
      <c r="Q71" t="s">
        <v>120</v>
      </c>
    </row>
    <row r="72" spans="1:17">
      <c r="A72" s="600">
        <v>212051</v>
      </c>
      <c r="B72" t="s">
        <v>122</v>
      </c>
      <c r="C72" t="s">
        <v>3146</v>
      </c>
      <c r="D72" t="s">
        <v>3147</v>
      </c>
      <c r="E72" s="605" t="s">
        <v>359</v>
      </c>
      <c r="F72" t="s">
        <v>3148</v>
      </c>
      <c r="G72" t="s">
        <v>4369</v>
      </c>
      <c r="H72" t="s">
        <v>23</v>
      </c>
      <c r="I72" t="s">
        <v>23</v>
      </c>
      <c r="J72" t="s">
        <v>4370</v>
      </c>
      <c r="K72" t="s">
        <v>4371</v>
      </c>
      <c r="L72" t="s">
        <v>4372</v>
      </c>
      <c r="M72" t="s">
        <v>4373</v>
      </c>
      <c r="N72" t="s">
        <v>4374</v>
      </c>
      <c r="O72" t="s">
        <v>360</v>
      </c>
      <c r="P72" t="s">
        <v>4375</v>
      </c>
      <c r="Q72" t="s">
        <v>120</v>
      </c>
    </row>
    <row r="73" spans="1:17">
      <c r="A73" s="600">
        <v>212093</v>
      </c>
      <c r="B73" t="s">
        <v>113</v>
      </c>
      <c r="C73" t="s">
        <v>3146</v>
      </c>
      <c r="D73" t="s">
        <v>3147</v>
      </c>
      <c r="E73" s="605" t="s">
        <v>359</v>
      </c>
      <c r="F73" t="s">
        <v>3148</v>
      </c>
      <c r="G73" t="s">
        <v>4376</v>
      </c>
      <c r="H73" t="s">
        <v>23</v>
      </c>
      <c r="I73" t="s">
        <v>23</v>
      </c>
      <c r="J73" t="s">
        <v>4377</v>
      </c>
      <c r="K73" t="s">
        <v>4378</v>
      </c>
      <c r="L73" t="s">
        <v>4379</v>
      </c>
      <c r="M73" t="s">
        <v>4380</v>
      </c>
      <c r="N73" t="s">
        <v>23</v>
      </c>
      <c r="O73" t="s">
        <v>360</v>
      </c>
      <c r="P73" t="s">
        <v>4381</v>
      </c>
      <c r="Q73" t="s">
        <v>120</v>
      </c>
    </row>
    <row r="74" spans="1:17">
      <c r="A74" s="600">
        <v>212242</v>
      </c>
      <c r="B74" t="s">
        <v>98</v>
      </c>
      <c r="C74" t="s">
        <v>3146</v>
      </c>
      <c r="D74" t="s">
        <v>3147</v>
      </c>
      <c r="E74" s="605" t="s">
        <v>359</v>
      </c>
      <c r="F74" t="s">
        <v>3148</v>
      </c>
      <c r="G74" t="s">
        <v>4382</v>
      </c>
      <c r="H74" t="s">
        <v>23</v>
      </c>
      <c r="I74" t="s">
        <v>23</v>
      </c>
      <c r="J74" t="s">
        <v>4383</v>
      </c>
      <c r="K74" t="s">
        <v>4384</v>
      </c>
      <c r="L74" t="s">
        <v>4385</v>
      </c>
      <c r="M74" t="s">
        <v>4386</v>
      </c>
      <c r="N74" t="s">
        <v>23</v>
      </c>
      <c r="O74" t="s">
        <v>360</v>
      </c>
      <c r="P74" t="s">
        <v>4387</v>
      </c>
      <c r="Q74" t="s">
        <v>118</v>
      </c>
    </row>
    <row r="75" spans="1:17">
      <c r="A75" s="600">
        <v>212267</v>
      </c>
      <c r="B75" t="s">
        <v>97</v>
      </c>
      <c r="C75" t="s">
        <v>3146</v>
      </c>
      <c r="D75" t="s">
        <v>3147</v>
      </c>
      <c r="E75" s="605" t="s">
        <v>359</v>
      </c>
      <c r="F75" t="s">
        <v>3148</v>
      </c>
      <c r="G75" t="s">
        <v>4388</v>
      </c>
      <c r="H75" t="s">
        <v>23</v>
      </c>
      <c r="I75" t="s">
        <v>23</v>
      </c>
      <c r="J75" t="s">
        <v>4389</v>
      </c>
      <c r="K75" t="s">
        <v>4390</v>
      </c>
      <c r="L75" t="s">
        <v>4391</v>
      </c>
      <c r="M75" t="s">
        <v>4392</v>
      </c>
      <c r="N75" t="s">
        <v>23</v>
      </c>
      <c r="O75" t="s">
        <v>360</v>
      </c>
      <c r="P75" t="s">
        <v>4393</v>
      </c>
      <c r="Q75" t="s">
        <v>118</v>
      </c>
    </row>
    <row r="76" spans="1:17">
      <c r="A76" s="600">
        <v>212531</v>
      </c>
      <c r="B76" t="s">
        <v>131</v>
      </c>
      <c r="C76" t="s">
        <v>3146</v>
      </c>
      <c r="D76" t="s">
        <v>3147</v>
      </c>
      <c r="E76" s="605" t="s">
        <v>359</v>
      </c>
      <c r="F76" t="s">
        <v>3148</v>
      </c>
      <c r="G76" t="s">
        <v>4394</v>
      </c>
      <c r="H76" t="s">
        <v>23</v>
      </c>
      <c r="I76" t="s">
        <v>23</v>
      </c>
      <c r="J76" t="s">
        <v>3202</v>
      </c>
      <c r="K76" t="s">
        <v>4395</v>
      </c>
      <c r="L76" t="s">
        <v>4396</v>
      </c>
      <c r="M76" t="s">
        <v>4396</v>
      </c>
      <c r="N76" t="s">
        <v>23</v>
      </c>
      <c r="O76" t="s">
        <v>360</v>
      </c>
      <c r="P76" t="s">
        <v>4042</v>
      </c>
      <c r="Q76" t="s">
        <v>120</v>
      </c>
    </row>
    <row r="77" spans="1:17">
      <c r="A77" s="600">
        <v>212804</v>
      </c>
      <c r="B77" t="s">
        <v>185</v>
      </c>
      <c r="C77" t="s">
        <v>3146</v>
      </c>
      <c r="D77" t="s">
        <v>3147</v>
      </c>
      <c r="E77" s="605" t="s">
        <v>359</v>
      </c>
      <c r="F77" t="s">
        <v>3148</v>
      </c>
      <c r="G77" t="s">
        <v>4397</v>
      </c>
      <c r="H77" t="s">
        <v>23</v>
      </c>
      <c r="I77" t="s">
        <v>23</v>
      </c>
      <c r="J77" t="s">
        <v>4398</v>
      </c>
      <c r="K77" t="s">
        <v>4399</v>
      </c>
      <c r="L77" t="s">
        <v>4400</v>
      </c>
      <c r="M77" t="s">
        <v>4401</v>
      </c>
      <c r="N77" t="s">
        <v>23</v>
      </c>
      <c r="O77" t="s">
        <v>360</v>
      </c>
      <c r="P77" t="s">
        <v>4402</v>
      </c>
      <c r="Q77" t="s">
        <v>120</v>
      </c>
    </row>
    <row r="78" spans="1:17">
      <c r="A78" s="600">
        <v>212812</v>
      </c>
      <c r="B78" t="s">
        <v>322</v>
      </c>
      <c r="C78" t="s">
        <v>3146</v>
      </c>
      <c r="D78" t="s">
        <v>3147</v>
      </c>
      <c r="E78" s="605" t="s">
        <v>359</v>
      </c>
      <c r="F78" t="s">
        <v>3148</v>
      </c>
      <c r="G78" t="s">
        <v>4098</v>
      </c>
      <c r="H78" t="s">
        <v>4099</v>
      </c>
      <c r="I78" t="s">
        <v>23</v>
      </c>
      <c r="J78" t="s">
        <v>4100</v>
      </c>
      <c r="K78" t="s">
        <v>4101</v>
      </c>
      <c r="L78" t="s">
        <v>4102</v>
      </c>
      <c r="M78" t="s">
        <v>4103</v>
      </c>
      <c r="N78" t="s">
        <v>23</v>
      </c>
      <c r="O78" t="s">
        <v>360</v>
      </c>
      <c r="P78" t="s">
        <v>4403</v>
      </c>
      <c r="Q78" t="s">
        <v>118</v>
      </c>
    </row>
    <row r="79" spans="1:17">
      <c r="A79" s="600">
        <v>212945</v>
      </c>
      <c r="B79" t="s">
        <v>91</v>
      </c>
      <c r="C79" t="s">
        <v>3146</v>
      </c>
      <c r="D79" t="s">
        <v>3147</v>
      </c>
      <c r="E79" s="605" t="s">
        <v>359</v>
      </c>
      <c r="F79" t="s">
        <v>3148</v>
      </c>
      <c r="G79" t="s">
        <v>4404</v>
      </c>
      <c r="H79" t="s">
        <v>23</v>
      </c>
      <c r="I79" t="s">
        <v>23</v>
      </c>
      <c r="J79" t="s">
        <v>4405</v>
      </c>
      <c r="K79" t="s">
        <v>4406</v>
      </c>
      <c r="L79" t="s">
        <v>4407</v>
      </c>
      <c r="M79" t="s">
        <v>4408</v>
      </c>
      <c r="N79" t="s">
        <v>23</v>
      </c>
      <c r="O79" t="s">
        <v>360</v>
      </c>
      <c r="P79" t="s">
        <v>4409</v>
      </c>
      <c r="Q79" t="s">
        <v>3800</v>
      </c>
    </row>
    <row r="80" spans="1:17">
      <c r="A80" s="600">
        <v>213166</v>
      </c>
      <c r="B80" t="s">
        <v>319</v>
      </c>
      <c r="C80" t="s">
        <v>3146</v>
      </c>
      <c r="D80" t="s">
        <v>3147</v>
      </c>
      <c r="E80" s="605" t="s">
        <v>359</v>
      </c>
      <c r="F80" t="s">
        <v>3148</v>
      </c>
      <c r="G80" t="s">
        <v>4410</v>
      </c>
      <c r="H80" t="s">
        <v>23</v>
      </c>
      <c r="I80" t="s">
        <v>23</v>
      </c>
      <c r="J80" t="s">
        <v>4411</v>
      </c>
      <c r="K80" t="s">
        <v>4412</v>
      </c>
      <c r="L80" t="s">
        <v>4413</v>
      </c>
      <c r="M80" t="s">
        <v>4414</v>
      </c>
      <c r="N80" t="s">
        <v>23</v>
      </c>
      <c r="O80" t="s">
        <v>360</v>
      </c>
      <c r="P80" t="s">
        <v>4415</v>
      </c>
      <c r="Q80" t="s">
        <v>343</v>
      </c>
    </row>
    <row r="81" spans="1:17">
      <c r="A81" s="600">
        <v>213166</v>
      </c>
      <c r="B81" t="s">
        <v>319</v>
      </c>
      <c r="C81" t="s">
        <v>3146</v>
      </c>
      <c r="D81" t="s">
        <v>3147</v>
      </c>
      <c r="E81" s="605" t="s">
        <v>359</v>
      </c>
      <c r="F81" t="s">
        <v>3148</v>
      </c>
      <c r="G81" t="s">
        <v>4410</v>
      </c>
      <c r="H81" t="s">
        <v>23</v>
      </c>
      <c r="I81" t="s">
        <v>23</v>
      </c>
      <c r="J81" t="s">
        <v>4411</v>
      </c>
      <c r="K81" t="s">
        <v>4412</v>
      </c>
      <c r="L81" t="s">
        <v>4413</v>
      </c>
      <c r="M81" t="s">
        <v>4414</v>
      </c>
      <c r="N81" t="s">
        <v>23</v>
      </c>
      <c r="O81" t="s">
        <v>360</v>
      </c>
      <c r="P81" t="s">
        <v>4415</v>
      </c>
      <c r="Q81" t="s">
        <v>343</v>
      </c>
    </row>
    <row r="82" spans="1:17">
      <c r="A82" s="600">
        <v>213174</v>
      </c>
      <c r="B82" t="s">
        <v>182</v>
      </c>
      <c r="C82" t="s">
        <v>3146</v>
      </c>
      <c r="D82" t="s">
        <v>3147</v>
      </c>
      <c r="E82" s="605" t="s">
        <v>359</v>
      </c>
      <c r="F82" t="s">
        <v>3148</v>
      </c>
      <c r="G82" t="s">
        <v>4416</v>
      </c>
      <c r="H82" t="s">
        <v>23</v>
      </c>
      <c r="I82" t="s">
        <v>23</v>
      </c>
      <c r="J82" t="s">
        <v>4417</v>
      </c>
      <c r="K82" t="s">
        <v>4418</v>
      </c>
      <c r="L82" t="s">
        <v>4419</v>
      </c>
      <c r="M82" t="s">
        <v>4420</v>
      </c>
      <c r="N82" t="s">
        <v>23</v>
      </c>
      <c r="O82" t="s">
        <v>360</v>
      </c>
      <c r="P82" t="s">
        <v>4421</v>
      </c>
      <c r="Q82" t="s">
        <v>120</v>
      </c>
    </row>
    <row r="83" spans="1:17">
      <c r="A83" s="600">
        <v>213208</v>
      </c>
      <c r="B83" t="s">
        <v>238</v>
      </c>
      <c r="C83" t="s">
        <v>3146</v>
      </c>
      <c r="D83" t="s">
        <v>3147</v>
      </c>
      <c r="E83" s="605" t="s">
        <v>359</v>
      </c>
      <c r="F83" t="s">
        <v>3148</v>
      </c>
      <c r="G83" t="s">
        <v>3219</v>
      </c>
      <c r="H83" t="s">
        <v>3220</v>
      </c>
      <c r="I83" t="s">
        <v>23</v>
      </c>
      <c r="J83" t="s">
        <v>3221</v>
      </c>
      <c r="K83" t="s">
        <v>3222</v>
      </c>
      <c r="L83" t="s">
        <v>3223</v>
      </c>
      <c r="M83" t="s">
        <v>3224</v>
      </c>
      <c r="N83" t="s">
        <v>3225</v>
      </c>
      <c r="O83" t="s">
        <v>360</v>
      </c>
      <c r="P83" t="s">
        <v>4422</v>
      </c>
      <c r="Q83" t="s">
        <v>118</v>
      </c>
    </row>
    <row r="84" spans="1:17">
      <c r="A84" s="600">
        <v>213240</v>
      </c>
      <c r="B84" t="s">
        <v>278</v>
      </c>
      <c r="C84" t="s">
        <v>3146</v>
      </c>
      <c r="D84" t="s">
        <v>3147</v>
      </c>
      <c r="E84" s="605" t="s">
        <v>359</v>
      </c>
      <c r="F84" t="s">
        <v>3148</v>
      </c>
      <c r="G84" t="s">
        <v>4423</v>
      </c>
      <c r="H84" t="s">
        <v>23</v>
      </c>
      <c r="I84" t="s">
        <v>23</v>
      </c>
      <c r="J84" t="s">
        <v>4424</v>
      </c>
      <c r="K84" t="s">
        <v>4425</v>
      </c>
      <c r="L84" t="s">
        <v>4426</v>
      </c>
      <c r="M84" t="s">
        <v>4427</v>
      </c>
      <c r="N84" t="s">
        <v>23</v>
      </c>
      <c r="O84" t="s">
        <v>360</v>
      </c>
      <c r="P84" t="s">
        <v>4428</v>
      </c>
      <c r="Q84" t="s">
        <v>197</v>
      </c>
    </row>
    <row r="85" spans="1:17">
      <c r="A85" s="600">
        <v>310525</v>
      </c>
      <c r="B85" t="s">
        <v>104</v>
      </c>
      <c r="C85" t="s">
        <v>3146</v>
      </c>
      <c r="D85" t="s">
        <v>3147</v>
      </c>
      <c r="E85" s="605" t="s">
        <v>359</v>
      </c>
      <c r="F85" t="s">
        <v>3148</v>
      </c>
      <c r="G85" t="s">
        <v>3965</v>
      </c>
      <c r="H85" t="s">
        <v>23</v>
      </c>
      <c r="I85" t="s">
        <v>23</v>
      </c>
      <c r="J85" t="s">
        <v>3966</v>
      </c>
      <c r="K85" t="s">
        <v>3967</v>
      </c>
      <c r="L85" t="s">
        <v>3968</v>
      </c>
      <c r="M85" t="s">
        <v>3969</v>
      </c>
      <c r="N85" t="s">
        <v>3970</v>
      </c>
      <c r="O85" t="s">
        <v>360</v>
      </c>
      <c r="P85" t="s">
        <v>4429</v>
      </c>
      <c r="Q85" t="s">
        <v>118</v>
      </c>
    </row>
    <row r="86" spans="1:17">
      <c r="A86" s="600">
        <v>310947</v>
      </c>
      <c r="B86" t="s">
        <v>212</v>
      </c>
      <c r="C86" t="s">
        <v>3146</v>
      </c>
      <c r="D86" t="s">
        <v>3147</v>
      </c>
      <c r="E86" s="605" t="s">
        <v>359</v>
      </c>
      <c r="F86" t="s">
        <v>3148</v>
      </c>
      <c r="G86" t="s">
        <v>3502</v>
      </c>
      <c r="H86" t="s">
        <v>3503</v>
      </c>
      <c r="I86" t="s">
        <v>23</v>
      </c>
      <c r="J86" t="s">
        <v>3504</v>
      </c>
      <c r="K86" t="s">
        <v>3505</v>
      </c>
      <c r="L86" t="s">
        <v>3506</v>
      </c>
      <c r="M86" t="s">
        <v>3507</v>
      </c>
      <c r="N86" t="s">
        <v>3508</v>
      </c>
      <c r="O86" t="s">
        <v>360</v>
      </c>
      <c r="P86" t="s">
        <v>4430</v>
      </c>
      <c r="Q86" t="s">
        <v>120</v>
      </c>
    </row>
    <row r="87" spans="1:17">
      <c r="A87" s="600">
        <v>311184</v>
      </c>
      <c r="B87" t="s">
        <v>296</v>
      </c>
      <c r="C87" t="s">
        <v>3146</v>
      </c>
      <c r="D87" t="s">
        <v>3147</v>
      </c>
      <c r="E87" s="605" t="s">
        <v>359</v>
      </c>
      <c r="F87" t="s">
        <v>3148</v>
      </c>
      <c r="G87" t="s">
        <v>3730</v>
      </c>
      <c r="H87" t="s">
        <v>3731</v>
      </c>
      <c r="I87" t="s">
        <v>23</v>
      </c>
      <c r="J87" t="s">
        <v>3732</v>
      </c>
      <c r="K87" t="s">
        <v>3733</v>
      </c>
      <c r="L87" t="s">
        <v>3734</v>
      </c>
      <c r="M87" t="s">
        <v>3735</v>
      </c>
      <c r="N87" t="s">
        <v>3736</v>
      </c>
      <c r="O87" t="s">
        <v>360</v>
      </c>
      <c r="P87" t="s">
        <v>4431</v>
      </c>
      <c r="Q87" t="s">
        <v>166</v>
      </c>
    </row>
    <row r="88" spans="1:17">
      <c r="A88" s="600">
        <v>311184</v>
      </c>
      <c r="B88" t="s">
        <v>296</v>
      </c>
      <c r="C88" t="s">
        <v>3146</v>
      </c>
      <c r="D88" t="s">
        <v>3147</v>
      </c>
      <c r="E88" s="605" t="s">
        <v>359</v>
      </c>
      <c r="F88" t="s">
        <v>3148</v>
      </c>
      <c r="G88" t="s">
        <v>3730</v>
      </c>
      <c r="H88" t="s">
        <v>3731</v>
      </c>
      <c r="I88" t="s">
        <v>23</v>
      </c>
      <c r="J88" t="s">
        <v>3732</v>
      </c>
      <c r="K88" t="s">
        <v>3733</v>
      </c>
      <c r="L88" t="s">
        <v>3734</v>
      </c>
      <c r="M88" t="s">
        <v>3735</v>
      </c>
      <c r="N88" t="s">
        <v>3736</v>
      </c>
      <c r="O88" t="s">
        <v>360</v>
      </c>
      <c r="P88" t="s">
        <v>4431</v>
      </c>
      <c r="Q88" t="s">
        <v>166</v>
      </c>
    </row>
    <row r="89" spans="1:17">
      <c r="A89" s="600">
        <v>312471</v>
      </c>
      <c r="B89" t="s">
        <v>180</v>
      </c>
      <c r="C89" t="s">
        <v>3146</v>
      </c>
      <c r="D89" t="s">
        <v>3147</v>
      </c>
      <c r="E89" s="605" t="s">
        <v>359</v>
      </c>
      <c r="F89" t="s">
        <v>3148</v>
      </c>
      <c r="G89" t="s">
        <v>3743</v>
      </c>
      <c r="H89" t="s">
        <v>23</v>
      </c>
      <c r="I89" t="s">
        <v>23</v>
      </c>
      <c r="J89" t="s">
        <v>3744</v>
      </c>
      <c r="K89" t="s">
        <v>3745</v>
      </c>
      <c r="L89" t="s">
        <v>3746</v>
      </c>
      <c r="M89" t="s">
        <v>3747</v>
      </c>
      <c r="N89" t="s">
        <v>3748</v>
      </c>
      <c r="O89" t="s">
        <v>360</v>
      </c>
      <c r="P89" t="s">
        <v>4432</v>
      </c>
      <c r="Q89" t="s">
        <v>120</v>
      </c>
    </row>
    <row r="90" spans="1:17">
      <c r="A90" s="600">
        <v>313172</v>
      </c>
      <c r="B90" t="s">
        <v>279</v>
      </c>
      <c r="C90" t="s">
        <v>3146</v>
      </c>
      <c r="D90" t="s">
        <v>3147</v>
      </c>
      <c r="E90" s="605" t="s">
        <v>359</v>
      </c>
      <c r="F90" t="s">
        <v>3148</v>
      </c>
      <c r="G90" t="s">
        <v>3752</v>
      </c>
      <c r="H90" t="s">
        <v>3753</v>
      </c>
      <c r="I90" t="s">
        <v>23</v>
      </c>
      <c r="J90" t="s">
        <v>3284</v>
      </c>
      <c r="K90" t="s">
        <v>3754</v>
      </c>
      <c r="L90" t="s">
        <v>3755</v>
      </c>
      <c r="M90" t="s">
        <v>3756</v>
      </c>
      <c r="N90" t="s">
        <v>3757</v>
      </c>
      <c r="O90" t="s">
        <v>360</v>
      </c>
      <c r="P90" t="s">
        <v>4433</v>
      </c>
      <c r="Q90" t="s">
        <v>118</v>
      </c>
    </row>
    <row r="91" spans="1:17">
      <c r="A91" s="600">
        <v>313289</v>
      </c>
      <c r="B91" t="s">
        <v>47</v>
      </c>
      <c r="C91" t="s">
        <v>3146</v>
      </c>
      <c r="D91" t="s">
        <v>3147</v>
      </c>
      <c r="E91" s="605" t="s">
        <v>359</v>
      </c>
      <c r="F91" t="s">
        <v>3148</v>
      </c>
      <c r="G91" t="s">
        <v>4434</v>
      </c>
      <c r="H91" t="s">
        <v>23</v>
      </c>
      <c r="I91" t="s">
        <v>23</v>
      </c>
      <c r="J91" t="s">
        <v>3744</v>
      </c>
      <c r="K91" t="s">
        <v>4435</v>
      </c>
      <c r="L91" t="s">
        <v>4436</v>
      </c>
      <c r="M91" t="s">
        <v>4437</v>
      </c>
      <c r="N91" t="s">
        <v>23</v>
      </c>
      <c r="O91" t="s">
        <v>360</v>
      </c>
      <c r="P91" t="s">
        <v>4438</v>
      </c>
      <c r="Q91" t="s">
        <v>118</v>
      </c>
    </row>
    <row r="92" spans="1:17">
      <c r="A92" s="600">
        <v>313362</v>
      </c>
      <c r="B92" t="s">
        <v>192</v>
      </c>
      <c r="C92" t="s">
        <v>3146</v>
      </c>
      <c r="D92" t="s">
        <v>3147</v>
      </c>
      <c r="E92" s="605" t="s">
        <v>359</v>
      </c>
      <c r="F92" t="s">
        <v>3148</v>
      </c>
      <c r="G92" t="s">
        <v>4439</v>
      </c>
      <c r="H92" t="s">
        <v>23</v>
      </c>
      <c r="I92" t="s">
        <v>23</v>
      </c>
      <c r="J92" t="s">
        <v>4440</v>
      </c>
      <c r="K92" t="s">
        <v>4441</v>
      </c>
      <c r="L92" t="s">
        <v>4442</v>
      </c>
      <c r="M92" t="s">
        <v>4443</v>
      </c>
      <c r="N92" t="s">
        <v>23</v>
      </c>
      <c r="O92" t="s">
        <v>360</v>
      </c>
      <c r="P92" t="s">
        <v>4444</v>
      </c>
      <c r="Q92" t="s">
        <v>120</v>
      </c>
    </row>
    <row r="93" spans="1:17">
      <c r="A93" s="600">
        <v>313586</v>
      </c>
      <c r="B93" t="s">
        <v>231</v>
      </c>
      <c r="C93" t="s">
        <v>3146</v>
      </c>
      <c r="D93" t="s">
        <v>3147</v>
      </c>
      <c r="E93" s="605" t="s">
        <v>359</v>
      </c>
      <c r="F93" t="s">
        <v>3148</v>
      </c>
      <c r="G93" t="s">
        <v>3226</v>
      </c>
      <c r="H93" t="s">
        <v>3227</v>
      </c>
      <c r="I93" t="s">
        <v>23</v>
      </c>
      <c r="J93" t="s">
        <v>3228</v>
      </c>
      <c r="K93" t="s">
        <v>3229</v>
      </c>
      <c r="L93" t="s">
        <v>3230</v>
      </c>
      <c r="M93" t="s">
        <v>3231</v>
      </c>
      <c r="N93" t="s">
        <v>3232</v>
      </c>
      <c r="O93" t="s">
        <v>360</v>
      </c>
      <c r="P93" t="s">
        <v>4445</v>
      </c>
      <c r="Q93" t="s">
        <v>118</v>
      </c>
    </row>
    <row r="94" spans="1:17">
      <c r="A94" s="600">
        <v>313636</v>
      </c>
      <c r="B94" t="s">
        <v>280</v>
      </c>
      <c r="C94" t="s">
        <v>3146</v>
      </c>
      <c r="D94" t="s">
        <v>3147</v>
      </c>
      <c r="E94" s="605" t="s">
        <v>359</v>
      </c>
      <c r="F94" t="s">
        <v>3148</v>
      </c>
      <c r="G94" t="s">
        <v>4446</v>
      </c>
      <c r="H94" t="s">
        <v>23</v>
      </c>
      <c r="I94" t="s">
        <v>23</v>
      </c>
      <c r="J94" t="s">
        <v>4447</v>
      </c>
      <c r="K94" t="s">
        <v>4448</v>
      </c>
      <c r="L94" t="s">
        <v>4449</v>
      </c>
      <c r="M94" t="s">
        <v>4450</v>
      </c>
      <c r="N94" t="s">
        <v>23</v>
      </c>
      <c r="O94" t="s">
        <v>360</v>
      </c>
      <c r="P94" t="s">
        <v>4451</v>
      </c>
      <c r="Q94" t="s">
        <v>342</v>
      </c>
    </row>
    <row r="95" spans="1:17">
      <c r="A95" s="600">
        <v>313636</v>
      </c>
      <c r="B95" t="s">
        <v>280</v>
      </c>
      <c r="C95" t="s">
        <v>3146</v>
      </c>
      <c r="D95" t="s">
        <v>3147</v>
      </c>
      <c r="E95" s="605" t="s">
        <v>359</v>
      </c>
      <c r="F95" t="s">
        <v>3148</v>
      </c>
      <c r="G95" t="s">
        <v>4446</v>
      </c>
      <c r="H95" t="s">
        <v>23</v>
      </c>
      <c r="I95" t="s">
        <v>23</v>
      </c>
      <c r="J95" t="s">
        <v>4447</v>
      </c>
      <c r="K95" t="s">
        <v>4448</v>
      </c>
      <c r="L95" t="s">
        <v>4449</v>
      </c>
      <c r="M95" t="s">
        <v>4450</v>
      </c>
      <c r="N95" t="s">
        <v>23</v>
      </c>
      <c r="O95" t="s">
        <v>360</v>
      </c>
      <c r="P95" t="s">
        <v>4451</v>
      </c>
      <c r="Q95" t="s">
        <v>342</v>
      </c>
    </row>
    <row r="96" spans="1:17">
      <c r="A96" s="600">
        <v>313644</v>
      </c>
      <c r="B96" t="s">
        <v>312</v>
      </c>
      <c r="C96" t="s">
        <v>3146</v>
      </c>
      <c r="D96" t="s">
        <v>3147</v>
      </c>
      <c r="E96" s="605" t="s">
        <v>359</v>
      </c>
      <c r="F96" t="s">
        <v>3148</v>
      </c>
      <c r="G96" t="s">
        <v>3233</v>
      </c>
      <c r="H96" t="s">
        <v>23</v>
      </c>
      <c r="I96" t="s">
        <v>23</v>
      </c>
      <c r="J96" t="s">
        <v>3234</v>
      </c>
      <c r="K96" t="s">
        <v>3235</v>
      </c>
      <c r="L96" t="s">
        <v>3236</v>
      </c>
      <c r="M96" t="s">
        <v>3237</v>
      </c>
      <c r="N96" t="s">
        <v>23</v>
      </c>
      <c r="O96" t="s">
        <v>360</v>
      </c>
      <c r="P96" t="s">
        <v>4452</v>
      </c>
      <c r="Q96" t="s">
        <v>343</v>
      </c>
    </row>
    <row r="97" spans="1:17">
      <c r="A97" s="600">
        <v>313644</v>
      </c>
      <c r="B97" t="s">
        <v>312</v>
      </c>
      <c r="C97" t="s">
        <v>3146</v>
      </c>
      <c r="D97" t="s">
        <v>3147</v>
      </c>
      <c r="E97" s="605" t="s">
        <v>359</v>
      </c>
      <c r="F97" t="s">
        <v>3148</v>
      </c>
      <c r="G97" t="s">
        <v>3233</v>
      </c>
      <c r="H97" t="s">
        <v>23</v>
      </c>
      <c r="I97" t="s">
        <v>23</v>
      </c>
      <c r="J97" t="s">
        <v>3234</v>
      </c>
      <c r="K97" t="s">
        <v>3235</v>
      </c>
      <c r="L97" t="s">
        <v>3236</v>
      </c>
      <c r="M97" t="s">
        <v>3237</v>
      </c>
      <c r="N97" t="s">
        <v>23</v>
      </c>
      <c r="O97" t="s">
        <v>360</v>
      </c>
      <c r="P97" t="s">
        <v>4452</v>
      </c>
      <c r="Q97" t="s">
        <v>343</v>
      </c>
    </row>
    <row r="98" spans="1:17">
      <c r="A98" s="600">
        <v>313743</v>
      </c>
      <c r="B98" t="s">
        <v>309</v>
      </c>
      <c r="C98" t="s">
        <v>3146</v>
      </c>
      <c r="D98" t="s">
        <v>3147</v>
      </c>
      <c r="E98" s="605" t="s">
        <v>359</v>
      </c>
      <c r="F98" t="s">
        <v>3148</v>
      </c>
      <c r="G98" t="s">
        <v>2093</v>
      </c>
      <c r="H98" t="s">
        <v>23</v>
      </c>
      <c r="I98" t="s">
        <v>23</v>
      </c>
      <c r="J98" t="s">
        <v>4453</v>
      </c>
      <c r="K98" t="s">
        <v>4454</v>
      </c>
      <c r="L98" t="s">
        <v>4455</v>
      </c>
      <c r="M98" t="s">
        <v>4456</v>
      </c>
      <c r="N98" t="s">
        <v>23</v>
      </c>
      <c r="O98" t="s">
        <v>360</v>
      </c>
      <c r="P98" t="s">
        <v>4457</v>
      </c>
      <c r="Q98" t="s">
        <v>169</v>
      </c>
    </row>
    <row r="99" spans="1:17">
      <c r="A99" s="600">
        <v>313743</v>
      </c>
      <c r="B99" t="s">
        <v>309</v>
      </c>
      <c r="C99" t="s">
        <v>3146</v>
      </c>
      <c r="D99" t="s">
        <v>3147</v>
      </c>
      <c r="E99" s="605" t="s">
        <v>359</v>
      </c>
      <c r="F99" t="s">
        <v>3148</v>
      </c>
      <c r="G99" t="s">
        <v>2093</v>
      </c>
      <c r="H99" t="s">
        <v>23</v>
      </c>
      <c r="I99" t="s">
        <v>23</v>
      </c>
      <c r="J99" t="s">
        <v>4453</v>
      </c>
      <c r="K99" t="s">
        <v>4454</v>
      </c>
      <c r="L99" t="s">
        <v>4455</v>
      </c>
      <c r="M99" t="s">
        <v>4456</v>
      </c>
      <c r="N99" t="s">
        <v>23</v>
      </c>
      <c r="O99" t="s">
        <v>360</v>
      </c>
      <c r="P99" t="s">
        <v>4457</v>
      </c>
      <c r="Q99" t="s">
        <v>169</v>
      </c>
    </row>
    <row r="100" spans="1:17">
      <c r="A100" s="600">
        <v>313883</v>
      </c>
      <c r="B100" t="s">
        <v>306</v>
      </c>
      <c r="C100" t="s">
        <v>3146</v>
      </c>
      <c r="D100" t="s">
        <v>3147</v>
      </c>
      <c r="E100" s="605" t="s">
        <v>359</v>
      </c>
      <c r="F100" t="s">
        <v>3148</v>
      </c>
      <c r="G100" t="s">
        <v>4458</v>
      </c>
      <c r="H100" t="s">
        <v>23</v>
      </c>
      <c r="I100" t="s">
        <v>23</v>
      </c>
      <c r="J100" t="s">
        <v>3272</v>
      </c>
      <c r="K100" t="s">
        <v>4459</v>
      </c>
      <c r="L100" t="s">
        <v>4460</v>
      </c>
      <c r="M100" t="s">
        <v>4461</v>
      </c>
      <c r="N100" t="s">
        <v>23</v>
      </c>
      <c r="O100" t="s">
        <v>360</v>
      </c>
      <c r="P100" t="s">
        <v>4462</v>
      </c>
      <c r="Q100" t="s">
        <v>351</v>
      </c>
    </row>
    <row r="101" spans="1:17">
      <c r="A101" s="600">
        <v>313883</v>
      </c>
      <c r="B101" t="s">
        <v>306</v>
      </c>
      <c r="C101" t="s">
        <v>3146</v>
      </c>
      <c r="D101" t="s">
        <v>3147</v>
      </c>
      <c r="E101" s="605" t="s">
        <v>359</v>
      </c>
      <c r="F101" t="s">
        <v>3148</v>
      </c>
      <c r="G101" t="s">
        <v>4458</v>
      </c>
      <c r="H101" t="s">
        <v>23</v>
      </c>
      <c r="I101" t="s">
        <v>23</v>
      </c>
      <c r="J101" t="s">
        <v>3272</v>
      </c>
      <c r="K101" t="s">
        <v>4459</v>
      </c>
      <c r="L101" t="s">
        <v>4460</v>
      </c>
      <c r="M101" t="s">
        <v>4461</v>
      </c>
      <c r="N101" t="s">
        <v>23</v>
      </c>
      <c r="O101" t="s">
        <v>360</v>
      </c>
      <c r="P101" t="s">
        <v>4462</v>
      </c>
      <c r="Q101" t="s">
        <v>351</v>
      </c>
    </row>
    <row r="102" spans="1:17">
      <c r="A102" s="600">
        <v>314311</v>
      </c>
      <c r="B102" t="s">
        <v>310</v>
      </c>
      <c r="C102" t="s">
        <v>3146</v>
      </c>
      <c r="D102" t="s">
        <v>3147</v>
      </c>
      <c r="E102" s="605" t="s">
        <v>359</v>
      </c>
      <c r="F102" t="s">
        <v>3148</v>
      </c>
      <c r="G102" t="s">
        <v>4463</v>
      </c>
      <c r="H102" t="s">
        <v>23</v>
      </c>
      <c r="I102" t="s">
        <v>23</v>
      </c>
      <c r="J102" t="s">
        <v>4464</v>
      </c>
      <c r="K102" t="s">
        <v>4465</v>
      </c>
      <c r="L102" t="s">
        <v>4466</v>
      </c>
      <c r="M102" t="s">
        <v>4467</v>
      </c>
      <c r="N102" t="s">
        <v>23</v>
      </c>
      <c r="O102" t="s">
        <v>360</v>
      </c>
      <c r="P102" t="s">
        <v>4468</v>
      </c>
      <c r="Q102" t="s">
        <v>249</v>
      </c>
    </row>
    <row r="103" spans="1:17">
      <c r="A103" s="600">
        <v>314311</v>
      </c>
      <c r="B103" t="s">
        <v>310</v>
      </c>
      <c r="C103" t="s">
        <v>3146</v>
      </c>
      <c r="D103" t="s">
        <v>3147</v>
      </c>
      <c r="E103" s="605" t="s">
        <v>359</v>
      </c>
      <c r="F103" t="s">
        <v>3148</v>
      </c>
      <c r="G103" t="s">
        <v>4463</v>
      </c>
      <c r="H103" t="s">
        <v>23</v>
      </c>
      <c r="I103" t="s">
        <v>23</v>
      </c>
      <c r="J103" t="s">
        <v>4464</v>
      </c>
      <c r="K103" t="s">
        <v>4465</v>
      </c>
      <c r="L103" t="s">
        <v>4466</v>
      </c>
      <c r="M103" t="s">
        <v>4467</v>
      </c>
      <c r="N103" t="s">
        <v>23</v>
      </c>
      <c r="O103" t="s">
        <v>360</v>
      </c>
      <c r="P103" t="s">
        <v>4468</v>
      </c>
      <c r="Q103" t="s">
        <v>249</v>
      </c>
    </row>
    <row r="104" spans="1:17">
      <c r="A104" s="600">
        <v>314311</v>
      </c>
      <c r="B104" t="s">
        <v>310</v>
      </c>
      <c r="C104" t="s">
        <v>3146</v>
      </c>
      <c r="D104" t="s">
        <v>3147</v>
      </c>
      <c r="E104" s="605" t="s">
        <v>359</v>
      </c>
      <c r="F104" t="s">
        <v>3148</v>
      </c>
      <c r="G104" t="s">
        <v>4463</v>
      </c>
      <c r="H104" t="s">
        <v>23</v>
      </c>
      <c r="I104" t="s">
        <v>23</v>
      </c>
      <c r="J104" t="s">
        <v>4464</v>
      </c>
      <c r="K104" t="s">
        <v>4465</v>
      </c>
      <c r="L104" t="s">
        <v>4466</v>
      </c>
      <c r="M104" t="s">
        <v>4467</v>
      </c>
      <c r="N104" t="s">
        <v>23</v>
      </c>
      <c r="O104" t="s">
        <v>360</v>
      </c>
      <c r="P104" t="s">
        <v>4468</v>
      </c>
      <c r="Q104" t="s">
        <v>249</v>
      </c>
    </row>
    <row r="105" spans="1:17">
      <c r="A105" s="600">
        <v>314436</v>
      </c>
      <c r="B105" t="s">
        <v>143</v>
      </c>
      <c r="C105" t="s">
        <v>3146</v>
      </c>
      <c r="D105" t="s">
        <v>3147</v>
      </c>
      <c r="E105" s="605" t="s">
        <v>359</v>
      </c>
      <c r="F105" t="s">
        <v>3148</v>
      </c>
      <c r="G105" t="s">
        <v>4469</v>
      </c>
      <c r="H105" t="s">
        <v>23</v>
      </c>
      <c r="I105" t="s">
        <v>23</v>
      </c>
      <c r="J105" t="s">
        <v>4470</v>
      </c>
      <c r="K105" t="s">
        <v>4471</v>
      </c>
      <c r="L105" t="s">
        <v>4472</v>
      </c>
      <c r="M105" t="s">
        <v>4473</v>
      </c>
      <c r="N105" t="s">
        <v>23</v>
      </c>
      <c r="O105" t="s">
        <v>360</v>
      </c>
      <c r="P105" t="s">
        <v>4009</v>
      </c>
      <c r="Q105" t="s">
        <v>120</v>
      </c>
    </row>
    <row r="106" spans="1:17">
      <c r="A106" s="600">
        <v>314626</v>
      </c>
      <c r="B106" t="s">
        <v>134</v>
      </c>
      <c r="C106" t="s">
        <v>3146</v>
      </c>
      <c r="D106" t="s">
        <v>3147</v>
      </c>
      <c r="E106" s="605" t="s">
        <v>359</v>
      </c>
      <c r="F106" t="s">
        <v>3148</v>
      </c>
      <c r="G106" t="s">
        <v>4474</v>
      </c>
      <c r="H106" t="s">
        <v>23</v>
      </c>
      <c r="I106" t="s">
        <v>23</v>
      </c>
      <c r="J106" t="s">
        <v>3239</v>
      </c>
      <c r="K106" t="s">
        <v>4475</v>
      </c>
      <c r="L106" t="s">
        <v>4476</v>
      </c>
      <c r="M106" t="s">
        <v>4477</v>
      </c>
      <c r="N106" t="s">
        <v>23</v>
      </c>
      <c r="O106" t="s">
        <v>360</v>
      </c>
      <c r="P106" t="s">
        <v>3964</v>
      </c>
      <c r="Q106" t="s">
        <v>120</v>
      </c>
    </row>
    <row r="107" spans="1:17">
      <c r="A107" s="600">
        <v>314741</v>
      </c>
      <c r="B107" t="s">
        <v>286</v>
      </c>
      <c r="C107" t="s">
        <v>3146</v>
      </c>
      <c r="D107" t="s">
        <v>3147</v>
      </c>
      <c r="E107" s="605" t="s">
        <v>359</v>
      </c>
      <c r="F107" t="s">
        <v>3148</v>
      </c>
      <c r="G107" t="s">
        <v>4478</v>
      </c>
      <c r="H107" t="s">
        <v>23</v>
      </c>
      <c r="I107" t="s">
        <v>23</v>
      </c>
      <c r="J107" t="s">
        <v>4479</v>
      </c>
      <c r="K107" t="s">
        <v>4480</v>
      </c>
      <c r="L107" t="s">
        <v>4481</v>
      </c>
      <c r="M107" t="s">
        <v>4482</v>
      </c>
      <c r="N107" t="s">
        <v>23</v>
      </c>
      <c r="O107" t="s">
        <v>360</v>
      </c>
      <c r="P107" t="s">
        <v>4483</v>
      </c>
      <c r="Q107" t="s">
        <v>71</v>
      </c>
    </row>
    <row r="108" spans="1:17">
      <c r="A108" s="600">
        <v>315045</v>
      </c>
      <c r="B108" t="s">
        <v>130</v>
      </c>
      <c r="C108" t="s">
        <v>3146</v>
      </c>
      <c r="D108" t="s">
        <v>3147</v>
      </c>
      <c r="E108" s="605" t="s">
        <v>359</v>
      </c>
      <c r="F108" t="s">
        <v>3148</v>
      </c>
      <c r="G108" t="s">
        <v>4484</v>
      </c>
      <c r="H108" t="s">
        <v>23</v>
      </c>
      <c r="I108" t="s">
        <v>23</v>
      </c>
      <c r="J108" t="s">
        <v>4485</v>
      </c>
      <c r="K108" t="s">
        <v>4486</v>
      </c>
      <c r="L108" t="s">
        <v>4487</v>
      </c>
      <c r="M108" t="s">
        <v>4488</v>
      </c>
      <c r="N108" t="s">
        <v>23</v>
      </c>
      <c r="O108" t="s">
        <v>360</v>
      </c>
      <c r="P108" t="s">
        <v>4489</v>
      </c>
      <c r="Q108" t="s">
        <v>120</v>
      </c>
    </row>
    <row r="109" spans="1:17">
      <c r="A109" s="600">
        <v>315086</v>
      </c>
      <c r="B109" t="s">
        <v>105</v>
      </c>
      <c r="C109" t="s">
        <v>3146</v>
      </c>
      <c r="D109" t="s">
        <v>3147</v>
      </c>
      <c r="E109" s="605" t="s">
        <v>359</v>
      </c>
      <c r="F109" t="s">
        <v>3148</v>
      </c>
      <c r="G109" t="s">
        <v>4490</v>
      </c>
      <c r="H109" t="s">
        <v>23</v>
      </c>
      <c r="I109" t="s">
        <v>23</v>
      </c>
      <c r="J109" t="s">
        <v>4491</v>
      </c>
      <c r="K109" t="s">
        <v>4492</v>
      </c>
      <c r="L109" t="s">
        <v>4493</v>
      </c>
      <c r="M109" t="s">
        <v>4494</v>
      </c>
      <c r="N109" t="s">
        <v>23</v>
      </c>
      <c r="O109" t="s">
        <v>360</v>
      </c>
      <c r="P109" t="s">
        <v>4495</v>
      </c>
      <c r="Q109" t="s">
        <v>169</v>
      </c>
    </row>
    <row r="110" spans="1:17">
      <c r="A110" s="600">
        <v>315086</v>
      </c>
      <c r="B110" t="s">
        <v>105</v>
      </c>
      <c r="C110" t="s">
        <v>3146</v>
      </c>
      <c r="D110" t="s">
        <v>3147</v>
      </c>
      <c r="E110" s="605" t="s">
        <v>359</v>
      </c>
      <c r="F110" t="s">
        <v>3148</v>
      </c>
      <c r="G110" t="s">
        <v>4490</v>
      </c>
      <c r="H110" t="s">
        <v>23</v>
      </c>
      <c r="I110" t="s">
        <v>23</v>
      </c>
      <c r="J110" t="s">
        <v>4491</v>
      </c>
      <c r="K110" t="s">
        <v>4492</v>
      </c>
      <c r="L110" t="s">
        <v>4493</v>
      </c>
      <c r="M110" t="s">
        <v>4494</v>
      </c>
      <c r="N110" t="s">
        <v>23</v>
      </c>
      <c r="O110" t="s">
        <v>360</v>
      </c>
      <c r="P110" t="s">
        <v>4495</v>
      </c>
      <c r="Q110" t="s">
        <v>169</v>
      </c>
    </row>
    <row r="111" spans="1:17">
      <c r="A111" s="600">
        <v>315219</v>
      </c>
      <c r="B111" t="s">
        <v>39</v>
      </c>
      <c r="C111" t="s">
        <v>3146</v>
      </c>
      <c r="D111" t="s">
        <v>3147</v>
      </c>
      <c r="E111" s="605" t="s">
        <v>359</v>
      </c>
      <c r="F111" t="s">
        <v>3148</v>
      </c>
      <c r="G111" t="s">
        <v>4496</v>
      </c>
      <c r="H111" t="s">
        <v>23</v>
      </c>
      <c r="I111" t="s">
        <v>23</v>
      </c>
      <c r="J111" t="s">
        <v>4497</v>
      </c>
      <c r="K111" t="s">
        <v>4498</v>
      </c>
      <c r="L111" t="s">
        <v>4499</v>
      </c>
      <c r="M111" t="s">
        <v>4500</v>
      </c>
      <c r="N111" t="s">
        <v>23</v>
      </c>
      <c r="O111" t="s">
        <v>360</v>
      </c>
      <c r="P111" t="s">
        <v>4501</v>
      </c>
      <c r="Q111" t="s">
        <v>118</v>
      </c>
    </row>
    <row r="112" spans="1:17">
      <c r="A112" s="600">
        <v>315359</v>
      </c>
      <c r="B112" t="s">
        <v>293</v>
      </c>
      <c r="C112" t="s">
        <v>3146</v>
      </c>
      <c r="D112" t="s">
        <v>3147</v>
      </c>
      <c r="E112" s="605" t="s">
        <v>359</v>
      </c>
      <c r="F112" t="s">
        <v>3148</v>
      </c>
      <c r="G112" t="s">
        <v>4502</v>
      </c>
      <c r="H112" t="s">
        <v>23</v>
      </c>
      <c r="I112" t="s">
        <v>23</v>
      </c>
      <c r="J112" t="s">
        <v>3234</v>
      </c>
      <c r="K112" t="s">
        <v>4503</v>
      </c>
      <c r="L112" t="s">
        <v>4504</v>
      </c>
      <c r="M112" t="s">
        <v>4505</v>
      </c>
      <c r="N112" t="s">
        <v>23</v>
      </c>
      <c r="O112" t="s">
        <v>360</v>
      </c>
      <c r="P112" t="s">
        <v>4506</v>
      </c>
      <c r="Q112" t="s">
        <v>166</v>
      </c>
    </row>
    <row r="113" spans="1:17">
      <c r="A113" s="600">
        <v>315359</v>
      </c>
      <c r="B113" t="s">
        <v>293</v>
      </c>
      <c r="C113" t="s">
        <v>3146</v>
      </c>
      <c r="D113" t="s">
        <v>3147</v>
      </c>
      <c r="E113" s="605" t="s">
        <v>359</v>
      </c>
      <c r="F113" t="s">
        <v>3148</v>
      </c>
      <c r="G113" t="s">
        <v>4502</v>
      </c>
      <c r="H113" t="s">
        <v>23</v>
      </c>
      <c r="I113" t="s">
        <v>23</v>
      </c>
      <c r="J113" t="s">
        <v>3234</v>
      </c>
      <c r="K113" t="s">
        <v>4503</v>
      </c>
      <c r="L113" t="s">
        <v>4504</v>
      </c>
      <c r="M113" t="s">
        <v>4505</v>
      </c>
      <c r="N113" t="s">
        <v>23</v>
      </c>
      <c r="O113" t="s">
        <v>360</v>
      </c>
      <c r="P113" t="s">
        <v>4506</v>
      </c>
      <c r="Q113" t="s">
        <v>166</v>
      </c>
    </row>
    <row r="114" spans="1:17">
      <c r="A114" s="600">
        <v>315672</v>
      </c>
      <c r="B114" t="s">
        <v>84</v>
      </c>
      <c r="C114" t="s">
        <v>3146</v>
      </c>
      <c r="D114" t="s">
        <v>3147</v>
      </c>
      <c r="E114" s="605" t="s">
        <v>359</v>
      </c>
      <c r="F114" t="s">
        <v>3148</v>
      </c>
      <c r="G114" t="s">
        <v>4507</v>
      </c>
      <c r="H114" t="s">
        <v>23</v>
      </c>
      <c r="I114" t="s">
        <v>23</v>
      </c>
      <c r="J114" t="s">
        <v>3239</v>
      </c>
      <c r="K114" t="s">
        <v>4508</v>
      </c>
      <c r="L114" t="s">
        <v>4509</v>
      </c>
      <c r="M114" t="s">
        <v>4510</v>
      </c>
      <c r="N114" t="s">
        <v>23</v>
      </c>
      <c r="O114" t="s">
        <v>360</v>
      </c>
      <c r="P114" t="s">
        <v>4511</v>
      </c>
      <c r="Q114" t="s">
        <v>118</v>
      </c>
    </row>
    <row r="115" spans="1:17">
      <c r="A115" s="600">
        <v>315805</v>
      </c>
      <c r="B115" t="s">
        <v>303</v>
      </c>
      <c r="C115" t="s">
        <v>3146</v>
      </c>
      <c r="D115" t="s">
        <v>3147</v>
      </c>
      <c r="E115" s="605" t="s">
        <v>359</v>
      </c>
      <c r="F115" t="s">
        <v>3148</v>
      </c>
      <c r="G115" t="s">
        <v>4512</v>
      </c>
      <c r="H115" t="s">
        <v>23</v>
      </c>
      <c r="I115" t="s">
        <v>23</v>
      </c>
      <c r="J115" t="s">
        <v>4513</v>
      </c>
      <c r="K115" t="s">
        <v>4514</v>
      </c>
      <c r="L115" t="s">
        <v>4515</v>
      </c>
      <c r="M115" t="s">
        <v>4516</v>
      </c>
      <c r="N115" t="s">
        <v>23</v>
      </c>
      <c r="O115" t="s">
        <v>360</v>
      </c>
      <c r="P115" t="s">
        <v>4517</v>
      </c>
      <c r="Q115" t="s">
        <v>169</v>
      </c>
    </row>
    <row r="116" spans="1:17">
      <c r="A116" s="600">
        <v>315839</v>
      </c>
      <c r="B116" t="s">
        <v>263</v>
      </c>
      <c r="C116" t="s">
        <v>3146</v>
      </c>
      <c r="D116" t="s">
        <v>3147</v>
      </c>
      <c r="E116" s="605" t="s">
        <v>359</v>
      </c>
      <c r="F116" t="s">
        <v>3148</v>
      </c>
      <c r="G116" t="s">
        <v>4518</v>
      </c>
      <c r="H116" t="s">
        <v>23</v>
      </c>
      <c r="I116" t="s">
        <v>23</v>
      </c>
      <c r="J116" t="s">
        <v>3239</v>
      </c>
      <c r="K116" t="s">
        <v>4519</v>
      </c>
      <c r="L116" t="s">
        <v>4520</v>
      </c>
      <c r="M116" t="s">
        <v>4521</v>
      </c>
      <c r="N116" t="s">
        <v>23</v>
      </c>
      <c r="O116" t="s">
        <v>360</v>
      </c>
      <c r="P116" t="s">
        <v>4522</v>
      </c>
      <c r="Q116" t="s">
        <v>4112</v>
      </c>
    </row>
    <row r="117" spans="1:17">
      <c r="A117" s="600">
        <v>315839</v>
      </c>
      <c r="B117" t="s">
        <v>263</v>
      </c>
      <c r="C117" t="s">
        <v>3146</v>
      </c>
      <c r="D117" t="s">
        <v>3147</v>
      </c>
      <c r="E117" s="605" t="s">
        <v>359</v>
      </c>
      <c r="F117" t="s">
        <v>3148</v>
      </c>
      <c r="G117" t="s">
        <v>4518</v>
      </c>
      <c r="H117" t="s">
        <v>23</v>
      </c>
      <c r="I117" t="s">
        <v>23</v>
      </c>
      <c r="J117" t="s">
        <v>3239</v>
      </c>
      <c r="K117" t="s">
        <v>4519</v>
      </c>
      <c r="L117" t="s">
        <v>4520</v>
      </c>
      <c r="M117" t="s">
        <v>4521</v>
      </c>
      <c r="N117" t="s">
        <v>23</v>
      </c>
      <c r="O117" t="s">
        <v>360</v>
      </c>
      <c r="P117" t="s">
        <v>4522</v>
      </c>
      <c r="Q117" t="s">
        <v>4112</v>
      </c>
    </row>
    <row r="118" spans="1:17">
      <c r="A118" s="600">
        <v>315979</v>
      </c>
      <c r="B118" t="s">
        <v>213</v>
      </c>
      <c r="C118" t="s">
        <v>3146</v>
      </c>
      <c r="D118" t="s">
        <v>3147</v>
      </c>
      <c r="E118" s="605" t="s">
        <v>359</v>
      </c>
      <c r="F118" t="s">
        <v>3148</v>
      </c>
      <c r="G118" t="s">
        <v>4523</v>
      </c>
      <c r="H118" t="s">
        <v>23</v>
      </c>
      <c r="I118" t="s">
        <v>23</v>
      </c>
      <c r="J118" t="s">
        <v>4524</v>
      </c>
      <c r="K118" t="s">
        <v>4525</v>
      </c>
      <c r="L118" t="s">
        <v>4526</v>
      </c>
      <c r="M118" t="s">
        <v>4526</v>
      </c>
      <c r="N118" t="s">
        <v>23</v>
      </c>
      <c r="O118" t="s">
        <v>360</v>
      </c>
      <c r="P118" t="s">
        <v>4527</v>
      </c>
      <c r="Q118" t="s">
        <v>120</v>
      </c>
    </row>
    <row r="119" spans="1:17">
      <c r="A119" s="600">
        <v>315987</v>
      </c>
      <c r="B119" t="s">
        <v>90</v>
      </c>
      <c r="C119" t="s">
        <v>3146</v>
      </c>
      <c r="D119" t="s">
        <v>3147</v>
      </c>
      <c r="E119" s="605" t="s">
        <v>359</v>
      </c>
      <c r="F119" t="s">
        <v>3148</v>
      </c>
      <c r="G119" t="s">
        <v>4528</v>
      </c>
      <c r="H119" t="s">
        <v>4529</v>
      </c>
      <c r="I119" t="s">
        <v>23</v>
      </c>
      <c r="J119" t="s">
        <v>3228</v>
      </c>
      <c r="K119" t="s">
        <v>4530</v>
      </c>
      <c r="L119" t="s">
        <v>4531</v>
      </c>
      <c r="M119" t="s">
        <v>4532</v>
      </c>
      <c r="N119" t="s">
        <v>23</v>
      </c>
      <c r="O119" t="s">
        <v>360</v>
      </c>
      <c r="P119" t="s">
        <v>4533</v>
      </c>
      <c r="Q119" t="s">
        <v>3800</v>
      </c>
    </row>
    <row r="120" spans="1:17">
      <c r="A120" s="600">
        <v>316027</v>
      </c>
      <c r="B120" t="s">
        <v>76</v>
      </c>
      <c r="C120" t="s">
        <v>3146</v>
      </c>
      <c r="D120" t="s">
        <v>3147</v>
      </c>
      <c r="E120" s="605" t="s">
        <v>359</v>
      </c>
      <c r="F120" t="s">
        <v>3148</v>
      </c>
      <c r="G120" t="s">
        <v>3254</v>
      </c>
      <c r="H120" t="s">
        <v>23</v>
      </c>
      <c r="I120" t="s">
        <v>23</v>
      </c>
      <c r="J120" t="s">
        <v>3255</v>
      </c>
      <c r="K120" t="s">
        <v>3256</v>
      </c>
      <c r="L120" t="s">
        <v>3257</v>
      </c>
      <c r="M120" t="s">
        <v>3258</v>
      </c>
      <c r="N120" t="s">
        <v>23</v>
      </c>
      <c r="O120" t="s">
        <v>360</v>
      </c>
      <c r="P120" t="s">
        <v>4534</v>
      </c>
      <c r="Q120" t="s">
        <v>118</v>
      </c>
    </row>
    <row r="121" spans="1:17">
      <c r="A121" s="600">
        <v>316225</v>
      </c>
      <c r="B121" t="s">
        <v>123</v>
      </c>
      <c r="C121" t="s">
        <v>3146</v>
      </c>
      <c r="D121" t="s">
        <v>3147</v>
      </c>
      <c r="E121" s="605" t="s">
        <v>359</v>
      </c>
      <c r="F121" t="s">
        <v>3148</v>
      </c>
      <c r="G121" t="s">
        <v>4535</v>
      </c>
      <c r="H121" t="s">
        <v>23</v>
      </c>
      <c r="I121" t="s">
        <v>23</v>
      </c>
      <c r="J121" t="s">
        <v>4536</v>
      </c>
      <c r="K121" t="s">
        <v>4537</v>
      </c>
      <c r="L121" t="s">
        <v>4538</v>
      </c>
      <c r="M121" t="s">
        <v>4539</v>
      </c>
      <c r="N121" t="s">
        <v>23</v>
      </c>
      <c r="O121" t="s">
        <v>360</v>
      </c>
      <c r="P121" t="s">
        <v>4540</v>
      </c>
      <c r="Q121" t="s">
        <v>120</v>
      </c>
    </row>
    <row r="122" spans="1:17">
      <c r="A122" s="600">
        <v>316241</v>
      </c>
      <c r="B122" t="s">
        <v>205</v>
      </c>
      <c r="C122" t="s">
        <v>3146</v>
      </c>
      <c r="D122" t="s">
        <v>3147</v>
      </c>
      <c r="E122" s="605" t="s">
        <v>359</v>
      </c>
      <c r="F122" t="s">
        <v>3148</v>
      </c>
      <c r="G122" t="s">
        <v>4541</v>
      </c>
      <c r="H122" t="s">
        <v>23</v>
      </c>
      <c r="I122" t="s">
        <v>23</v>
      </c>
      <c r="J122" t="s">
        <v>4542</v>
      </c>
      <c r="K122" t="s">
        <v>4543</v>
      </c>
      <c r="L122" t="s">
        <v>4544</v>
      </c>
      <c r="M122" t="s">
        <v>4545</v>
      </c>
      <c r="N122" t="s">
        <v>23</v>
      </c>
      <c r="O122" t="s">
        <v>360</v>
      </c>
      <c r="P122" t="s">
        <v>4546</v>
      </c>
      <c r="Q122" t="s">
        <v>120</v>
      </c>
    </row>
    <row r="123" spans="1:17">
      <c r="A123" s="600">
        <v>316258</v>
      </c>
      <c r="B123" t="s">
        <v>215</v>
      </c>
      <c r="C123" t="s">
        <v>3146</v>
      </c>
      <c r="D123" t="s">
        <v>3147</v>
      </c>
      <c r="E123" s="605" t="s">
        <v>359</v>
      </c>
      <c r="F123" t="s">
        <v>3148</v>
      </c>
      <c r="G123" t="s">
        <v>4547</v>
      </c>
      <c r="H123" t="s">
        <v>23</v>
      </c>
      <c r="I123" t="s">
        <v>23</v>
      </c>
      <c r="J123" t="s">
        <v>3250</v>
      </c>
      <c r="K123" t="s">
        <v>4548</v>
      </c>
      <c r="L123" t="s">
        <v>4549</v>
      </c>
      <c r="M123" t="s">
        <v>4550</v>
      </c>
      <c r="N123" t="s">
        <v>23</v>
      </c>
      <c r="O123" t="s">
        <v>360</v>
      </c>
      <c r="P123" t="s">
        <v>4551</v>
      </c>
      <c r="Q123" t="s">
        <v>120</v>
      </c>
    </row>
    <row r="124" spans="1:17">
      <c r="A124" s="600">
        <v>316308</v>
      </c>
      <c r="B124" t="s">
        <v>188</v>
      </c>
      <c r="C124" t="s">
        <v>3146</v>
      </c>
      <c r="D124" t="s">
        <v>3147</v>
      </c>
      <c r="E124" s="605" t="s">
        <v>359</v>
      </c>
      <c r="F124" t="s">
        <v>3148</v>
      </c>
      <c r="G124" t="s">
        <v>4552</v>
      </c>
      <c r="H124" t="s">
        <v>23</v>
      </c>
      <c r="I124" t="s">
        <v>23</v>
      </c>
      <c r="J124" t="s">
        <v>4553</v>
      </c>
      <c r="K124" t="s">
        <v>4554</v>
      </c>
      <c r="L124" t="s">
        <v>4555</v>
      </c>
      <c r="M124" t="s">
        <v>4556</v>
      </c>
      <c r="N124" t="s">
        <v>23</v>
      </c>
      <c r="O124" t="s">
        <v>360</v>
      </c>
      <c r="P124" t="s">
        <v>4557</v>
      </c>
      <c r="Q124" t="s">
        <v>120</v>
      </c>
    </row>
    <row r="125" spans="1:17">
      <c r="A125" s="600">
        <v>316399</v>
      </c>
      <c r="B125" t="s">
        <v>320</v>
      </c>
      <c r="C125" t="s">
        <v>3146</v>
      </c>
      <c r="D125" t="s">
        <v>3147</v>
      </c>
      <c r="E125" s="605" t="s">
        <v>359</v>
      </c>
      <c r="F125" t="s">
        <v>3148</v>
      </c>
      <c r="G125" t="s">
        <v>4558</v>
      </c>
      <c r="H125" t="s">
        <v>23</v>
      </c>
      <c r="I125" t="s">
        <v>23</v>
      </c>
      <c r="J125" t="s">
        <v>4524</v>
      </c>
      <c r="K125" t="s">
        <v>4559</v>
      </c>
      <c r="L125" t="s">
        <v>4560</v>
      </c>
      <c r="M125" t="s">
        <v>4561</v>
      </c>
      <c r="N125" t="s">
        <v>23</v>
      </c>
      <c r="O125" t="s">
        <v>360</v>
      </c>
      <c r="P125" t="s">
        <v>4562</v>
      </c>
      <c r="Q125" t="s">
        <v>217</v>
      </c>
    </row>
    <row r="126" spans="1:17">
      <c r="A126" s="600">
        <v>316506</v>
      </c>
      <c r="B126" t="s">
        <v>301</v>
      </c>
      <c r="C126" t="s">
        <v>3146</v>
      </c>
      <c r="D126" t="s">
        <v>3147</v>
      </c>
      <c r="E126" s="605" t="s">
        <v>359</v>
      </c>
      <c r="F126" t="s">
        <v>3148</v>
      </c>
      <c r="G126" t="s">
        <v>3260</v>
      </c>
      <c r="H126" t="s">
        <v>23</v>
      </c>
      <c r="I126" t="s">
        <v>23</v>
      </c>
      <c r="J126" t="s">
        <v>3261</v>
      </c>
      <c r="K126" t="s">
        <v>3262</v>
      </c>
      <c r="L126" t="s">
        <v>3263</v>
      </c>
      <c r="M126" t="s">
        <v>3264</v>
      </c>
      <c r="N126" t="s">
        <v>23</v>
      </c>
      <c r="O126" t="s">
        <v>360</v>
      </c>
      <c r="P126" t="s">
        <v>4563</v>
      </c>
      <c r="Q126" t="s">
        <v>214</v>
      </c>
    </row>
    <row r="127" spans="1:17">
      <c r="A127" s="600">
        <v>316506</v>
      </c>
      <c r="B127" t="s">
        <v>301</v>
      </c>
      <c r="C127" t="s">
        <v>3146</v>
      </c>
      <c r="D127" t="s">
        <v>3147</v>
      </c>
      <c r="E127" s="605" t="s">
        <v>359</v>
      </c>
      <c r="F127" t="s">
        <v>3148</v>
      </c>
      <c r="G127" t="s">
        <v>3260</v>
      </c>
      <c r="H127" t="s">
        <v>23</v>
      </c>
      <c r="I127" t="s">
        <v>23</v>
      </c>
      <c r="J127" t="s">
        <v>3261</v>
      </c>
      <c r="K127" t="s">
        <v>3262</v>
      </c>
      <c r="L127" t="s">
        <v>3263</v>
      </c>
      <c r="M127" t="s">
        <v>3264</v>
      </c>
      <c r="N127" t="s">
        <v>23</v>
      </c>
      <c r="O127" t="s">
        <v>360</v>
      </c>
      <c r="P127" t="s">
        <v>4563</v>
      </c>
      <c r="Q127" t="s">
        <v>214</v>
      </c>
    </row>
    <row r="128" spans="1:17">
      <c r="A128" s="600">
        <v>316621</v>
      </c>
      <c r="B128" t="s">
        <v>183</v>
      </c>
      <c r="C128" t="s">
        <v>3146</v>
      </c>
      <c r="D128" t="s">
        <v>3147</v>
      </c>
      <c r="E128" s="605" t="s">
        <v>359</v>
      </c>
      <c r="F128" t="s">
        <v>3148</v>
      </c>
      <c r="G128" t="s">
        <v>4564</v>
      </c>
      <c r="H128" t="s">
        <v>23</v>
      </c>
      <c r="I128" t="s">
        <v>23</v>
      </c>
      <c r="J128" t="s">
        <v>4565</v>
      </c>
      <c r="K128" t="s">
        <v>4566</v>
      </c>
      <c r="L128" t="s">
        <v>4567</v>
      </c>
      <c r="M128" t="s">
        <v>4568</v>
      </c>
      <c r="N128" t="s">
        <v>23</v>
      </c>
      <c r="O128" t="s">
        <v>360</v>
      </c>
      <c r="P128" t="s">
        <v>4569</v>
      </c>
      <c r="Q128" t="s">
        <v>120</v>
      </c>
    </row>
    <row r="129" spans="1:17">
      <c r="A129" s="600">
        <v>316621</v>
      </c>
      <c r="B129" t="s">
        <v>183</v>
      </c>
      <c r="C129" t="s">
        <v>3146</v>
      </c>
      <c r="D129" t="s">
        <v>3147</v>
      </c>
      <c r="E129" s="605" t="s">
        <v>359</v>
      </c>
      <c r="F129" t="s">
        <v>3148</v>
      </c>
      <c r="G129" t="s">
        <v>4564</v>
      </c>
      <c r="H129" t="s">
        <v>23</v>
      </c>
      <c r="I129" t="s">
        <v>23</v>
      </c>
      <c r="J129" t="s">
        <v>4565</v>
      </c>
      <c r="K129" t="s">
        <v>4566</v>
      </c>
      <c r="L129" t="s">
        <v>4567</v>
      </c>
      <c r="M129" t="s">
        <v>4568</v>
      </c>
      <c r="N129" t="s">
        <v>23</v>
      </c>
      <c r="O129" t="s">
        <v>360</v>
      </c>
      <c r="P129" t="s">
        <v>4569</v>
      </c>
      <c r="Q129" t="s">
        <v>120</v>
      </c>
    </row>
    <row r="130" spans="1:17">
      <c r="A130" s="600">
        <v>316720</v>
      </c>
      <c r="B130" t="s">
        <v>250</v>
      </c>
      <c r="C130" t="s">
        <v>3146</v>
      </c>
      <c r="D130" t="s">
        <v>3147</v>
      </c>
      <c r="E130" s="605" t="s">
        <v>359</v>
      </c>
      <c r="F130" t="s">
        <v>3148</v>
      </c>
      <c r="G130" t="s">
        <v>4570</v>
      </c>
      <c r="H130" t="s">
        <v>23</v>
      </c>
      <c r="I130" t="s">
        <v>23</v>
      </c>
      <c r="J130" t="s">
        <v>4571</v>
      </c>
      <c r="K130" t="s">
        <v>4572</v>
      </c>
      <c r="L130" t="s">
        <v>4573</v>
      </c>
      <c r="M130" t="s">
        <v>4574</v>
      </c>
      <c r="N130" t="s">
        <v>23</v>
      </c>
      <c r="O130" t="s">
        <v>360</v>
      </c>
      <c r="P130" t="s">
        <v>4575</v>
      </c>
      <c r="Q130" t="s">
        <v>4576</v>
      </c>
    </row>
    <row r="131" spans="1:17">
      <c r="A131" s="600">
        <v>316845</v>
      </c>
      <c r="B131" t="s">
        <v>117</v>
      </c>
      <c r="C131" t="s">
        <v>3146</v>
      </c>
      <c r="D131" t="s">
        <v>3147</v>
      </c>
      <c r="E131" s="605" t="s">
        <v>359</v>
      </c>
      <c r="F131" t="s">
        <v>3148</v>
      </c>
      <c r="G131" t="s">
        <v>3266</v>
      </c>
      <c r="H131" t="s">
        <v>23</v>
      </c>
      <c r="I131" t="s">
        <v>23</v>
      </c>
      <c r="J131" t="s">
        <v>3267</v>
      </c>
      <c r="K131" t="s">
        <v>3268</v>
      </c>
      <c r="L131" t="s">
        <v>3269</v>
      </c>
      <c r="M131" t="s">
        <v>3270</v>
      </c>
      <c r="N131" t="s">
        <v>23</v>
      </c>
      <c r="O131" t="s">
        <v>360</v>
      </c>
      <c r="P131" t="s">
        <v>4577</v>
      </c>
      <c r="Q131" t="s">
        <v>120</v>
      </c>
    </row>
    <row r="132" spans="1:17">
      <c r="A132" s="600">
        <v>316852</v>
      </c>
      <c r="B132" t="s">
        <v>141</v>
      </c>
      <c r="C132" t="s">
        <v>3146</v>
      </c>
      <c r="D132" t="s">
        <v>3147</v>
      </c>
      <c r="E132" s="605" t="s">
        <v>359</v>
      </c>
      <c r="F132" t="s">
        <v>3148</v>
      </c>
      <c r="G132" t="s">
        <v>109</v>
      </c>
      <c r="H132" t="s">
        <v>23</v>
      </c>
      <c r="I132" t="s">
        <v>23</v>
      </c>
      <c r="J132" t="s">
        <v>4464</v>
      </c>
      <c r="K132" t="s">
        <v>4578</v>
      </c>
      <c r="L132" t="s">
        <v>4579</v>
      </c>
      <c r="M132" t="s">
        <v>4580</v>
      </c>
      <c r="N132" t="s">
        <v>23</v>
      </c>
      <c r="O132" t="s">
        <v>360</v>
      </c>
      <c r="P132" t="s">
        <v>4008</v>
      </c>
      <c r="Q132" t="s">
        <v>120</v>
      </c>
    </row>
    <row r="133" spans="1:17">
      <c r="A133">
        <v>316928</v>
      </c>
      <c r="B133" t="s">
        <v>291</v>
      </c>
      <c r="C133" t="s">
        <v>3146</v>
      </c>
      <c r="D133" t="s">
        <v>3147</v>
      </c>
      <c r="E133" s="605" t="s">
        <v>359</v>
      </c>
      <c r="F133" t="s">
        <v>3148</v>
      </c>
      <c r="G133" t="s">
        <v>4581</v>
      </c>
      <c r="H133" t="s">
        <v>23</v>
      </c>
      <c r="I133" t="s">
        <v>23</v>
      </c>
      <c r="J133" t="s">
        <v>4524</v>
      </c>
      <c r="K133" t="s">
        <v>4582</v>
      </c>
      <c r="L133" t="s">
        <v>4583</v>
      </c>
      <c r="M133" t="s">
        <v>4584</v>
      </c>
      <c r="N133" t="s">
        <v>23</v>
      </c>
      <c r="O133" t="s">
        <v>360</v>
      </c>
      <c r="P133" t="s">
        <v>4585</v>
      </c>
      <c r="Q133" t="s">
        <v>118</v>
      </c>
    </row>
    <row r="134" spans="1:17">
      <c r="A134">
        <v>316977</v>
      </c>
      <c r="B134" t="s">
        <v>221</v>
      </c>
      <c r="C134" t="s">
        <v>3146</v>
      </c>
      <c r="D134" t="s">
        <v>3147</v>
      </c>
      <c r="E134" s="605" t="s">
        <v>359</v>
      </c>
      <c r="F134" t="s">
        <v>3148</v>
      </c>
      <c r="G134" t="s">
        <v>4586</v>
      </c>
      <c r="H134" t="s">
        <v>23</v>
      </c>
      <c r="I134" t="s">
        <v>23</v>
      </c>
      <c r="J134" t="s">
        <v>4587</v>
      </c>
      <c r="K134" t="s">
        <v>4588</v>
      </c>
      <c r="L134" t="s">
        <v>4589</v>
      </c>
      <c r="M134" t="s">
        <v>4590</v>
      </c>
      <c r="N134" t="s">
        <v>23</v>
      </c>
      <c r="O134" t="s">
        <v>360</v>
      </c>
      <c r="P134" t="s">
        <v>4591</v>
      </c>
      <c r="Q134" t="s">
        <v>3749</v>
      </c>
    </row>
    <row r="135" spans="1:17">
      <c r="A135">
        <v>317033</v>
      </c>
      <c r="B135" t="s">
        <v>297</v>
      </c>
      <c r="C135" t="s">
        <v>3146</v>
      </c>
      <c r="D135" t="s">
        <v>3147</v>
      </c>
      <c r="E135" s="605" t="s">
        <v>359</v>
      </c>
      <c r="F135" t="s">
        <v>3148</v>
      </c>
      <c r="G135" t="s">
        <v>3271</v>
      </c>
      <c r="H135" t="s">
        <v>23</v>
      </c>
      <c r="I135" t="s">
        <v>23</v>
      </c>
      <c r="J135" t="s">
        <v>3272</v>
      </c>
      <c r="K135" t="s">
        <v>3273</v>
      </c>
      <c r="L135" t="s">
        <v>3274</v>
      </c>
      <c r="M135" t="s">
        <v>3275</v>
      </c>
      <c r="N135" t="s">
        <v>23</v>
      </c>
      <c r="O135" t="s">
        <v>360</v>
      </c>
      <c r="P135" t="s">
        <v>4592</v>
      </c>
      <c r="Q135" t="s">
        <v>166</v>
      </c>
    </row>
    <row r="136" spans="1:17">
      <c r="A136">
        <v>317033</v>
      </c>
      <c r="B136" t="s">
        <v>297</v>
      </c>
      <c r="C136" t="s">
        <v>3146</v>
      </c>
      <c r="D136" t="s">
        <v>3147</v>
      </c>
      <c r="E136" s="605" t="s">
        <v>359</v>
      </c>
      <c r="F136" t="s">
        <v>3148</v>
      </c>
      <c r="G136" t="s">
        <v>3271</v>
      </c>
      <c r="H136" t="s">
        <v>23</v>
      </c>
      <c r="I136" t="s">
        <v>23</v>
      </c>
      <c r="J136" t="s">
        <v>3272</v>
      </c>
      <c r="K136" t="s">
        <v>3273</v>
      </c>
      <c r="L136" t="s">
        <v>3274</v>
      </c>
      <c r="M136" t="s">
        <v>3275</v>
      </c>
      <c r="N136" t="s">
        <v>23</v>
      </c>
      <c r="O136" t="s">
        <v>360</v>
      </c>
      <c r="P136" t="s">
        <v>4592</v>
      </c>
      <c r="Q136" t="s">
        <v>166</v>
      </c>
    </row>
    <row r="137" spans="1:17">
      <c r="A137">
        <v>317058</v>
      </c>
      <c r="B137" t="s">
        <v>142</v>
      </c>
      <c r="C137" t="s">
        <v>3146</v>
      </c>
      <c r="D137" t="s">
        <v>3147</v>
      </c>
      <c r="E137" s="605" t="s">
        <v>359</v>
      </c>
      <c r="F137" t="s">
        <v>3148</v>
      </c>
      <c r="G137" t="s">
        <v>4593</v>
      </c>
      <c r="H137" t="s">
        <v>23</v>
      </c>
      <c r="I137" t="s">
        <v>23</v>
      </c>
      <c r="J137" t="s">
        <v>4594</v>
      </c>
      <c r="K137" t="s">
        <v>4595</v>
      </c>
      <c r="L137" t="s">
        <v>4596</v>
      </c>
      <c r="M137" t="s">
        <v>4597</v>
      </c>
      <c r="N137" t="s">
        <v>23</v>
      </c>
      <c r="O137" t="s">
        <v>360</v>
      </c>
      <c r="P137" t="s">
        <v>4598</v>
      </c>
      <c r="Q137" t="s">
        <v>120</v>
      </c>
    </row>
    <row r="138" spans="1:17">
      <c r="A138">
        <v>317074</v>
      </c>
      <c r="B138" t="s">
        <v>276</v>
      </c>
      <c r="C138" t="s">
        <v>3146</v>
      </c>
      <c r="D138" t="s">
        <v>3147</v>
      </c>
      <c r="E138" s="605" t="s">
        <v>359</v>
      </c>
      <c r="F138" t="s">
        <v>3148</v>
      </c>
      <c r="G138" t="s">
        <v>3276</v>
      </c>
      <c r="H138" t="s">
        <v>3277</v>
      </c>
      <c r="I138" t="s">
        <v>23</v>
      </c>
      <c r="J138" t="s">
        <v>3278</v>
      </c>
      <c r="K138" t="s">
        <v>3279</v>
      </c>
      <c r="L138" t="s">
        <v>3280</v>
      </c>
      <c r="M138" t="s">
        <v>3281</v>
      </c>
      <c r="N138" t="s">
        <v>3282</v>
      </c>
      <c r="O138" t="s">
        <v>360</v>
      </c>
      <c r="P138" t="s">
        <v>4599</v>
      </c>
      <c r="Q138" t="s">
        <v>120</v>
      </c>
    </row>
    <row r="139" spans="1:17">
      <c r="A139">
        <v>317108</v>
      </c>
      <c r="B139" t="s">
        <v>34</v>
      </c>
      <c r="C139" t="s">
        <v>3146</v>
      </c>
      <c r="D139" t="s">
        <v>3147</v>
      </c>
      <c r="E139" s="605" t="s">
        <v>359</v>
      </c>
      <c r="F139" t="s">
        <v>3148</v>
      </c>
      <c r="G139" t="s">
        <v>4600</v>
      </c>
      <c r="H139" t="s">
        <v>23</v>
      </c>
      <c r="I139" t="s">
        <v>23</v>
      </c>
      <c r="J139" t="s">
        <v>3255</v>
      </c>
      <c r="K139" t="s">
        <v>4601</v>
      </c>
      <c r="L139" t="s">
        <v>4602</v>
      </c>
      <c r="M139" t="s">
        <v>4603</v>
      </c>
      <c r="N139" t="s">
        <v>23</v>
      </c>
      <c r="O139" t="s">
        <v>360</v>
      </c>
      <c r="P139" t="s">
        <v>4604</v>
      </c>
      <c r="Q139" t="s">
        <v>118</v>
      </c>
    </row>
    <row r="140" spans="1:17">
      <c r="A140">
        <v>317124</v>
      </c>
      <c r="B140" t="s">
        <v>100</v>
      </c>
      <c r="C140" t="s">
        <v>3146</v>
      </c>
      <c r="D140" t="s">
        <v>3147</v>
      </c>
      <c r="E140" s="605" t="s">
        <v>359</v>
      </c>
      <c r="F140" t="s">
        <v>3148</v>
      </c>
      <c r="G140" t="s">
        <v>4605</v>
      </c>
      <c r="H140" t="s">
        <v>23</v>
      </c>
      <c r="I140" t="s">
        <v>23</v>
      </c>
      <c r="J140" t="s">
        <v>4513</v>
      </c>
      <c r="K140" t="s">
        <v>4606</v>
      </c>
      <c r="L140" t="s">
        <v>4607</v>
      </c>
      <c r="M140" t="s">
        <v>4608</v>
      </c>
      <c r="N140" t="s">
        <v>23</v>
      </c>
      <c r="O140" t="s">
        <v>360</v>
      </c>
      <c r="P140" t="s">
        <v>4609</v>
      </c>
      <c r="Q140" t="s">
        <v>118</v>
      </c>
    </row>
    <row r="141" spans="1:17">
      <c r="A141">
        <v>317215</v>
      </c>
      <c r="B141" t="s">
        <v>165</v>
      </c>
      <c r="C141" t="s">
        <v>3146</v>
      </c>
      <c r="D141" t="s">
        <v>3147</v>
      </c>
      <c r="E141" s="605" t="s">
        <v>359</v>
      </c>
      <c r="F141" t="s">
        <v>3148</v>
      </c>
      <c r="G141" t="s">
        <v>3283</v>
      </c>
      <c r="H141" t="s">
        <v>23</v>
      </c>
      <c r="I141" t="s">
        <v>23</v>
      </c>
      <c r="J141" t="s">
        <v>3284</v>
      </c>
      <c r="K141" t="s">
        <v>3285</v>
      </c>
      <c r="L141" t="s">
        <v>3286</v>
      </c>
      <c r="M141" t="s">
        <v>3287</v>
      </c>
      <c r="N141" t="s">
        <v>23</v>
      </c>
      <c r="O141" t="s">
        <v>360</v>
      </c>
      <c r="P141" t="s">
        <v>4026</v>
      </c>
      <c r="Q141" t="s">
        <v>120</v>
      </c>
    </row>
    <row r="142" spans="1:17">
      <c r="A142">
        <v>317272</v>
      </c>
      <c r="B142" t="s">
        <v>206</v>
      </c>
      <c r="C142" t="s">
        <v>3146</v>
      </c>
      <c r="D142" t="s">
        <v>3147</v>
      </c>
      <c r="E142" s="605" t="s">
        <v>359</v>
      </c>
      <c r="F142" t="s">
        <v>3148</v>
      </c>
      <c r="G142" t="s">
        <v>4610</v>
      </c>
      <c r="H142" t="s">
        <v>23</v>
      </c>
      <c r="I142" t="s">
        <v>23</v>
      </c>
      <c r="J142" t="s">
        <v>4542</v>
      </c>
      <c r="K142" t="s">
        <v>4611</v>
      </c>
      <c r="L142" t="s">
        <v>4612</v>
      </c>
      <c r="M142" t="s">
        <v>4613</v>
      </c>
      <c r="N142" t="s">
        <v>23</v>
      </c>
      <c r="O142" t="s">
        <v>360</v>
      </c>
      <c r="P142" t="s">
        <v>4614</v>
      </c>
      <c r="Q142" t="s">
        <v>120</v>
      </c>
    </row>
    <row r="143" spans="1:17">
      <c r="A143">
        <v>317280</v>
      </c>
      <c r="B143" t="s">
        <v>298</v>
      </c>
      <c r="C143" t="s">
        <v>3146</v>
      </c>
      <c r="D143" t="s">
        <v>3147</v>
      </c>
      <c r="E143" s="605" t="s">
        <v>359</v>
      </c>
      <c r="F143" t="s">
        <v>3148</v>
      </c>
      <c r="G143" t="s">
        <v>3288</v>
      </c>
      <c r="H143" t="s">
        <v>23</v>
      </c>
      <c r="I143" t="s">
        <v>23</v>
      </c>
      <c r="J143" t="s">
        <v>3289</v>
      </c>
      <c r="K143" t="s">
        <v>3290</v>
      </c>
      <c r="L143" t="s">
        <v>3291</v>
      </c>
      <c r="M143" t="s">
        <v>3292</v>
      </c>
      <c r="N143" t="s">
        <v>23</v>
      </c>
      <c r="O143" t="s">
        <v>360</v>
      </c>
      <c r="P143" t="s">
        <v>4615</v>
      </c>
      <c r="Q143" t="s">
        <v>214</v>
      </c>
    </row>
    <row r="144" spans="1:17">
      <c r="A144">
        <v>317280</v>
      </c>
      <c r="B144" t="s">
        <v>298</v>
      </c>
      <c r="C144" t="s">
        <v>3146</v>
      </c>
      <c r="D144" t="s">
        <v>3147</v>
      </c>
      <c r="E144" s="605" t="s">
        <v>359</v>
      </c>
      <c r="F144" t="s">
        <v>3148</v>
      </c>
      <c r="G144" t="s">
        <v>3288</v>
      </c>
      <c r="H144" t="s">
        <v>23</v>
      </c>
      <c r="I144" t="s">
        <v>23</v>
      </c>
      <c r="J144" t="s">
        <v>3289</v>
      </c>
      <c r="K144" t="s">
        <v>3290</v>
      </c>
      <c r="L144" t="s">
        <v>3291</v>
      </c>
      <c r="M144" t="s">
        <v>3292</v>
      </c>
      <c r="N144" t="s">
        <v>23</v>
      </c>
      <c r="O144" t="s">
        <v>360</v>
      </c>
      <c r="P144" t="s">
        <v>4615</v>
      </c>
      <c r="Q144" t="s">
        <v>214</v>
      </c>
    </row>
    <row r="145" spans="1:17">
      <c r="A145">
        <v>317397</v>
      </c>
      <c r="B145" t="s">
        <v>137</v>
      </c>
      <c r="C145" t="s">
        <v>3146</v>
      </c>
      <c r="D145" t="s">
        <v>3147</v>
      </c>
      <c r="E145" s="605" t="s">
        <v>359</v>
      </c>
      <c r="F145" t="s">
        <v>3148</v>
      </c>
      <c r="G145" t="s">
        <v>4616</v>
      </c>
      <c r="H145" t="s">
        <v>23</v>
      </c>
      <c r="I145" t="s">
        <v>23</v>
      </c>
      <c r="J145" t="s">
        <v>4617</v>
      </c>
      <c r="K145" t="s">
        <v>4618</v>
      </c>
      <c r="L145" t="s">
        <v>4619</v>
      </c>
      <c r="M145" t="s">
        <v>4620</v>
      </c>
      <c r="N145" t="s">
        <v>23</v>
      </c>
      <c r="O145" t="s">
        <v>360</v>
      </c>
      <c r="P145" t="s">
        <v>4030</v>
      </c>
      <c r="Q145" t="s">
        <v>120</v>
      </c>
    </row>
    <row r="146" spans="1:17">
      <c r="A146">
        <v>317413</v>
      </c>
      <c r="B146" t="s">
        <v>285</v>
      </c>
      <c r="C146" t="s">
        <v>3146</v>
      </c>
      <c r="D146" t="s">
        <v>3147</v>
      </c>
      <c r="E146" s="605" t="s">
        <v>359</v>
      </c>
      <c r="F146" t="s">
        <v>3148</v>
      </c>
      <c r="G146" t="s">
        <v>4621</v>
      </c>
      <c r="H146" t="s">
        <v>23</v>
      </c>
      <c r="I146" t="s">
        <v>23</v>
      </c>
      <c r="J146" t="s">
        <v>4622</v>
      </c>
      <c r="K146" t="s">
        <v>4623</v>
      </c>
      <c r="L146" t="s">
        <v>4624</v>
      </c>
      <c r="M146" t="s">
        <v>4625</v>
      </c>
      <c r="N146" t="s">
        <v>23</v>
      </c>
      <c r="O146" t="s">
        <v>360</v>
      </c>
      <c r="P146" t="s">
        <v>4626</v>
      </c>
      <c r="Q146" t="s">
        <v>166</v>
      </c>
    </row>
    <row r="147" spans="1:17">
      <c r="A147">
        <v>317413</v>
      </c>
      <c r="B147" t="s">
        <v>285</v>
      </c>
      <c r="C147" t="s">
        <v>3146</v>
      </c>
      <c r="D147" t="s">
        <v>3147</v>
      </c>
      <c r="E147" s="605" t="s">
        <v>359</v>
      </c>
      <c r="F147" t="s">
        <v>3148</v>
      </c>
      <c r="G147" t="s">
        <v>4621</v>
      </c>
      <c r="H147" t="s">
        <v>23</v>
      </c>
      <c r="I147" t="s">
        <v>23</v>
      </c>
      <c r="J147" t="s">
        <v>4622</v>
      </c>
      <c r="K147" t="s">
        <v>4623</v>
      </c>
      <c r="L147" t="s">
        <v>4624</v>
      </c>
      <c r="M147" t="s">
        <v>4625</v>
      </c>
      <c r="N147" t="s">
        <v>23</v>
      </c>
      <c r="O147" t="s">
        <v>360</v>
      </c>
      <c r="P147" t="s">
        <v>4626</v>
      </c>
      <c r="Q147" t="s">
        <v>166</v>
      </c>
    </row>
    <row r="148" spans="1:17">
      <c r="A148">
        <v>317470</v>
      </c>
      <c r="B148" t="s">
        <v>229</v>
      </c>
      <c r="C148" t="s">
        <v>3146</v>
      </c>
      <c r="D148" t="s">
        <v>3147</v>
      </c>
      <c r="E148" s="605" t="s">
        <v>359</v>
      </c>
      <c r="F148" t="s">
        <v>3148</v>
      </c>
      <c r="G148" t="s">
        <v>3293</v>
      </c>
      <c r="H148" t="s">
        <v>3294</v>
      </c>
      <c r="I148" t="s">
        <v>23</v>
      </c>
      <c r="J148" t="s">
        <v>3295</v>
      </c>
      <c r="K148" t="s">
        <v>3296</v>
      </c>
      <c r="L148" t="s">
        <v>3297</v>
      </c>
      <c r="M148" t="s">
        <v>3298</v>
      </c>
      <c r="N148" t="s">
        <v>23</v>
      </c>
      <c r="O148" t="s">
        <v>360</v>
      </c>
      <c r="P148" t="s">
        <v>4627</v>
      </c>
      <c r="Q148" t="s">
        <v>78</v>
      </c>
    </row>
    <row r="149" spans="1:17">
      <c r="A149">
        <v>317470</v>
      </c>
      <c r="B149" t="s">
        <v>229</v>
      </c>
      <c r="C149" t="s">
        <v>3146</v>
      </c>
      <c r="D149" t="s">
        <v>3147</v>
      </c>
      <c r="E149" s="605" t="s">
        <v>359</v>
      </c>
      <c r="F149" t="s">
        <v>3148</v>
      </c>
      <c r="G149" t="s">
        <v>3293</v>
      </c>
      <c r="H149" t="s">
        <v>3294</v>
      </c>
      <c r="I149" t="s">
        <v>23</v>
      </c>
      <c r="J149" t="s">
        <v>3295</v>
      </c>
      <c r="K149" t="s">
        <v>3296</v>
      </c>
      <c r="L149" t="s">
        <v>3297</v>
      </c>
      <c r="M149" t="s">
        <v>3298</v>
      </c>
      <c r="N149" t="s">
        <v>23</v>
      </c>
      <c r="O149" t="s">
        <v>360</v>
      </c>
      <c r="P149" t="s">
        <v>4627</v>
      </c>
      <c r="Q149" t="s">
        <v>78</v>
      </c>
    </row>
    <row r="150" spans="1:17">
      <c r="A150">
        <v>317694</v>
      </c>
      <c r="B150" t="s">
        <v>338</v>
      </c>
      <c r="C150" t="s">
        <v>3146</v>
      </c>
      <c r="D150" t="s">
        <v>3147</v>
      </c>
      <c r="E150" s="605" t="s">
        <v>359</v>
      </c>
      <c r="F150" t="s">
        <v>3148</v>
      </c>
      <c r="G150" t="s">
        <v>4628</v>
      </c>
      <c r="H150" t="s">
        <v>23</v>
      </c>
      <c r="I150" t="s">
        <v>23</v>
      </c>
      <c r="J150" t="s">
        <v>4464</v>
      </c>
      <c r="K150" t="s">
        <v>4629</v>
      </c>
      <c r="L150" t="s">
        <v>4630</v>
      </c>
      <c r="M150" t="s">
        <v>4631</v>
      </c>
      <c r="N150" t="s">
        <v>23</v>
      </c>
      <c r="O150" t="s">
        <v>360</v>
      </c>
      <c r="P150" t="s">
        <v>4632</v>
      </c>
      <c r="Q150" t="s">
        <v>3363</v>
      </c>
    </row>
    <row r="151" spans="1:17">
      <c r="A151">
        <v>411489</v>
      </c>
      <c r="B151" t="s">
        <v>266</v>
      </c>
      <c r="C151" t="s">
        <v>3146</v>
      </c>
      <c r="D151" t="s">
        <v>3147</v>
      </c>
      <c r="E151" s="605" t="s">
        <v>359</v>
      </c>
      <c r="F151" t="s">
        <v>3148</v>
      </c>
      <c r="G151" t="s">
        <v>3541</v>
      </c>
      <c r="H151" t="s">
        <v>3542</v>
      </c>
      <c r="I151" t="s">
        <v>23</v>
      </c>
      <c r="J151" t="s">
        <v>3543</v>
      </c>
      <c r="K151" t="s">
        <v>3544</v>
      </c>
      <c r="L151" t="s">
        <v>3545</v>
      </c>
      <c r="M151" t="s">
        <v>3546</v>
      </c>
      <c r="N151" t="s">
        <v>3547</v>
      </c>
      <c r="O151" t="s">
        <v>360</v>
      </c>
      <c r="P151" t="s">
        <v>4633</v>
      </c>
      <c r="Q151" t="s">
        <v>118</v>
      </c>
    </row>
    <row r="152" spans="1:17">
      <c r="A152">
        <v>411497</v>
      </c>
      <c r="B152" t="s">
        <v>108</v>
      </c>
      <c r="C152" t="s">
        <v>3146</v>
      </c>
      <c r="D152" t="s">
        <v>3147</v>
      </c>
      <c r="E152" s="605" t="s">
        <v>359</v>
      </c>
      <c r="F152" t="s">
        <v>3148</v>
      </c>
      <c r="G152" t="s">
        <v>3786</v>
      </c>
      <c r="H152" t="s">
        <v>3787</v>
      </c>
      <c r="I152" t="s">
        <v>23</v>
      </c>
      <c r="J152" t="s">
        <v>3788</v>
      </c>
      <c r="K152" t="s">
        <v>3789</v>
      </c>
      <c r="L152" t="s">
        <v>3790</v>
      </c>
      <c r="M152" t="s">
        <v>3791</v>
      </c>
      <c r="N152" t="s">
        <v>3792</v>
      </c>
      <c r="O152" t="s">
        <v>360</v>
      </c>
      <c r="P152" t="s">
        <v>4634</v>
      </c>
      <c r="Q152" t="s">
        <v>118</v>
      </c>
    </row>
    <row r="153" spans="1:17">
      <c r="A153">
        <v>413584</v>
      </c>
      <c r="B153" t="s">
        <v>176</v>
      </c>
      <c r="C153" t="s">
        <v>3146</v>
      </c>
      <c r="D153" t="s">
        <v>3147</v>
      </c>
      <c r="E153" s="605" t="s">
        <v>359</v>
      </c>
      <c r="F153" t="s">
        <v>3148</v>
      </c>
      <c r="G153" t="s">
        <v>3305</v>
      </c>
      <c r="H153" t="s">
        <v>23</v>
      </c>
      <c r="I153" t="s">
        <v>23</v>
      </c>
      <c r="J153" t="s">
        <v>3306</v>
      </c>
      <c r="K153" t="s">
        <v>3307</v>
      </c>
      <c r="L153" t="s">
        <v>3308</v>
      </c>
      <c r="M153" t="s">
        <v>3309</v>
      </c>
      <c r="N153" t="s">
        <v>3310</v>
      </c>
      <c r="O153" t="s">
        <v>360</v>
      </c>
      <c r="P153" t="s">
        <v>4635</v>
      </c>
      <c r="Q153" t="s">
        <v>118</v>
      </c>
    </row>
    <row r="154" spans="1:17">
      <c r="A154">
        <v>413899</v>
      </c>
      <c r="B154" t="s">
        <v>235</v>
      </c>
      <c r="C154" t="s">
        <v>3146</v>
      </c>
      <c r="D154" t="s">
        <v>3147</v>
      </c>
      <c r="E154" s="605" t="s">
        <v>359</v>
      </c>
      <c r="F154" t="s">
        <v>3148</v>
      </c>
      <c r="G154" t="s">
        <v>4636</v>
      </c>
      <c r="H154" t="s">
        <v>23</v>
      </c>
      <c r="I154" t="s">
        <v>23</v>
      </c>
      <c r="J154" t="s">
        <v>3439</v>
      </c>
      <c r="K154" t="s">
        <v>4637</v>
      </c>
      <c r="L154" t="s">
        <v>4638</v>
      </c>
      <c r="M154" t="s">
        <v>4639</v>
      </c>
      <c r="N154" t="s">
        <v>23</v>
      </c>
      <c r="O154" t="s">
        <v>360</v>
      </c>
      <c r="P154" t="s">
        <v>4640</v>
      </c>
      <c r="Q154" t="s">
        <v>118</v>
      </c>
    </row>
    <row r="155" spans="1:17">
      <c r="A155">
        <v>414749</v>
      </c>
      <c r="B155" t="s">
        <v>302</v>
      </c>
      <c r="C155" t="s">
        <v>3146</v>
      </c>
      <c r="D155" t="s">
        <v>3147</v>
      </c>
      <c r="E155" s="605" t="s">
        <v>359</v>
      </c>
      <c r="F155" t="s">
        <v>3148</v>
      </c>
      <c r="G155" t="s">
        <v>4641</v>
      </c>
      <c r="H155" t="s">
        <v>23</v>
      </c>
      <c r="I155" t="s">
        <v>23</v>
      </c>
      <c r="J155" t="s">
        <v>3317</v>
      </c>
      <c r="K155" t="s">
        <v>4642</v>
      </c>
      <c r="L155" t="s">
        <v>4643</v>
      </c>
      <c r="M155" t="s">
        <v>4644</v>
      </c>
      <c r="N155" t="s">
        <v>23</v>
      </c>
      <c r="O155" t="s">
        <v>360</v>
      </c>
      <c r="P155" t="s">
        <v>4645</v>
      </c>
      <c r="Q155" t="s">
        <v>214</v>
      </c>
    </row>
    <row r="156" spans="1:17">
      <c r="A156">
        <v>414749</v>
      </c>
      <c r="B156" t="s">
        <v>302</v>
      </c>
      <c r="C156" t="s">
        <v>3146</v>
      </c>
      <c r="D156" t="s">
        <v>3147</v>
      </c>
      <c r="E156" s="605" t="s">
        <v>359</v>
      </c>
      <c r="F156" t="s">
        <v>3148</v>
      </c>
      <c r="G156" t="s">
        <v>4641</v>
      </c>
      <c r="H156" t="s">
        <v>23</v>
      </c>
      <c r="I156" t="s">
        <v>23</v>
      </c>
      <c r="J156" t="s">
        <v>3317</v>
      </c>
      <c r="K156" t="s">
        <v>4642</v>
      </c>
      <c r="L156" t="s">
        <v>4643</v>
      </c>
      <c r="M156" t="s">
        <v>4644</v>
      </c>
      <c r="N156" t="s">
        <v>23</v>
      </c>
      <c r="O156" t="s">
        <v>360</v>
      </c>
      <c r="P156" t="s">
        <v>4645</v>
      </c>
      <c r="Q156" t="s">
        <v>214</v>
      </c>
    </row>
    <row r="157" spans="1:17">
      <c r="A157">
        <v>414970</v>
      </c>
      <c r="B157" t="s">
        <v>159</v>
      </c>
      <c r="C157" t="s">
        <v>3146</v>
      </c>
      <c r="D157" t="s">
        <v>3147</v>
      </c>
      <c r="E157" s="605" t="s">
        <v>359</v>
      </c>
      <c r="F157" t="s">
        <v>3148</v>
      </c>
      <c r="G157" t="s">
        <v>4646</v>
      </c>
      <c r="H157" t="s">
        <v>23</v>
      </c>
      <c r="I157" t="s">
        <v>23</v>
      </c>
      <c r="J157" t="s">
        <v>3317</v>
      </c>
      <c r="K157" t="s">
        <v>4647</v>
      </c>
      <c r="L157" t="s">
        <v>4648</v>
      </c>
      <c r="M157" t="s">
        <v>4649</v>
      </c>
      <c r="N157" t="s">
        <v>23</v>
      </c>
      <c r="O157" t="s">
        <v>360</v>
      </c>
      <c r="P157" t="s">
        <v>4032</v>
      </c>
      <c r="Q157" t="s">
        <v>120</v>
      </c>
    </row>
    <row r="158" spans="1:17">
      <c r="A158">
        <v>415001</v>
      </c>
      <c r="B158" t="s">
        <v>139</v>
      </c>
      <c r="C158" t="s">
        <v>3146</v>
      </c>
      <c r="D158" t="s">
        <v>3147</v>
      </c>
      <c r="E158" s="605" t="s">
        <v>359</v>
      </c>
      <c r="F158" t="s">
        <v>3148</v>
      </c>
      <c r="G158" t="s">
        <v>4650</v>
      </c>
      <c r="H158" t="s">
        <v>23</v>
      </c>
      <c r="I158" t="s">
        <v>23</v>
      </c>
      <c r="J158" t="s">
        <v>3317</v>
      </c>
      <c r="K158" t="s">
        <v>4651</v>
      </c>
      <c r="L158" t="s">
        <v>4652</v>
      </c>
      <c r="M158" t="s">
        <v>4653</v>
      </c>
      <c r="N158" t="s">
        <v>23</v>
      </c>
      <c r="O158" t="s">
        <v>360</v>
      </c>
      <c r="P158" t="s">
        <v>4031</v>
      </c>
      <c r="Q158" t="s">
        <v>120</v>
      </c>
    </row>
    <row r="159" spans="1:17">
      <c r="A159">
        <v>415274</v>
      </c>
      <c r="B159" t="s">
        <v>89</v>
      </c>
      <c r="C159" t="s">
        <v>3146</v>
      </c>
      <c r="D159" t="s">
        <v>3147</v>
      </c>
      <c r="E159" s="605" t="s">
        <v>359</v>
      </c>
      <c r="F159" t="s">
        <v>3148</v>
      </c>
      <c r="G159" t="s">
        <v>4654</v>
      </c>
      <c r="H159" t="s">
        <v>23</v>
      </c>
      <c r="I159" t="s">
        <v>23</v>
      </c>
      <c r="J159" t="s">
        <v>3338</v>
      </c>
      <c r="K159" t="s">
        <v>4655</v>
      </c>
      <c r="L159" t="s">
        <v>4656</v>
      </c>
      <c r="M159" t="s">
        <v>4657</v>
      </c>
      <c r="N159" t="s">
        <v>23</v>
      </c>
      <c r="O159" t="s">
        <v>360</v>
      </c>
      <c r="P159" t="s">
        <v>4658</v>
      </c>
      <c r="Q159" t="s">
        <v>3800</v>
      </c>
    </row>
    <row r="160" spans="1:17">
      <c r="A160">
        <v>415290</v>
      </c>
      <c r="B160" t="s">
        <v>316</v>
      </c>
      <c r="C160" t="s">
        <v>3146</v>
      </c>
      <c r="D160" t="s">
        <v>3147</v>
      </c>
      <c r="E160" s="605" t="s">
        <v>359</v>
      </c>
      <c r="F160" t="s">
        <v>3148</v>
      </c>
      <c r="G160" t="s">
        <v>4659</v>
      </c>
      <c r="H160" t="s">
        <v>23</v>
      </c>
      <c r="I160" t="s">
        <v>23</v>
      </c>
      <c r="J160" t="s">
        <v>4660</v>
      </c>
      <c r="K160" t="s">
        <v>4661</v>
      </c>
      <c r="L160" t="s">
        <v>4662</v>
      </c>
      <c r="M160" t="s">
        <v>4663</v>
      </c>
      <c r="N160" t="s">
        <v>23</v>
      </c>
      <c r="O160" t="s">
        <v>360</v>
      </c>
      <c r="P160" t="s">
        <v>4664</v>
      </c>
      <c r="Q160" t="s">
        <v>347</v>
      </c>
    </row>
    <row r="161" spans="1:17">
      <c r="A161">
        <v>415423</v>
      </c>
      <c r="B161" t="s">
        <v>157</v>
      </c>
      <c r="C161" t="s">
        <v>3146</v>
      </c>
      <c r="D161" t="s">
        <v>3147</v>
      </c>
      <c r="E161" s="605" t="s">
        <v>359</v>
      </c>
      <c r="F161" t="s">
        <v>3148</v>
      </c>
      <c r="G161" t="s">
        <v>4665</v>
      </c>
      <c r="H161" t="s">
        <v>23</v>
      </c>
      <c r="I161" t="s">
        <v>23</v>
      </c>
      <c r="J161" t="s">
        <v>4666</v>
      </c>
      <c r="K161" t="s">
        <v>4667</v>
      </c>
      <c r="L161" t="s">
        <v>4668</v>
      </c>
      <c r="M161" t="s">
        <v>4669</v>
      </c>
      <c r="N161" t="s">
        <v>23</v>
      </c>
      <c r="O161" t="s">
        <v>360</v>
      </c>
      <c r="P161" t="s">
        <v>3999</v>
      </c>
      <c r="Q161" t="s">
        <v>120</v>
      </c>
    </row>
    <row r="162" spans="1:17">
      <c r="A162">
        <v>415431</v>
      </c>
      <c r="B162" t="s">
        <v>148</v>
      </c>
      <c r="C162" t="s">
        <v>3146</v>
      </c>
      <c r="D162" t="s">
        <v>3147</v>
      </c>
      <c r="E162" s="605" t="s">
        <v>359</v>
      </c>
      <c r="F162" t="s">
        <v>3148</v>
      </c>
      <c r="G162" t="s">
        <v>2096</v>
      </c>
      <c r="H162" t="s">
        <v>23</v>
      </c>
      <c r="I162" t="s">
        <v>23</v>
      </c>
      <c r="J162" t="s">
        <v>4670</v>
      </c>
      <c r="K162" t="s">
        <v>4671</v>
      </c>
      <c r="L162" t="s">
        <v>4672</v>
      </c>
      <c r="M162" t="s">
        <v>4673</v>
      </c>
      <c r="N162" t="s">
        <v>4674</v>
      </c>
      <c r="O162" t="s">
        <v>360</v>
      </c>
      <c r="P162" t="s">
        <v>4675</v>
      </c>
      <c r="Q162" t="s">
        <v>120</v>
      </c>
    </row>
    <row r="163" spans="1:17">
      <c r="A163">
        <v>415555</v>
      </c>
      <c r="B163" t="s">
        <v>237</v>
      </c>
      <c r="C163" t="s">
        <v>3146</v>
      </c>
      <c r="D163" t="s">
        <v>3147</v>
      </c>
      <c r="E163" s="605" t="s">
        <v>359</v>
      </c>
      <c r="F163" t="s">
        <v>3148</v>
      </c>
      <c r="G163" t="s">
        <v>4676</v>
      </c>
      <c r="H163" t="s">
        <v>23</v>
      </c>
      <c r="I163" t="s">
        <v>23</v>
      </c>
      <c r="J163" t="s">
        <v>3555</v>
      </c>
      <c r="K163" t="s">
        <v>4677</v>
      </c>
      <c r="L163" t="s">
        <v>4678</v>
      </c>
      <c r="M163" t="s">
        <v>4679</v>
      </c>
      <c r="N163" t="s">
        <v>23</v>
      </c>
      <c r="O163" t="s">
        <v>360</v>
      </c>
      <c r="P163" t="s">
        <v>4680</v>
      </c>
      <c r="Q163" t="s">
        <v>4112</v>
      </c>
    </row>
    <row r="164" spans="1:17">
      <c r="A164">
        <v>415555</v>
      </c>
      <c r="B164" t="s">
        <v>237</v>
      </c>
      <c r="C164" t="s">
        <v>3146</v>
      </c>
      <c r="D164" t="s">
        <v>3147</v>
      </c>
      <c r="E164" s="605" t="s">
        <v>359</v>
      </c>
      <c r="F164" t="s">
        <v>3148</v>
      </c>
      <c r="G164" t="s">
        <v>4676</v>
      </c>
      <c r="H164" t="s">
        <v>23</v>
      </c>
      <c r="I164" t="s">
        <v>23</v>
      </c>
      <c r="J164" t="s">
        <v>3555</v>
      </c>
      <c r="K164" t="s">
        <v>4677</v>
      </c>
      <c r="L164" t="s">
        <v>4678</v>
      </c>
      <c r="M164" t="s">
        <v>4679</v>
      </c>
      <c r="N164" t="s">
        <v>23</v>
      </c>
      <c r="O164" t="s">
        <v>360</v>
      </c>
      <c r="P164" t="s">
        <v>4680</v>
      </c>
      <c r="Q164" t="s">
        <v>4112</v>
      </c>
    </row>
    <row r="165" spans="1:17">
      <c r="A165">
        <v>415761</v>
      </c>
      <c r="B165" t="s">
        <v>261</v>
      </c>
      <c r="C165" t="s">
        <v>3146</v>
      </c>
      <c r="D165" t="s">
        <v>3147</v>
      </c>
      <c r="E165" s="605" t="s">
        <v>359</v>
      </c>
      <c r="F165" t="s">
        <v>3148</v>
      </c>
      <c r="G165" t="s">
        <v>4681</v>
      </c>
      <c r="H165" t="s">
        <v>23</v>
      </c>
      <c r="I165" t="s">
        <v>23</v>
      </c>
      <c r="J165" t="s">
        <v>4682</v>
      </c>
      <c r="K165" t="s">
        <v>4683</v>
      </c>
      <c r="L165" t="s">
        <v>4684</v>
      </c>
      <c r="M165" t="s">
        <v>4685</v>
      </c>
      <c r="N165" t="s">
        <v>23</v>
      </c>
      <c r="O165" t="s">
        <v>360</v>
      </c>
      <c r="P165" t="s">
        <v>4686</v>
      </c>
      <c r="Q165" t="s">
        <v>4112</v>
      </c>
    </row>
    <row r="166" spans="1:17">
      <c r="A166">
        <v>415761</v>
      </c>
      <c r="B166" t="s">
        <v>261</v>
      </c>
      <c r="C166" t="s">
        <v>3146</v>
      </c>
      <c r="D166" t="s">
        <v>3147</v>
      </c>
      <c r="E166" s="605" t="s">
        <v>359</v>
      </c>
      <c r="F166" t="s">
        <v>3148</v>
      </c>
      <c r="G166" t="s">
        <v>4681</v>
      </c>
      <c r="H166" t="s">
        <v>23</v>
      </c>
      <c r="I166" t="s">
        <v>23</v>
      </c>
      <c r="J166" t="s">
        <v>4682</v>
      </c>
      <c r="K166" t="s">
        <v>4683</v>
      </c>
      <c r="L166" t="s">
        <v>4684</v>
      </c>
      <c r="M166" t="s">
        <v>4685</v>
      </c>
      <c r="N166" t="s">
        <v>23</v>
      </c>
      <c r="O166" t="s">
        <v>360</v>
      </c>
      <c r="P166" t="s">
        <v>4686</v>
      </c>
      <c r="Q166" t="s">
        <v>4112</v>
      </c>
    </row>
    <row r="167" spans="1:17">
      <c r="A167">
        <v>415860</v>
      </c>
      <c r="B167" t="s">
        <v>257</v>
      </c>
      <c r="C167" t="s">
        <v>3146</v>
      </c>
      <c r="D167" t="s">
        <v>3147</v>
      </c>
      <c r="E167" s="605" t="s">
        <v>359</v>
      </c>
      <c r="F167" t="s">
        <v>3148</v>
      </c>
      <c r="G167" t="s">
        <v>4687</v>
      </c>
      <c r="H167" t="s">
        <v>23</v>
      </c>
      <c r="I167" t="s">
        <v>23</v>
      </c>
      <c r="J167" t="s">
        <v>3543</v>
      </c>
      <c r="K167" t="s">
        <v>4688</v>
      </c>
      <c r="L167" t="s">
        <v>4689</v>
      </c>
      <c r="M167" t="s">
        <v>4690</v>
      </c>
      <c r="N167" t="s">
        <v>23</v>
      </c>
      <c r="O167" t="s">
        <v>360</v>
      </c>
      <c r="P167" t="s">
        <v>4691</v>
      </c>
      <c r="Q167" t="s">
        <v>132</v>
      </c>
    </row>
    <row r="168" spans="1:17">
      <c r="A168">
        <v>416017</v>
      </c>
      <c r="B168" t="s">
        <v>184</v>
      </c>
      <c r="C168" t="s">
        <v>3146</v>
      </c>
      <c r="D168" t="s">
        <v>3147</v>
      </c>
      <c r="E168" s="605" t="s">
        <v>359</v>
      </c>
      <c r="F168" t="s">
        <v>3148</v>
      </c>
      <c r="G168" t="s">
        <v>4692</v>
      </c>
      <c r="H168" t="s">
        <v>23</v>
      </c>
      <c r="I168" t="s">
        <v>23</v>
      </c>
      <c r="J168" t="s">
        <v>4693</v>
      </c>
      <c r="K168" t="s">
        <v>4694</v>
      </c>
      <c r="L168" t="s">
        <v>4695</v>
      </c>
      <c r="M168" t="s">
        <v>4696</v>
      </c>
      <c r="N168" t="s">
        <v>23</v>
      </c>
      <c r="O168" t="s">
        <v>360</v>
      </c>
      <c r="P168" t="s">
        <v>4697</v>
      </c>
      <c r="Q168" t="s">
        <v>120</v>
      </c>
    </row>
    <row r="169" spans="1:17">
      <c r="A169">
        <v>416553</v>
      </c>
      <c r="B169" t="s">
        <v>305</v>
      </c>
      <c r="C169" t="s">
        <v>3146</v>
      </c>
      <c r="D169" t="s">
        <v>3147</v>
      </c>
      <c r="E169" s="605" t="s">
        <v>359</v>
      </c>
      <c r="F169" t="s">
        <v>3148</v>
      </c>
      <c r="G169" t="s">
        <v>3321</v>
      </c>
      <c r="H169" t="s">
        <v>23</v>
      </c>
      <c r="I169" t="s">
        <v>23</v>
      </c>
      <c r="J169" t="s">
        <v>3322</v>
      </c>
      <c r="K169" t="s">
        <v>3323</v>
      </c>
      <c r="L169" t="s">
        <v>3324</v>
      </c>
      <c r="M169" t="s">
        <v>3325</v>
      </c>
      <c r="N169" t="s">
        <v>23</v>
      </c>
      <c r="O169" t="s">
        <v>360</v>
      </c>
      <c r="P169" t="s">
        <v>4698</v>
      </c>
      <c r="Q169" t="s">
        <v>4699</v>
      </c>
    </row>
    <row r="170" spans="1:17">
      <c r="A170">
        <v>416603</v>
      </c>
      <c r="B170" t="s">
        <v>226</v>
      </c>
      <c r="C170" t="s">
        <v>3146</v>
      </c>
      <c r="D170" t="s">
        <v>3147</v>
      </c>
      <c r="E170" s="605" t="s">
        <v>359</v>
      </c>
      <c r="F170" t="s">
        <v>3148</v>
      </c>
      <c r="G170" t="s">
        <v>3327</v>
      </c>
      <c r="H170" t="s">
        <v>23</v>
      </c>
      <c r="I170" t="s">
        <v>23</v>
      </c>
      <c r="J170" t="s">
        <v>3328</v>
      </c>
      <c r="K170" t="s">
        <v>3329</v>
      </c>
      <c r="L170" t="s">
        <v>3330</v>
      </c>
      <c r="M170" t="s">
        <v>3331</v>
      </c>
      <c r="N170" t="s">
        <v>23</v>
      </c>
      <c r="O170" t="s">
        <v>360</v>
      </c>
      <c r="P170" t="s">
        <v>4700</v>
      </c>
      <c r="Q170" t="s">
        <v>120</v>
      </c>
    </row>
    <row r="171" spans="1:17">
      <c r="A171">
        <v>416652</v>
      </c>
      <c r="B171" t="s">
        <v>128</v>
      </c>
      <c r="C171" t="s">
        <v>3146</v>
      </c>
      <c r="D171" t="s">
        <v>3147</v>
      </c>
      <c r="E171" s="605" t="s">
        <v>359</v>
      </c>
      <c r="F171" t="s">
        <v>3148</v>
      </c>
      <c r="G171" t="s">
        <v>4701</v>
      </c>
      <c r="H171" t="s">
        <v>23</v>
      </c>
      <c r="I171" t="s">
        <v>23</v>
      </c>
      <c r="J171" t="s">
        <v>4702</v>
      </c>
      <c r="K171" t="s">
        <v>4703</v>
      </c>
      <c r="L171" t="s">
        <v>4704</v>
      </c>
      <c r="M171" t="s">
        <v>4705</v>
      </c>
      <c r="N171" t="s">
        <v>23</v>
      </c>
      <c r="O171" t="s">
        <v>360</v>
      </c>
      <c r="P171" t="s">
        <v>3987</v>
      </c>
      <c r="Q171" t="s">
        <v>120</v>
      </c>
    </row>
    <row r="172" spans="1:17">
      <c r="A172">
        <v>416686</v>
      </c>
      <c r="B172" t="s">
        <v>172</v>
      </c>
      <c r="C172" t="s">
        <v>3146</v>
      </c>
      <c r="D172" t="s">
        <v>3147</v>
      </c>
      <c r="E172" s="605" t="s">
        <v>359</v>
      </c>
      <c r="F172" t="s">
        <v>3148</v>
      </c>
      <c r="G172" t="s">
        <v>4706</v>
      </c>
      <c r="H172" t="s">
        <v>23</v>
      </c>
      <c r="I172" t="s">
        <v>23</v>
      </c>
      <c r="J172" t="s">
        <v>3561</v>
      </c>
      <c r="K172" t="s">
        <v>4707</v>
      </c>
      <c r="L172" t="s">
        <v>4708</v>
      </c>
      <c r="M172" t="s">
        <v>4709</v>
      </c>
      <c r="N172" t="s">
        <v>23</v>
      </c>
      <c r="O172" t="s">
        <v>360</v>
      </c>
      <c r="P172" t="s">
        <v>4000</v>
      </c>
      <c r="Q172" t="s">
        <v>120</v>
      </c>
    </row>
    <row r="173" spans="1:17">
      <c r="A173">
        <v>416819</v>
      </c>
      <c r="B173" t="s">
        <v>43</v>
      </c>
      <c r="C173" t="s">
        <v>3146</v>
      </c>
      <c r="D173" t="s">
        <v>3147</v>
      </c>
      <c r="E173" s="605" t="s">
        <v>359</v>
      </c>
      <c r="F173" t="s">
        <v>3148</v>
      </c>
      <c r="G173" t="s">
        <v>3332</v>
      </c>
      <c r="H173" t="s">
        <v>23</v>
      </c>
      <c r="I173" t="s">
        <v>23</v>
      </c>
      <c r="J173" t="s">
        <v>3333</v>
      </c>
      <c r="K173" t="s">
        <v>3334</v>
      </c>
      <c r="L173" t="s">
        <v>3335</v>
      </c>
      <c r="M173" t="s">
        <v>3336</v>
      </c>
      <c r="N173" t="s">
        <v>23</v>
      </c>
      <c r="O173" t="s">
        <v>360</v>
      </c>
      <c r="P173" t="s">
        <v>4710</v>
      </c>
      <c r="Q173" t="s">
        <v>118</v>
      </c>
    </row>
    <row r="174" spans="1:17">
      <c r="A174">
        <v>417288</v>
      </c>
      <c r="B174" t="s">
        <v>331</v>
      </c>
      <c r="C174" t="s">
        <v>3146</v>
      </c>
      <c r="D174" t="s">
        <v>3147</v>
      </c>
      <c r="E174" s="605" t="s">
        <v>359</v>
      </c>
      <c r="F174" t="s">
        <v>3148</v>
      </c>
      <c r="G174" t="s">
        <v>4711</v>
      </c>
      <c r="H174" t="s">
        <v>23</v>
      </c>
      <c r="I174" t="s">
        <v>23</v>
      </c>
      <c r="J174" t="s">
        <v>4712</v>
      </c>
      <c r="K174" t="s">
        <v>4713</v>
      </c>
      <c r="L174" t="s">
        <v>4714</v>
      </c>
      <c r="M174" t="s">
        <v>4715</v>
      </c>
      <c r="N174" t="s">
        <v>23</v>
      </c>
      <c r="O174" t="s">
        <v>360</v>
      </c>
      <c r="P174" t="s">
        <v>4716</v>
      </c>
      <c r="Q174" t="s">
        <v>3997</v>
      </c>
    </row>
    <row r="175" spans="1:17">
      <c r="A175">
        <v>417288</v>
      </c>
      <c r="B175" t="s">
        <v>331</v>
      </c>
      <c r="C175" t="s">
        <v>3146</v>
      </c>
      <c r="D175" t="s">
        <v>3147</v>
      </c>
      <c r="E175" s="605" t="s">
        <v>359</v>
      </c>
      <c r="F175" t="s">
        <v>3148</v>
      </c>
      <c r="G175" t="s">
        <v>4711</v>
      </c>
      <c r="H175" t="s">
        <v>23</v>
      </c>
      <c r="I175" t="s">
        <v>23</v>
      </c>
      <c r="J175" t="s">
        <v>4712</v>
      </c>
      <c r="K175" t="s">
        <v>4713</v>
      </c>
      <c r="L175" t="s">
        <v>4714</v>
      </c>
      <c r="M175" t="s">
        <v>4715</v>
      </c>
      <c r="N175" t="s">
        <v>23</v>
      </c>
      <c r="O175" t="s">
        <v>360</v>
      </c>
      <c r="P175" t="s">
        <v>4716</v>
      </c>
      <c r="Q175" t="s">
        <v>3997</v>
      </c>
    </row>
    <row r="176" spans="1:17">
      <c r="A176">
        <v>417346</v>
      </c>
      <c r="B176" t="s">
        <v>225</v>
      </c>
      <c r="C176" t="s">
        <v>3146</v>
      </c>
      <c r="D176" t="s">
        <v>3147</v>
      </c>
      <c r="E176" s="605" t="s">
        <v>359</v>
      </c>
      <c r="F176" t="s">
        <v>3148</v>
      </c>
      <c r="G176" t="s">
        <v>4717</v>
      </c>
      <c r="H176" t="s">
        <v>4718</v>
      </c>
      <c r="I176" t="s">
        <v>23</v>
      </c>
      <c r="J176" t="s">
        <v>4719</v>
      </c>
      <c r="K176" t="s">
        <v>4720</v>
      </c>
      <c r="L176" t="s">
        <v>4721</v>
      </c>
      <c r="M176" t="s">
        <v>4722</v>
      </c>
      <c r="N176" t="s">
        <v>35</v>
      </c>
      <c r="O176" t="s">
        <v>360</v>
      </c>
      <c r="P176" t="s">
        <v>4723</v>
      </c>
      <c r="Q176" t="s">
        <v>118</v>
      </c>
    </row>
    <row r="177" spans="1:17">
      <c r="A177">
        <v>417502</v>
      </c>
      <c r="B177" t="s">
        <v>256</v>
      </c>
      <c r="C177" t="s">
        <v>3146</v>
      </c>
      <c r="D177" t="s">
        <v>3147</v>
      </c>
      <c r="E177" s="605" t="s">
        <v>359</v>
      </c>
      <c r="F177" t="s">
        <v>3148</v>
      </c>
      <c r="G177" t="s">
        <v>3342</v>
      </c>
      <c r="H177" t="s">
        <v>23</v>
      </c>
      <c r="I177" t="s">
        <v>23</v>
      </c>
      <c r="J177" t="s">
        <v>3343</v>
      </c>
      <c r="K177" t="s">
        <v>3344</v>
      </c>
      <c r="L177" t="s">
        <v>3345</v>
      </c>
      <c r="M177" t="s">
        <v>3346</v>
      </c>
      <c r="N177" t="s">
        <v>362</v>
      </c>
      <c r="O177" t="s">
        <v>360</v>
      </c>
      <c r="P177" t="s">
        <v>4724</v>
      </c>
      <c r="Q177" t="s">
        <v>132</v>
      </c>
    </row>
    <row r="178" spans="1:17">
      <c r="A178">
        <v>417718</v>
      </c>
      <c r="B178" t="s">
        <v>233</v>
      </c>
      <c r="C178" t="s">
        <v>3146</v>
      </c>
      <c r="D178" t="s">
        <v>3147</v>
      </c>
      <c r="E178" s="605" t="s">
        <v>359</v>
      </c>
      <c r="F178" t="s">
        <v>3148</v>
      </c>
      <c r="G178" t="s">
        <v>4725</v>
      </c>
      <c r="H178" t="s">
        <v>23</v>
      </c>
      <c r="I178" t="s">
        <v>23</v>
      </c>
      <c r="J178" t="s">
        <v>4726</v>
      </c>
      <c r="K178" t="s">
        <v>4727</v>
      </c>
      <c r="L178" t="s">
        <v>4728</v>
      </c>
      <c r="M178" t="s">
        <v>4729</v>
      </c>
      <c r="N178" t="s">
        <v>23</v>
      </c>
      <c r="O178" t="s">
        <v>360</v>
      </c>
      <c r="P178" t="s">
        <v>4730</v>
      </c>
      <c r="Q178" t="s">
        <v>118</v>
      </c>
    </row>
    <row r="179" spans="1:17">
      <c r="A179">
        <v>417791</v>
      </c>
      <c r="B179" t="s">
        <v>202</v>
      </c>
      <c r="C179" t="s">
        <v>3146</v>
      </c>
      <c r="D179" t="s">
        <v>3147</v>
      </c>
      <c r="E179" s="605" t="s">
        <v>359</v>
      </c>
      <c r="F179" t="s">
        <v>3148</v>
      </c>
      <c r="G179" t="s">
        <v>4731</v>
      </c>
      <c r="H179" t="s">
        <v>23</v>
      </c>
      <c r="I179" t="s">
        <v>23</v>
      </c>
      <c r="J179" t="s">
        <v>4732</v>
      </c>
      <c r="K179" t="s">
        <v>4733</v>
      </c>
      <c r="L179" t="s">
        <v>4734</v>
      </c>
      <c r="M179" t="s">
        <v>4735</v>
      </c>
      <c r="N179" t="s">
        <v>23</v>
      </c>
      <c r="O179" t="s">
        <v>360</v>
      </c>
      <c r="P179" t="s">
        <v>4736</v>
      </c>
      <c r="Q179" t="s">
        <v>120</v>
      </c>
    </row>
    <row r="180" spans="1:17">
      <c r="A180">
        <v>417825</v>
      </c>
      <c r="B180" t="s">
        <v>191</v>
      </c>
      <c r="C180" t="s">
        <v>3146</v>
      </c>
      <c r="D180" t="s">
        <v>3147</v>
      </c>
      <c r="E180" s="605" t="s">
        <v>359</v>
      </c>
      <c r="F180" t="s">
        <v>3148</v>
      </c>
      <c r="G180" t="s">
        <v>4737</v>
      </c>
      <c r="H180" t="s">
        <v>23</v>
      </c>
      <c r="I180" t="s">
        <v>23</v>
      </c>
      <c r="J180" t="s">
        <v>4064</v>
      </c>
      <c r="K180" t="s">
        <v>4738</v>
      </c>
      <c r="L180" t="s">
        <v>4739</v>
      </c>
      <c r="M180" t="s">
        <v>4740</v>
      </c>
      <c r="N180" t="s">
        <v>23</v>
      </c>
      <c r="O180" t="s">
        <v>360</v>
      </c>
      <c r="P180" t="s">
        <v>4741</v>
      </c>
      <c r="Q180" t="s">
        <v>120</v>
      </c>
    </row>
    <row r="181" spans="1:17">
      <c r="A181">
        <v>417841</v>
      </c>
      <c r="B181" t="s">
        <v>334</v>
      </c>
      <c r="C181" t="s">
        <v>3146</v>
      </c>
      <c r="D181" t="s">
        <v>3147</v>
      </c>
      <c r="E181" s="605" t="s">
        <v>359</v>
      </c>
      <c r="F181" t="s">
        <v>3148</v>
      </c>
      <c r="G181" t="s">
        <v>3822</v>
      </c>
      <c r="H181" t="s">
        <v>23</v>
      </c>
      <c r="I181" t="s">
        <v>23</v>
      </c>
      <c r="J181" t="s">
        <v>3322</v>
      </c>
      <c r="K181" t="s">
        <v>3823</v>
      </c>
      <c r="L181" t="s">
        <v>3824</v>
      </c>
      <c r="M181" t="s">
        <v>3825</v>
      </c>
      <c r="N181" t="s">
        <v>3826</v>
      </c>
      <c r="O181" t="s">
        <v>360</v>
      </c>
      <c r="P181" t="s">
        <v>4742</v>
      </c>
      <c r="Q181" t="s">
        <v>3997</v>
      </c>
    </row>
    <row r="182" spans="1:17">
      <c r="A182">
        <v>417890</v>
      </c>
      <c r="B182" t="s">
        <v>153</v>
      </c>
      <c r="C182" t="s">
        <v>3146</v>
      </c>
      <c r="D182" t="s">
        <v>3147</v>
      </c>
      <c r="E182" s="605" t="s">
        <v>359</v>
      </c>
      <c r="F182" t="s">
        <v>3148</v>
      </c>
      <c r="G182" t="s">
        <v>4743</v>
      </c>
      <c r="H182" t="s">
        <v>23</v>
      </c>
      <c r="I182" t="s">
        <v>23</v>
      </c>
      <c r="J182" t="s">
        <v>3317</v>
      </c>
      <c r="K182" t="s">
        <v>4744</v>
      </c>
      <c r="L182" t="s">
        <v>4745</v>
      </c>
      <c r="M182" t="s">
        <v>4746</v>
      </c>
      <c r="N182" t="s">
        <v>23</v>
      </c>
      <c r="O182" t="s">
        <v>360</v>
      </c>
      <c r="P182" t="s">
        <v>4747</v>
      </c>
      <c r="Q182" t="s">
        <v>120</v>
      </c>
    </row>
    <row r="183" spans="1:17">
      <c r="A183">
        <v>418062</v>
      </c>
      <c r="B183" t="s">
        <v>311</v>
      </c>
      <c r="C183" t="s">
        <v>3146</v>
      </c>
      <c r="D183" t="s">
        <v>3147</v>
      </c>
      <c r="E183" s="605" t="s">
        <v>359</v>
      </c>
      <c r="F183" t="s">
        <v>3148</v>
      </c>
      <c r="G183" t="s">
        <v>4748</v>
      </c>
      <c r="H183" t="s">
        <v>23</v>
      </c>
      <c r="I183" t="s">
        <v>23</v>
      </c>
      <c r="J183" t="s">
        <v>4749</v>
      </c>
      <c r="K183" t="s">
        <v>4750</v>
      </c>
      <c r="L183" t="s">
        <v>4751</v>
      </c>
      <c r="M183" t="s">
        <v>4752</v>
      </c>
      <c r="N183" t="s">
        <v>23</v>
      </c>
      <c r="O183" t="s">
        <v>360</v>
      </c>
      <c r="P183" t="s">
        <v>4753</v>
      </c>
      <c r="Q183" t="s">
        <v>169</v>
      </c>
    </row>
    <row r="184" spans="1:17">
      <c r="A184">
        <v>418062</v>
      </c>
      <c r="B184" t="s">
        <v>311</v>
      </c>
      <c r="C184" t="s">
        <v>3146</v>
      </c>
      <c r="D184" t="s">
        <v>3147</v>
      </c>
      <c r="E184" s="605" t="s">
        <v>359</v>
      </c>
      <c r="F184" t="s">
        <v>3148</v>
      </c>
      <c r="G184" t="s">
        <v>4748</v>
      </c>
      <c r="H184" t="s">
        <v>23</v>
      </c>
      <c r="I184" t="s">
        <v>23</v>
      </c>
      <c r="J184" t="s">
        <v>4749</v>
      </c>
      <c r="K184" t="s">
        <v>4750</v>
      </c>
      <c r="L184" t="s">
        <v>4751</v>
      </c>
      <c r="M184" t="s">
        <v>4752</v>
      </c>
      <c r="N184" t="s">
        <v>23</v>
      </c>
      <c r="O184" t="s">
        <v>360</v>
      </c>
      <c r="P184" t="s">
        <v>4753</v>
      </c>
      <c r="Q184" t="s">
        <v>169</v>
      </c>
    </row>
    <row r="185" spans="1:17">
      <c r="A185">
        <v>418229</v>
      </c>
      <c r="B185" t="s">
        <v>186</v>
      </c>
      <c r="C185" t="s">
        <v>3146</v>
      </c>
      <c r="D185" t="s">
        <v>3147</v>
      </c>
      <c r="E185" s="605" t="s">
        <v>359</v>
      </c>
      <c r="F185" t="s">
        <v>3148</v>
      </c>
      <c r="G185" t="s">
        <v>4754</v>
      </c>
      <c r="H185" t="s">
        <v>23</v>
      </c>
      <c r="I185" t="s">
        <v>23</v>
      </c>
      <c r="J185" t="s">
        <v>3439</v>
      </c>
      <c r="K185" t="s">
        <v>4755</v>
      </c>
      <c r="L185" t="s">
        <v>4756</v>
      </c>
      <c r="M185" t="s">
        <v>4757</v>
      </c>
      <c r="N185" t="s">
        <v>23</v>
      </c>
      <c r="O185" t="s">
        <v>360</v>
      </c>
      <c r="P185" t="s">
        <v>4758</v>
      </c>
      <c r="Q185" t="s">
        <v>120</v>
      </c>
    </row>
    <row r="186" spans="1:17">
      <c r="A186">
        <v>418252</v>
      </c>
      <c r="B186" t="s">
        <v>116</v>
      </c>
      <c r="C186" t="s">
        <v>3146</v>
      </c>
      <c r="D186" t="s">
        <v>3147</v>
      </c>
      <c r="E186" s="605" t="s">
        <v>359</v>
      </c>
      <c r="F186" t="s">
        <v>3148</v>
      </c>
      <c r="G186" t="s">
        <v>2095</v>
      </c>
      <c r="H186" t="s">
        <v>23</v>
      </c>
      <c r="I186" t="s">
        <v>23</v>
      </c>
      <c r="J186" t="s">
        <v>3317</v>
      </c>
      <c r="K186" t="s">
        <v>4759</v>
      </c>
      <c r="L186" t="s">
        <v>4760</v>
      </c>
      <c r="M186" t="s">
        <v>4761</v>
      </c>
      <c r="N186" t="s">
        <v>23</v>
      </c>
      <c r="O186" t="s">
        <v>360</v>
      </c>
      <c r="P186" t="s">
        <v>4762</v>
      </c>
      <c r="Q186" t="s">
        <v>120</v>
      </c>
    </row>
    <row r="187" spans="1:17">
      <c r="A187">
        <v>418260</v>
      </c>
      <c r="B187" t="s">
        <v>126</v>
      </c>
      <c r="C187" t="s">
        <v>3146</v>
      </c>
      <c r="D187" t="s">
        <v>3147</v>
      </c>
      <c r="E187" s="605" t="s">
        <v>359</v>
      </c>
      <c r="F187" t="s">
        <v>3148</v>
      </c>
      <c r="G187" t="s">
        <v>4763</v>
      </c>
      <c r="H187" t="s">
        <v>23</v>
      </c>
      <c r="I187" t="s">
        <v>23</v>
      </c>
      <c r="J187" t="s">
        <v>3317</v>
      </c>
      <c r="K187" t="s">
        <v>4764</v>
      </c>
      <c r="L187" t="s">
        <v>4765</v>
      </c>
      <c r="M187" t="s">
        <v>4766</v>
      </c>
      <c r="N187" t="s">
        <v>23</v>
      </c>
      <c r="O187" t="s">
        <v>360</v>
      </c>
      <c r="P187" t="s">
        <v>4767</v>
      </c>
      <c r="Q187" t="s">
        <v>120</v>
      </c>
    </row>
    <row r="188" spans="1:17">
      <c r="A188">
        <v>418419</v>
      </c>
      <c r="B188" t="s">
        <v>239</v>
      </c>
      <c r="C188" t="s">
        <v>3146</v>
      </c>
      <c r="D188" t="s">
        <v>3147</v>
      </c>
      <c r="E188" s="605" t="s">
        <v>359</v>
      </c>
      <c r="F188" t="s">
        <v>3148</v>
      </c>
      <c r="G188" t="s">
        <v>4768</v>
      </c>
      <c r="H188" t="s">
        <v>23</v>
      </c>
      <c r="I188" t="s">
        <v>23</v>
      </c>
      <c r="J188" t="s">
        <v>4769</v>
      </c>
      <c r="K188" t="s">
        <v>4770</v>
      </c>
      <c r="L188" t="s">
        <v>4771</v>
      </c>
      <c r="M188" t="s">
        <v>4772</v>
      </c>
      <c r="N188" t="s">
        <v>23</v>
      </c>
      <c r="O188" t="s">
        <v>360</v>
      </c>
      <c r="P188" t="s">
        <v>4773</v>
      </c>
      <c r="Q188" t="s">
        <v>106</v>
      </c>
    </row>
    <row r="189" spans="1:17">
      <c r="A189">
        <v>418492</v>
      </c>
      <c r="B189" t="s">
        <v>321</v>
      </c>
      <c r="C189" t="s">
        <v>3146</v>
      </c>
      <c r="D189" t="s">
        <v>3147</v>
      </c>
      <c r="E189" s="605" t="s">
        <v>359</v>
      </c>
      <c r="F189" t="s">
        <v>3148</v>
      </c>
      <c r="G189" t="s">
        <v>3566</v>
      </c>
      <c r="H189" t="s">
        <v>23</v>
      </c>
      <c r="I189" t="s">
        <v>23</v>
      </c>
      <c r="J189" t="s">
        <v>3567</v>
      </c>
      <c r="K189" t="s">
        <v>3568</v>
      </c>
      <c r="L189" t="s">
        <v>3569</v>
      </c>
      <c r="M189" t="s">
        <v>3570</v>
      </c>
      <c r="N189" t="s">
        <v>3571</v>
      </c>
      <c r="O189" t="s">
        <v>360</v>
      </c>
      <c r="P189" t="s">
        <v>4774</v>
      </c>
      <c r="Q189" t="s">
        <v>351</v>
      </c>
    </row>
    <row r="190" spans="1:17">
      <c r="A190">
        <v>511130</v>
      </c>
      <c r="B190" t="s">
        <v>147</v>
      </c>
      <c r="C190" t="s">
        <v>3146</v>
      </c>
      <c r="D190" t="s">
        <v>3147</v>
      </c>
      <c r="E190" s="605" t="s">
        <v>359</v>
      </c>
      <c r="F190" t="s">
        <v>3148</v>
      </c>
      <c r="G190" t="s">
        <v>4775</v>
      </c>
      <c r="H190" t="s">
        <v>23</v>
      </c>
      <c r="I190" t="s">
        <v>23</v>
      </c>
      <c r="J190" t="s">
        <v>4776</v>
      </c>
      <c r="K190" t="s">
        <v>4777</v>
      </c>
      <c r="L190" t="s">
        <v>4778</v>
      </c>
      <c r="M190" t="s">
        <v>4779</v>
      </c>
      <c r="N190" t="s">
        <v>23</v>
      </c>
      <c r="O190" t="s">
        <v>360</v>
      </c>
      <c r="P190" t="s">
        <v>3976</v>
      </c>
      <c r="Q190" t="s">
        <v>120</v>
      </c>
    </row>
    <row r="191" spans="1:17">
      <c r="A191">
        <v>511189</v>
      </c>
      <c r="B191" t="s">
        <v>121</v>
      </c>
      <c r="C191" t="s">
        <v>3146</v>
      </c>
      <c r="D191" t="s">
        <v>3147</v>
      </c>
      <c r="E191" s="605" t="s">
        <v>359</v>
      </c>
      <c r="F191" t="s">
        <v>3148</v>
      </c>
      <c r="G191" t="s">
        <v>4780</v>
      </c>
      <c r="H191" t="s">
        <v>23</v>
      </c>
      <c r="I191" t="s">
        <v>23</v>
      </c>
      <c r="J191" t="s">
        <v>4781</v>
      </c>
      <c r="K191" t="s">
        <v>4782</v>
      </c>
      <c r="L191" t="s">
        <v>4783</v>
      </c>
      <c r="M191" t="s">
        <v>4784</v>
      </c>
      <c r="N191" t="s">
        <v>23</v>
      </c>
      <c r="O191" t="s">
        <v>360</v>
      </c>
      <c r="P191" t="s">
        <v>4785</v>
      </c>
      <c r="Q191" t="s">
        <v>120</v>
      </c>
    </row>
    <row r="192" spans="1:17">
      <c r="A192">
        <v>511270</v>
      </c>
      <c r="B192" t="s">
        <v>196</v>
      </c>
      <c r="C192" t="s">
        <v>3146</v>
      </c>
      <c r="D192" t="s">
        <v>3147</v>
      </c>
      <c r="E192" s="605" t="s">
        <v>359</v>
      </c>
      <c r="F192" t="s">
        <v>3148</v>
      </c>
      <c r="G192" t="s">
        <v>4786</v>
      </c>
      <c r="H192" t="s">
        <v>23</v>
      </c>
      <c r="I192" t="s">
        <v>23</v>
      </c>
      <c r="J192" t="s">
        <v>4787</v>
      </c>
      <c r="K192" t="s">
        <v>4788</v>
      </c>
      <c r="L192" t="s">
        <v>4789</v>
      </c>
      <c r="M192" t="s">
        <v>4790</v>
      </c>
      <c r="N192" t="s">
        <v>23</v>
      </c>
      <c r="O192" t="s">
        <v>360</v>
      </c>
      <c r="P192" t="s">
        <v>4791</v>
      </c>
      <c r="Q192" t="s">
        <v>120</v>
      </c>
    </row>
    <row r="193" spans="1:17">
      <c r="A193">
        <v>511403</v>
      </c>
      <c r="B193" t="s">
        <v>94</v>
      </c>
      <c r="C193" t="s">
        <v>3146</v>
      </c>
      <c r="D193" t="s">
        <v>3147</v>
      </c>
      <c r="E193" s="605" t="s">
        <v>359</v>
      </c>
      <c r="F193" t="s">
        <v>3148</v>
      </c>
      <c r="G193" t="s">
        <v>4792</v>
      </c>
      <c r="H193" t="s">
        <v>23</v>
      </c>
      <c r="I193" t="s">
        <v>23</v>
      </c>
      <c r="J193" t="s">
        <v>4793</v>
      </c>
      <c r="K193" t="s">
        <v>4794</v>
      </c>
      <c r="L193" t="s">
        <v>4795</v>
      </c>
      <c r="M193" t="s">
        <v>4796</v>
      </c>
      <c r="N193" t="s">
        <v>23</v>
      </c>
      <c r="O193" t="s">
        <v>360</v>
      </c>
      <c r="P193" t="s">
        <v>4797</v>
      </c>
      <c r="Q193" t="s">
        <v>120</v>
      </c>
    </row>
    <row r="194" spans="1:17">
      <c r="A194">
        <v>511429</v>
      </c>
      <c r="B194" t="s">
        <v>173</v>
      </c>
      <c r="C194" t="s">
        <v>3146</v>
      </c>
      <c r="D194" t="s">
        <v>3147</v>
      </c>
      <c r="E194" s="605" t="s">
        <v>359</v>
      </c>
      <c r="F194" t="s">
        <v>3148</v>
      </c>
      <c r="G194" t="s">
        <v>3829</v>
      </c>
      <c r="H194" t="s">
        <v>23</v>
      </c>
      <c r="I194" t="s">
        <v>23</v>
      </c>
      <c r="J194" t="s">
        <v>3830</v>
      </c>
      <c r="K194" t="s">
        <v>3831</v>
      </c>
      <c r="L194" t="s">
        <v>3832</v>
      </c>
      <c r="M194" t="s">
        <v>3833</v>
      </c>
      <c r="N194" t="s">
        <v>3834</v>
      </c>
      <c r="O194" t="s">
        <v>360</v>
      </c>
      <c r="P194" t="s">
        <v>3977</v>
      </c>
      <c r="Q194" t="s">
        <v>120</v>
      </c>
    </row>
    <row r="195" spans="1:17">
      <c r="A195">
        <v>511429</v>
      </c>
      <c r="B195" t="s">
        <v>173</v>
      </c>
      <c r="C195" t="s">
        <v>3146</v>
      </c>
      <c r="D195" t="s">
        <v>3147</v>
      </c>
      <c r="E195" s="605" t="s">
        <v>359</v>
      </c>
      <c r="F195" t="s">
        <v>3148</v>
      </c>
      <c r="G195" t="s">
        <v>3829</v>
      </c>
      <c r="H195" t="s">
        <v>23</v>
      </c>
      <c r="I195" t="s">
        <v>23</v>
      </c>
      <c r="J195" t="s">
        <v>3830</v>
      </c>
      <c r="K195" t="s">
        <v>3831</v>
      </c>
      <c r="L195" t="s">
        <v>3832</v>
      </c>
      <c r="M195" t="s">
        <v>3833</v>
      </c>
      <c r="N195" t="s">
        <v>3834</v>
      </c>
      <c r="O195" t="s">
        <v>360</v>
      </c>
      <c r="P195" t="s">
        <v>3977</v>
      </c>
      <c r="Q195" t="s">
        <v>120</v>
      </c>
    </row>
    <row r="196" spans="1:17">
      <c r="A196">
        <v>511437</v>
      </c>
      <c r="B196" t="s">
        <v>119</v>
      </c>
      <c r="C196" t="s">
        <v>3146</v>
      </c>
      <c r="D196" t="s">
        <v>3147</v>
      </c>
      <c r="E196" s="605" t="s">
        <v>359</v>
      </c>
      <c r="F196" t="s">
        <v>3148</v>
      </c>
      <c r="G196" t="s">
        <v>4798</v>
      </c>
      <c r="H196" t="s">
        <v>23</v>
      </c>
      <c r="I196" t="s">
        <v>23</v>
      </c>
      <c r="J196" t="s">
        <v>4799</v>
      </c>
      <c r="K196" t="s">
        <v>4800</v>
      </c>
      <c r="L196" t="s">
        <v>4801</v>
      </c>
      <c r="M196" t="s">
        <v>4802</v>
      </c>
      <c r="N196" t="s">
        <v>23</v>
      </c>
      <c r="O196" t="s">
        <v>360</v>
      </c>
      <c r="P196" t="s">
        <v>4803</v>
      </c>
      <c r="Q196" t="s">
        <v>120</v>
      </c>
    </row>
    <row r="197" spans="1:17">
      <c r="A197">
        <v>711052</v>
      </c>
      <c r="B197" t="s">
        <v>262</v>
      </c>
      <c r="C197" t="s">
        <v>3146</v>
      </c>
      <c r="D197" t="s">
        <v>3147</v>
      </c>
      <c r="E197" s="605" t="s">
        <v>359</v>
      </c>
      <c r="F197" t="s">
        <v>3148</v>
      </c>
      <c r="G197" t="s">
        <v>4804</v>
      </c>
      <c r="H197" t="s">
        <v>23</v>
      </c>
      <c r="I197" t="s">
        <v>23</v>
      </c>
      <c r="J197" t="s">
        <v>4805</v>
      </c>
      <c r="K197" t="s">
        <v>4806</v>
      </c>
      <c r="L197" t="s">
        <v>4807</v>
      </c>
      <c r="M197" t="s">
        <v>4808</v>
      </c>
      <c r="N197" t="s">
        <v>23</v>
      </c>
      <c r="O197" t="s">
        <v>360</v>
      </c>
      <c r="P197" t="s">
        <v>4809</v>
      </c>
      <c r="Q197" t="s">
        <v>68</v>
      </c>
    </row>
    <row r="198" spans="1:17">
      <c r="A198">
        <v>711201</v>
      </c>
      <c r="B198" t="s">
        <v>80</v>
      </c>
      <c r="C198" t="s">
        <v>3146</v>
      </c>
      <c r="D198" t="s">
        <v>3147</v>
      </c>
      <c r="E198" s="605" t="s">
        <v>359</v>
      </c>
      <c r="F198" t="s">
        <v>3148</v>
      </c>
      <c r="G198" t="s">
        <v>4810</v>
      </c>
      <c r="H198" t="s">
        <v>23</v>
      </c>
      <c r="I198" t="s">
        <v>23</v>
      </c>
      <c r="J198" t="s">
        <v>4811</v>
      </c>
      <c r="K198" t="s">
        <v>4812</v>
      </c>
      <c r="L198" t="s">
        <v>4813</v>
      </c>
      <c r="M198" t="s">
        <v>4814</v>
      </c>
      <c r="N198" t="s">
        <v>23</v>
      </c>
      <c r="O198" t="s">
        <v>360</v>
      </c>
      <c r="P198" t="s">
        <v>4815</v>
      </c>
      <c r="Q198" t="s">
        <v>118</v>
      </c>
    </row>
    <row r="199" spans="1:17">
      <c r="A199">
        <v>711219</v>
      </c>
      <c r="B199" t="s">
        <v>115</v>
      </c>
      <c r="C199" t="s">
        <v>3146</v>
      </c>
      <c r="D199" t="s">
        <v>3147</v>
      </c>
      <c r="E199" s="605" t="s">
        <v>359</v>
      </c>
      <c r="F199" t="s">
        <v>3148</v>
      </c>
      <c r="G199" t="s">
        <v>4816</v>
      </c>
      <c r="H199" t="s">
        <v>23</v>
      </c>
      <c r="I199" t="s">
        <v>23</v>
      </c>
      <c r="J199" t="s">
        <v>4817</v>
      </c>
      <c r="K199" t="s">
        <v>4818</v>
      </c>
      <c r="L199" t="s">
        <v>4819</v>
      </c>
      <c r="M199" t="s">
        <v>4820</v>
      </c>
      <c r="N199" t="s">
        <v>23</v>
      </c>
      <c r="O199" t="s">
        <v>360</v>
      </c>
      <c r="P199" t="s">
        <v>4821</v>
      </c>
      <c r="Q199" t="s">
        <v>120</v>
      </c>
    </row>
    <row r="200" spans="1:17">
      <c r="A200">
        <v>711375</v>
      </c>
      <c r="B200" t="s">
        <v>144</v>
      </c>
      <c r="C200" t="s">
        <v>3146</v>
      </c>
      <c r="D200" t="s">
        <v>3147</v>
      </c>
      <c r="E200" s="605" t="s">
        <v>359</v>
      </c>
      <c r="F200" t="s">
        <v>3148</v>
      </c>
      <c r="G200" t="s">
        <v>4822</v>
      </c>
      <c r="H200" t="s">
        <v>23</v>
      </c>
      <c r="I200" t="s">
        <v>23</v>
      </c>
      <c r="J200" t="s">
        <v>4823</v>
      </c>
      <c r="K200" t="s">
        <v>4824</v>
      </c>
      <c r="L200" t="s">
        <v>4825</v>
      </c>
      <c r="M200" t="s">
        <v>4826</v>
      </c>
      <c r="N200" t="s">
        <v>23</v>
      </c>
      <c r="O200" t="s">
        <v>360</v>
      </c>
      <c r="P200" t="s">
        <v>4827</v>
      </c>
      <c r="Q200" t="s">
        <v>120</v>
      </c>
    </row>
    <row r="201" spans="1:17">
      <c r="A201">
        <v>711375</v>
      </c>
      <c r="B201" t="s">
        <v>144</v>
      </c>
      <c r="C201" t="s">
        <v>3146</v>
      </c>
      <c r="D201" t="s">
        <v>3147</v>
      </c>
      <c r="E201" s="605" t="s">
        <v>359</v>
      </c>
      <c r="F201" t="s">
        <v>3148</v>
      </c>
      <c r="G201" t="s">
        <v>4822</v>
      </c>
      <c r="H201" t="s">
        <v>23</v>
      </c>
      <c r="I201" t="s">
        <v>23</v>
      </c>
      <c r="J201" t="s">
        <v>4823</v>
      </c>
      <c r="K201" t="s">
        <v>4824</v>
      </c>
      <c r="L201" t="s">
        <v>4825</v>
      </c>
      <c r="M201" t="s">
        <v>4826</v>
      </c>
      <c r="N201" t="s">
        <v>23</v>
      </c>
      <c r="O201" t="s">
        <v>360</v>
      </c>
      <c r="P201" t="s">
        <v>4827</v>
      </c>
      <c r="Q201" t="s">
        <v>120</v>
      </c>
    </row>
    <row r="202" spans="1:17">
      <c r="A202">
        <v>711409</v>
      </c>
      <c r="B202" t="s">
        <v>53</v>
      </c>
      <c r="C202" t="s">
        <v>3146</v>
      </c>
      <c r="D202" t="s">
        <v>3147</v>
      </c>
      <c r="E202" s="605" t="s">
        <v>359</v>
      </c>
      <c r="F202" t="s">
        <v>3148</v>
      </c>
      <c r="G202" t="s">
        <v>4828</v>
      </c>
      <c r="H202" t="s">
        <v>23</v>
      </c>
      <c r="I202" t="s">
        <v>23</v>
      </c>
      <c r="J202" t="s">
        <v>4829</v>
      </c>
      <c r="K202" t="s">
        <v>4830</v>
      </c>
      <c r="L202" t="s">
        <v>4831</v>
      </c>
      <c r="M202" t="s">
        <v>4832</v>
      </c>
      <c r="N202" t="s">
        <v>23</v>
      </c>
      <c r="O202" t="s">
        <v>360</v>
      </c>
      <c r="P202" t="s">
        <v>4833</v>
      </c>
      <c r="Q202" t="s">
        <v>118</v>
      </c>
    </row>
    <row r="203" spans="1:17">
      <c r="A203">
        <v>711516</v>
      </c>
      <c r="B203" t="s">
        <v>45</v>
      </c>
      <c r="C203" t="s">
        <v>3146</v>
      </c>
      <c r="D203" t="s">
        <v>3147</v>
      </c>
      <c r="E203" s="605" t="s">
        <v>359</v>
      </c>
      <c r="F203" t="s">
        <v>3148</v>
      </c>
      <c r="G203" t="s">
        <v>3848</v>
      </c>
      <c r="H203" t="s">
        <v>23</v>
      </c>
      <c r="I203" t="s">
        <v>23</v>
      </c>
      <c r="J203" t="s">
        <v>3849</v>
      </c>
      <c r="K203" t="s">
        <v>3850</v>
      </c>
      <c r="L203" t="s">
        <v>3851</v>
      </c>
      <c r="M203" t="s">
        <v>3852</v>
      </c>
      <c r="N203" t="s">
        <v>3853</v>
      </c>
      <c r="O203" t="s">
        <v>360</v>
      </c>
      <c r="P203" t="s">
        <v>4834</v>
      </c>
      <c r="Q203" t="s">
        <v>3800</v>
      </c>
    </row>
    <row r="204" spans="1:17">
      <c r="A204">
        <v>711557</v>
      </c>
      <c r="B204" t="s">
        <v>199</v>
      </c>
      <c r="C204" t="s">
        <v>3146</v>
      </c>
      <c r="D204" t="s">
        <v>3147</v>
      </c>
      <c r="E204" s="605" t="s">
        <v>359</v>
      </c>
      <c r="F204" t="s">
        <v>3148</v>
      </c>
      <c r="G204" t="s">
        <v>4835</v>
      </c>
      <c r="H204" t="s">
        <v>23</v>
      </c>
      <c r="I204" t="s">
        <v>23</v>
      </c>
      <c r="J204" t="s">
        <v>4836</v>
      </c>
      <c r="K204" t="s">
        <v>4837</v>
      </c>
      <c r="L204" t="s">
        <v>4838</v>
      </c>
      <c r="M204" t="s">
        <v>4839</v>
      </c>
      <c r="N204" t="s">
        <v>23</v>
      </c>
      <c r="O204" t="s">
        <v>360</v>
      </c>
      <c r="P204" t="s">
        <v>4840</v>
      </c>
      <c r="Q204" t="s">
        <v>120</v>
      </c>
    </row>
    <row r="205" spans="1:17">
      <c r="A205">
        <v>711631</v>
      </c>
      <c r="B205" t="s">
        <v>324</v>
      </c>
      <c r="C205" t="s">
        <v>3146</v>
      </c>
      <c r="D205" t="s">
        <v>3147</v>
      </c>
      <c r="E205" s="605" t="s">
        <v>359</v>
      </c>
      <c r="F205" t="s">
        <v>3148</v>
      </c>
      <c r="G205" t="s">
        <v>4841</v>
      </c>
      <c r="H205" t="s">
        <v>23</v>
      </c>
      <c r="I205" t="s">
        <v>23</v>
      </c>
      <c r="J205" t="s">
        <v>4842</v>
      </c>
      <c r="K205" t="s">
        <v>4843</v>
      </c>
      <c r="L205" t="s">
        <v>4844</v>
      </c>
      <c r="M205" t="s">
        <v>4845</v>
      </c>
      <c r="N205" t="s">
        <v>23</v>
      </c>
      <c r="O205" t="s">
        <v>360</v>
      </c>
      <c r="P205" t="s">
        <v>4846</v>
      </c>
      <c r="Q205" t="s">
        <v>347</v>
      </c>
    </row>
    <row r="206" spans="1:17">
      <c r="A206">
        <v>711631</v>
      </c>
      <c r="B206" t="s">
        <v>324</v>
      </c>
      <c r="C206" t="s">
        <v>3146</v>
      </c>
      <c r="D206" t="s">
        <v>3147</v>
      </c>
      <c r="E206" s="605" t="s">
        <v>359</v>
      </c>
      <c r="F206" t="s">
        <v>3148</v>
      </c>
      <c r="G206" t="s">
        <v>4841</v>
      </c>
      <c r="H206" t="s">
        <v>23</v>
      </c>
      <c r="I206" t="s">
        <v>23</v>
      </c>
      <c r="J206" t="s">
        <v>4842</v>
      </c>
      <c r="K206" t="s">
        <v>4843</v>
      </c>
      <c r="L206" t="s">
        <v>4844</v>
      </c>
      <c r="M206" t="s">
        <v>4845</v>
      </c>
      <c r="N206" t="s">
        <v>23</v>
      </c>
      <c r="O206" t="s">
        <v>360</v>
      </c>
      <c r="P206" t="s">
        <v>4846</v>
      </c>
      <c r="Q206" t="s">
        <v>347</v>
      </c>
    </row>
    <row r="207" spans="1:17">
      <c r="A207">
        <v>711656</v>
      </c>
      <c r="B207" t="s">
        <v>234</v>
      </c>
      <c r="C207" t="s">
        <v>3146</v>
      </c>
      <c r="D207" t="s">
        <v>3147</v>
      </c>
      <c r="E207" s="605" t="s">
        <v>359</v>
      </c>
      <c r="F207" t="s">
        <v>3148</v>
      </c>
      <c r="G207" t="s">
        <v>4847</v>
      </c>
      <c r="H207" t="s">
        <v>23</v>
      </c>
      <c r="I207" t="s">
        <v>23</v>
      </c>
      <c r="J207" t="s">
        <v>4848</v>
      </c>
      <c r="K207" t="s">
        <v>4849</v>
      </c>
      <c r="L207" t="s">
        <v>4850</v>
      </c>
      <c r="M207" t="s">
        <v>4851</v>
      </c>
      <c r="N207" t="s">
        <v>23</v>
      </c>
      <c r="O207" t="s">
        <v>360</v>
      </c>
      <c r="P207" t="s">
        <v>4852</v>
      </c>
      <c r="Q207" t="s">
        <v>120</v>
      </c>
    </row>
    <row r="208" spans="1:17">
      <c r="A208">
        <v>711706</v>
      </c>
      <c r="B208" t="s">
        <v>110</v>
      </c>
      <c r="C208" t="s">
        <v>3146</v>
      </c>
      <c r="D208" t="s">
        <v>3147</v>
      </c>
      <c r="E208" s="605" t="s">
        <v>359</v>
      </c>
      <c r="F208" t="s">
        <v>3148</v>
      </c>
      <c r="G208" t="s">
        <v>3585</v>
      </c>
      <c r="H208" t="s">
        <v>3586</v>
      </c>
      <c r="I208" t="s">
        <v>23</v>
      </c>
      <c r="J208" t="s">
        <v>3587</v>
      </c>
      <c r="K208" t="s">
        <v>3588</v>
      </c>
      <c r="L208" t="s">
        <v>3589</v>
      </c>
      <c r="M208" t="s">
        <v>3590</v>
      </c>
      <c r="N208" t="s">
        <v>3591</v>
      </c>
      <c r="O208" t="s">
        <v>360</v>
      </c>
      <c r="P208" t="s">
        <v>4853</v>
      </c>
      <c r="Q208" t="s">
        <v>118</v>
      </c>
    </row>
    <row r="209" spans="1:17">
      <c r="A209">
        <v>711714</v>
      </c>
      <c r="B209" t="s">
        <v>127</v>
      </c>
      <c r="C209" t="s">
        <v>3146</v>
      </c>
      <c r="D209" t="s">
        <v>3147</v>
      </c>
      <c r="E209" s="605" t="s">
        <v>359</v>
      </c>
      <c r="F209" t="s">
        <v>3148</v>
      </c>
      <c r="G209" t="s">
        <v>4854</v>
      </c>
      <c r="H209" t="s">
        <v>23</v>
      </c>
      <c r="I209" t="s">
        <v>23</v>
      </c>
      <c r="J209" t="s">
        <v>4855</v>
      </c>
      <c r="K209" t="s">
        <v>4856</v>
      </c>
      <c r="L209" t="s">
        <v>4857</v>
      </c>
      <c r="M209" t="s">
        <v>4857</v>
      </c>
      <c r="N209" t="s">
        <v>23</v>
      </c>
      <c r="O209" t="s">
        <v>360</v>
      </c>
      <c r="P209" t="s">
        <v>4858</v>
      </c>
      <c r="Q209" t="s">
        <v>120</v>
      </c>
    </row>
    <row r="210" spans="1:17">
      <c r="A210">
        <v>711755</v>
      </c>
      <c r="B210" t="s">
        <v>315</v>
      </c>
      <c r="C210" t="s">
        <v>3146</v>
      </c>
      <c r="D210" t="s">
        <v>3147</v>
      </c>
      <c r="E210" s="605" t="s">
        <v>359</v>
      </c>
      <c r="F210" t="s">
        <v>3148</v>
      </c>
      <c r="G210" t="s">
        <v>4859</v>
      </c>
      <c r="H210" t="s">
        <v>23</v>
      </c>
      <c r="I210" t="s">
        <v>23</v>
      </c>
      <c r="J210" t="s">
        <v>4860</v>
      </c>
      <c r="K210" t="s">
        <v>4861</v>
      </c>
      <c r="L210" t="s">
        <v>4862</v>
      </c>
      <c r="M210" t="s">
        <v>4863</v>
      </c>
      <c r="N210" t="s">
        <v>23</v>
      </c>
      <c r="O210" t="s">
        <v>360</v>
      </c>
      <c r="P210" t="s">
        <v>4864</v>
      </c>
      <c r="Q210" t="s">
        <v>174</v>
      </c>
    </row>
    <row r="211" spans="1:17">
      <c r="A211">
        <v>711789</v>
      </c>
      <c r="B211" t="s">
        <v>314</v>
      </c>
      <c r="C211" t="s">
        <v>3146</v>
      </c>
      <c r="D211" t="s">
        <v>3147</v>
      </c>
      <c r="E211" s="605" t="s">
        <v>359</v>
      </c>
      <c r="F211" t="s">
        <v>3148</v>
      </c>
      <c r="G211" t="s">
        <v>4865</v>
      </c>
      <c r="H211" t="s">
        <v>23</v>
      </c>
      <c r="I211" t="s">
        <v>23</v>
      </c>
      <c r="J211" t="s">
        <v>4866</v>
      </c>
      <c r="K211" t="s">
        <v>4867</v>
      </c>
      <c r="L211" t="s">
        <v>4868</v>
      </c>
      <c r="M211" t="s">
        <v>4869</v>
      </c>
      <c r="N211" t="s">
        <v>23</v>
      </c>
      <c r="O211" t="s">
        <v>360</v>
      </c>
      <c r="P211" t="s">
        <v>4870</v>
      </c>
      <c r="Q211" t="s">
        <v>249</v>
      </c>
    </row>
    <row r="212" spans="1:17">
      <c r="A212">
        <v>810664</v>
      </c>
      <c r="B212" t="s">
        <v>232</v>
      </c>
      <c r="C212" t="s">
        <v>3146</v>
      </c>
      <c r="D212" t="s">
        <v>3147</v>
      </c>
      <c r="E212" s="605" t="s">
        <v>359</v>
      </c>
      <c r="F212" t="s">
        <v>3148</v>
      </c>
      <c r="G212" t="s">
        <v>3445</v>
      </c>
      <c r="H212" t="s">
        <v>23</v>
      </c>
      <c r="I212" t="s">
        <v>23</v>
      </c>
      <c r="J212" t="s">
        <v>3446</v>
      </c>
      <c r="K212" t="s">
        <v>3447</v>
      </c>
      <c r="L212" t="s">
        <v>3448</v>
      </c>
      <c r="M212" t="s">
        <v>3449</v>
      </c>
      <c r="N212" t="s">
        <v>3450</v>
      </c>
      <c r="O212" t="s">
        <v>360</v>
      </c>
      <c r="P212" t="s">
        <v>4871</v>
      </c>
      <c r="Q212" t="s">
        <v>3800</v>
      </c>
    </row>
    <row r="213" spans="1:17">
      <c r="A213">
        <v>810888</v>
      </c>
      <c r="B213" t="s">
        <v>255</v>
      </c>
      <c r="C213" t="s">
        <v>3146</v>
      </c>
      <c r="D213" t="s">
        <v>3147</v>
      </c>
      <c r="E213" s="605" t="s">
        <v>359</v>
      </c>
      <c r="F213" t="s">
        <v>3148</v>
      </c>
      <c r="G213" t="s">
        <v>4872</v>
      </c>
      <c r="H213" t="s">
        <v>23</v>
      </c>
      <c r="I213" t="s">
        <v>23</v>
      </c>
      <c r="J213" t="s">
        <v>4873</v>
      </c>
      <c r="K213" t="s">
        <v>4874</v>
      </c>
      <c r="L213" t="s">
        <v>4875</v>
      </c>
      <c r="M213" t="s">
        <v>4876</v>
      </c>
      <c r="N213" t="s">
        <v>23</v>
      </c>
      <c r="O213" t="s">
        <v>360</v>
      </c>
      <c r="P213" t="s">
        <v>4877</v>
      </c>
      <c r="Q213" t="s">
        <v>132</v>
      </c>
    </row>
    <row r="214" spans="1:17">
      <c r="A214">
        <v>810920</v>
      </c>
      <c r="B214" t="s">
        <v>51</v>
      </c>
      <c r="C214" t="s">
        <v>3146</v>
      </c>
      <c r="D214" t="s">
        <v>3147</v>
      </c>
      <c r="E214" s="605" t="s">
        <v>359</v>
      </c>
      <c r="F214" t="s">
        <v>3148</v>
      </c>
      <c r="G214" t="s">
        <v>4878</v>
      </c>
      <c r="H214" t="s">
        <v>23</v>
      </c>
      <c r="I214" t="s">
        <v>23</v>
      </c>
      <c r="J214" t="s">
        <v>4879</v>
      </c>
      <c r="K214" t="s">
        <v>4880</v>
      </c>
      <c r="L214" t="s">
        <v>4881</v>
      </c>
      <c r="M214" t="s">
        <v>4882</v>
      </c>
      <c r="N214" t="s">
        <v>23</v>
      </c>
      <c r="O214" t="s">
        <v>360</v>
      </c>
      <c r="P214" t="s">
        <v>4883</v>
      </c>
      <c r="Q214" t="s">
        <v>118</v>
      </c>
    </row>
    <row r="215" spans="1:17">
      <c r="A215">
        <v>810946</v>
      </c>
      <c r="B215" t="s">
        <v>270</v>
      </c>
      <c r="C215" t="s">
        <v>3146</v>
      </c>
      <c r="D215" t="s">
        <v>3147</v>
      </c>
      <c r="E215" s="605" t="s">
        <v>359</v>
      </c>
      <c r="F215" t="s">
        <v>3148</v>
      </c>
      <c r="G215" t="s">
        <v>4017</v>
      </c>
      <c r="H215" t="s">
        <v>23</v>
      </c>
      <c r="I215" t="s">
        <v>23</v>
      </c>
      <c r="J215" t="s">
        <v>4018</v>
      </c>
      <c r="K215" t="s">
        <v>4019</v>
      </c>
      <c r="L215" t="s">
        <v>4020</v>
      </c>
      <c r="M215" t="s">
        <v>4021</v>
      </c>
      <c r="N215" t="s">
        <v>4022</v>
      </c>
      <c r="O215" t="s">
        <v>360</v>
      </c>
      <c r="P215" t="s">
        <v>4884</v>
      </c>
      <c r="Q215" t="s">
        <v>120</v>
      </c>
    </row>
    <row r="216" spans="1:17">
      <c r="A216">
        <v>811001</v>
      </c>
      <c r="B216" t="s">
        <v>86</v>
      </c>
      <c r="C216" t="s">
        <v>3146</v>
      </c>
      <c r="D216" t="s">
        <v>3147</v>
      </c>
      <c r="E216" s="605" t="s">
        <v>359</v>
      </c>
      <c r="F216" t="s">
        <v>3148</v>
      </c>
      <c r="G216" t="s">
        <v>4885</v>
      </c>
      <c r="H216" t="s">
        <v>23</v>
      </c>
      <c r="I216" t="s">
        <v>23</v>
      </c>
      <c r="J216" t="s">
        <v>4886</v>
      </c>
      <c r="K216" t="s">
        <v>4887</v>
      </c>
      <c r="L216" t="s">
        <v>4888</v>
      </c>
      <c r="M216" t="s">
        <v>4889</v>
      </c>
      <c r="N216" t="s">
        <v>23</v>
      </c>
      <c r="O216" t="s">
        <v>360</v>
      </c>
      <c r="P216" t="s">
        <v>4890</v>
      </c>
      <c r="Q216" t="s">
        <v>3800</v>
      </c>
    </row>
    <row r="217" spans="1:17">
      <c r="A217">
        <v>811027</v>
      </c>
      <c r="B217" t="s">
        <v>59</v>
      </c>
      <c r="C217" t="s">
        <v>3146</v>
      </c>
      <c r="D217" t="s">
        <v>3147</v>
      </c>
      <c r="E217" s="605" t="s">
        <v>359</v>
      </c>
      <c r="F217" t="s">
        <v>3148</v>
      </c>
      <c r="G217" t="s">
        <v>4891</v>
      </c>
      <c r="H217" t="s">
        <v>23</v>
      </c>
      <c r="I217" t="s">
        <v>23</v>
      </c>
      <c r="J217" t="s">
        <v>4886</v>
      </c>
      <c r="K217" t="s">
        <v>4892</v>
      </c>
      <c r="L217" t="s">
        <v>4893</v>
      </c>
      <c r="M217" t="s">
        <v>4894</v>
      </c>
      <c r="N217" t="s">
        <v>23</v>
      </c>
      <c r="O217" t="s">
        <v>360</v>
      </c>
      <c r="P217" t="s">
        <v>4895</v>
      </c>
      <c r="Q217" t="s">
        <v>118</v>
      </c>
    </row>
    <row r="218" spans="1:17">
      <c r="A218">
        <v>811050</v>
      </c>
      <c r="B218" t="s">
        <v>103</v>
      </c>
      <c r="C218" t="s">
        <v>3146</v>
      </c>
      <c r="D218" t="s">
        <v>3147</v>
      </c>
      <c r="E218" s="605" t="s">
        <v>359</v>
      </c>
      <c r="F218" t="s">
        <v>3148</v>
      </c>
      <c r="G218" t="s">
        <v>4896</v>
      </c>
      <c r="H218" t="s">
        <v>23</v>
      </c>
      <c r="I218" t="s">
        <v>23</v>
      </c>
      <c r="J218" t="s">
        <v>4897</v>
      </c>
      <c r="K218" t="s">
        <v>4898</v>
      </c>
      <c r="L218" t="s">
        <v>4899</v>
      </c>
      <c r="M218" t="s">
        <v>4900</v>
      </c>
      <c r="N218" t="s">
        <v>23</v>
      </c>
      <c r="O218" t="s">
        <v>360</v>
      </c>
      <c r="P218" t="s">
        <v>4901</v>
      </c>
      <c r="Q218" t="s">
        <v>118</v>
      </c>
    </row>
    <row r="219" spans="1:17">
      <c r="A219">
        <v>910910</v>
      </c>
      <c r="B219" t="s">
        <v>138</v>
      </c>
      <c r="C219" t="s">
        <v>3146</v>
      </c>
      <c r="D219" t="s">
        <v>3147</v>
      </c>
      <c r="E219" s="605" t="s">
        <v>359</v>
      </c>
      <c r="F219" t="s">
        <v>3148</v>
      </c>
      <c r="G219" t="s">
        <v>4902</v>
      </c>
      <c r="H219" t="s">
        <v>23</v>
      </c>
      <c r="I219" t="s">
        <v>23</v>
      </c>
      <c r="J219" t="s">
        <v>3861</v>
      </c>
      <c r="K219" t="s">
        <v>4903</v>
      </c>
      <c r="L219" t="s">
        <v>4904</v>
      </c>
      <c r="M219" t="s">
        <v>4905</v>
      </c>
      <c r="N219" t="s">
        <v>23</v>
      </c>
      <c r="O219" t="s">
        <v>360</v>
      </c>
      <c r="P219" t="s">
        <v>3978</v>
      </c>
      <c r="Q219" t="s">
        <v>120</v>
      </c>
    </row>
    <row r="220" spans="1:17">
      <c r="A220">
        <v>911165</v>
      </c>
      <c r="B220" t="s">
        <v>161</v>
      </c>
      <c r="C220" t="s">
        <v>3146</v>
      </c>
      <c r="D220" t="s">
        <v>3147</v>
      </c>
      <c r="E220" s="605" t="s">
        <v>359</v>
      </c>
      <c r="F220" t="s">
        <v>3148</v>
      </c>
      <c r="G220" t="s">
        <v>4906</v>
      </c>
      <c r="H220" t="s">
        <v>23</v>
      </c>
      <c r="I220" t="s">
        <v>23</v>
      </c>
      <c r="J220" t="s">
        <v>3861</v>
      </c>
      <c r="K220" t="s">
        <v>4907</v>
      </c>
      <c r="L220" t="s">
        <v>4908</v>
      </c>
      <c r="M220" t="s">
        <v>4909</v>
      </c>
      <c r="N220" t="s">
        <v>23</v>
      </c>
      <c r="O220" t="s">
        <v>360</v>
      </c>
      <c r="P220" t="s">
        <v>3998</v>
      </c>
      <c r="Q220" t="s">
        <v>120</v>
      </c>
    </row>
    <row r="221" spans="1:17">
      <c r="A221">
        <v>1010413</v>
      </c>
      <c r="B221" t="s">
        <v>107</v>
      </c>
      <c r="C221" t="s">
        <v>3146</v>
      </c>
      <c r="D221" t="s">
        <v>3147</v>
      </c>
      <c r="E221" s="605" t="s">
        <v>359</v>
      </c>
      <c r="F221" t="s">
        <v>3148</v>
      </c>
      <c r="G221" t="s">
        <v>3606</v>
      </c>
      <c r="H221" t="s">
        <v>3607</v>
      </c>
      <c r="I221" t="s">
        <v>23</v>
      </c>
      <c r="J221" t="s">
        <v>3608</v>
      </c>
      <c r="K221" t="s">
        <v>3609</v>
      </c>
      <c r="L221" t="s">
        <v>3610</v>
      </c>
      <c r="M221" t="s">
        <v>3611</v>
      </c>
      <c r="N221" t="s">
        <v>3612</v>
      </c>
      <c r="O221" t="s">
        <v>360</v>
      </c>
      <c r="P221" t="s">
        <v>4910</v>
      </c>
      <c r="Q221" t="s">
        <v>118</v>
      </c>
    </row>
    <row r="222" spans="1:17">
      <c r="A222">
        <v>1010603</v>
      </c>
      <c r="B222" t="s">
        <v>95</v>
      </c>
      <c r="C222" t="s">
        <v>3146</v>
      </c>
      <c r="D222" t="s">
        <v>3147</v>
      </c>
      <c r="E222" s="605" t="s">
        <v>359</v>
      </c>
      <c r="F222" t="s">
        <v>3148</v>
      </c>
      <c r="G222" t="s">
        <v>4911</v>
      </c>
      <c r="H222" t="s">
        <v>23</v>
      </c>
      <c r="I222" t="s">
        <v>23</v>
      </c>
      <c r="J222" t="s">
        <v>4912</v>
      </c>
      <c r="K222" t="s">
        <v>4913</v>
      </c>
      <c r="L222" t="s">
        <v>4914</v>
      </c>
      <c r="M222" t="s">
        <v>4915</v>
      </c>
      <c r="N222" t="s">
        <v>23</v>
      </c>
      <c r="O222" t="s">
        <v>360</v>
      </c>
      <c r="P222" t="s">
        <v>4916</v>
      </c>
      <c r="Q222" t="s">
        <v>118</v>
      </c>
    </row>
    <row r="223" spans="1:17">
      <c r="A223">
        <v>1010652</v>
      </c>
      <c r="B223" t="s">
        <v>307</v>
      </c>
      <c r="C223" t="s">
        <v>3146</v>
      </c>
      <c r="D223" t="s">
        <v>3147</v>
      </c>
      <c r="E223" s="605" t="s">
        <v>359</v>
      </c>
      <c r="F223" t="s">
        <v>3148</v>
      </c>
      <c r="G223" t="s">
        <v>4917</v>
      </c>
      <c r="H223" t="s">
        <v>23</v>
      </c>
      <c r="I223" t="s">
        <v>23</v>
      </c>
      <c r="J223" t="s">
        <v>4918</v>
      </c>
      <c r="K223" t="s">
        <v>4919</v>
      </c>
      <c r="L223" t="s">
        <v>4920</v>
      </c>
      <c r="M223" t="s">
        <v>4921</v>
      </c>
      <c r="N223" t="s">
        <v>23</v>
      </c>
      <c r="O223" t="s">
        <v>360</v>
      </c>
      <c r="P223" t="s">
        <v>4922</v>
      </c>
      <c r="Q223" t="s">
        <v>4923</v>
      </c>
    </row>
    <row r="224" spans="1:17">
      <c r="A224">
        <v>1010660</v>
      </c>
      <c r="B224" t="s">
        <v>190</v>
      </c>
      <c r="C224" t="s">
        <v>3146</v>
      </c>
      <c r="D224" t="s">
        <v>3147</v>
      </c>
      <c r="E224" s="605" t="s">
        <v>359</v>
      </c>
      <c r="F224" t="s">
        <v>3148</v>
      </c>
      <c r="G224" t="s">
        <v>3613</v>
      </c>
      <c r="H224" t="s">
        <v>23</v>
      </c>
      <c r="I224" t="s">
        <v>23</v>
      </c>
      <c r="J224" t="s">
        <v>3614</v>
      </c>
      <c r="K224" t="s">
        <v>3615</v>
      </c>
      <c r="L224" t="s">
        <v>3616</v>
      </c>
      <c r="M224" t="s">
        <v>3617</v>
      </c>
      <c r="N224" t="s">
        <v>3598</v>
      </c>
      <c r="O224" t="s">
        <v>360</v>
      </c>
      <c r="P224" t="s">
        <v>4924</v>
      </c>
      <c r="Q224" t="s">
        <v>120</v>
      </c>
    </row>
    <row r="225" spans="1:17">
      <c r="A225">
        <v>1010785</v>
      </c>
      <c r="B225" t="s">
        <v>168</v>
      </c>
      <c r="C225" t="s">
        <v>3146</v>
      </c>
      <c r="D225" t="s">
        <v>3147</v>
      </c>
      <c r="E225" s="605" t="s">
        <v>359</v>
      </c>
      <c r="F225" t="s">
        <v>3148</v>
      </c>
      <c r="G225" t="s">
        <v>4925</v>
      </c>
      <c r="H225" t="s">
        <v>23</v>
      </c>
      <c r="I225" t="s">
        <v>23</v>
      </c>
      <c r="J225" t="s">
        <v>4926</v>
      </c>
      <c r="K225" t="s">
        <v>4927</v>
      </c>
      <c r="L225" t="s">
        <v>4928</v>
      </c>
      <c r="M225" t="s">
        <v>4929</v>
      </c>
      <c r="N225" t="s">
        <v>23</v>
      </c>
      <c r="O225" t="s">
        <v>360</v>
      </c>
      <c r="P225" t="s">
        <v>4930</v>
      </c>
      <c r="Q225" t="s">
        <v>120</v>
      </c>
    </row>
    <row r="226" spans="1:17">
      <c r="A226">
        <v>1010785</v>
      </c>
      <c r="B226" t="s">
        <v>168</v>
      </c>
      <c r="C226" t="s">
        <v>3146</v>
      </c>
      <c r="D226" t="s">
        <v>3147</v>
      </c>
      <c r="E226" s="605" t="s">
        <v>359</v>
      </c>
      <c r="F226" t="s">
        <v>3148</v>
      </c>
      <c r="G226" t="s">
        <v>4925</v>
      </c>
      <c r="H226" t="s">
        <v>23</v>
      </c>
      <c r="I226" t="s">
        <v>23</v>
      </c>
      <c r="J226" t="s">
        <v>4926</v>
      </c>
      <c r="K226" t="s">
        <v>4927</v>
      </c>
      <c r="L226" t="s">
        <v>4928</v>
      </c>
      <c r="M226" t="s">
        <v>4929</v>
      </c>
      <c r="N226" t="s">
        <v>23</v>
      </c>
      <c r="O226" t="s">
        <v>360</v>
      </c>
      <c r="P226" t="s">
        <v>4930</v>
      </c>
      <c r="Q226" t="s">
        <v>120</v>
      </c>
    </row>
    <row r="227" spans="1:17">
      <c r="A227">
        <v>1010843</v>
      </c>
      <c r="B227" t="s">
        <v>136</v>
      </c>
      <c r="C227" t="s">
        <v>3146</v>
      </c>
      <c r="D227" t="s">
        <v>3147</v>
      </c>
      <c r="E227" s="605" t="s">
        <v>359</v>
      </c>
      <c r="F227" t="s">
        <v>3148</v>
      </c>
      <c r="G227" t="s">
        <v>4931</v>
      </c>
      <c r="H227" t="s">
        <v>23</v>
      </c>
      <c r="I227" t="s">
        <v>23</v>
      </c>
      <c r="J227" t="s">
        <v>4932</v>
      </c>
      <c r="K227" t="s">
        <v>4933</v>
      </c>
      <c r="L227" t="s">
        <v>4934</v>
      </c>
      <c r="M227" t="s">
        <v>4935</v>
      </c>
      <c r="N227" t="s">
        <v>23</v>
      </c>
      <c r="O227" t="s">
        <v>360</v>
      </c>
      <c r="P227" t="s">
        <v>4936</v>
      </c>
      <c r="Q227" t="s">
        <v>120</v>
      </c>
    </row>
    <row r="228" spans="1:17">
      <c r="A228">
        <v>1010884</v>
      </c>
      <c r="B228" t="s">
        <v>218</v>
      </c>
      <c r="C228" t="s">
        <v>3146</v>
      </c>
      <c r="D228" t="s">
        <v>3147</v>
      </c>
      <c r="E228" s="605" t="s">
        <v>359</v>
      </c>
      <c r="F228" t="s">
        <v>3148</v>
      </c>
      <c r="G228" t="s">
        <v>4937</v>
      </c>
      <c r="H228" t="s">
        <v>23</v>
      </c>
      <c r="I228" t="s">
        <v>23</v>
      </c>
      <c r="J228" t="s">
        <v>4938</v>
      </c>
      <c r="K228" t="s">
        <v>4939</v>
      </c>
      <c r="L228" t="s">
        <v>4940</v>
      </c>
      <c r="M228" t="s">
        <v>4940</v>
      </c>
      <c r="N228" t="s">
        <v>23</v>
      </c>
      <c r="O228" t="s">
        <v>360</v>
      </c>
      <c r="P228" t="s">
        <v>4941</v>
      </c>
      <c r="Q228" t="s">
        <v>120</v>
      </c>
    </row>
    <row r="229" spans="1:17">
      <c r="A229">
        <v>1010884</v>
      </c>
      <c r="B229" t="s">
        <v>218</v>
      </c>
      <c r="C229" t="s">
        <v>3146</v>
      </c>
      <c r="D229" t="s">
        <v>3147</v>
      </c>
      <c r="E229" s="605" t="s">
        <v>359</v>
      </c>
      <c r="F229" t="s">
        <v>3148</v>
      </c>
      <c r="G229" t="s">
        <v>4937</v>
      </c>
      <c r="H229" t="s">
        <v>23</v>
      </c>
      <c r="I229" t="s">
        <v>23</v>
      </c>
      <c r="J229" t="s">
        <v>4938</v>
      </c>
      <c r="K229" t="s">
        <v>4939</v>
      </c>
      <c r="L229" t="s">
        <v>4940</v>
      </c>
      <c r="M229" t="s">
        <v>4940</v>
      </c>
      <c r="N229" t="s">
        <v>23</v>
      </c>
      <c r="O229" t="s">
        <v>360</v>
      </c>
      <c r="P229" t="s">
        <v>4941</v>
      </c>
      <c r="Q229" t="s">
        <v>120</v>
      </c>
    </row>
    <row r="230" spans="1:17">
      <c r="A230">
        <v>1010926</v>
      </c>
      <c r="B230" t="s">
        <v>313</v>
      </c>
      <c r="C230" t="s">
        <v>3146</v>
      </c>
      <c r="D230" t="s">
        <v>3147</v>
      </c>
      <c r="E230" s="605" t="s">
        <v>359</v>
      </c>
      <c r="F230" t="s">
        <v>3148</v>
      </c>
      <c r="G230" t="s">
        <v>4942</v>
      </c>
      <c r="H230" t="s">
        <v>23</v>
      </c>
      <c r="I230" t="s">
        <v>23</v>
      </c>
      <c r="J230" t="s">
        <v>4943</v>
      </c>
      <c r="K230" t="s">
        <v>4944</v>
      </c>
      <c r="L230" t="s">
        <v>4945</v>
      </c>
      <c r="M230" t="s">
        <v>4946</v>
      </c>
      <c r="N230" t="s">
        <v>23</v>
      </c>
      <c r="O230" t="s">
        <v>360</v>
      </c>
      <c r="P230" t="s">
        <v>4947</v>
      </c>
      <c r="Q230" t="s">
        <v>343</v>
      </c>
    </row>
    <row r="231" spans="1:17">
      <c r="A231">
        <v>1010975</v>
      </c>
      <c r="B231" t="s">
        <v>145</v>
      </c>
      <c r="C231" t="s">
        <v>3146</v>
      </c>
      <c r="D231" t="s">
        <v>3147</v>
      </c>
      <c r="E231" s="605" t="s">
        <v>359</v>
      </c>
      <c r="F231" t="s">
        <v>3148</v>
      </c>
      <c r="G231" t="s">
        <v>4948</v>
      </c>
      <c r="H231" t="s">
        <v>23</v>
      </c>
      <c r="I231" t="s">
        <v>23</v>
      </c>
      <c r="J231" t="s">
        <v>4949</v>
      </c>
      <c r="K231" t="s">
        <v>4950</v>
      </c>
      <c r="L231" t="s">
        <v>4951</v>
      </c>
      <c r="M231" t="s">
        <v>4952</v>
      </c>
      <c r="N231" t="s">
        <v>23</v>
      </c>
      <c r="O231" t="s">
        <v>360</v>
      </c>
      <c r="P231" t="s">
        <v>3995</v>
      </c>
      <c r="Q231" t="s">
        <v>120</v>
      </c>
    </row>
    <row r="232" spans="1:17">
      <c r="A232">
        <v>1010991</v>
      </c>
      <c r="B232" t="s">
        <v>247</v>
      </c>
      <c r="C232" t="s">
        <v>3146</v>
      </c>
      <c r="D232" t="s">
        <v>3147</v>
      </c>
      <c r="E232" s="605" t="s">
        <v>359</v>
      </c>
      <c r="F232" t="s">
        <v>3148</v>
      </c>
      <c r="G232" t="s">
        <v>4953</v>
      </c>
      <c r="H232" t="s">
        <v>23</v>
      </c>
      <c r="I232" t="s">
        <v>23</v>
      </c>
      <c r="J232" t="s">
        <v>4954</v>
      </c>
      <c r="K232" t="s">
        <v>4955</v>
      </c>
      <c r="L232" t="s">
        <v>4956</v>
      </c>
      <c r="M232" t="s">
        <v>4957</v>
      </c>
      <c r="N232" t="s">
        <v>23</v>
      </c>
      <c r="O232" t="s">
        <v>360</v>
      </c>
      <c r="P232" t="s">
        <v>4958</v>
      </c>
      <c r="Q232" t="s">
        <v>4069</v>
      </c>
    </row>
    <row r="233" spans="1:17">
      <c r="A233">
        <v>1011015</v>
      </c>
      <c r="B233" t="s">
        <v>240</v>
      </c>
      <c r="C233" t="s">
        <v>3146</v>
      </c>
      <c r="D233" t="s">
        <v>3147</v>
      </c>
      <c r="E233" s="605" t="s">
        <v>359</v>
      </c>
      <c r="F233" t="s">
        <v>3148</v>
      </c>
      <c r="G233" t="s">
        <v>4959</v>
      </c>
      <c r="H233" t="s">
        <v>23</v>
      </c>
      <c r="I233" t="s">
        <v>23</v>
      </c>
      <c r="J233" t="s">
        <v>4960</v>
      </c>
      <c r="K233" t="s">
        <v>4961</v>
      </c>
      <c r="L233" t="s">
        <v>4962</v>
      </c>
      <c r="M233" t="s">
        <v>4963</v>
      </c>
      <c r="N233" t="s">
        <v>23</v>
      </c>
      <c r="O233" t="s">
        <v>360</v>
      </c>
      <c r="P233" t="s">
        <v>4964</v>
      </c>
      <c r="Q233" t="s">
        <v>106</v>
      </c>
    </row>
    <row r="234" spans="1:17">
      <c r="A234">
        <v>1011031</v>
      </c>
      <c r="B234" t="s">
        <v>292</v>
      </c>
      <c r="C234" t="s">
        <v>3146</v>
      </c>
      <c r="D234" t="s">
        <v>3147</v>
      </c>
      <c r="E234" s="605" t="s">
        <v>359</v>
      </c>
      <c r="F234" t="s">
        <v>3148</v>
      </c>
      <c r="G234" t="s">
        <v>4965</v>
      </c>
      <c r="H234" t="s">
        <v>23</v>
      </c>
      <c r="I234" t="s">
        <v>23</v>
      </c>
      <c r="J234" t="s">
        <v>4918</v>
      </c>
      <c r="K234" t="s">
        <v>4966</v>
      </c>
      <c r="L234" t="s">
        <v>4967</v>
      </c>
      <c r="M234" t="s">
        <v>4968</v>
      </c>
      <c r="N234" t="s">
        <v>23</v>
      </c>
      <c r="O234" t="s">
        <v>360</v>
      </c>
      <c r="P234" t="s">
        <v>4969</v>
      </c>
      <c r="Q234" t="s">
        <v>166</v>
      </c>
    </row>
    <row r="235" spans="1:17">
      <c r="A235">
        <v>1110072</v>
      </c>
      <c r="B235" t="s">
        <v>111</v>
      </c>
      <c r="C235" t="s">
        <v>3146</v>
      </c>
      <c r="D235" t="s">
        <v>3147</v>
      </c>
      <c r="E235" s="605" t="s">
        <v>359</v>
      </c>
      <c r="F235" t="s">
        <v>3148</v>
      </c>
      <c r="G235" t="s">
        <v>4970</v>
      </c>
      <c r="H235" t="s">
        <v>23</v>
      </c>
      <c r="I235" t="s">
        <v>23</v>
      </c>
      <c r="J235" t="s">
        <v>4971</v>
      </c>
      <c r="K235" t="s">
        <v>4972</v>
      </c>
      <c r="L235" t="s">
        <v>4973</v>
      </c>
      <c r="M235" t="s">
        <v>23</v>
      </c>
      <c r="N235" t="s">
        <v>23</v>
      </c>
      <c r="O235" t="s">
        <v>360</v>
      </c>
      <c r="P235" t="s">
        <v>4974</v>
      </c>
      <c r="Q235" t="s">
        <v>118</v>
      </c>
    </row>
    <row r="236" spans="1:17">
      <c r="A236">
        <v>1110098</v>
      </c>
      <c r="B236" t="s">
        <v>308</v>
      </c>
      <c r="C236" t="s">
        <v>3146</v>
      </c>
      <c r="D236" t="s">
        <v>3147</v>
      </c>
      <c r="E236" s="605" t="s">
        <v>359</v>
      </c>
      <c r="F236" t="s">
        <v>3148</v>
      </c>
      <c r="G236" t="s">
        <v>3364</v>
      </c>
      <c r="H236" t="s">
        <v>23</v>
      </c>
      <c r="I236" t="s">
        <v>23</v>
      </c>
      <c r="J236" t="s">
        <v>3365</v>
      </c>
      <c r="K236" t="s">
        <v>3366</v>
      </c>
      <c r="L236" t="s">
        <v>3367</v>
      </c>
      <c r="M236" t="s">
        <v>3368</v>
      </c>
      <c r="N236" t="s">
        <v>23</v>
      </c>
      <c r="O236" t="s">
        <v>360</v>
      </c>
      <c r="P236" t="s">
        <v>4975</v>
      </c>
      <c r="Q236" t="s">
        <v>249</v>
      </c>
    </row>
    <row r="237" spans="1:17">
      <c r="A237">
        <v>1110098</v>
      </c>
      <c r="B237" t="s">
        <v>308</v>
      </c>
      <c r="C237" t="s">
        <v>3146</v>
      </c>
      <c r="D237" t="s">
        <v>3147</v>
      </c>
      <c r="E237" s="605" t="s">
        <v>359</v>
      </c>
      <c r="F237" t="s">
        <v>3148</v>
      </c>
      <c r="G237" t="s">
        <v>3364</v>
      </c>
      <c r="H237" t="s">
        <v>23</v>
      </c>
      <c r="I237" t="s">
        <v>23</v>
      </c>
      <c r="J237" t="s">
        <v>3365</v>
      </c>
      <c r="K237" t="s">
        <v>3366</v>
      </c>
      <c r="L237" t="s">
        <v>3367</v>
      </c>
      <c r="M237" t="s">
        <v>3368</v>
      </c>
      <c r="N237" t="s">
        <v>23</v>
      </c>
      <c r="O237" t="s">
        <v>360</v>
      </c>
      <c r="P237" t="s">
        <v>4975</v>
      </c>
      <c r="Q237" t="s">
        <v>249</v>
      </c>
    </row>
    <row r="238" spans="1:17">
      <c r="A238">
        <v>1110122</v>
      </c>
      <c r="B238" t="s">
        <v>268</v>
      </c>
      <c r="C238" t="s">
        <v>3146</v>
      </c>
      <c r="D238" t="s">
        <v>3147</v>
      </c>
      <c r="E238" s="605" t="s">
        <v>359</v>
      </c>
      <c r="F238" t="s">
        <v>3148</v>
      </c>
      <c r="G238" t="s">
        <v>4976</v>
      </c>
      <c r="H238" t="s">
        <v>4977</v>
      </c>
      <c r="I238" t="s">
        <v>23</v>
      </c>
      <c r="J238" t="s">
        <v>3873</v>
      </c>
      <c r="K238" t="s">
        <v>4978</v>
      </c>
      <c r="L238" t="s">
        <v>4979</v>
      </c>
      <c r="M238" t="s">
        <v>4980</v>
      </c>
      <c r="N238" t="s">
        <v>4981</v>
      </c>
      <c r="O238" t="s">
        <v>360</v>
      </c>
      <c r="P238" t="s">
        <v>4982</v>
      </c>
      <c r="Q238" t="s">
        <v>342</v>
      </c>
    </row>
    <row r="239" spans="1:17">
      <c r="A239">
        <v>1210203</v>
      </c>
      <c r="B239" t="s">
        <v>198</v>
      </c>
      <c r="C239" t="s">
        <v>3146</v>
      </c>
      <c r="D239" t="s">
        <v>3147</v>
      </c>
      <c r="E239" s="605" t="s">
        <v>359</v>
      </c>
      <c r="F239" t="s">
        <v>3148</v>
      </c>
      <c r="G239" t="s">
        <v>4983</v>
      </c>
      <c r="H239" t="s">
        <v>23</v>
      </c>
      <c r="I239" t="s">
        <v>23</v>
      </c>
      <c r="J239" t="s">
        <v>4984</v>
      </c>
      <c r="K239" t="s">
        <v>4985</v>
      </c>
      <c r="L239" t="s">
        <v>4986</v>
      </c>
      <c r="M239" t="s">
        <v>4987</v>
      </c>
      <c r="N239" t="s">
        <v>23</v>
      </c>
      <c r="O239" t="s">
        <v>360</v>
      </c>
      <c r="P239" t="s">
        <v>4988</v>
      </c>
      <c r="Q239" t="s">
        <v>120</v>
      </c>
    </row>
    <row r="240" spans="1:17">
      <c r="A240">
        <v>1210476</v>
      </c>
      <c r="B240" t="s">
        <v>248</v>
      </c>
      <c r="C240" t="s">
        <v>3146</v>
      </c>
      <c r="D240" t="s">
        <v>3147</v>
      </c>
      <c r="E240" s="605" t="s">
        <v>359</v>
      </c>
      <c r="F240" t="s">
        <v>3148</v>
      </c>
      <c r="G240" t="s">
        <v>3625</v>
      </c>
      <c r="H240" t="s">
        <v>23</v>
      </c>
      <c r="I240" t="s">
        <v>23</v>
      </c>
      <c r="J240" t="s">
        <v>3626</v>
      </c>
      <c r="K240" t="s">
        <v>3627</v>
      </c>
      <c r="L240" t="s">
        <v>3628</v>
      </c>
      <c r="M240" t="s">
        <v>3629</v>
      </c>
      <c r="N240" t="s">
        <v>3630</v>
      </c>
      <c r="O240" t="s">
        <v>360</v>
      </c>
      <c r="P240" t="s">
        <v>4989</v>
      </c>
      <c r="Q240" t="s">
        <v>197</v>
      </c>
    </row>
    <row r="241" spans="1:17">
      <c r="A241">
        <v>1210492</v>
      </c>
      <c r="B241" t="s">
        <v>64</v>
      </c>
      <c r="C241" t="s">
        <v>3146</v>
      </c>
      <c r="D241" t="s">
        <v>3147</v>
      </c>
      <c r="E241" s="605" t="s">
        <v>359</v>
      </c>
      <c r="F241" t="s">
        <v>3148</v>
      </c>
      <c r="G241" t="s">
        <v>4990</v>
      </c>
      <c r="H241" t="s">
        <v>23</v>
      </c>
      <c r="I241" t="s">
        <v>23</v>
      </c>
      <c r="J241" t="s">
        <v>4984</v>
      </c>
      <c r="K241" t="s">
        <v>4991</v>
      </c>
      <c r="L241" t="s">
        <v>4992</v>
      </c>
      <c r="M241" t="s">
        <v>4993</v>
      </c>
      <c r="N241" t="s">
        <v>23</v>
      </c>
      <c r="O241" t="s">
        <v>360</v>
      </c>
      <c r="P241" t="s">
        <v>4024</v>
      </c>
      <c r="Q241" t="s">
        <v>120</v>
      </c>
    </row>
    <row r="242" spans="1:17">
      <c r="A242">
        <v>1210609</v>
      </c>
      <c r="B242" t="s">
        <v>228</v>
      </c>
      <c r="C242" t="s">
        <v>3146</v>
      </c>
      <c r="D242" t="s">
        <v>3147</v>
      </c>
      <c r="E242" s="605" t="s">
        <v>359</v>
      </c>
      <c r="F242" t="s">
        <v>3148</v>
      </c>
      <c r="G242" t="s">
        <v>4994</v>
      </c>
      <c r="H242" t="s">
        <v>23</v>
      </c>
      <c r="I242" t="s">
        <v>23</v>
      </c>
      <c r="J242" t="s">
        <v>4995</v>
      </c>
      <c r="K242" t="s">
        <v>4996</v>
      </c>
      <c r="L242" t="s">
        <v>4997</v>
      </c>
      <c r="M242" t="s">
        <v>4998</v>
      </c>
      <c r="N242" t="s">
        <v>23</v>
      </c>
      <c r="O242" t="s">
        <v>360</v>
      </c>
      <c r="P242" t="s">
        <v>4999</v>
      </c>
      <c r="Q242" t="s">
        <v>118</v>
      </c>
    </row>
    <row r="243" spans="1:17">
      <c r="A243">
        <v>1210617</v>
      </c>
      <c r="B243" t="s">
        <v>101</v>
      </c>
      <c r="C243" t="s">
        <v>3146</v>
      </c>
      <c r="D243" t="s">
        <v>3147</v>
      </c>
      <c r="E243" s="605" t="s">
        <v>359</v>
      </c>
      <c r="F243" t="s">
        <v>3148</v>
      </c>
      <c r="G243" t="s">
        <v>5000</v>
      </c>
      <c r="H243" t="s">
        <v>23</v>
      </c>
      <c r="I243" t="s">
        <v>23</v>
      </c>
      <c r="J243" t="s">
        <v>5001</v>
      </c>
      <c r="K243" t="s">
        <v>5002</v>
      </c>
      <c r="L243" t="s">
        <v>5003</v>
      </c>
      <c r="M243" t="s">
        <v>5004</v>
      </c>
      <c r="N243" t="s">
        <v>361</v>
      </c>
      <c r="O243" t="s">
        <v>360</v>
      </c>
      <c r="P243" t="s">
        <v>5005</v>
      </c>
      <c r="Q243" t="s">
        <v>118</v>
      </c>
    </row>
    <row r="244" spans="1:17">
      <c r="A244">
        <v>1210724</v>
      </c>
      <c r="B244" t="s">
        <v>203</v>
      </c>
      <c r="C244" t="s">
        <v>3146</v>
      </c>
      <c r="D244" t="s">
        <v>3147</v>
      </c>
      <c r="E244" s="605" t="s">
        <v>359</v>
      </c>
      <c r="F244" t="s">
        <v>3148</v>
      </c>
      <c r="G244" t="s">
        <v>5006</v>
      </c>
      <c r="H244" t="s">
        <v>23</v>
      </c>
      <c r="I244" t="s">
        <v>23</v>
      </c>
      <c r="J244" t="s">
        <v>5007</v>
      </c>
      <c r="K244" t="s">
        <v>5008</v>
      </c>
      <c r="L244" t="s">
        <v>5009</v>
      </c>
      <c r="M244" t="s">
        <v>5010</v>
      </c>
      <c r="N244" t="s">
        <v>23</v>
      </c>
      <c r="O244" t="s">
        <v>360</v>
      </c>
      <c r="P244" t="s">
        <v>5011</v>
      </c>
      <c r="Q244" t="s">
        <v>120</v>
      </c>
    </row>
    <row r="245" spans="1:17">
      <c r="A245">
        <v>1310151</v>
      </c>
      <c r="B245" t="s">
        <v>275</v>
      </c>
      <c r="C245" t="s">
        <v>3146</v>
      </c>
      <c r="D245" t="s">
        <v>3147</v>
      </c>
      <c r="E245" s="605" t="s">
        <v>359</v>
      </c>
      <c r="F245" t="s">
        <v>3148</v>
      </c>
      <c r="G245" t="s">
        <v>5012</v>
      </c>
      <c r="H245" t="s">
        <v>23</v>
      </c>
      <c r="I245" t="s">
        <v>23</v>
      </c>
      <c r="J245" t="s">
        <v>3385</v>
      </c>
      <c r="K245" t="s">
        <v>5013</v>
      </c>
      <c r="L245" t="s">
        <v>5014</v>
      </c>
      <c r="M245" t="s">
        <v>5015</v>
      </c>
      <c r="N245" t="s">
        <v>23</v>
      </c>
      <c r="O245" t="s">
        <v>360</v>
      </c>
      <c r="P245" t="s">
        <v>5016</v>
      </c>
      <c r="Q245" t="s">
        <v>81</v>
      </c>
    </row>
    <row r="246" spans="1:17">
      <c r="A246">
        <v>1310193</v>
      </c>
      <c r="B246" t="s">
        <v>37</v>
      </c>
      <c r="C246" t="s">
        <v>3146</v>
      </c>
      <c r="D246" t="s">
        <v>3147</v>
      </c>
      <c r="E246" s="605" t="s">
        <v>359</v>
      </c>
      <c r="F246" t="s">
        <v>3148</v>
      </c>
      <c r="G246" t="s">
        <v>3379</v>
      </c>
      <c r="H246" t="s">
        <v>23</v>
      </c>
      <c r="I246" t="s">
        <v>23</v>
      </c>
      <c r="J246" t="s">
        <v>3380</v>
      </c>
      <c r="K246" t="s">
        <v>3381</v>
      </c>
      <c r="L246" t="s">
        <v>3382</v>
      </c>
      <c r="M246" t="s">
        <v>3383</v>
      </c>
      <c r="N246" t="s">
        <v>23</v>
      </c>
      <c r="O246" t="s">
        <v>360</v>
      </c>
      <c r="P246" t="s">
        <v>5017</v>
      </c>
      <c r="Q246" t="s">
        <v>118</v>
      </c>
    </row>
    <row r="247" spans="1:17">
      <c r="A247">
        <v>1310219</v>
      </c>
      <c r="B247" t="s">
        <v>277</v>
      </c>
      <c r="C247" t="s">
        <v>3146</v>
      </c>
      <c r="D247" t="s">
        <v>3147</v>
      </c>
      <c r="E247" s="605" t="s">
        <v>359</v>
      </c>
      <c r="F247" t="s">
        <v>3148</v>
      </c>
      <c r="G247" t="s">
        <v>5018</v>
      </c>
      <c r="H247" t="s">
        <v>23</v>
      </c>
      <c r="I247" t="s">
        <v>23</v>
      </c>
      <c r="J247" t="s">
        <v>5019</v>
      </c>
      <c r="K247" t="s">
        <v>5020</v>
      </c>
      <c r="L247" t="s">
        <v>5021</v>
      </c>
      <c r="M247" t="s">
        <v>5022</v>
      </c>
      <c r="N247" t="s">
        <v>23</v>
      </c>
      <c r="O247" t="s">
        <v>360</v>
      </c>
      <c r="P247" t="s">
        <v>5023</v>
      </c>
      <c r="Q247" t="s">
        <v>4112</v>
      </c>
    </row>
    <row r="248" spans="1:17">
      <c r="A248">
        <v>1310276</v>
      </c>
      <c r="B248" t="s">
        <v>82</v>
      </c>
      <c r="C248" t="s">
        <v>3146</v>
      </c>
      <c r="D248" t="s">
        <v>3147</v>
      </c>
      <c r="E248" s="605" t="s">
        <v>359</v>
      </c>
      <c r="F248" t="s">
        <v>3148</v>
      </c>
      <c r="G248" t="s">
        <v>5024</v>
      </c>
      <c r="H248" t="s">
        <v>23</v>
      </c>
      <c r="I248" t="s">
        <v>23</v>
      </c>
      <c r="J248" t="s">
        <v>5025</v>
      </c>
      <c r="K248" t="s">
        <v>5026</v>
      </c>
      <c r="L248" t="s">
        <v>5027</v>
      </c>
      <c r="M248" t="s">
        <v>5027</v>
      </c>
      <c r="N248" t="s">
        <v>23</v>
      </c>
      <c r="O248" t="s">
        <v>360</v>
      </c>
      <c r="P248" t="s">
        <v>5028</v>
      </c>
      <c r="Q248" t="s">
        <v>118</v>
      </c>
    </row>
    <row r="249" spans="1:17">
      <c r="A249">
        <v>1310292</v>
      </c>
      <c r="B249" t="s">
        <v>287</v>
      </c>
      <c r="C249" t="s">
        <v>3146</v>
      </c>
      <c r="D249" t="s">
        <v>3147</v>
      </c>
      <c r="E249" s="605" t="s">
        <v>359</v>
      </c>
      <c r="F249" t="s">
        <v>3148</v>
      </c>
      <c r="G249" t="s">
        <v>5029</v>
      </c>
      <c r="H249" t="s">
        <v>23</v>
      </c>
      <c r="I249" t="s">
        <v>23</v>
      </c>
      <c r="J249" t="s">
        <v>5030</v>
      </c>
      <c r="K249" t="s">
        <v>5031</v>
      </c>
      <c r="L249" t="s">
        <v>5032</v>
      </c>
      <c r="M249" t="s">
        <v>5033</v>
      </c>
      <c r="N249" t="s">
        <v>23</v>
      </c>
      <c r="O249" t="s">
        <v>360</v>
      </c>
      <c r="P249" t="s">
        <v>5034</v>
      </c>
      <c r="Q249" t="s">
        <v>118</v>
      </c>
    </row>
    <row r="250" spans="1:17">
      <c r="A250">
        <v>1310326</v>
      </c>
      <c r="B250" t="s">
        <v>178</v>
      </c>
      <c r="C250" t="s">
        <v>3146</v>
      </c>
      <c r="D250" t="s">
        <v>3147</v>
      </c>
      <c r="E250" s="605" t="s">
        <v>359</v>
      </c>
      <c r="F250" t="s">
        <v>3148</v>
      </c>
      <c r="G250" t="s">
        <v>5035</v>
      </c>
      <c r="H250" t="s">
        <v>23</v>
      </c>
      <c r="I250" t="s">
        <v>23</v>
      </c>
      <c r="J250" t="s">
        <v>5036</v>
      </c>
      <c r="K250" t="s">
        <v>5037</v>
      </c>
      <c r="L250" t="s">
        <v>5038</v>
      </c>
      <c r="M250" t="s">
        <v>5039</v>
      </c>
      <c r="N250" t="s">
        <v>23</v>
      </c>
      <c r="O250" t="s">
        <v>360</v>
      </c>
      <c r="P250" t="s">
        <v>5040</v>
      </c>
      <c r="Q250" t="s">
        <v>120</v>
      </c>
    </row>
    <row r="251" spans="1:17">
      <c r="A251">
        <v>1310375</v>
      </c>
      <c r="B251" t="s">
        <v>88</v>
      </c>
      <c r="C251" t="s">
        <v>3146</v>
      </c>
      <c r="D251" t="s">
        <v>3147</v>
      </c>
      <c r="E251" s="605" t="s">
        <v>359</v>
      </c>
      <c r="F251" t="s">
        <v>3148</v>
      </c>
      <c r="G251" t="s">
        <v>5041</v>
      </c>
      <c r="H251" t="s">
        <v>23</v>
      </c>
      <c r="I251" t="s">
        <v>23</v>
      </c>
      <c r="J251" t="s">
        <v>5042</v>
      </c>
      <c r="K251" t="s">
        <v>5043</v>
      </c>
      <c r="L251" t="s">
        <v>5044</v>
      </c>
      <c r="M251" t="s">
        <v>5045</v>
      </c>
      <c r="N251" t="s">
        <v>23</v>
      </c>
      <c r="O251" t="s">
        <v>360</v>
      </c>
      <c r="P251" t="s">
        <v>5046</v>
      </c>
      <c r="Q251" t="s">
        <v>3800</v>
      </c>
    </row>
    <row r="252" spans="1:17">
      <c r="A252">
        <v>1310441</v>
      </c>
      <c r="B252" t="s">
        <v>201</v>
      </c>
      <c r="C252" t="s">
        <v>3146</v>
      </c>
      <c r="D252" t="s">
        <v>3147</v>
      </c>
      <c r="E252" s="605" t="s">
        <v>359</v>
      </c>
      <c r="F252" t="s">
        <v>3148</v>
      </c>
      <c r="G252" t="s">
        <v>5047</v>
      </c>
      <c r="H252" t="s">
        <v>23</v>
      </c>
      <c r="I252" t="s">
        <v>23</v>
      </c>
      <c r="J252" t="s">
        <v>5048</v>
      </c>
      <c r="K252" t="s">
        <v>5049</v>
      </c>
      <c r="L252" t="s">
        <v>5050</v>
      </c>
      <c r="M252" t="s">
        <v>5051</v>
      </c>
      <c r="N252" t="s">
        <v>23</v>
      </c>
      <c r="O252" t="s">
        <v>360</v>
      </c>
      <c r="P252" t="s">
        <v>5052</v>
      </c>
      <c r="Q252" t="s">
        <v>120</v>
      </c>
    </row>
    <row r="253" spans="1:17">
      <c r="A253">
        <v>1310532</v>
      </c>
      <c r="B253" t="s">
        <v>114</v>
      </c>
      <c r="C253" t="s">
        <v>3146</v>
      </c>
      <c r="D253" t="s">
        <v>3147</v>
      </c>
      <c r="E253" s="605" t="s">
        <v>359</v>
      </c>
      <c r="F253" t="s">
        <v>3148</v>
      </c>
      <c r="G253" t="s">
        <v>5053</v>
      </c>
      <c r="H253" t="s">
        <v>23</v>
      </c>
      <c r="I253" t="s">
        <v>23</v>
      </c>
      <c r="J253" t="s">
        <v>5036</v>
      </c>
      <c r="K253" t="s">
        <v>5054</v>
      </c>
      <c r="L253" t="s">
        <v>5055</v>
      </c>
      <c r="M253" t="s">
        <v>5056</v>
      </c>
      <c r="N253" t="s">
        <v>23</v>
      </c>
      <c r="O253" t="s">
        <v>360</v>
      </c>
      <c r="P253" t="s">
        <v>5057</v>
      </c>
      <c r="Q253" t="s">
        <v>120</v>
      </c>
    </row>
    <row r="254" spans="1:17">
      <c r="A254">
        <v>1310540</v>
      </c>
      <c r="B254" t="s">
        <v>187</v>
      </c>
      <c r="C254" t="s">
        <v>3146</v>
      </c>
      <c r="D254" t="s">
        <v>3147</v>
      </c>
      <c r="E254" s="605" t="s">
        <v>359</v>
      </c>
      <c r="F254" t="s">
        <v>3148</v>
      </c>
      <c r="G254" t="s">
        <v>5058</v>
      </c>
      <c r="H254" t="s">
        <v>23</v>
      </c>
      <c r="I254" t="s">
        <v>23</v>
      </c>
      <c r="J254" t="s">
        <v>5059</v>
      </c>
      <c r="K254" t="s">
        <v>5060</v>
      </c>
      <c r="L254" t="s">
        <v>5061</v>
      </c>
      <c r="M254" t="s">
        <v>5062</v>
      </c>
      <c r="N254" t="s">
        <v>23</v>
      </c>
      <c r="O254" t="s">
        <v>360</v>
      </c>
      <c r="P254" t="s">
        <v>5063</v>
      </c>
      <c r="Q254" t="s">
        <v>120</v>
      </c>
    </row>
    <row r="255" spans="1:17">
      <c r="A255">
        <v>1310565</v>
      </c>
      <c r="B255" t="s">
        <v>27</v>
      </c>
      <c r="C255" t="s">
        <v>3146</v>
      </c>
      <c r="D255" t="s">
        <v>3147</v>
      </c>
      <c r="E255" s="605" t="s">
        <v>359</v>
      </c>
      <c r="F255" t="s">
        <v>3148</v>
      </c>
      <c r="G255" t="s">
        <v>5064</v>
      </c>
      <c r="H255" t="s">
        <v>23</v>
      </c>
      <c r="I255" t="s">
        <v>23</v>
      </c>
      <c r="J255" t="s">
        <v>5065</v>
      </c>
      <c r="K255" t="s">
        <v>5066</v>
      </c>
      <c r="L255" t="s">
        <v>5067</v>
      </c>
      <c r="M255" t="s">
        <v>5068</v>
      </c>
      <c r="N255" t="s">
        <v>23</v>
      </c>
      <c r="O255" t="s">
        <v>360</v>
      </c>
      <c r="P255" t="s">
        <v>5069</v>
      </c>
      <c r="Q255" t="s">
        <v>96</v>
      </c>
    </row>
    <row r="256" spans="1:17">
      <c r="A256">
        <v>1410043</v>
      </c>
      <c r="B256" t="s">
        <v>140</v>
      </c>
      <c r="C256" t="s">
        <v>3146</v>
      </c>
      <c r="D256" t="s">
        <v>3147</v>
      </c>
      <c r="E256" s="605" t="s">
        <v>359</v>
      </c>
      <c r="F256" t="s">
        <v>3148</v>
      </c>
      <c r="G256" t="s">
        <v>4075</v>
      </c>
      <c r="H256" t="s">
        <v>23</v>
      </c>
      <c r="I256" t="s">
        <v>23</v>
      </c>
      <c r="J256" t="s">
        <v>4076</v>
      </c>
      <c r="K256" t="s">
        <v>4077</v>
      </c>
      <c r="L256" t="s">
        <v>4078</v>
      </c>
      <c r="M256" t="s">
        <v>4079</v>
      </c>
      <c r="N256" t="s">
        <v>4080</v>
      </c>
      <c r="O256" t="s">
        <v>360</v>
      </c>
      <c r="P256" t="s">
        <v>5070</v>
      </c>
      <c r="Q256" t="s">
        <v>120</v>
      </c>
    </row>
    <row r="257" spans="1:17">
      <c r="A257">
        <v>1410076</v>
      </c>
      <c r="B257" t="s">
        <v>339</v>
      </c>
      <c r="C257" t="s">
        <v>3146</v>
      </c>
      <c r="D257" t="s">
        <v>3147</v>
      </c>
      <c r="E257" s="605" t="s">
        <v>359</v>
      </c>
      <c r="F257" t="s">
        <v>3148</v>
      </c>
      <c r="G257" t="s">
        <v>5071</v>
      </c>
      <c r="H257" t="s">
        <v>23</v>
      </c>
      <c r="I257" t="s">
        <v>23</v>
      </c>
      <c r="J257" t="s">
        <v>5072</v>
      </c>
      <c r="K257" t="s">
        <v>5073</v>
      </c>
      <c r="L257" t="s">
        <v>5074</v>
      </c>
      <c r="M257" t="s">
        <v>23</v>
      </c>
      <c r="N257" t="s">
        <v>23</v>
      </c>
      <c r="O257" t="s">
        <v>360</v>
      </c>
      <c r="P257" t="s">
        <v>5075</v>
      </c>
      <c r="Q257" t="s">
        <v>3997</v>
      </c>
    </row>
    <row r="258" spans="1:17">
      <c r="A258">
        <v>1410076</v>
      </c>
      <c r="B258" t="s">
        <v>339</v>
      </c>
      <c r="C258" t="s">
        <v>3146</v>
      </c>
      <c r="D258" t="s">
        <v>3147</v>
      </c>
      <c r="E258" s="605" t="s">
        <v>359</v>
      </c>
      <c r="F258" t="s">
        <v>3148</v>
      </c>
      <c r="G258" t="s">
        <v>5071</v>
      </c>
      <c r="H258" t="s">
        <v>23</v>
      </c>
      <c r="I258" t="s">
        <v>23</v>
      </c>
      <c r="J258" t="s">
        <v>5072</v>
      </c>
      <c r="K258" t="s">
        <v>5073</v>
      </c>
      <c r="L258" t="s">
        <v>5074</v>
      </c>
      <c r="M258" t="s">
        <v>23</v>
      </c>
      <c r="N258" t="s">
        <v>23</v>
      </c>
      <c r="O258" t="s">
        <v>360</v>
      </c>
      <c r="P258" t="s">
        <v>5075</v>
      </c>
      <c r="Q258" t="s">
        <v>3997</v>
      </c>
    </row>
    <row r="259" spans="1:17">
      <c r="A259">
        <v>1410175</v>
      </c>
      <c r="B259" t="s">
        <v>171</v>
      </c>
      <c r="C259" t="s">
        <v>3146</v>
      </c>
      <c r="D259" t="s">
        <v>3147</v>
      </c>
      <c r="E259" s="605" t="s">
        <v>359</v>
      </c>
      <c r="F259" t="s">
        <v>3148</v>
      </c>
      <c r="G259" t="s">
        <v>5076</v>
      </c>
      <c r="H259" t="s">
        <v>23</v>
      </c>
      <c r="I259" t="s">
        <v>23</v>
      </c>
      <c r="J259" t="s">
        <v>5077</v>
      </c>
      <c r="K259" t="s">
        <v>5078</v>
      </c>
      <c r="L259" t="s">
        <v>5079</v>
      </c>
      <c r="M259" t="s">
        <v>5080</v>
      </c>
      <c r="N259" t="s">
        <v>23</v>
      </c>
      <c r="O259" t="s">
        <v>360</v>
      </c>
      <c r="P259" t="s">
        <v>3957</v>
      </c>
      <c r="Q259" t="s">
        <v>120</v>
      </c>
    </row>
    <row r="260" spans="1:17">
      <c r="A260">
        <v>2011154</v>
      </c>
      <c r="B260" t="s">
        <v>70</v>
      </c>
      <c r="C260" t="s">
        <v>3146</v>
      </c>
      <c r="D260" t="s">
        <v>3147</v>
      </c>
      <c r="E260" s="605" t="s">
        <v>359</v>
      </c>
      <c r="F260" t="s">
        <v>3148</v>
      </c>
      <c r="G260" t="s">
        <v>3638</v>
      </c>
      <c r="H260" t="s">
        <v>3639</v>
      </c>
      <c r="I260" t="s">
        <v>23</v>
      </c>
      <c r="J260" t="s">
        <v>3640</v>
      </c>
      <c r="K260" t="s">
        <v>3641</v>
      </c>
      <c r="L260" t="s">
        <v>3642</v>
      </c>
      <c r="M260" t="s">
        <v>3643</v>
      </c>
      <c r="N260" t="s">
        <v>3644</v>
      </c>
      <c r="O260" t="s">
        <v>360</v>
      </c>
      <c r="P260" t="s">
        <v>5081</v>
      </c>
      <c r="Q260" t="s">
        <v>118</v>
      </c>
    </row>
    <row r="261" spans="1:17">
      <c r="A261">
        <v>2012129</v>
      </c>
      <c r="B261" t="s">
        <v>194</v>
      </c>
      <c r="C261" t="s">
        <v>3146</v>
      </c>
      <c r="D261" t="s">
        <v>3147</v>
      </c>
      <c r="E261" s="605" t="s">
        <v>359</v>
      </c>
      <c r="F261" t="s">
        <v>3148</v>
      </c>
      <c r="G261" t="s">
        <v>3393</v>
      </c>
      <c r="H261" t="s">
        <v>23</v>
      </c>
      <c r="I261" t="s">
        <v>23</v>
      </c>
      <c r="J261" t="s">
        <v>3394</v>
      </c>
      <c r="K261" t="s">
        <v>3395</v>
      </c>
      <c r="L261" t="s">
        <v>3396</v>
      </c>
      <c r="M261" t="s">
        <v>3397</v>
      </c>
      <c r="N261" t="s">
        <v>3398</v>
      </c>
      <c r="O261" t="s">
        <v>360</v>
      </c>
      <c r="P261" t="s">
        <v>5082</v>
      </c>
      <c r="Q261" t="s">
        <v>120</v>
      </c>
    </row>
    <row r="262" spans="1:17">
      <c r="A262">
        <v>2012350</v>
      </c>
      <c r="B262" t="s">
        <v>241</v>
      </c>
      <c r="C262" t="s">
        <v>3146</v>
      </c>
      <c r="D262" t="s">
        <v>3147</v>
      </c>
      <c r="E262" s="605" t="s">
        <v>359</v>
      </c>
      <c r="F262" t="s">
        <v>3148</v>
      </c>
      <c r="G262" t="s">
        <v>5083</v>
      </c>
      <c r="H262" t="s">
        <v>23</v>
      </c>
      <c r="I262" t="s">
        <v>23</v>
      </c>
      <c r="J262" t="s">
        <v>5084</v>
      </c>
      <c r="K262" t="s">
        <v>5085</v>
      </c>
      <c r="L262" t="s">
        <v>5086</v>
      </c>
      <c r="M262" t="s">
        <v>5087</v>
      </c>
      <c r="N262" t="s">
        <v>23</v>
      </c>
      <c r="O262" t="s">
        <v>360</v>
      </c>
      <c r="P262" t="s">
        <v>5088</v>
      </c>
      <c r="Q262" t="s">
        <v>4112</v>
      </c>
    </row>
    <row r="263" spans="1:17">
      <c r="A263">
        <v>2012350</v>
      </c>
      <c r="B263" t="s">
        <v>241</v>
      </c>
      <c r="C263" t="s">
        <v>3146</v>
      </c>
      <c r="D263" t="s">
        <v>3147</v>
      </c>
      <c r="E263" s="605" t="s">
        <v>359</v>
      </c>
      <c r="F263" t="s">
        <v>3148</v>
      </c>
      <c r="G263" t="s">
        <v>5083</v>
      </c>
      <c r="H263" t="s">
        <v>23</v>
      </c>
      <c r="I263" t="s">
        <v>23</v>
      </c>
      <c r="J263" t="s">
        <v>5084</v>
      </c>
      <c r="K263" t="s">
        <v>5085</v>
      </c>
      <c r="L263" t="s">
        <v>5086</v>
      </c>
      <c r="M263" t="s">
        <v>5087</v>
      </c>
      <c r="N263" t="s">
        <v>23</v>
      </c>
      <c r="O263" t="s">
        <v>360</v>
      </c>
      <c r="P263" t="s">
        <v>5088</v>
      </c>
      <c r="Q263" t="s">
        <v>4112</v>
      </c>
    </row>
    <row r="264" spans="1:17">
      <c r="A264">
        <v>2012392</v>
      </c>
      <c r="B264" t="s">
        <v>318</v>
      </c>
      <c r="C264" t="s">
        <v>3146</v>
      </c>
      <c r="D264" t="s">
        <v>3147</v>
      </c>
      <c r="E264" s="605" t="s">
        <v>359</v>
      </c>
      <c r="F264" t="s">
        <v>3148</v>
      </c>
      <c r="G264" t="s">
        <v>5089</v>
      </c>
      <c r="H264" t="s">
        <v>23</v>
      </c>
      <c r="I264" t="s">
        <v>23</v>
      </c>
      <c r="J264" t="s">
        <v>5090</v>
      </c>
      <c r="K264" t="s">
        <v>5091</v>
      </c>
      <c r="L264" t="s">
        <v>5092</v>
      </c>
      <c r="M264" t="s">
        <v>5093</v>
      </c>
      <c r="N264" t="s">
        <v>23</v>
      </c>
      <c r="O264" t="s">
        <v>360</v>
      </c>
      <c r="P264" t="s">
        <v>5094</v>
      </c>
      <c r="Q264" t="s">
        <v>347</v>
      </c>
    </row>
    <row r="265" spans="1:17">
      <c r="A265">
        <v>2012392</v>
      </c>
      <c r="B265" t="s">
        <v>318</v>
      </c>
      <c r="C265" t="s">
        <v>3146</v>
      </c>
      <c r="D265" t="s">
        <v>3147</v>
      </c>
      <c r="E265" s="605" t="s">
        <v>359</v>
      </c>
      <c r="F265" t="s">
        <v>3148</v>
      </c>
      <c r="G265" t="s">
        <v>5089</v>
      </c>
      <c r="H265" t="s">
        <v>23</v>
      </c>
      <c r="I265" t="s">
        <v>23</v>
      </c>
      <c r="J265" t="s">
        <v>5090</v>
      </c>
      <c r="K265" t="s">
        <v>5091</v>
      </c>
      <c r="L265" t="s">
        <v>5092</v>
      </c>
      <c r="M265" t="s">
        <v>5093</v>
      </c>
      <c r="N265" t="s">
        <v>23</v>
      </c>
      <c r="O265" t="s">
        <v>360</v>
      </c>
      <c r="P265" t="s">
        <v>5094</v>
      </c>
      <c r="Q265" t="s">
        <v>347</v>
      </c>
    </row>
    <row r="266" spans="1:17">
      <c r="A266">
        <v>2210541</v>
      </c>
      <c r="B266" t="s">
        <v>251</v>
      </c>
      <c r="C266" t="s">
        <v>3146</v>
      </c>
      <c r="D266" t="s">
        <v>3147</v>
      </c>
      <c r="E266" s="605" t="s">
        <v>359</v>
      </c>
      <c r="F266" t="s">
        <v>3148</v>
      </c>
      <c r="G266" t="s">
        <v>5095</v>
      </c>
      <c r="H266" t="s">
        <v>23</v>
      </c>
      <c r="I266" t="s">
        <v>23</v>
      </c>
      <c r="J266" t="s">
        <v>5096</v>
      </c>
      <c r="K266" t="s">
        <v>5097</v>
      </c>
      <c r="L266" t="s">
        <v>5098</v>
      </c>
      <c r="M266" t="s">
        <v>5099</v>
      </c>
      <c r="N266" t="s">
        <v>23</v>
      </c>
      <c r="O266" t="s">
        <v>360</v>
      </c>
      <c r="P266" t="s">
        <v>5100</v>
      </c>
      <c r="Q266" t="s">
        <v>74</v>
      </c>
    </row>
    <row r="267" spans="1:17">
      <c r="A267">
        <v>2310713</v>
      </c>
      <c r="B267" t="s">
        <v>283</v>
      </c>
      <c r="C267" t="s">
        <v>3146</v>
      </c>
      <c r="D267" t="s">
        <v>3147</v>
      </c>
      <c r="E267" s="605" t="s">
        <v>359</v>
      </c>
      <c r="F267" t="s">
        <v>3148</v>
      </c>
      <c r="G267" t="s">
        <v>5101</v>
      </c>
      <c r="H267" t="s">
        <v>5102</v>
      </c>
      <c r="I267" t="s">
        <v>23</v>
      </c>
      <c r="J267" t="s">
        <v>5103</v>
      </c>
      <c r="K267" t="s">
        <v>5104</v>
      </c>
      <c r="L267" t="s">
        <v>5105</v>
      </c>
      <c r="M267" t="s">
        <v>5106</v>
      </c>
      <c r="N267" t="s">
        <v>23</v>
      </c>
      <c r="O267" t="s">
        <v>360</v>
      </c>
      <c r="P267" t="s">
        <v>5107</v>
      </c>
      <c r="Q267" t="s">
        <v>3911</v>
      </c>
    </row>
    <row r="268" spans="1:17">
      <c r="A268">
        <v>2310796</v>
      </c>
      <c r="B268" t="s">
        <v>195</v>
      </c>
      <c r="C268" t="s">
        <v>3146</v>
      </c>
      <c r="D268" t="s">
        <v>3147</v>
      </c>
      <c r="E268" s="605" t="s">
        <v>359</v>
      </c>
      <c r="F268" t="s">
        <v>3148</v>
      </c>
      <c r="G268" t="s">
        <v>5108</v>
      </c>
      <c r="H268" t="s">
        <v>23</v>
      </c>
      <c r="I268" t="s">
        <v>23</v>
      </c>
      <c r="J268" t="s">
        <v>5109</v>
      </c>
      <c r="K268" t="s">
        <v>5110</v>
      </c>
      <c r="L268" t="s">
        <v>5111</v>
      </c>
      <c r="M268" t="s">
        <v>5112</v>
      </c>
      <c r="N268" t="s">
        <v>23</v>
      </c>
      <c r="O268" t="s">
        <v>360</v>
      </c>
      <c r="P268" t="s">
        <v>5113</v>
      </c>
      <c r="Q268" t="s">
        <v>120</v>
      </c>
    </row>
    <row r="269" spans="1:17">
      <c r="A269">
        <v>2310804</v>
      </c>
      <c r="B269" t="s">
        <v>41</v>
      </c>
      <c r="C269" t="s">
        <v>3146</v>
      </c>
      <c r="D269" t="s">
        <v>3147</v>
      </c>
      <c r="E269" s="605" t="s">
        <v>359</v>
      </c>
      <c r="F269" t="s">
        <v>3148</v>
      </c>
      <c r="G269" t="s">
        <v>5114</v>
      </c>
      <c r="H269" t="s">
        <v>5115</v>
      </c>
      <c r="I269" t="s">
        <v>23</v>
      </c>
      <c r="J269" t="s">
        <v>5116</v>
      </c>
      <c r="K269" t="s">
        <v>5117</v>
      </c>
      <c r="L269" t="s">
        <v>5118</v>
      </c>
      <c r="M269" t="s">
        <v>5119</v>
      </c>
      <c r="N269" t="s">
        <v>5120</v>
      </c>
      <c r="O269" t="s">
        <v>360</v>
      </c>
      <c r="P269" t="s">
        <v>5121</v>
      </c>
      <c r="Q269" t="s">
        <v>3800</v>
      </c>
    </row>
    <row r="270" spans="1:17">
      <c r="A270">
        <v>2510767</v>
      </c>
      <c r="B270" t="s">
        <v>216</v>
      </c>
      <c r="C270" t="s">
        <v>3146</v>
      </c>
      <c r="D270" t="s">
        <v>3147</v>
      </c>
      <c r="E270" s="605" t="s">
        <v>359</v>
      </c>
      <c r="F270" t="s">
        <v>3148</v>
      </c>
      <c r="G270" t="s">
        <v>5122</v>
      </c>
      <c r="H270" t="s">
        <v>23</v>
      </c>
      <c r="I270" t="s">
        <v>23</v>
      </c>
      <c r="J270" t="s">
        <v>5123</v>
      </c>
      <c r="K270" t="s">
        <v>5124</v>
      </c>
      <c r="L270" t="s">
        <v>5125</v>
      </c>
      <c r="M270" t="s">
        <v>5126</v>
      </c>
      <c r="N270" t="s">
        <v>23</v>
      </c>
      <c r="O270" t="s">
        <v>360</v>
      </c>
      <c r="P270" t="s">
        <v>5127</v>
      </c>
      <c r="Q270" t="s">
        <v>120</v>
      </c>
    </row>
    <row r="271" spans="1:17">
      <c r="A271">
        <v>2510932</v>
      </c>
      <c r="B271" t="s">
        <v>258</v>
      </c>
      <c r="C271" t="s">
        <v>3146</v>
      </c>
      <c r="D271" t="s">
        <v>3147</v>
      </c>
      <c r="E271" s="605" t="s">
        <v>359</v>
      </c>
      <c r="F271" t="s">
        <v>3148</v>
      </c>
      <c r="G271" t="s">
        <v>5128</v>
      </c>
      <c r="H271" t="s">
        <v>23</v>
      </c>
      <c r="I271" t="s">
        <v>23</v>
      </c>
      <c r="J271" t="s">
        <v>5129</v>
      </c>
      <c r="K271" t="s">
        <v>5130</v>
      </c>
      <c r="L271" t="s">
        <v>5131</v>
      </c>
      <c r="M271" t="s">
        <v>5132</v>
      </c>
      <c r="N271" t="s">
        <v>23</v>
      </c>
      <c r="O271" t="s">
        <v>360</v>
      </c>
      <c r="P271" t="s">
        <v>5133</v>
      </c>
      <c r="Q271" t="s">
        <v>160</v>
      </c>
    </row>
    <row r="272" spans="1:17">
      <c r="A272">
        <v>2510940</v>
      </c>
      <c r="B272" t="s">
        <v>167</v>
      </c>
      <c r="C272" t="s">
        <v>3146</v>
      </c>
      <c r="D272" t="s">
        <v>3147</v>
      </c>
      <c r="E272" s="605" t="s">
        <v>359</v>
      </c>
      <c r="F272" t="s">
        <v>3148</v>
      </c>
      <c r="G272" t="s">
        <v>5134</v>
      </c>
      <c r="H272" t="s">
        <v>23</v>
      </c>
      <c r="I272" t="s">
        <v>23</v>
      </c>
      <c r="J272" t="s">
        <v>5135</v>
      </c>
      <c r="K272" t="s">
        <v>5136</v>
      </c>
      <c r="L272" t="s">
        <v>5137</v>
      </c>
      <c r="M272" t="s">
        <v>5138</v>
      </c>
      <c r="N272" t="s">
        <v>23</v>
      </c>
      <c r="O272" t="s">
        <v>360</v>
      </c>
      <c r="P272" t="s">
        <v>5139</v>
      </c>
      <c r="Q272" t="s">
        <v>120</v>
      </c>
    </row>
    <row r="273" spans="1:17">
      <c r="A273">
        <v>2510973</v>
      </c>
      <c r="B273" t="s">
        <v>282</v>
      </c>
      <c r="C273" t="s">
        <v>3146</v>
      </c>
      <c r="D273" t="s">
        <v>3147</v>
      </c>
      <c r="E273" s="605" t="s">
        <v>359</v>
      </c>
      <c r="F273" t="s">
        <v>3148</v>
      </c>
      <c r="G273" t="s">
        <v>5140</v>
      </c>
      <c r="H273" t="s">
        <v>23</v>
      </c>
      <c r="I273" t="s">
        <v>23</v>
      </c>
      <c r="J273" t="s">
        <v>5141</v>
      </c>
      <c r="K273" t="s">
        <v>5142</v>
      </c>
      <c r="L273" t="s">
        <v>5143</v>
      </c>
      <c r="M273" t="s">
        <v>5144</v>
      </c>
      <c r="N273" t="s">
        <v>23</v>
      </c>
      <c r="O273" t="s">
        <v>360</v>
      </c>
      <c r="P273" t="s">
        <v>5145</v>
      </c>
      <c r="Q273" t="s">
        <v>243</v>
      </c>
    </row>
    <row r="274" spans="1:17">
      <c r="A274">
        <v>2511120</v>
      </c>
      <c r="B274" t="s">
        <v>336</v>
      </c>
      <c r="C274" t="s">
        <v>3146</v>
      </c>
      <c r="D274" t="s">
        <v>3147</v>
      </c>
      <c r="E274" s="605" t="s">
        <v>359</v>
      </c>
      <c r="F274" t="s">
        <v>3148</v>
      </c>
      <c r="G274" t="s">
        <v>5146</v>
      </c>
      <c r="H274" t="s">
        <v>5147</v>
      </c>
      <c r="I274" t="s">
        <v>23</v>
      </c>
      <c r="J274" t="s">
        <v>5148</v>
      </c>
      <c r="K274" t="s">
        <v>5149</v>
      </c>
      <c r="L274" t="s">
        <v>5150</v>
      </c>
      <c r="M274" t="s">
        <v>5151</v>
      </c>
      <c r="N274" t="s">
        <v>362</v>
      </c>
      <c r="O274" t="s">
        <v>360</v>
      </c>
      <c r="P274" t="s">
        <v>5152</v>
      </c>
      <c r="Q274" t="s">
        <v>3997</v>
      </c>
    </row>
    <row r="275" spans="1:17">
      <c r="A275">
        <v>2511120</v>
      </c>
      <c r="B275" t="s">
        <v>336</v>
      </c>
      <c r="C275" t="s">
        <v>3146</v>
      </c>
      <c r="D275" t="s">
        <v>3147</v>
      </c>
      <c r="E275" s="605" t="s">
        <v>359</v>
      </c>
      <c r="F275" t="s">
        <v>3148</v>
      </c>
      <c r="G275" t="s">
        <v>5146</v>
      </c>
      <c r="H275" t="s">
        <v>5147</v>
      </c>
      <c r="I275" t="s">
        <v>23</v>
      </c>
      <c r="J275" t="s">
        <v>5148</v>
      </c>
      <c r="K275" t="s">
        <v>5149</v>
      </c>
      <c r="L275" t="s">
        <v>5150</v>
      </c>
      <c r="M275" t="s">
        <v>5151</v>
      </c>
      <c r="N275" t="s">
        <v>362</v>
      </c>
      <c r="O275" t="s">
        <v>360</v>
      </c>
      <c r="P275" t="s">
        <v>5152</v>
      </c>
      <c r="Q275" t="s">
        <v>3997</v>
      </c>
    </row>
    <row r="276" spans="1:17">
      <c r="A276">
        <v>2511211</v>
      </c>
      <c r="B276" t="s">
        <v>242</v>
      </c>
      <c r="C276" t="s">
        <v>3146</v>
      </c>
      <c r="D276" t="s">
        <v>3147</v>
      </c>
      <c r="E276" s="605" t="s">
        <v>359</v>
      </c>
      <c r="F276" t="s">
        <v>3148</v>
      </c>
      <c r="G276" t="s">
        <v>5153</v>
      </c>
      <c r="H276" t="s">
        <v>23</v>
      </c>
      <c r="I276" t="s">
        <v>23</v>
      </c>
      <c r="J276" t="s">
        <v>5154</v>
      </c>
      <c r="K276" t="s">
        <v>5155</v>
      </c>
      <c r="L276" t="s">
        <v>5156</v>
      </c>
      <c r="M276" t="s">
        <v>5157</v>
      </c>
      <c r="N276" t="s">
        <v>5158</v>
      </c>
      <c r="O276" t="s">
        <v>360</v>
      </c>
      <c r="P276" t="s">
        <v>5159</v>
      </c>
      <c r="Q276" t="s">
        <v>120</v>
      </c>
    </row>
    <row r="277" spans="1:17">
      <c r="A277">
        <v>2511229</v>
      </c>
      <c r="B277" t="s">
        <v>93</v>
      </c>
      <c r="C277" t="s">
        <v>3146</v>
      </c>
      <c r="D277" t="s">
        <v>3147</v>
      </c>
      <c r="E277" s="605" t="s">
        <v>359</v>
      </c>
      <c r="F277" t="s">
        <v>3148</v>
      </c>
      <c r="G277" t="s">
        <v>5160</v>
      </c>
      <c r="H277" t="s">
        <v>23</v>
      </c>
      <c r="I277" t="s">
        <v>23</v>
      </c>
      <c r="J277" t="s">
        <v>5161</v>
      </c>
      <c r="K277" t="s">
        <v>5162</v>
      </c>
      <c r="L277" t="s">
        <v>5163</v>
      </c>
      <c r="M277" t="s">
        <v>5164</v>
      </c>
      <c r="N277" t="s">
        <v>23</v>
      </c>
      <c r="O277" t="s">
        <v>360</v>
      </c>
      <c r="P277" t="s">
        <v>5165</v>
      </c>
      <c r="Q277" t="s">
        <v>3800</v>
      </c>
    </row>
    <row r="278" spans="1:17">
      <c r="A278">
        <v>2610583</v>
      </c>
      <c r="B278" t="s">
        <v>133</v>
      </c>
      <c r="C278" t="s">
        <v>3146</v>
      </c>
      <c r="D278" t="s">
        <v>3147</v>
      </c>
      <c r="E278" s="605" t="s">
        <v>359</v>
      </c>
      <c r="F278" t="s">
        <v>3148</v>
      </c>
      <c r="G278" t="s">
        <v>5166</v>
      </c>
      <c r="H278" t="s">
        <v>23</v>
      </c>
      <c r="I278" t="s">
        <v>23</v>
      </c>
      <c r="J278" t="s">
        <v>5167</v>
      </c>
      <c r="K278" t="s">
        <v>5168</v>
      </c>
      <c r="L278" t="s">
        <v>5169</v>
      </c>
      <c r="M278" t="s">
        <v>5170</v>
      </c>
      <c r="N278" t="s">
        <v>23</v>
      </c>
      <c r="O278" t="s">
        <v>360</v>
      </c>
      <c r="P278" t="s">
        <v>3979</v>
      </c>
      <c r="Q278" t="s">
        <v>120</v>
      </c>
    </row>
    <row r="279" spans="1:17">
      <c r="A279">
        <v>2710581</v>
      </c>
      <c r="B279" t="s">
        <v>87</v>
      </c>
      <c r="C279" t="s">
        <v>3146</v>
      </c>
      <c r="D279" t="s">
        <v>3147</v>
      </c>
      <c r="E279" s="605" t="s">
        <v>359</v>
      </c>
      <c r="F279" t="s">
        <v>3148</v>
      </c>
      <c r="G279" t="s">
        <v>5171</v>
      </c>
      <c r="H279" t="s">
        <v>23</v>
      </c>
      <c r="I279" t="s">
        <v>23</v>
      </c>
      <c r="J279" t="s">
        <v>5172</v>
      </c>
      <c r="K279" t="s">
        <v>5173</v>
      </c>
      <c r="L279" t="s">
        <v>5174</v>
      </c>
      <c r="M279" t="s">
        <v>5174</v>
      </c>
      <c r="N279" t="s">
        <v>23</v>
      </c>
      <c r="O279" t="s">
        <v>360</v>
      </c>
      <c r="P279" t="s">
        <v>5175</v>
      </c>
      <c r="Q279" t="s">
        <v>118</v>
      </c>
    </row>
    <row r="280" spans="1:17">
      <c r="A280">
        <v>2710672</v>
      </c>
      <c r="B280" t="s">
        <v>85</v>
      </c>
      <c r="C280" t="s">
        <v>3146</v>
      </c>
      <c r="D280" t="s">
        <v>3147</v>
      </c>
      <c r="E280" s="605" t="s">
        <v>359</v>
      </c>
      <c r="F280" t="s">
        <v>3148</v>
      </c>
      <c r="G280" t="s">
        <v>5176</v>
      </c>
      <c r="H280" t="s">
        <v>23</v>
      </c>
      <c r="I280" t="s">
        <v>23</v>
      </c>
      <c r="J280" t="s">
        <v>5177</v>
      </c>
      <c r="K280" t="s">
        <v>5178</v>
      </c>
      <c r="L280" t="s">
        <v>5179</v>
      </c>
      <c r="M280" t="s">
        <v>5180</v>
      </c>
      <c r="N280" t="s">
        <v>23</v>
      </c>
      <c r="O280" t="s">
        <v>360</v>
      </c>
      <c r="P280" t="s">
        <v>5181</v>
      </c>
      <c r="Q280" t="s">
        <v>3800</v>
      </c>
    </row>
    <row r="281" spans="1:17">
      <c r="A281">
        <v>2810167</v>
      </c>
      <c r="B281" t="s">
        <v>219</v>
      </c>
      <c r="C281" t="s">
        <v>3146</v>
      </c>
      <c r="D281" t="s">
        <v>3147</v>
      </c>
      <c r="E281" s="605" t="s">
        <v>359</v>
      </c>
      <c r="F281" t="s">
        <v>3148</v>
      </c>
      <c r="G281" t="s">
        <v>3925</v>
      </c>
      <c r="H281" t="s">
        <v>23</v>
      </c>
      <c r="I281" t="s">
        <v>23</v>
      </c>
      <c r="J281" t="s">
        <v>3926</v>
      </c>
      <c r="K281" t="s">
        <v>3927</v>
      </c>
      <c r="L281" t="s">
        <v>3928</v>
      </c>
      <c r="M281" t="s">
        <v>3929</v>
      </c>
      <c r="N281" t="s">
        <v>3930</v>
      </c>
      <c r="O281" t="s">
        <v>360</v>
      </c>
      <c r="P281" t="s">
        <v>5182</v>
      </c>
      <c r="Q281" t="s">
        <v>120</v>
      </c>
    </row>
    <row r="282" spans="1:17">
      <c r="A282">
        <v>2810670</v>
      </c>
      <c r="B282" t="s">
        <v>295</v>
      </c>
      <c r="C282" t="s">
        <v>3146</v>
      </c>
      <c r="D282" t="s">
        <v>3147</v>
      </c>
      <c r="E282" s="605" t="s">
        <v>359</v>
      </c>
      <c r="F282" t="s">
        <v>3148</v>
      </c>
      <c r="G282" t="s">
        <v>5183</v>
      </c>
      <c r="H282" t="s">
        <v>5184</v>
      </c>
      <c r="I282" t="s">
        <v>23</v>
      </c>
      <c r="J282" t="s">
        <v>5185</v>
      </c>
      <c r="K282" t="s">
        <v>5186</v>
      </c>
      <c r="L282" t="s">
        <v>5187</v>
      </c>
      <c r="M282" t="s">
        <v>5188</v>
      </c>
      <c r="N282" t="s">
        <v>23</v>
      </c>
      <c r="O282" t="s">
        <v>360</v>
      </c>
      <c r="P282" t="s">
        <v>5189</v>
      </c>
      <c r="Q282" t="s">
        <v>166</v>
      </c>
    </row>
    <row r="283" spans="1:17">
      <c r="A283">
        <v>2810670</v>
      </c>
      <c r="B283" t="s">
        <v>295</v>
      </c>
      <c r="C283" t="s">
        <v>3146</v>
      </c>
      <c r="D283" t="s">
        <v>3147</v>
      </c>
      <c r="E283" s="605" t="s">
        <v>359</v>
      </c>
      <c r="F283" t="s">
        <v>3148</v>
      </c>
      <c r="G283" t="s">
        <v>5183</v>
      </c>
      <c r="H283" t="s">
        <v>5184</v>
      </c>
      <c r="I283" t="s">
        <v>23</v>
      </c>
      <c r="J283" t="s">
        <v>5185</v>
      </c>
      <c r="K283" t="s">
        <v>5186</v>
      </c>
      <c r="L283" t="s">
        <v>5187</v>
      </c>
      <c r="M283" t="s">
        <v>5188</v>
      </c>
      <c r="N283" t="s">
        <v>23</v>
      </c>
      <c r="O283" t="s">
        <v>360</v>
      </c>
      <c r="P283" t="s">
        <v>5189</v>
      </c>
      <c r="Q283" t="s">
        <v>166</v>
      </c>
    </row>
    <row r="284" spans="1:17">
      <c r="A284">
        <v>2810753</v>
      </c>
      <c r="B284" t="s">
        <v>151</v>
      </c>
      <c r="C284" t="s">
        <v>3146</v>
      </c>
      <c r="D284" t="s">
        <v>3147</v>
      </c>
      <c r="E284" s="605" t="s">
        <v>359</v>
      </c>
      <c r="F284" t="s">
        <v>3148</v>
      </c>
      <c r="G284" t="s">
        <v>5190</v>
      </c>
      <c r="H284" t="s">
        <v>23</v>
      </c>
      <c r="I284" t="s">
        <v>23</v>
      </c>
      <c r="J284" t="s">
        <v>5191</v>
      </c>
      <c r="K284" t="s">
        <v>5192</v>
      </c>
      <c r="L284" t="s">
        <v>5193</v>
      </c>
      <c r="M284" t="s">
        <v>5194</v>
      </c>
      <c r="N284" t="s">
        <v>23</v>
      </c>
      <c r="O284" t="s">
        <v>360</v>
      </c>
      <c r="P284" t="s">
        <v>3971</v>
      </c>
      <c r="Q284" t="s">
        <v>120</v>
      </c>
    </row>
    <row r="285" spans="1:17">
      <c r="A285">
        <v>2810803</v>
      </c>
      <c r="B285" t="s">
        <v>155</v>
      </c>
      <c r="C285" t="s">
        <v>3146</v>
      </c>
      <c r="D285" t="s">
        <v>3147</v>
      </c>
      <c r="E285" s="605" t="s">
        <v>359</v>
      </c>
      <c r="F285" t="s">
        <v>3148</v>
      </c>
      <c r="G285" t="s">
        <v>5195</v>
      </c>
      <c r="H285" t="s">
        <v>23</v>
      </c>
      <c r="I285" t="s">
        <v>23</v>
      </c>
      <c r="J285" t="s">
        <v>5196</v>
      </c>
      <c r="K285" t="s">
        <v>5197</v>
      </c>
      <c r="L285" t="s">
        <v>5198</v>
      </c>
      <c r="M285" t="s">
        <v>5199</v>
      </c>
      <c r="N285" t="s">
        <v>23</v>
      </c>
      <c r="O285" t="s">
        <v>360</v>
      </c>
      <c r="P285" t="s">
        <v>5200</v>
      </c>
      <c r="Q285" t="s">
        <v>120</v>
      </c>
    </row>
    <row r="286" spans="1:17">
      <c r="A286">
        <v>3010981</v>
      </c>
      <c r="B286" t="s">
        <v>272</v>
      </c>
      <c r="C286" t="s">
        <v>3146</v>
      </c>
      <c r="D286" t="s">
        <v>3147</v>
      </c>
      <c r="E286" s="605" t="s">
        <v>359</v>
      </c>
      <c r="F286" t="s">
        <v>3148</v>
      </c>
      <c r="G286" t="s">
        <v>5201</v>
      </c>
      <c r="H286" t="s">
        <v>23</v>
      </c>
      <c r="I286" t="s">
        <v>23</v>
      </c>
      <c r="J286" t="s">
        <v>5202</v>
      </c>
      <c r="K286" t="s">
        <v>5203</v>
      </c>
      <c r="L286" t="s">
        <v>5204</v>
      </c>
      <c r="M286" t="s">
        <v>5205</v>
      </c>
      <c r="N286" t="s">
        <v>23</v>
      </c>
      <c r="O286" t="s">
        <v>360</v>
      </c>
      <c r="P286" t="s">
        <v>5206</v>
      </c>
      <c r="Q286" t="s">
        <v>342</v>
      </c>
    </row>
    <row r="287" spans="1:17">
      <c r="A287">
        <v>3010999</v>
      </c>
      <c r="B287" t="s">
        <v>300</v>
      </c>
      <c r="C287" t="s">
        <v>3146</v>
      </c>
      <c r="D287" t="s">
        <v>3147</v>
      </c>
      <c r="E287" s="605" t="s">
        <v>359</v>
      </c>
      <c r="F287" t="s">
        <v>3148</v>
      </c>
      <c r="G287" t="s">
        <v>5207</v>
      </c>
      <c r="H287" t="s">
        <v>23</v>
      </c>
      <c r="I287" t="s">
        <v>23</v>
      </c>
      <c r="J287" t="s">
        <v>5208</v>
      </c>
      <c r="K287" t="s">
        <v>5209</v>
      </c>
      <c r="L287" t="s">
        <v>5210</v>
      </c>
      <c r="M287" t="s">
        <v>5211</v>
      </c>
      <c r="N287" t="s">
        <v>23</v>
      </c>
      <c r="O287" t="s">
        <v>360</v>
      </c>
      <c r="P287" t="s">
        <v>5212</v>
      </c>
      <c r="Q287" t="s">
        <v>169</v>
      </c>
    </row>
    <row r="288" spans="1:17">
      <c r="A288">
        <v>3010999</v>
      </c>
      <c r="B288" t="s">
        <v>300</v>
      </c>
      <c r="C288" t="s">
        <v>3146</v>
      </c>
      <c r="D288" t="s">
        <v>3147</v>
      </c>
      <c r="E288" s="605" t="s">
        <v>359</v>
      </c>
      <c r="F288" t="s">
        <v>3148</v>
      </c>
      <c r="G288" t="s">
        <v>5207</v>
      </c>
      <c r="H288" t="s">
        <v>23</v>
      </c>
      <c r="I288" t="s">
        <v>23</v>
      </c>
      <c r="J288" t="s">
        <v>5208</v>
      </c>
      <c r="K288" t="s">
        <v>5209</v>
      </c>
      <c r="L288" t="s">
        <v>5210</v>
      </c>
      <c r="M288" t="s">
        <v>5211</v>
      </c>
      <c r="N288" t="s">
        <v>23</v>
      </c>
      <c r="O288" t="s">
        <v>360</v>
      </c>
      <c r="P288" t="s">
        <v>5212</v>
      </c>
      <c r="Q288" t="s">
        <v>169</v>
      </c>
    </row>
    <row r="289" spans="1:17">
      <c r="A289">
        <v>3011104</v>
      </c>
      <c r="B289" t="s">
        <v>264</v>
      </c>
      <c r="C289" t="s">
        <v>3146</v>
      </c>
      <c r="D289" t="s">
        <v>3147</v>
      </c>
      <c r="E289" s="605" t="s">
        <v>359</v>
      </c>
      <c r="F289" t="s">
        <v>3148</v>
      </c>
      <c r="G289" t="s">
        <v>5213</v>
      </c>
      <c r="H289" t="s">
        <v>23</v>
      </c>
      <c r="I289" t="s">
        <v>23</v>
      </c>
      <c r="J289" t="s">
        <v>5214</v>
      </c>
      <c r="K289" t="s">
        <v>5215</v>
      </c>
      <c r="L289" t="s">
        <v>5216</v>
      </c>
      <c r="M289" t="s">
        <v>5217</v>
      </c>
      <c r="N289" t="s">
        <v>23</v>
      </c>
      <c r="O289" t="s">
        <v>360</v>
      </c>
      <c r="P289" t="s">
        <v>5218</v>
      </c>
      <c r="Q289" t="s">
        <v>4112</v>
      </c>
    </row>
    <row r="290" spans="1:17">
      <c r="A290">
        <v>3011104</v>
      </c>
      <c r="B290" t="s">
        <v>264</v>
      </c>
      <c r="C290" t="s">
        <v>3146</v>
      </c>
      <c r="D290" t="s">
        <v>3147</v>
      </c>
      <c r="E290" s="605" t="s">
        <v>359</v>
      </c>
      <c r="F290" t="s">
        <v>3148</v>
      </c>
      <c r="G290" t="s">
        <v>5213</v>
      </c>
      <c r="H290" t="s">
        <v>23</v>
      </c>
      <c r="I290" t="s">
        <v>23</v>
      </c>
      <c r="J290" t="s">
        <v>5214</v>
      </c>
      <c r="K290" t="s">
        <v>5215</v>
      </c>
      <c r="L290" t="s">
        <v>5216</v>
      </c>
      <c r="M290" t="s">
        <v>5217</v>
      </c>
      <c r="N290" t="s">
        <v>23</v>
      </c>
      <c r="O290" t="s">
        <v>360</v>
      </c>
      <c r="P290" t="s">
        <v>5218</v>
      </c>
      <c r="Q290" t="s">
        <v>4112</v>
      </c>
    </row>
    <row r="291" spans="1:17">
      <c r="A291">
        <v>3111177</v>
      </c>
      <c r="B291" t="s">
        <v>77</v>
      </c>
      <c r="C291" t="s">
        <v>3146</v>
      </c>
      <c r="D291" t="s">
        <v>3147</v>
      </c>
      <c r="E291" s="605" t="s">
        <v>359</v>
      </c>
      <c r="F291" t="s">
        <v>3148</v>
      </c>
      <c r="G291" t="s">
        <v>2090</v>
      </c>
      <c r="H291" t="s">
        <v>23</v>
      </c>
      <c r="I291" t="s">
        <v>23</v>
      </c>
      <c r="J291" t="s">
        <v>3410</v>
      </c>
      <c r="K291" t="s">
        <v>5219</v>
      </c>
      <c r="L291" t="s">
        <v>5220</v>
      </c>
      <c r="M291" t="s">
        <v>5221</v>
      </c>
      <c r="N291" t="s">
        <v>23</v>
      </c>
      <c r="O291" t="s">
        <v>360</v>
      </c>
      <c r="P291" t="s">
        <v>5222</v>
      </c>
      <c r="Q291" t="s">
        <v>118</v>
      </c>
    </row>
    <row r="292" spans="1:17">
      <c r="A292">
        <v>3111326</v>
      </c>
      <c r="B292" t="s">
        <v>154</v>
      </c>
      <c r="C292" t="s">
        <v>3146</v>
      </c>
      <c r="D292" t="s">
        <v>3147</v>
      </c>
      <c r="E292" s="605" t="s">
        <v>359</v>
      </c>
      <c r="F292" t="s">
        <v>3148</v>
      </c>
      <c r="G292" t="s">
        <v>5223</v>
      </c>
      <c r="H292" t="s">
        <v>23</v>
      </c>
      <c r="I292" t="s">
        <v>23</v>
      </c>
      <c r="J292" t="s">
        <v>5224</v>
      </c>
      <c r="K292" t="s">
        <v>5225</v>
      </c>
      <c r="L292" t="s">
        <v>5226</v>
      </c>
      <c r="M292" t="s">
        <v>5227</v>
      </c>
      <c r="N292" t="s">
        <v>23</v>
      </c>
      <c r="O292" t="s">
        <v>360</v>
      </c>
      <c r="P292" t="s">
        <v>4023</v>
      </c>
      <c r="Q292" t="s">
        <v>120</v>
      </c>
    </row>
    <row r="293" spans="1:17">
      <c r="A293">
        <v>3111524</v>
      </c>
      <c r="B293" t="s">
        <v>289</v>
      </c>
      <c r="C293" t="s">
        <v>3146</v>
      </c>
      <c r="D293" t="s">
        <v>3147</v>
      </c>
      <c r="E293" s="605" t="s">
        <v>359</v>
      </c>
      <c r="F293" t="s">
        <v>3148</v>
      </c>
      <c r="G293" t="s">
        <v>3409</v>
      </c>
      <c r="H293" t="s">
        <v>23</v>
      </c>
      <c r="I293" t="s">
        <v>23</v>
      </c>
      <c r="J293" t="s">
        <v>3410</v>
      </c>
      <c r="K293" t="s">
        <v>3411</v>
      </c>
      <c r="L293" t="s">
        <v>3412</v>
      </c>
      <c r="M293" t="s">
        <v>3413</v>
      </c>
      <c r="N293" t="s">
        <v>3414</v>
      </c>
      <c r="O293" t="s">
        <v>360</v>
      </c>
      <c r="P293" t="s">
        <v>5228</v>
      </c>
      <c r="Q293" t="s">
        <v>169</v>
      </c>
    </row>
    <row r="294" spans="1:17">
      <c r="A294">
        <v>3111557</v>
      </c>
      <c r="B294" t="s">
        <v>327</v>
      </c>
      <c r="C294" t="s">
        <v>3146</v>
      </c>
      <c r="D294" t="s">
        <v>3147</v>
      </c>
      <c r="E294" s="605" t="s">
        <v>359</v>
      </c>
      <c r="F294" t="s">
        <v>3148</v>
      </c>
      <c r="G294" t="s">
        <v>5229</v>
      </c>
      <c r="H294" t="s">
        <v>23</v>
      </c>
      <c r="I294" t="s">
        <v>23</v>
      </c>
      <c r="J294" t="s">
        <v>5230</v>
      </c>
      <c r="K294" t="s">
        <v>5231</v>
      </c>
      <c r="L294" t="s">
        <v>5232</v>
      </c>
      <c r="M294" t="s">
        <v>5233</v>
      </c>
      <c r="N294" t="s">
        <v>23</v>
      </c>
      <c r="O294" t="s">
        <v>360</v>
      </c>
      <c r="P294" t="s">
        <v>5234</v>
      </c>
      <c r="Q294" t="s">
        <v>118</v>
      </c>
    </row>
    <row r="295" spans="1:17">
      <c r="A295">
        <v>3111565</v>
      </c>
      <c r="B295" t="s">
        <v>92</v>
      </c>
      <c r="C295" t="s">
        <v>3146</v>
      </c>
      <c r="D295" t="s">
        <v>3147</v>
      </c>
      <c r="E295" s="605" t="s">
        <v>359</v>
      </c>
      <c r="F295" t="s">
        <v>3148</v>
      </c>
      <c r="G295" t="s">
        <v>5235</v>
      </c>
      <c r="H295" t="s">
        <v>23</v>
      </c>
      <c r="I295" t="s">
        <v>23</v>
      </c>
      <c r="J295" t="s">
        <v>5236</v>
      </c>
      <c r="K295" t="s">
        <v>5237</v>
      </c>
      <c r="L295" t="s">
        <v>5238</v>
      </c>
      <c r="M295" t="s">
        <v>5239</v>
      </c>
      <c r="N295" t="s">
        <v>23</v>
      </c>
      <c r="O295" t="s">
        <v>360</v>
      </c>
      <c r="P295" t="s">
        <v>5240</v>
      </c>
      <c r="Q295" t="s">
        <v>3800</v>
      </c>
    </row>
    <row r="296" spans="1:17">
      <c r="A296">
        <v>3111599</v>
      </c>
      <c r="B296" t="s">
        <v>269</v>
      </c>
      <c r="C296" t="s">
        <v>3146</v>
      </c>
      <c r="D296" t="s">
        <v>3147</v>
      </c>
      <c r="E296" s="605" t="s">
        <v>359</v>
      </c>
      <c r="F296" t="s">
        <v>3148</v>
      </c>
      <c r="G296" t="s">
        <v>5241</v>
      </c>
      <c r="H296" t="s">
        <v>23</v>
      </c>
      <c r="I296" t="s">
        <v>23</v>
      </c>
      <c r="J296" t="s">
        <v>3410</v>
      </c>
      <c r="K296" t="s">
        <v>5242</v>
      </c>
      <c r="L296" t="s">
        <v>5243</v>
      </c>
      <c r="M296" t="s">
        <v>5244</v>
      </c>
      <c r="N296" t="s">
        <v>23</v>
      </c>
      <c r="O296" t="s">
        <v>360</v>
      </c>
      <c r="P296" t="s">
        <v>5245</v>
      </c>
      <c r="Q296" t="s">
        <v>342</v>
      </c>
    </row>
    <row r="297" spans="1:17">
      <c r="A297">
        <v>3211043</v>
      </c>
      <c r="B297" t="s">
        <v>83</v>
      </c>
      <c r="C297" t="s">
        <v>3146</v>
      </c>
      <c r="D297" t="s">
        <v>3147</v>
      </c>
      <c r="E297" s="605" t="s">
        <v>359</v>
      </c>
      <c r="F297" t="s">
        <v>3148</v>
      </c>
      <c r="G297" t="s">
        <v>5246</v>
      </c>
      <c r="H297" t="s">
        <v>23</v>
      </c>
      <c r="I297" t="s">
        <v>23</v>
      </c>
      <c r="J297" t="s">
        <v>5247</v>
      </c>
      <c r="K297" t="s">
        <v>5248</v>
      </c>
      <c r="L297" t="s">
        <v>5249</v>
      </c>
      <c r="M297" t="s">
        <v>5250</v>
      </c>
      <c r="N297" t="s">
        <v>23</v>
      </c>
      <c r="O297" t="s">
        <v>360</v>
      </c>
      <c r="P297" t="s">
        <v>5251</v>
      </c>
      <c r="Q297" t="s">
        <v>118</v>
      </c>
    </row>
    <row r="298" spans="1:17">
      <c r="A298">
        <v>3211118</v>
      </c>
      <c r="B298" t="s">
        <v>288</v>
      </c>
      <c r="C298" t="s">
        <v>3146</v>
      </c>
      <c r="D298" t="s">
        <v>3147</v>
      </c>
      <c r="E298" s="605" t="s">
        <v>359</v>
      </c>
      <c r="F298" t="s">
        <v>3148</v>
      </c>
      <c r="G298" t="s">
        <v>5252</v>
      </c>
      <c r="H298" t="s">
        <v>5253</v>
      </c>
      <c r="I298" t="s">
        <v>23</v>
      </c>
      <c r="J298" t="s">
        <v>5254</v>
      </c>
      <c r="K298" t="s">
        <v>5255</v>
      </c>
      <c r="L298" t="s">
        <v>5256</v>
      </c>
      <c r="M298" t="s">
        <v>5257</v>
      </c>
      <c r="N298" t="s">
        <v>23</v>
      </c>
      <c r="O298" t="s">
        <v>360</v>
      </c>
      <c r="P298" t="s">
        <v>5258</v>
      </c>
      <c r="Q298" t="s">
        <v>3749</v>
      </c>
    </row>
    <row r="299" spans="1:17">
      <c r="A299">
        <v>3211258</v>
      </c>
      <c r="B299" t="s">
        <v>170</v>
      </c>
      <c r="C299" t="s">
        <v>3146</v>
      </c>
      <c r="D299" t="s">
        <v>3147</v>
      </c>
      <c r="E299" s="605" t="s">
        <v>359</v>
      </c>
      <c r="F299" t="s">
        <v>3148</v>
      </c>
      <c r="G299" t="s">
        <v>2089</v>
      </c>
      <c r="H299" t="s">
        <v>23</v>
      </c>
      <c r="I299" t="s">
        <v>23</v>
      </c>
      <c r="J299" t="s">
        <v>5259</v>
      </c>
      <c r="K299" t="s">
        <v>5260</v>
      </c>
      <c r="L299" t="s">
        <v>5261</v>
      </c>
      <c r="M299" t="s">
        <v>5262</v>
      </c>
      <c r="N299" t="s">
        <v>23</v>
      </c>
      <c r="O299" t="s">
        <v>360</v>
      </c>
      <c r="P299" t="s">
        <v>4029</v>
      </c>
      <c r="Q299" t="s">
        <v>120</v>
      </c>
    </row>
    <row r="300" spans="1:17">
      <c r="A300">
        <v>3211365</v>
      </c>
      <c r="B300" t="s">
        <v>22</v>
      </c>
      <c r="C300" t="s">
        <v>3146</v>
      </c>
      <c r="D300" t="s">
        <v>3147</v>
      </c>
      <c r="E300" s="605" t="s">
        <v>359</v>
      </c>
      <c r="F300" t="s">
        <v>3148</v>
      </c>
      <c r="G300" t="s">
        <v>4948</v>
      </c>
      <c r="H300" t="s">
        <v>23</v>
      </c>
      <c r="I300" t="s">
        <v>23</v>
      </c>
      <c r="J300" t="s">
        <v>3946</v>
      </c>
      <c r="K300" t="s">
        <v>5263</v>
      </c>
      <c r="L300" t="s">
        <v>5264</v>
      </c>
      <c r="M300" t="s">
        <v>5265</v>
      </c>
      <c r="N300" t="s">
        <v>23</v>
      </c>
      <c r="O300" t="s">
        <v>360</v>
      </c>
      <c r="P300" t="s">
        <v>381</v>
      </c>
      <c r="Q300" t="s">
        <v>2138</v>
      </c>
    </row>
    <row r="301" spans="1:17">
      <c r="A301">
        <v>3310647</v>
      </c>
      <c r="B301" t="s">
        <v>152</v>
      </c>
      <c r="C301" t="s">
        <v>3146</v>
      </c>
      <c r="D301" t="s">
        <v>3147</v>
      </c>
      <c r="E301" s="605" t="s">
        <v>359</v>
      </c>
      <c r="F301" t="s">
        <v>3148</v>
      </c>
      <c r="G301" t="s">
        <v>5266</v>
      </c>
      <c r="H301" t="s">
        <v>23</v>
      </c>
      <c r="I301" t="s">
        <v>23</v>
      </c>
      <c r="J301" t="s">
        <v>5267</v>
      </c>
      <c r="K301" t="s">
        <v>5268</v>
      </c>
      <c r="L301" t="s">
        <v>5269</v>
      </c>
      <c r="M301" t="s">
        <v>5270</v>
      </c>
      <c r="N301" t="s">
        <v>23</v>
      </c>
      <c r="O301" t="s">
        <v>360</v>
      </c>
      <c r="P301" t="s">
        <v>3980</v>
      </c>
      <c r="Q301" t="s">
        <v>120</v>
      </c>
    </row>
    <row r="302" spans="1:17">
      <c r="A302">
        <v>3310712</v>
      </c>
      <c r="B302" t="s">
        <v>273</v>
      </c>
      <c r="C302" t="s">
        <v>3146</v>
      </c>
      <c r="D302" t="s">
        <v>3147</v>
      </c>
      <c r="E302" s="605" t="s">
        <v>359</v>
      </c>
      <c r="F302" t="s">
        <v>3148</v>
      </c>
      <c r="G302" t="s">
        <v>5271</v>
      </c>
      <c r="H302" t="s">
        <v>23</v>
      </c>
      <c r="I302" t="s">
        <v>23</v>
      </c>
      <c r="J302" t="s">
        <v>5272</v>
      </c>
      <c r="K302" t="s">
        <v>5273</v>
      </c>
      <c r="L302" t="s">
        <v>5274</v>
      </c>
      <c r="M302" t="s">
        <v>5275</v>
      </c>
      <c r="N302" t="s">
        <v>23</v>
      </c>
      <c r="O302" t="s">
        <v>360</v>
      </c>
      <c r="P302" t="s">
        <v>5276</v>
      </c>
      <c r="Q302" t="s">
        <v>81</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rgb="FF00B050"/>
  </sheetPr>
  <dimension ref="A1:Q3"/>
  <sheetViews>
    <sheetView workbookViewId="0">
      <selection activeCell="S11" sqref="S11"/>
    </sheetView>
  </sheetViews>
  <sheetFormatPr defaultRowHeight="18.75"/>
  <cols>
    <col min="2" max="2" width="4.875" customWidth="1"/>
    <col min="3" max="3" width="5.75" customWidth="1"/>
    <col min="5" max="5" width="26.875" style="605" customWidth="1"/>
    <col min="6" max="6" width="6" customWidth="1"/>
    <col min="7" max="7" width="13.375" customWidth="1"/>
    <col min="8" max="8" width="4.75" customWidth="1"/>
    <col min="9" max="9" width="3" customWidth="1"/>
  </cols>
  <sheetData>
    <row r="1" spans="1:17">
      <c r="A1" s="600">
        <v>415118</v>
      </c>
      <c r="B1" t="s">
        <v>22</v>
      </c>
      <c r="C1" t="s">
        <v>3146</v>
      </c>
      <c r="D1" t="s">
        <v>3147</v>
      </c>
      <c r="E1" s="605" t="s">
        <v>363</v>
      </c>
      <c r="F1" t="s">
        <v>3148</v>
      </c>
      <c r="G1" t="s">
        <v>3311</v>
      </c>
      <c r="H1" t="s">
        <v>23</v>
      </c>
      <c r="I1" t="s">
        <v>23</v>
      </c>
      <c r="J1" t="s">
        <v>3312</v>
      </c>
      <c r="K1" t="s">
        <v>3313</v>
      </c>
      <c r="L1" t="s">
        <v>3314</v>
      </c>
      <c r="M1" t="s">
        <v>3315</v>
      </c>
      <c r="N1" t="s">
        <v>23</v>
      </c>
      <c r="O1" t="s">
        <v>364</v>
      </c>
      <c r="P1" t="s">
        <v>28</v>
      </c>
      <c r="Q1" t="s">
        <v>5277</v>
      </c>
    </row>
    <row r="2" spans="1:17">
      <c r="A2" s="2">
        <v>1110080</v>
      </c>
      <c r="B2" t="s">
        <v>29</v>
      </c>
      <c r="C2" t="s">
        <v>3146</v>
      </c>
      <c r="D2" t="s">
        <v>3147</v>
      </c>
      <c r="E2" s="605" t="s">
        <v>363</v>
      </c>
      <c r="F2" t="s">
        <v>3148</v>
      </c>
      <c r="G2" t="s">
        <v>3872</v>
      </c>
      <c r="H2" t="s">
        <v>23</v>
      </c>
      <c r="I2" t="s">
        <v>23</v>
      </c>
      <c r="J2" t="s">
        <v>3873</v>
      </c>
      <c r="K2" t="s">
        <v>3874</v>
      </c>
      <c r="L2" t="s">
        <v>3875</v>
      </c>
      <c r="M2" t="s">
        <v>3876</v>
      </c>
      <c r="N2" t="s">
        <v>3877</v>
      </c>
      <c r="O2" t="s">
        <v>364</v>
      </c>
      <c r="P2" t="s">
        <v>61</v>
      </c>
      <c r="Q2" t="s">
        <v>156</v>
      </c>
    </row>
    <row r="3" spans="1:17">
      <c r="A3" s="2">
        <v>2710441</v>
      </c>
      <c r="B3" t="s">
        <v>27</v>
      </c>
      <c r="C3" t="s">
        <v>3146</v>
      </c>
      <c r="D3" t="s">
        <v>3147</v>
      </c>
      <c r="E3" s="605" t="s">
        <v>363</v>
      </c>
      <c r="F3" t="s">
        <v>3148</v>
      </c>
      <c r="G3" t="s">
        <v>3920</v>
      </c>
      <c r="H3" t="s">
        <v>23</v>
      </c>
      <c r="I3" t="s">
        <v>23</v>
      </c>
      <c r="J3" t="s">
        <v>3921</v>
      </c>
      <c r="K3" t="s">
        <v>3922</v>
      </c>
      <c r="L3" t="s">
        <v>3923</v>
      </c>
      <c r="M3" t="s">
        <v>3924</v>
      </c>
      <c r="N3" t="s">
        <v>3883</v>
      </c>
      <c r="O3" t="s">
        <v>364</v>
      </c>
      <c r="P3" t="s">
        <v>61</v>
      </c>
      <c r="Q3" t="s">
        <v>68</v>
      </c>
    </row>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Q176"/>
  <sheetViews>
    <sheetView topLeftCell="A124" workbookViewId="0">
      <selection activeCell="S11" sqref="S11"/>
    </sheetView>
  </sheetViews>
  <sheetFormatPr defaultRowHeight="18.75"/>
  <cols>
    <col min="2" max="2" width="6.625" customWidth="1"/>
    <col min="3" max="3" width="6" customWidth="1"/>
    <col min="5" max="5" width="54.875" style="605" customWidth="1"/>
    <col min="6" max="6" width="7.25" customWidth="1"/>
    <col min="8" max="8" width="8.25" customWidth="1"/>
    <col min="9" max="9" width="4.125" customWidth="1"/>
  </cols>
  <sheetData>
    <row r="1" spans="1:17">
      <c r="A1" s="600">
        <v>112509</v>
      </c>
      <c r="B1" t="s">
        <v>22</v>
      </c>
      <c r="C1" t="s">
        <v>3146</v>
      </c>
      <c r="D1" t="s">
        <v>3147</v>
      </c>
      <c r="E1" s="605" t="s">
        <v>2075</v>
      </c>
      <c r="F1" t="s">
        <v>3148</v>
      </c>
      <c r="G1" t="s">
        <v>5278</v>
      </c>
      <c r="H1" t="s">
        <v>23</v>
      </c>
      <c r="I1" t="s">
        <v>23</v>
      </c>
      <c r="J1" t="s">
        <v>3686</v>
      </c>
      <c r="K1" t="s">
        <v>5279</v>
      </c>
      <c r="L1" t="s">
        <v>5280</v>
      </c>
      <c r="M1" t="s">
        <v>5281</v>
      </c>
      <c r="N1" t="s">
        <v>5282</v>
      </c>
      <c r="O1" t="s">
        <v>2076</v>
      </c>
      <c r="P1" t="s">
        <v>25</v>
      </c>
      <c r="Q1" t="s">
        <v>26</v>
      </c>
    </row>
    <row r="2" spans="1:17">
      <c r="A2" s="600">
        <v>112863</v>
      </c>
      <c r="B2" t="s">
        <v>29</v>
      </c>
      <c r="C2" t="s">
        <v>3146</v>
      </c>
      <c r="D2" t="s">
        <v>3147</v>
      </c>
      <c r="E2" s="605" t="s">
        <v>2077</v>
      </c>
      <c r="F2" t="s">
        <v>3148</v>
      </c>
      <c r="G2" t="s">
        <v>3464</v>
      </c>
      <c r="H2" t="s">
        <v>23</v>
      </c>
      <c r="I2" t="s">
        <v>23</v>
      </c>
      <c r="J2" t="s">
        <v>3465</v>
      </c>
      <c r="K2" t="s">
        <v>3466</v>
      </c>
      <c r="L2" t="s">
        <v>3467</v>
      </c>
      <c r="M2" t="s">
        <v>3468</v>
      </c>
      <c r="N2" t="s">
        <v>3469</v>
      </c>
      <c r="O2" t="s">
        <v>2078</v>
      </c>
      <c r="P2" t="s">
        <v>25</v>
      </c>
      <c r="Q2" t="s">
        <v>3265</v>
      </c>
    </row>
    <row r="3" spans="1:17">
      <c r="A3" s="600">
        <v>113655</v>
      </c>
      <c r="B3" t="s">
        <v>107</v>
      </c>
      <c r="C3" t="s">
        <v>3146</v>
      </c>
      <c r="D3" t="s">
        <v>3147</v>
      </c>
      <c r="E3" s="605" t="s">
        <v>5283</v>
      </c>
      <c r="F3" t="s">
        <v>3148</v>
      </c>
      <c r="G3" t="s">
        <v>5284</v>
      </c>
      <c r="H3" t="s">
        <v>23</v>
      </c>
      <c r="I3" t="s">
        <v>23</v>
      </c>
      <c r="J3" t="s">
        <v>5285</v>
      </c>
      <c r="K3" t="s">
        <v>5286</v>
      </c>
      <c r="L3" t="s">
        <v>5287</v>
      </c>
      <c r="M3" t="s">
        <v>5288</v>
      </c>
      <c r="N3" t="s">
        <v>23</v>
      </c>
      <c r="O3" t="s">
        <v>5289</v>
      </c>
      <c r="P3" t="s">
        <v>4138</v>
      </c>
      <c r="Q3" t="s">
        <v>3265</v>
      </c>
    </row>
    <row r="4" spans="1:17">
      <c r="A4" s="600">
        <v>113663</v>
      </c>
      <c r="B4" t="s">
        <v>67</v>
      </c>
      <c r="C4" t="s">
        <v>3146</v>
      </c>
      <c r="D4" t="s">
        <v>3147</v>
      </c>
      <c r="E4" s="605" t="s">
        <v>5283</v>
      </c>
      <c r="F4" t="s">
        <v>3148</v>
      </c>
      <c r="G4" t="s">
        <v>5290</v>
      </c>
      <c r="H4" t="s">
        <v>23</v>
      </c>
      <c r="I4" t="s">
        <v>23</v>
      </c>
      <c r="J4" t="s">
        <v>5291</v>
      </c>
      <c r="K4" t="s">
        <v>5292</v>
      </c>
      <c r="L4" t="s">
        <v>5293</v>
      </c>
      <c r="M4" t="s">
        <v>5294</v>
      </c>
      <c r="N4" t="s">
        <v>23</v>
      </c>
      <c r="O4" t="s">
        <v>5289</v>
      </c>
      <c r="P4" t="s">
        <v>5295</v>
      </c>
      <c r="Q4" t="s">
        <v>3265</v>
      </c>
    </row>
    <row r="5" spans="1:17">
      <c r="A5" s="600">
        <v>114182</v>
      </c>
      <c r="B5" t="s">
        <v>39</v>
      </c>
      <c r="C5" t="s">
        <v>3146</v>
      </c>
      <c r="D5" t="s">
        <v>3147</v>
      </c>
      <c r="E5" s="605" t="s">
        <v>5296</v>
      </c>
      <c r="F5" t="s">
        <v>3148</v>
      </c>
      <c r="G5" t="s">
        <v>3154</v>
      </c>
      <c r="H5" t="s">
        <v>23</v>
      </c>
      <c r="I5" t="s">
        <v>23</v>
      </c>
      <c r="J5" t="s">
        <v>3155</v>
      </c>
      <c r="K5" t="s">
        <v>3156</v>
      </c>
      <c r="L5" t="s">
        <v>3157</v>
      </c>
      <c r="M5" t="s">
        <v>3158</v>
      </c>
      <c r="N5" t="s">
        <v>362</v>
      </c>
      <c r="O5" t="s">
        <v>5297</v>
      </c>
      <c r="P5" t="s">
        <v>444</v>
      </c>
      <c r="Q5" t="s">
        <v>3265</v>
      </c>
    </row>
    <row r="6" spans="1:17">
      <c r="A6" s="600">
        <v>114257</v>
      </c>
      <c r="B6" t="s">
        <v>195</v>
      </c>
      <c r="C6" t="s">
        <v>3146</v>
      </c>
      <c r="D6" t="s">
        <v>3147</v>
      </c>
      <c r="E6" s="605" t="s">
        <v>5283</v>
      </c>
      <c r="F6" t="s">
        <v>3148</v>
      </c>
      <c r="G6" t="s">
        <v>4126</v>
      </c>
      <c r="H6" t="s">
        <v>23</v>
      </c>
      <c r="I6" t="s">
        <v>23</v>
      </c>
      <c r="J6" t="s">
        <v>4127</v>
      </c>
      <c r="K6" t="s">
        <v>4128</v>
      </c>
      <c r="L6" t="s">
        <v>4129</v>
      </c>
      <c r="M6" t="s">
        <v>4130</v>
      </c>
      <c r="N6" t="s">
        <v>23</v>
      </c>
      <c r="O6" t="s">
        <v>5289</v>
      </c>
      <c r="P6" t="s">
        <v>5298</v>
      </c>
      <c r="Q6" t="s">
        <v>3265</v>
      </c>
    </row>
    <row r="7" spans="1:17">
      <c r="A7" s="600">
        <v>114299</v>
      </c>
      <c r="B7" t="s">
        <v>114</v>
      </c>
      <c r="C7" t="s">
        <v>3146</v>
      </c>
      <c r="D7" t="s">
        <v>3147</v>
      </c>
      <c r="E7" s="605" t="s">
        <v>5283</v>
      </c>
      <c r="F7" t="s">
        <v>3148</v>
      </c>
      <c r="G7" t="s">
        <v>4132</v>
      </c>
      <c r="H7" t="s">
        <v>23</v>
      </c>
      <c r="I7" t="s">
        <v>23</v>
      </c>
      <c r="J7" t="s">
        <v>4133</v>
      </c>
      <c r="K7" t="s">
        <v>4134</v>
      </c>
      <c r="L7" t="s">
        <v>4135</v>
      </c>
      <c r="M7" t="s">
        <v>4136</v>
      </c>
      <c r="N7" t="s">
        <v>4137</v>
      </c>
      <c r="O7" t="s">
        <v>5289</v>
      </c>
      <c r="P7" t="s">
        <v>5222</v>
      </c>
      <c r="Q7" t="s">
        <v>3265</v>
      </c>
    </row>
    <row r="8" spans="1:17">
      <c r="A8" s="600">
        <v>114554</v>
      </c>
      <c r="B8" t="s">
        <v>178</v>
      </c>
      <c r="C8" t="s">
        <v>3146</v>
      </c>
      <c r="D8" t="s">
        <v>3147</v>
      </c>
      <c r="E8" s="605" t="s">
        <v>5283</v>
      </c>
      <c r="F8" t="s">
        <v>3148</v>
      </c>
      <c r="G8" t="s">
        <v>4139</v>
      </c>
      <c r="H8" t="s">
        <v>23</v>
      </c>
      <c r="I8" t="s">
        <v>23</v>
      </c>
      <c r="J8" t="s">
        <v>4140</v>
      </c>
      <c r="K8" t="s">
        <v>4141</v>
      </c>
      <c r="L8" t="s">
        <v>4142</v>
      </c>
      <c r="M8" t="s">
        <v>4143</v>
      </c>
      <c r="N8" t="s">
        <v>23</v>
      </c>
      <c r="O8" t="s">
        <v>5289</v>
      </c>
      <c r="P8" t="s">
        <v>5299</v>
      </c>
      <c r="Q8" t="s">
        <v>3265</v>
      </c>
    </row>
    <row r="9" spans="1:17">
      <c r="A9" s="600">
        <v>114588</v>
      </c>
      <c r="B9" t="s">
        <v>53</v>
      </c>
      <c r="C9" t="s">
        <v>3146</v>
      </c>
      <c r="D9" t="s">
        <v>3147</v>
      </c>
      <c r="E9" s="605" t="s">
        <v>5283</v>
      </c>
      <c r="F9" t="s">
        <v>3148</v>
      </c>
      <c r="G9" t="s">
        <v>5300</v>
      </c>
      <c r="H9" t="s">
        <v>23</v>
      </c>
      <c r="I9" t="s">
        <v>23</v>
      </c>
      <c r="J9" t="s">
        <v>4218</v>
      </c>
      <c r="K9" t="s">
        <v>5301</v>
      </c>
      <c r="L9" t="s">
        <v>5302</v>
      </c>
      <c r="M9" t="s">
        <v>5303</v>
      </c>
      <c r="N9" t="s">
        <v>23</v>
      </c>
      <c r="O9" t="s">
        <v>5289</v>
      </c>
      <c r="P9" t="s">
        <v>5304</v>
      </c>
      <c r="Q9" t="s">
        <v>3259</v>
      </c>
    </row>
    <row r="10" spans="1:17">
      <c r="A10" s="600">
        <v>114869</v>
      </c>
      <c r="B10" t="s">
        <v>144</v>
      </c>
      <c r="C10" t="s">
        <v>3146</v>
      </c>
      <c r="D10" t="s">
        <v>3147</v>
      </c>
      <c r="E10" s="605" t="s">
        <v>5283</v>
      </c>
      <c r="F10" t="s">
        <v>3148</v>
      </c>
      <c r="G10" t="s">
        <v>4162</v>
      </c>
      <c r="H10" t="s">
        <v>23</v>
      </c>
      <c r="I10" t="s">
        <v>23</v>
      </c>
      <c r="J10" t="s">
        <v>4163</v>
      </c>
      <c r="K10" t="s">
        <v>4164</v>
      </c>
      <c r="L10" t="s">
        <v>4165</v>
      </c>
      <c r="M10" t="s">
        <v>4166</v>
      </c>
      <c r="N10" t="s">
        <v>23</v>
      </c>
      <c r="O10" t="s">
        <v>5289</v>
      </c>
      <c r="P10" t="s">
        <v>5305</v>
      </c>
      <c r="Q10" t="s">
        <v>3265</v>
      </c>
    </row>
    <row r="11" spans="1:17">
      <c r="A11" s="600">
        <v>114935</v>
      </c>
      <c r="B11" t="s">
        <v>45</v>
      </c>
      <c r="C11" t="s">
        <v>3146</v>
      </c>
      <c r="D11" t="s">
        <v>3147</v>
      </c>
      <c r="E11" s="605" t="s">
        <v>5283</v>
      </c>
      <c r="F11" t="s">
        <v>3148</v>
      </c>
      <c r="G11" t="s">
        <v>4168</v>
      </c>
      <c r="H11" t="s">
        <v>23</v>
      </c>
      <c r="I11" t="s">
        <v>23</v>
      </c>
      <c r="J11" t="s">
        <v>4169</v>
      </c>
      <c r="K11" t="s">
        <v>4170</v>
      </c>
      <c r="L11" t="s">
        <v>4171</v>
      </c>
      <c r="M11" t="s">
        <v>4172</v>
      </c>
      <c r="N11" t="s">
        <v>23</v>
      </c>
      <c r="O11" t="s">
        <v>5289</v>
      </c>
      <c r="P11" t="s">
        <v>5306</v>
      </c>
      <c r="Q11" t="s">
        <v>31</v>
      </c>
    </row>
    <row r="12" spans="1:17">
      <c r="A12" s="600">
        <v>115163</v>
      </c>
      <c r="B12" t="s">
        <v>202</v>
      </c>
      <c r="C12" t="s">
        <v>3146</v>
      </c>
      <c r="D12" t="s">
        <v>3147</v>
      </c>
      <c r="E12" s="605" t="s">
        <v>5283</v>
      </c>
      <c r="F12" t="s">
        <v>3148</v>
      </c>
      <c r="G12" t="s">
        <v>4174</v>
      </c>
      <c r="H12" t="s">
        <v>23</v>
      </c>
      <c r="I12" t="s">
        <v>23</v>
      </c>
      <c r="J12" t="s">
        <v>4175</v>
      </c>
      <c r="K12" t="s">
        <v>4176</v>
      </c>
      <c r="L12" t="s">
        <v>4177</v>
      </c>
      <c r="M12" t="s">
        <v>4178</v>
      </c>
      <c r="N12" t="s">
        <v>23</v>
      </c>
      <c r="O12" t="s">
        <v>5289</v>
      </c>
      <c r="P12" t="s">
        <v>4234</v>
      </c>
      <c r="Q12" t="s">
        <v>2182</v>
      </c>
    </row>
    <row r="13" spans="1:17">
      <c r="A13">
        <v>115577</v>
      </c>
      <c r="B13" t="s">
        <v>32</v>
      </c>
      <c r="C13" t="s">
        <v>3146</v>
      </c>
      <c r="D13" t="s">
        <v>3147</v>
      </c>
      <c r="E13" s="605" t="s">
        <v>2075</v>
      </c>
      <c r="F13" t="s">
        <v>3148</v>
      </c>
      <c r="G13" t="s">
        <v>3476</v>
      </c>
      <c r="H13" t="s">
        <v>23</v>
      </c>
      <c r="I13" t="s">
        <v>23</v>
      </c>
      <c r="J13" t="s">
        <v>3176</v>
      </c>
      <c r="K13" t="s">
        <v>3477</v>
      </c>
      <c r="L13" t="s">
        <v>3478</v>
      </c>
      <c r="M13" t="s">
        <v>3479</v>
      </c>
      <c r="N13" t="s">
        <v>3480</v>
      </c>
      <c r="O13" t="s">
        <v>2076</v>
      </c>
      <c r="P13" t="s">
        <v>38</v>
      </c>
      <c r="Q13" t="s">
        <v>2182</v>
      </c>
    </row>
    <row r="14" spans="1:17">
      <c r="A14">
        <v>115700</v>
      </c>
      <c r="B14" t="s">
        <v>139</v>
      </c>
      <c r="C14" t="s">
        <v>3146</v>
      </c>
      <c r="D14" t="s">
        <v>3147</v>
      </c>
      <c r="E14" s="605" t="s">
        <v>5283</v>
      </c>
      <c r="F14" t="s">
        <v>3148</v>
      </c>
      <c r="G14" t="s">
        <v>4181</v>
      </c>
      <c r="H14" t="s">
        <v>23</v>
      </c>
      <c r="I14" t="s">
        <v>23</v>
      </c>
      <c r="J14" t="s">
        <v>4182</v>
      </c>
      <c r="K14" t="s">
        <v>4183</v>
      </c>
      <c r="L14" t="s">
        <v>4184</v>
      </c>
      <c r="M14" t="s">
        <v>4185</v>
      </c>
      <c r="N14" t="s">
        <v>23</v>
      </c>
      <c r="O14" t="s">
        <v>5289</v>
      </c>
      <c r="P14" t="s">
        <v>5307</v>
      </c>
      <c r="Q14" t="s">
        <v>3265</v>
      </c>
    </row>
    <row r="15" spans="1:17">
      <c r="A15">
        <v>115734</v>
      </c>
      <c r="B15" t="s">
        <v>117</v>
      </c>
      <c r="C15" t="s">
        <v>3146</v>
      </c>
      <c r="D15" t="s">
        <v>3147</v>
      </c>
      <c r="E15" s="605" t="s">
        <v>5283</v>
      </c>
      <c r="F15" t="s">
        <v>3148</v>
      </c>
      <c r="G15" t="s">
        <v>5308</v>
      </c>
      <c r="H15" t="s">
        <v>23</v>
      </c>
      <c r="I15" t="s">
        <v>23</v>
      </c>
      <c r="J15" t="s">
        <v>5309</v>
      </c>
      <c r="K15" t="s">
        <v>5310</v>
      </c>
      <c r="L15" t="s">
        <v>5311</v>
      </c>
      <c r="M15" t="s">
        <v>5312</v>
      </c>
      <c r="N15" t="s">
        <v>23</v>
      </c>
      <c r="O15" t="s">
        <v>5289</v>
      </c>
      <c r="P15" t="s">
        <v>5028</v>
      </c>
      <c r="Q15" t="s">
        <v>3265</v>
      </c>
    </row>
    <row r="16" spans="1:17">
      <c r="A16">
        <v>115767</v>
      </c>
      <c r="B16" t="s">
        <v>152</v>
      </c>
      <c r="C16" t="s">
        <v>3146</v>
      </c>
      <c r="D16" t="s">
        <v>3147</v>
      </c>
      <c r="E16" s="605" t="s">
        <v>5283</v>
      </c>
      <c r="F16" t="s">
        <v>3148</v>
      </c>
      <c r="G16" t="s">
        <v>5313</v>
      </c>
      <c r="H16" t="s">
        <v>23</v>
      </c>
      <c r="I16" t="s">
        <v>23</v>
      </c>
      <c r="J16" t="s">
        <v>5314</v>
      </c>
      <c r="K16" t="s">
        <v>5315</v>
      </c>
      <c r="L16" t="s">
        <v>5316</v>
      </c>
      <c r="M16" t="s">
        <v>5316</v>
      </c>
      <c r="N16" t="s">
        <v>23</v>
      </c>
      <c r="O16" t="s">
        <v>5289</v>
      </c>
      <c r="P16" t="s">
        <v>5317</v>
      </c>
      <c r="Q16" t="s">
        <v>3265</v>
      </c>
    </row>
    <row r="17" spans="1:17">
      <c r="A17">
        <v>115783</v>
      </c>
      <c r="B17" t="s">
        <v>134</v>
      </c>
      <c r="C17" t="s">
        <v>3146</v>
      </c>
      <c r="D17" t="s">
        <v>3147</v>
      </c>
      <c r="E17" s="605" t="s">
        <v>5283</v>
      </c>
      <c r="F17" t="s">
        <v>3148</v>
      </c>
      <c r="G17" t="s">
        <v>4187</v>
      </c>
      <c r="H17" t="s">
        <v>23</v>
      </c>
      <c r="I17" t="s">
        <v>23</v>
      </c>
      <c r="J17" t="s">
        <v>4121</v>
      </c>
      <c r="K17" t="s">
        <v>4188</v>
      </c>
      <c r="L17" t="s">
        <v>4189</v>
      </c>
      <c r="M17" t="s">
        <v>4190</v>
      </c>
      <c r="N17" t="s">
        <v>4191</v>
      </c>
      <c r="O17" t="s">
        <v>5289</v>
      </c>
      <c r="P17" t="s">
        <v>5318</v>
      </c>
      <c r="Q17" t="s">
        <v>3265</v>
      </c>
    </row>
    <row r="18" spans="1:17">
      <c r="A18">
        <v>115916</v>
      </c>
      <c r="B18" t="s">
        <v>43</v>
      </c>
      <c r="C18" t="s">
        <v>3146</v>
      </c>
      <c r="D18" t="s">
        <v>3147</v>
      </c>
      <c r="E18" s="605" t="s">
        <v>5296</v>
      </c>
      <c r="F18" t="s">
        <v>3148</v>
      </c>
      <c r="G18" t="s">
        <v>3159</v>
      </c>
      <c r="H18" t="s">
        <v>3160</v>
      </c>
      <c r="I18" t="s">
        <v>23</v>
      </c>
      <c r="J18" t="s">
        <v>3161</v>
      </c>
      <c r="K18" t="s">
        <v>3162</v>
      </c>
      <c r="L18" t="s">
        <v>3163</v>
      </c>
      <c r="M18" t="s">
        <v>3164</v>
      </c>
      <c r="N18" t="s">
        <v>23</v>
      </c>
      <c r="O18" t="s">
        <v>5297</v>
      </c>
      <c r="P18" t="s">
        <v>5319</v>
      </c>
      <c r="Q18" t="s">
        <v>3265</v>
      </c>
    </row>
    <row r="19" spans="1:17">
      <c r="A19">
        <v>116096</v>
      </c>
      <c r="B19" t="s">
        <v>108</v>
      </c>
      <c r="C19" t="s">
        <v>3146</v>
      </c>
      <c r="D19" t="s">
        <v>3147</v>
      </c>
      <c r="E19" s="605" t="s">
        <v>5283</v>
      </c>
      <c r="F19" t="s">
        <v>3148</v>
      </c>
      <c r="G19" t="s">
        <v>5320</v>
      </c>
      <c r="H19" t="s">
        <v>23</v>
      </c>
      <c r="I19" t="s">
        <v>23</v>
      </c>
      <c r="J19" t="s">
        <v>5321</v>
      </c>
      <c r="K19" t="s">
        <v>5322</v>
      </c>
      <c r="L19" t="s">
        <v>5323</v>
      </c>
      <c r="M19" t="s">
        <v>5324</v>
      </c>
      <c r="N19" t="s">
        <v>23</v>
      </c>
      <c r="O19" t="s">
        <v>5289</v>
      </c>
      <c r="P19" t="s">
        <v>5325</v>
      </c>
      <c r="Q19" t="s">
        <v>3265</v>
      </c>
    </row>
    <row r="20" spans="1:17">
      <c r="A20">
        <v>116146</v>
      </c>
      <c r="B20" t="s">
        <v>45</v>
      </c>
      <c r="C20" t="s">
        <v>3146</v>
      </c>
      <c r="D20" t="s">
        <v>3147</v>
      </c>
      <c r="E20" s="605" t="s">
        <v>5296</v>
      </c>
      <c r="F20" t="s">
        <v>3148</v>
      </c>
      <c r="G20" t="s">
        <v>4206</v>
      </c>
      <c r="H20" t="s">
        <v>23</v>
      </c>
      <c r="I20" t="s">
        <v>23</v>
      </c>
      <c r="J20" t="s">
        <v>4207</v>
      </c>
      <c r="K20" t="s">
        <v>4208</v>
      </c>
      <c r="L20" t="s">
        <v>4209</v>
      </c>
      <c r="M20" t="s">
        <v>4210</v>
      </c>
      <c r="N20" t="s">
        <v>23</v>
      </c>
      <c r="O20" t="s">
        <v>5297</v>
      </c>
      <c r="P20" t="s">
        <v>3938</v>
      </c>
      <c r="Q20" t="s">
        <v>3265</v>
      </c>
    </row>
    <row r="21" spans="1:17">
      <c r="A21">
        <v>116211</v>
      </c>
      <c r="B21" t="s">
        <v>82</v>
      </c>
      <c r="C21" t="s">
        <v>3146</v>
      </c>
      <c r="D21" t="s">
        <v>3147</v>
      </c>
      <c r="E21" s="605" t="s">
        <v>5296</v>
      </c>
      <c r="F21" t="s">
        <v>3148</v>
      </c>
      <c r="G21" t="s">
        <v>5326</v>
      </c>
      <c r="H21" t="s">
        <v>23</v>
      </c>
      <c r="I21" t="s">
        <v>23</v>
      </c>
      <c r="J21" t="s">
        <v>3187</v>
      </c>
      <c r="K21" t="s">
        <v>5327</v>
      </c>
      <c r="L21" t="s">
        <v>5328</v>
      </c>
      <c r="M21" t="s">
        <v>5329</v>
      </c>
      <c r="N21" t="s">
        <v>23</v>
      </c>
      <c r="O21" t="s">
        <v>5297</v>
      </c>
      <c r="P21" t="s">
        <v>5330</v>
      </c>
      <c r="Q21" t="s">
        <v>2183</v>
      </c>
    </row>
    <row r="22" spans="1:17">
      <c r="A22">
        <v>116328</v>
      </c>
      <c r="B22" t="s">
        <v>59</v>
      </c>
      <c r="C22" t="s">
        <v>3146</v>
      </c>
      <c r="D22" t="s">
        <v>3147</v>
      </c>
      <c r="E22" s="605" t="s">
        <v>5283</v>
      </c>
      <c r="F22" t="s">
        <v>3148</v>
      </c>
      <c r="G22" t="s">
        <v>5331</v>
      </c>
      <c r="H22" t="s">
        <v>23</v>
      </c>
      <c r="I22" t="s">
        <v>23</v>
      </c>
      <c r="J22" t="s">
        <v>5332</v>
      </c>
      <c r="K22" t="s">
        <v>5333</v>
      </c>
      <c r="L22" t="s">
        <v>5334</v>
      </c>
      <c r="M22" t="s">
        <v>5335</v>
      </c>
      <c r="N22" t="s">
        <v>23</v>
      </c>
      <c r="O22" t="s">
        <v>5289</v>
      </c>
      <c r="P22" t="s">
        <v>5336</v>
      </c>
      <c r="Q22" t="s">
        <v>3265</v>
      </c>
    </row>
    <row r="23" spans="1:17">
      <c r="A23">
        <v>116872</v>
      </c>
      <c r="B23" t="s">
        <v>110</v>
      </c>
      <c r="C23" t="s">
        <v>3146</v>
      </c>
      <c r="D23" t="s">
        <v>3147</v>
      </c>
      <c r="E23" s="605" t="s">
        <v>5283</v>
      </c>
      <c r="F23" t="s">
        <v>3148</v>
      </c>
      <c r="G23" t="s">
        <v>5337</v>
      </c>
      <c r="H23" t="s">
        <v>23</v>
      </c>
      <c r="I23" t="s">
        <v>23</v>
      </c>
      <c r="J23" t="s">
        <v>3161</v>
      </c>
      <c r="K23" t="s">
        <v>5338</v>
      </c>
      <c r="L23" t="s">
        <v>5339</v>
      </c>
      <c r="M23" t="s">
        <v>5340</v>
      </c>
      <c r="N23" t="s">
        <v>23</v>
      </c>
      <c r="O23" t="s">
        <v>5289</v>
      </c>
      <c r="P23" t="s">
        <v>5341</v>
      </c>
      <c r="Q23" t="s">
        <v>3265</v>
      </c>
    </row>
    <row r="24" spans="1:17">
      <c r="A24">
        <v>116963</v>
      </c>
      <c r="B24" t="s">
        <v>37</v>
      </c>
      <c r="C24" t="s">
        <v>3146</v>
      </c>
      <c r="D24" t="s">
        <v>3147</v>
      </c>
      <c r="E24" s="605" t="s">
        <v>5296</v>
      </c>
      <c r="F24" t="s">
        <v>3148</v>
      </c>
      <c r="G24" t="s">
        <v>5342</v>
      </c>
      <c r="H24" t="s">
        <v>23</v>
      </c>
      <c r="I24" t="s">
        <v>23</v>
      </c>
      <c r="J24" t="s">
        <v>3465</v>
      </c>
      <c r="K24" t="s">
        <v>5343</v>
      </c>
      <c r="L24" t="s">
        <v>5344</v>
      </c>
      <c r="M24" t="s">
        <v>5345</v>
      </c>
      <c r="N24" t="s">
        <v>23</v>
      </c>
      <c r="O24" t="s">
        <v>5297</v>
      </c>
      <c r="P24" t="s">
        <v>2037</v>
      </c>
      <c r="Q24" t="s">
        <v>3265</v>
      </c>
    </row>
    <row r="25" spans="1:17">
      <c r="A25">
        <v>117193</v>
      </c>
      <c r="B25" t="s">
        <v>47</v>
      </c>
      <c r="C25" t="s">
        <v>3146</v>
      </c>
      <c r="D25" t="s">
        <v>3147</v>
      </c>
      <c r="E25" s="605" t="s">
        <v>5296</v>
      </c>
      <c r="F25" t="s">
        <v>3148</v>
      </c>
      <c r="G25" t="s">
        <v>4263</v>
      </c>
      <c r="H25" t="s">
        <v>23</v>
      </c>
      <c r="I25" t="s">
        <v>23</v>
      </c>
      <c r="J25" t="s">
        <v>3197</v>
      </c>
      <c r="K25" t="s">
        <v>4264</v>
      </c>
      <c r="L25" t="s">
        <v>4265</v>
      </c>
      <c r="M25" t="s">
        <v>4266</v>
      </c>
      <c r="N25" t="s">
        <v>23</v>
      </c>
      <c r="O25" t="s">
        <v>5297</v>
      </c>
      <c r="P25" t="s">
        <v>3854</v>
      </c>
      <c r="Q25" t="s">
        <v>3265</v>
      </c>
    </row>
    <row r="26" spans="1:17">
      <c r="A26">
        <v>117235</v>
      </c>
      <c r="B26" t="s">
        <v>83</v>
      </c>
      <c r="C26" t="s">
        <v>3146</v>
      </c>
      <c r="D26" t="s">
        <v>3147</v>
      </c>
      <c r="E26" s="605" t="s">
        <v>5296</v>
      </c>
      <c r="F26" t="s">
        <v>3148</v>
      </c>
      <c r="G26" t="s">
        <v>5346</v>
      </c>
      <c r="H26" t="s">
        <v>23</v>
      </c>
      <c r="I26" t="s">
        <v>23</v>
      </c>
      <c r="J26" t="s">
        <v>5347</v>
      </c>
      <c r="K26" t="s">
        <v>5348</v>
      </c>
      <c r="L26" t="s">
        <v>5349</v>
      </c>
      <c r="M26" t="s">
        <v>5350</v>
      </c>
      <c r="N26" t="s">
        <v>23</v>
      </c>
      <c r="O26" t="s">
        <v>5297</v>
      </c>
      <c r="P26" t="s">
        <v>3937</v>
      </c>
      <c r="Q26" t="s">
        <v>2183</v>
      </c>
    </row>
    <row r="27" spans="1:17">
      <c r="A27">
        <v>117276</v>
      </c>
      <c r="B27" t="s">
        <v>43</v>
      </c>
      <c r="C27" t="s">
        <v>3146</v>
      </c>
      <c r="D27" t="s">
        <v>3147</v>
      </c>
      <c r="E27" s="605" t="s">
        <v>5283</v>
      </c>
      <c r="F27" t="s">
        <v>3148</v>
      </c>
      <c r="G27" t="s">
        <v>5351</v>
      </c>
      <c r="H27" t="s">
        <v>23</v>
      </c>
      <c r="I27" t="s">
        <v>23</v>
      </c>
      <c r="J27" t="s">
        <v>5352</v>
      </c>
      <c r="K27" t="s">
        <v>5353</v>
      </c>
      <c r="L27" t="s">
        <v>5354</v>
      </c>
      <c r="M27" t="s">
        <v>5355</v>
      </c>
      <c r="N27" t="s">
        <v>23</v>
      </c>
      <c r="O27" t="s">
        <v>5289</v>
      </c>
      <c r="P27" t="s">
        <v>5356</v>
      </c>
      <c r="Q27" t="s">
        <v>26</v>
      </c>
    </row>
    <row r="28" spans="1:17">
      <c r="A28">
        <v>117417</v>
      </c>
      <c r="B28" t="s">
        <v>180</v>
      </c>
      <c r="C28" t="s">
        <v>3146</v>
      </c>
      <c r="D28" t="s">
        <v>3147</v>
      </c>
      <c r="E28" s="605" t="s">
        <v>5283</v>
      </c>
      <c r="F28" t="s">
        <v>3148</v>
      </c>
      <c r="G28" t="s">
        <v>4268</v>
      </c>
      <c r="H28" t="s">
        <v>23</v>
      </c>
      <c r="I28" t="s">
        <v>23</v>
      </c>
      <c r="J28" t="s">
        <v>3176</v>
      </c>
      <c r="K28" t="s">
        <v>4269</v>
      </c>
      <c r="L28" t="s">
        <v>4270</v>
      </c>
      <c r="M28" t="s">
        <v>4271</v>
      </c>
      <c r="N28" t="s">
        <v>23</v>
      </c>
      <c r="O28" t="s">
        <v>5289</v>
      </c>
      <c r="P28" t="s">
        <v>5357</v>
      </c>
      <c r="Q28" t="s">
        <v>3265</v>
      </c>
    </row>
    <row r="29" spans="1:17">
      <c r="A29">
        <v>117458</v>
      </c>
      <c r="B29" t="s">
        <v>32</v>
      </c>
      <c r="C29" t="s">
        <v>3146</v>
      </c>
      <c r="D29" t="s">
        <v>3147</v>
      </c>
      <c r="E29" s="605" t="s">
        <v>5296</v>
      </c>
      <c r="F29" t="s">
        <v>3148</v>
      </c>
      <c r="G29" t="s">
        <v>5358</v>
      </c>
      <c r="H29" t="s">
        <v>23</v>
      </c>
      <c r="I29" t="s">
        <v>23</v>
      </c>
      <c r="J29" t="s">
        <v>4336</v>
      </c>
      <c r="K29" t="s">
        <v>5359</v>
      </c>
      <c r="L29" t="s">
        <v>5360</v>
      </c>
      <c r="M29" t="s">
        <v>5361</v>
      </c>
      <c r="N29" t="s">
        <v>23</v>
      </c>
      <c r="O29" t="s">
        <v>5297</v>
      </c>
      <c r="P29" t="s">
        <v>434</v>
      </c>
      <c r="Q29" t="s">
        <v>3259</v>
      </c>
    </row>
    <row r="30" spans="1:17">
      <c r="A30">
        <v>117508</v>
      </c>
      <c r="B30" t="s">
        <v>55</v>
      </c>
      <c r="C30" t="s">
        <v>3146</v>
      </c>
      <c r="D30" t="s">
        <v>3147</v>
      </c>
      <c r="E30" s="605" t="s">
        <v>5283</v>
      </c>
      <c r="F30" t="s">
        <v>3148</v>
      </c>
      <c r="G30" t="s">
        <v>5362</v>
      </c>
      <c r="H30" t="s">
        <v>23</v>
      </c>
      <c r="I30" t="s">
        <v>23</v>
      </c>
      <c r="J30" t="s">
        <v>5363</v>
      </c>
      <c r="K30" t="s">
        <v>5364</v>
      </c>
      <c r="L30" t="s">
        <v>5365</v>
      </c>
      <c r="M30" t="s">
        <v>5366</v>
      </c>
      <c r="N30" t="s">
        <v>23</v>
      </c>
      <c r="O30" t="s">
        <v>5289</v>
      </c>
      <c r="P30" t="s">
        <v>4604</v>
      </c>
      <c r="Q30" t="s">
        <v>3259</v>
      </c>
    </row>
    <row r="31" spans="1:17">
      <c r="A31">
        <v>117573</v>
      </c>
      <c r="B31" t="s">
        <v>199</v>
      </c>
      <c r="C31" t="s">
        <v>3146</v>
      </c>
      <c r="D31" t="s">
        <v>3147</v>
      </c>
      <c r="E31" s="605" t="s">
        <v>5283</v>
      </c>
      <c r="F31" t="s">
        <v>3148</v>
      </c>
      <c r="G31" t="s">
        <v>4278</v>
      </c>
      <c r="H31" t="s">
        <v>23</v>
      </c>
      <c r="I31" t="s">
        <v>23</v>
      </c>
      <c r="J31" t="s">
        <v>3197</v>
      </c>
      <c r="K31" t="s">
        <v>4279</v>
      </c>
      <c r="L31" t="s">
        <v>4280</v>
      </c>
      <c r="M31" t="s">
        <v>4281</v>
      </c>
      <c r="N31" t="s">
        <v>23</v>
      </c>
      <c r="O31" t="s">
        <v>5289</v>
      </c>
      <c r="P31" t="s">
        <v>4540</v>
      </c>
      <c r="Q31" t="s">
        <v>2183</v>
      </c>
    </row>
    <row r="32" spans="1:17">
      <c r="A32">
        <v>117664</v>
      </c>
      <c r="B32" t="s">
        <v>194</v>
      </c>
      <c r="C32" t="s">
        <v>3146</v>
      </c>
      <c r="D32" t="s">
        <v>3147</v>
      </c>
      <c r="E32" s="605" t="s">
        <v>5283</v>
      </c>
      <c r="F32" t="s">
        <v>3148</v>
      </c>
      <c r="G32" t="s">
        <v>4307</v>
      </c>
      <c r="H32" t="s">
        <v>23</v>
      </c>
      <c r="I32" t="s">
        <v>23</v>
      </c>
      <c r="J32" t="s">
        <v>4169</v>
      </c>
      <c r="K32" t="s">
        <v>4308</v>
      </c>
      <c r="L32" t="s">
        <v>4309</v>
      </c>
      <c r="M32" t="s">
        <v>4310</v>
      </c>
      <c r="N32" t="s">
        <v>23</v>
      </c>
      <c r="O32" t="s">
        <v>5289</v>
      </c>
      <c r="P32" t="s">
        <v>4785</v>
      </c>
      <c r="Q32" t="s">
        <v>2183</v>
      </c>
    </row>
    <row r="33" spans="1:17">
      <c r="A33">
        <v>117714</v>
      </c>
      <c r="B33" t="s">
        <v>193</v>
      </c>
      <c r="C33" t="s">
        <v>3146</v>
      </c>
      <c r="D33" t="s">
        <v>3147</v>
      </c>
      <c r="E33" s="605" t="s">
        <v>5283</v>
      </c>
      <c r="F33" t="s">
        <v>3148</v>
      </c>
      <c r="G33" t="s">
        <v>5367</v>
      </c>
      <c r="H33" t="s">
        <v>23</v>
      </c>
      <c r="I33" t="s">
        <v>23</v>
      </c>
      <c r="J33" t="s">
        <v>5285</v>
      </c>
      <c r="K33" t="s">
        <v>5368</v>
      </c>
      <c r="L33" t="s">
        <v>5369</v>
      </c>
      <c r="M33" t="s">
        <v>5370</v>
      </c>
      <c r="N33" t="s">
        <v>23</v>
      </c>
      <c r="O33" t="s">
        <v>5289</v>
      </c>
      <c r="P33" t="s">
        <v>4577</v>
      </c>
      <c r="Q33" t="s">
        <v>2183</v>
      </c>
    </row>
    <row r="34" spans="1:17">
      <c r="A34">
        <v>117789</v>
      </c>
      <c r="B34" t="s">
        <v>140</v>
      </c>
      <c r="C34" t="s">
        <v>3146</v>
      </c>
      <c r="D34" t="s">
        <v>3147</v>
      </c>
      <c r="E34" s="605" t="s">
        <v>5283</v>
      </c>
      <c r="F34" t="s">
        <v>3148</v>
      </c>
      <c r="G34" t="s">
        <v>5371</v>
      </c>
      <c r="H34" t="s">
        <v>23</v>
      </c>
      <c r="I34" t="s">
        <v>23</v>
      </c>
      <c r="J34" t="s">
        <v>3176</v>
      </c>
      <c r="K34" t="s">
        <v>5372</v>
      </c>
      <c r="L34" t="s">
        <v>5373</v>
      </c>
      <c r="M34" t="s">
        <v>5374</v>
      </c>
      <c r="N34" t="s">
        <v>23</v>
      </c>
      <c r="O34" t="s">
        <v>5289</v>
      </c>
      <c r="P34" t="s">
        <v>4797</v>
      </c>
      <c r="Q34" t="s">
        <v>3265</v>
      </c>
    </row>
    <row r="35" spans="1:17">
      <c r="A35">
        <v>117805</v>
      </c>
      <c r="B35" t="s">
        <v>77</v>
      </c>
      <c r="C35" t="s">
        <v>3146</v>
      </c>
      <c r="D35" t="s">
        <v>3147</v>
      </c>
      <c r="E35" s="605" t="s">
        <v>5283</v>
      </c>
      <c r="F35" t="s">
        <v>3148</v>
      </c>
      <c r="G35" t="s">
        <v>5375</v>
      </c>
      <c r="H35" t="s">
        <v>23</v>
      </c>
      <c r="I35" t="s">
        <v>23</v>
      </c>
      <c r="J35" t="s">
        <v>5376</v>
      </c>
      <c r="K35" t="s">
        <v>5377</v>
      </c>
      <c r="L35" t="s">
        <v>5378</v>
      </c>
      <c r="M35" t="s">
        <v>23</v>
      </c>
      <c r="N35" t="s">
        <v>23</v>
      </c>
      <c r="O35" t="s">
        <v>5289</v>
      </c>
      <c r="P35" t="s">
        <v>4501</v>
      </c>
      <c r="Q35" t="s">
        <v>3265</v>
      </c>
    </row>
    <row r="36" spans="1:17">
      <c r="A36">
        <v>117847</v>
      </c>
      <c r="B36" t="s">
        <v>153</v>
      </c>
      <c r="C36" t="s">
        <v>3146</v>
      </c>
      <c r="D36" t="s">
        <v>3147</v>
      </c>
      <c r="E36" s="605" t="s">
        <v>5283</v>
      </c>
      <c r="F36" t="s">
        <v>3148</v>
      </c>
      <c r="G36" t="s">
        <v>5379</v>
      </c>
      <c r="H36" t="s">
        <v>23</v>
      </c>
      <c r="I36" t="s">
        <v>23</v>
      </c>
      <c r="J36" t="s">
        <v>4354</v>
      </c>
      <c r="K36" t="s">
        <v>5380</v>
      </c>
      <c r="L36" t="s">
        <v>5381</v>
      </c>
      <c r="M36" t="s">
        <v>5382</v>
      </c>
      <c r="N36" t="s">
        <v>23</v>
      </c>
      <c r="O36" t="s">
        <v>5289</v>
      </c>
      <c r="P36" t="s">
        <v>4429</v>
      </c>
      <c r="Q36" t="s">
        <v>3265</v>
      </c>
    </row>
    <row r="37" spans="1:17">
      <c r="A37">
        <v>117896</v>
      </c>
      <c r="B37" t="s">
        <v>27</v>
      </c>
      <c r="C37" t="s">
        <v>3146</v>
      </c>
      <c r="D37" t="s">
        <v>3147</v>
      </c>
      <c r="E37" s="605" t="s">
        <v>5283</v>
      </c>
      <c r="F37" t="s">
        <v>3148</v>
      </c>
      <c r="G37" t="s">
        <v>2094</v>
      </c>
      <c r="H37" t="s">
        <v>23</v>
      </c>
      <c r="I37" t="s">
        <v>23</v>
      </c>
      <c r="J37" t="s">
        <v>4312</v>
      </c>
      <c r="K37" t="s">
        <v>4313</v>
      </c>
      <c r="L37" t="s">
        <v>4314</v>
      </c>
      <c r="M37" t="s">
        <v>4314</v>
      </c>
      <c r="N37" t="s">
        <v>23</v>
      </c>
      <c r="O37" t="s">
        <v>5289</v>
      </c>
      <c r="P37" t="s">
        <v>5383</v>
      </c>
      <c r="Q37" t="s">
        <v>26</v>
      </c>
    </row>
    <row r="38" spans="1:17">
      <c r="A38">
        <v>117987</v>
      </c>
      <c r="B38" t="s">
        <v>90</v>
      </c>
      <c r="C38" t="s">
        <v>3146</v>
      </c>
      <c r="D38" t="s">
        <v>3147</v>
      </c>
      <c r="E38" s="605" t="s">
        <v>5283</v>
      </c>
      <c r="F38" t="s">
        <v>3148</v>
      </c>
      <c r="G38" t="s">
        <v>5384</v>
      </c>
      <c r="H38" t="s">
        <v>23</v>
      </c>
      <c r="I38" t="s">
        <v>23</v>
      </c>
      <c r="J38" t="s">
        <v>5385</v>
      </c>
      <c r="K38" t="s">
        <v>5386</v>
      </c>
      <c r="L38" t="s">
        <v>5387</v>
      </c>
      <c r="M38" t="s">
        <v>5388</v>
      </c>
      <c r="N38" t="s">
        <v>23</v>
      </c>
      <c r="O38" t="s">
        <v>5289</v>
      </c>
      <c r="P38" t="s">
        <v>4211</v>
      </c>
      <c r="Q38" t="s">
        <v>3265</v>
      </c>
    </row>
    <row r="39" spans="1:17">
      <c r="A39">
        <v>118126</v>
      </c>
      <c r="B39" t="s">
        <v>111</v>
      </c>
      <c r="C39" t="s">
        <v>3146</v>
      </c>
      <c r="D39" t="s">
        <v>3147</v>
      </c>
      <c r="E39" s="605" t="s">
        <v>5283</v>
      </c>
      <c r="F39" t="s">
        <v>3148</v>
      </c>
      <c r="G39" t="s">
        <v>5389</v>
      </c>
      <c r="H39" t="s">
        <v>23</v>
      </c>
      <c r="I39" t="s">
        <v>23</v>
      </c>
      <c r="J39" t="s">
        <v>4291</v>
      </c>
      <c r="K39" t="s">
        <v>5390</v>
      </c>
      <c r="L39" t="s">
        <v>5391</v>
      </c>
      <c r="M39" t="s">
        <v>5392</v>
      </c>
      <c r="N39" t="s">
        <v>23</v>
      </c>
      <c r="O39" t="s">
        <v>5289</v>
      </c>
      <c r="P39" t="s">
        <v>5393</v>
      </c>
      <c r="Q39" t="s">
        <v>3265</v>
      </c>
    </row>
    <row r="40" spans="1:17">
      <c r="A40">
        <v>118134</v>
      </c>
      <c r="B40" t="s">
        <v>154</v>
      </c>
      <c r="C40" t="s">
        <v>3146</v>
      </c>
      <c r="D40" t="s">
        <v>3147</v>
      </c>
      <c r="E40" s="605" t="s">
        <v>5283</v>
      </c>
      <c r="F40" t="s">
        <v>3148</v>
      </c>
      <c r="G40" t="s">
        <v>5394</v>
      </c>
      <c r="H40" t="s">
        <v>23</v>
      </c>
      <c r="I40" t="s">
        <v>23</v>
      </c>
      <c r="J40" t="s">
        <v>5395</v>
      </c>
      <c r="K40" t="s">
        <v>5396</v>
      </c>
      <c r="L40" t="s">
        <v>5397</v>
      </c>
      <c r="M40" t="s">
        <v>5398</v>
      </c>
      <c r="N40" t="s">
        <v>23</v>
      </c>
      <c r="O40" t="s">
        <v>5289</v>
      </c>
      <c r="P40" t="s">
        <v>4104</v>
      </c>
      <c r="Q40" t="s">
        <v>3265</v>
      </c>
    </row>
    <row r="41" spans="1:17">
      <c r="A41">
        <v>118167</v>
      </c>
      <c r="B41" t="s">
        <v>57</v>
      </c>
      <c r="C41" t="s">
        <v>3146</v>
      </c>
      <c r="D41" t="s">
        <v>3147</v>
      </c>
      <c r="E41" s="605" t="s">
        <v>5283</v>
      </c>
      <c r="F41" t="s">
        <v>3148</v>
      </c>
      <c r="G41" t="s">
        <v>4329</v>
      </c>
      <c r="H41" t="s">
        <v>23</v>
      </c>
      <c r="I41" t="s">
        <v>23</v>
      </c>
      <c r="J41" t="s">
        <v>4330</v>
      </c>
      <c r="K41" t="s">
        <v>4331</v>
      </c>
      <c r="L41" t="s">
        <v>4332</v>
      </c>
      <c r="M41" t="s">
        <v>4333</v>
      </c>
      <c r="N41" t="s">
        <v>23</v>
      </c>
      <c r="O41" t="s">
        <v>5289</v>
      </c>
      <c r="P41" t="s">
        <v>5399</v>
      </c>
      <c r="Q41" t="s">
        <v>3363</v>
      </c>
    </row>
    <row r="42" spans="1:17">
      <c r="A42">
        <v>211541</v>
      </c>
      <c r="B42" t="s">
        <v>112</v>
      </c>
      <c r="C42" t="s">
        <v>3146</v>
      </c>
      <c r="D42" t="s">
        <v>3147</v>
      </c>
      <c r="E42" s="605" t="s">
        <v>5283</v>
      </c>
      <c r="F42" t="s">
        <v>3148</v>
      </c>
      <c r="G42" t="s">
        <v>3214</v>
      </c>
      <c r="H42" t="s">
        <v>23</v>
      </c>
      <c r="I42" t="s">
        <v>23</v>
      </c>
      <c r="J42" t="s">
        <v>3215</v>
      </c>
      <c r="K42" t="s">
        <v>3216</v>
      </c>
      <c r="L42" t="s">
        <v>3217</v>
      </c>
      <c r="M42" t="s">
        <v>3218</v>
      </c>
      <c r="N42" t="s">
        <v>23</v>
      </c>
      <c r="O42" t="s">
        <v>5289</v>
      </c>
      <c r="P42" t="s">
        <v>4534</v>
      </c>
      <c r="Q42" t="s">
        <v>3265</v>
      </c>
    </row>
    <row r="43" spans="1:17">
      <c r="A43">
        <v>211863</v>
      </c>
      <c r="B43" t="s">
        <v>135</v>
      </c>
      <c r="C43" t="s">
        <v>3146</v>
      </c>
      <c r="D43" t="s">
        <v>3147</v>
      </c>
      <c r="E43" s="605" t="s">
        <v>5283</v>
      </c>
      <c r="F43" t="s">
        <v>3148</v>
      </c>
      <c r="G43" t="s">
        <v>5400</v>
      </c>
      <c r="H43" t="s">
        <v>23</v>
      </c>
      <c r="I43" t="s">
        <v>23</v>
      </c>
      <c r="J43" t="s">
        <v>5401</v>
      </c>
      <c r="K43" t="s">
        <v>5402</v>
      </c>
      <c r="L43" t="s">
        <v>5403</v>
      </c>
      <c r="M43" t="s">
        <v>5404</v>
      </c>
      <c r="N43" t="s">
        <v>23</v>
      </c>
      <c r="O43" t="s">
        <v>5289</v>
      </c>
      <c r="P43" t="s">
        <v>5240</v>
      </c>
      <c r="Q43" t="s">
        <v>3265</v>
      </c>
    </row>
    <row r="44" spans="1:17">
      <c r="A44">
        <v>212051</v>
      </c>
      <c r="B44" t="s">
        <v>141</v>
      </c>
      <c r="C44" t="s">
        <v>3146</v>
      </c>
      <c r="D44" t="s">
        <v>3147</v>
      </c>
      <c r="E44" s="605" t="s">
        <v>5283</v>
      </c>
      <c r="F44" t="s">
        <v>3148</v>
      </c>
      <c r="G44" t="s">
        <v>4369</v>
      </c>
      <c r="H44" t="s">
        <v>23</v>
      </c>
      <c r="I44" t="s">
        <v>23</v>
      </c>
      <c r="J44" t="s">
        <v>4370</v>
      </c>
      <c r="K44" t="s">
        <v>4371</v>
      </c>
      <c r="L44" t="s">
        <v>4372</v>
      </c>
      <c r="M44" t="s">
        <v>4373</v>
      </c>
      <c r="N44" t="s">
        <v>4374</v>
      </c>
      <c r="O44" t="s">
        <v>5289</v>
      </c>
      <c r="P44" t="s">
        <v>4916</v>
      </c>
      <c r="Q44" t="s">
        <v>3265</v>
      </c>
    </row>
    <row r="45" spans="1:17">
      <c r="A45">
        <v>212093</v>
      </c>
      <c r="B45" t="s">
        <v>113</v>
      </c>
      <c r="C45" t="s">
        <v>3146</v>
      </c>
      <c r="D45" t="s">
        <v>3147</v>
      </c>
      <c r="E45" s="605" t="s">
        <v>5283</v>
      </c>
      <c r="F45" t="s">
        <v>3148</v>
      </c>
      <c r="G45" t="s">
        <v>4376</v>
      </c>
      <c r="H45" t="s">
        <v>23</v>
      </c>
      <c r="I45" t="s">
        <v>23</v>
      </c>
      <c r="J45" t="s">
        <v>4377</v>
      </c>
      <c r="K45" t="s">
        <v>4378</v>
      </c>
      <c r="L45" t="s">
        <v>4379</v>
      </c>
      <c r="M45" t="s">
        <v>4380</v>
      </c>
      <c r="N45" t="s">
        <v>23</v>
      </c>
      <c r="O45" t="s">
        <v>5289</v>
      </c>
      <c r="P45" t="s">
        <v>5405</v>
      </c>
      <c r="Q45" t="s">
        <v>3265</v>
      </c>
    </row>
    <row r="46" spans="1:17">
      <c r="A46">
        <v>212267</v>
      </c>
      <c r="B46" t="s">
        <v>91</v>
      </c>
      <c r="C46" t="s">
        <v>3146</v>
      </c>
      <c r="D46" t="s">
        <v>3147</v>
      </c>
      <c r="E46" s="605" t="s">
        <v>5283</v>
      </c>
      <c r="F46" t="s">
        <v>3148</v>
      </c>
      <c r="G46" t="s">
        <v>4388</v>
      </c>
      <c r="H46" t="s">
        <v>23</v>
      </c>
      <c r="I46" t="s">
        <v>23</v>
      </c>
      <c r="J46" t="s">
        <v>4389</v>
      </c>
      <c r="K46" t="s">
        <v>4390</v>
      </c>
      <c r="L46" t="s">
        <v>4391</v>
      </c>
      <c r="M46" t="s">
        <v>4392</v>
      </c>
      <c r="N46" t="s">
        <v>23</v>
      </c>
      <c r="O46" t="s">
        <v>5289</v>
      </c>
      <c r="P46" t="s">
        <v>4883</v>
      </c>
      <c r="Q46" t="s">
        <v>3265</v>
      </c>
    </row>
    <row r="47" spans="1:17">
      <c r="A47">
        <v>212804</v>
      </c>
      <c r="B47" t="s">
        <v>34</v>
      </c>
      <c r="C47" t="s">
        <v>3146</v>
      </c>
      <c r="D47" t="s">
        <v>3147</v>
      </c>
      <c r="E47" s="605" t="s">
        <v>5283</v>
      </c>
      <c r="F47" t="s">
        <v>3148</v>
      </c>
      <c r="G47" t="s">
        <v>4397</v>
      </c>
      <c r="H47" t="s">
        <v>23</v>
      </c>
      <c r="I47" t="s">
        <v>23</v>
      </c>
      <c r="J47" t="s">
        <v>4398</v>
      </c>
      <c r="K47" t="s">
        <v>4399</v>
      </c>
      <c r="L47" t="s">
        <v>4400</v>
      </c>
      <c r="M47" t="s">
        <v>4401</v>
      </c>
      <c r="N47" t="s">
        <v>23</v>
      </c>
      <c r="O47" t="s">
        <v>5289</v>
      </c>
      <c r="P47" t="s">
        <v>5406</v>
      </c>
      <c r="Q47" t="s">
        <v>26</v>
      </c>
    </row>
    <row r="48" spans="1:17">
      <c r="A48">
        <v>212945</v>
      </c>
      <c r="B48" t="s">
        <v>29</v>
      </c>
      <c r="C48" t="s">
        <v>3146</v>
      </c>
      <c r="D48" t="s">
        <v>3147</v>
      </c>
      <c r="E48" s="605" t="s">
        <v>5283</v>
      </c>
      <c r="F48" t="s">
        <v>3148</v>
      </c>
      <c r="G48" t="s">
        <v>4404</v>
      </c>
      <c r="H48" t="s">
        <v>23</v>
      </c>
      <c r="I48" t="s">
        <v>23</v>
      </c>
      <c r="J48" t="s">
        <v>4405</v>
      </c>
      <c r="K48" t="s">
        <v>4406</v>
      </c>
      <c r="L48" t="s">
        <v>4407</v>
      </c>
      <c r="M48" t="s">
        <v>4408</v>
      </c>
      <c r="N48" t="s">
        <v>23</v>
      </c>
      <c r="O48" t="s">
        <v>5289</v>
      </c>
      <c r="P48" t="s">
        <v>5407</v>
      </c>
      <c r="Q48" t="s">
        <v>26</v>
      </c>
    </row>
    <row r="49" spans="1:17">
      <c r="A49">
        <v>310640</v>
      </c>
      <c r="B49" t="s">
        <v>39</v>
      </c>
      <c r="C49" t="s">
        <v>3146</v>
      </c>
      <c r="D49" t="s">
        <v>3147</v>
      </c>
      <c r="E49" s="605" t="s">
        <v>2079</v>
      </c>
      <c r="F49" t="s">
        <v>3148</v>
      </c>
      <c r="G49" t="s">
        <v>3495</v>
      </c>
      <c r="H49" t="s">
        <v>3496</v>
      </c>
      <c r="I49" t="s">
        <v>23</v>
      </c>
      <c r="J49" t="s">
        <v>3497</v>
      </c>
      <c r="K49" t="s">
        <v>3498</v>
      </c>
      <c r="L49" t="s">
        <v>3499</v>
      </c>
      <c r="M49" t="s">
        <v>3500</v>
      </c>
      <c r="N49" t="s">
        <v>3501</v>
      </c>
      <c r="O49" t="s">
        <v>2080</v>
      </c>
      <c r="P49" t="s">
        <v>2053</v>
      </c>
      <c r="Q49" t="s">
        <v>2183</v>
      </c>
    </row>
    <row r="50" spans="1:17">
      <c r="A50">
        <v>310947</v>
      </c>
      <c r="B50" t="s">
        <v>37</v>
      </c>
      <c r="C50" t="s">
        <v>3146</v>
      </c>
      <c r="D50" t="s">
        <v>3147</v>
      </c>
      <c r="E50" s="605" t="s">
        <v>2079</v>
      </c>
      <c r="F50" t="s">
        <v>3148</v>
      </c>
      <c r="G50" t="s">
        <v>3502</v>
      </c>
      <c r="H50" t="s">
        <v>3503</v>
      </c>
      <c r="I50" t="s">
        <v>23</v>
      </c>
      <c r="J50" t="s">
        <v>3504</v>
      </c>
      <c r="K50" t="s">
        <v>3505</v>
      </c>
      <c r="L50" t="s">
        <v>3506</v>
      </c>
      <c r="M50" t="s">
        <v>3507</v>
      </c>
      <c r="N50" t="s">
        <v>3508</v>
      </c>
      <c r="O50" t="s">
        <v>2080</v>
      </c>
      <c r="P50" t="s">
        <v>2052</v>
      </c>
      <c r="Q50" t="s">
        <v>3265</v>
      </c>
    </row>
    <row r="51" spans="1:17">
      <c r="A51">
        <v>312802</v>
      </c>
      <c r="B51" t="s">
        <v>29</v>
      </c>
      <c r="C51" t="s">
        <v>3146</v>
      </c>
      <c r="D51" t="s">
        <v>3147</v>
      </c>
      <c r="E51" s="605" t="s">
        <v>2075</v>
      </c>
      <c r="F51" t="s">
        <v>3148</v>
      </c>
      <c r="G51" t="s">
        <v>3517</v>
      </c>
      <c r="H51" t="s">
        <v>23</v>
      </c>
      <c r="I51" t="s">
        <v>23</v>
      </c>
      <c r="J51" t="s">
        <v>3518</v>
      </c>
      <c r="K51" t="s">
        <v>3519</v>
      </c>
      <c r="L51" t="s">
        <v>3520</v>
      </c>
      <c r="M51" t="s">
        <v>3521</v>
      </c>
      <c r="N51" t="s">
        <v>3522</v>
      </c>
      <c r="O51" t="s">
        <v>2076</v>
      </c>
      <c r="P51" t="s">
        <v>36</v>
      </c>
      <c r="Q51" t="s">
        <v>3265</v>
      </c>
    </row>
    <row r="52" spans="1:17">
      <c r="A52">
        <v>313099</v>
      </c>
      <c r="B52" t="s">
        <v>203</v>
      </c>
      <c r="C52" t="s">
        <v>3146</v>
      </c>
      <c r="D52" t="s">
        <v>3147</v>
      </c>
      <c r="E52" s="605" t="s">
        <v>5283</v>
      </c>
      <c r="F52" t="s">
        <v>3148</v>
      </c>
      <c r="G52" t="s">
        <v>5408</v>
      </c>
      <c r="H52" t="s">
        <v>23</v>
      </c>
      <c r="I52" t="s">
        <v>23</v>
      </c>
      <c r="J52" t="s">
        <v>5409</v>
      </c>
      <c r="K52" t="s">
        <v>5410</v>
      </c>
      <c r="L52" t="s">
        <v>5411</v>
      </c>
      <c r="M52" t="s">
        <v>5412</v>
      </c>
      <c r="N52" t="s">
        <v>23</v>
      </c>
      <c r="O52" t="s">
        <v>5289</v>
      </c>
      <c r="P52" t="s">
        <v>4767</v>
      </c>
      <c r="Q52" t="s">
        <v>3486</v>
      </c>
    </row>
    <row r="53" spans="1:17">
      <c r="A53">
        <v>313362</v>
      </c>
      <c r="B53" t="s">
        <v>86</v>
      </c>
      <c r="C53" t="s">
        <v>3146</v>
      </c>
      <c r="D53" t="s">
        <v>3147</v>
      </c>
      <c r="E53" s="605" t="s">
        <v>5296</v>
      </c>
      <c r="F53" t="s">
        <v>3148</v>
      </c>
      <c r="G53" t="s">
        <v>4439</v>
      </c>
      <c r="H53" t="s">
        <v>23</v>
      </c>
      <c r="I53" t="s">
        <v>23</v>
      </c>
      <c r="J53" t="s">
        <v>4440</v>
      </c>
      <c r="K53" t="s">
        <v>4441</v>
      </c>
      <c r="L53" t="s">
        <v>4442</v>
      </c>
      <c r="M53" t="s">
        <v>4443</v>
      </c>
      <c r="N53" t="s">
        <v>23</v>
      </c>
      <c r="O53" t="s">
        <v>5297</v>
      </c>
      <c r="P53" t="s">
        <v>3758</v>
      </c>
      <c r="Q53" t="s">
        <v>3248</v>
      </c>
    </row>
    <row r="54" spans="1:17">
      <c r="A54">
        <v>313388</v>
      </c>
      <c r="B54" t="s">
        <v>119</v>
      </c>
      <c r="C54" t="s">
        <v>3146</v>
      </c>
      <c r="D54" t="s">
        <v>3147</v>
      </c>
      <c r="E54" s="605" t="s">
        <v>5283</v>
      </c>
      <c r="F54" t="s">
        <v>3148</v>
      </c>
      <c r="G54" t="s">
        <v>5413</v>
      </c>
      <c r="H54" t="s">
        <v>23</v>
      </c>
      <c r="I54" t="s">
        <v>23</v>
      </c>
      <c r="J54" t="s">
        <v>5414</v>
      </c>
      <c r="K54" t="s">
        <v>5415</v>
      </c>
      <c r="L54" t="s">
        <v>5416</v>
      </c>
      <c r="M54" t="s">
        <v>5416</v>
      </c>
      <c r="N54" t="s">
        <v>23</v>
      </c>
      <c r="O54" t="s">
        <v>5289</v>
      </c>
      <c r="P54" t="s">
        <v>5417</v>
      </c>
      <c r="Q54" t="s">
        <v>3265</v>
      </c>
    </row>
    <row r="55" spans="1:17">
      <c r="A55">
        <v>313743</v>
      </c>
      <c r="B55" t="s">
        <v>121</v>
      </c>
      <c r="C55" t="s">
        <v>3146</v>
      </c>
      <c r="D55" t="s">
        <v>3147</v>
      </c>
      <c r="E55" s="605" t="s">
        <v>5283</v>
      </c>
      <c r="F55" t="s">
        <v>3148</v>
      </c>
      <c r="G55" t="s">
        <v>2093</v>
      </c>
      <c r="H55" t="s">
        <v>23</v>
      </c>
      <c r="I55" t="s">
        <v>23</v>
      </c>
      <c r="J55" t="s">
        <v>4453</v>
      </c>
      <c r="K55" t="s">
        <v>4454</v>
      </c>
      <c r="L55" t="s">
        <v>4455</v>
      </c>
      <c r="M55" t="s">
        <v>4456</v>
      </c>
      <c r="N55" t="s">
        <v>23</v>
      </c>
      <c r="O55" t="s">
        <v>5289</v>
      </c>
      <c r="P55" t="s">
        <v>5251</v>
      </c>
      <c r="Q55" t="s">
        <v>3265</v>
      </c>
    </row>
    <row r="56" spans="1:17">
      <c r="A56">
        <v>313883</v>
      </c>
      <c r="B56" t="s">
        <v>100</v>
      </c>
      <c r="C56" t="s">
        <v>3146</v>
      </c>
      <c r="D56" t="s">
        <v>3147</v>
      </c>
      <c r="E56" s="605" t="s">
        <v>5283</v>
      </c>
      <c r="F56" t="s">
        <v>3148</v>
      </c>
      <c r="G56" t="s">
        <v>4458</v>
      </c>
      <c r="H56" t="s">
        <v>23</v>
      </c>
      <c r="I56" t="s">
        <v>23</v>
      </c>
      <c r="J56" t="s">
        <v>3272</v>
      </c>
      <c r="K56" t="s">
        <v>4459</v>
      </c>
      <c r="L56" t="s">
        <v>4460</v>
      </c>
      <c r="M56" t="s">
        <v>4461</v>
      </c>
      <c r="N56" t="s">
        <v>23</v>
      </c>
      <c r="O56" t="s">
        <v>5289</v>
      </c>
      <c r="P56" t="s">
        <v>4895</v>
      </c>
      <c r="Q56" t="s">
        <v>3265</v>
      </c>
    </row>
    <row r="57" spans="1:17">
      <c r="A57">
        <v>314550</v>
      </c>
      <c r="B57" t="s">
        <v>122</v>
      </c>
      <c r="C57" t="s">
        <v>3146</v>
      </c>
      <c r="D57" t="s">
        <v>3147</v>
      </c>
      <c r="E57" s="605" t="s">
        <v>5283</v>
      </c>
      <c r="F57" t="s">
        <v>3148</v>
      </c>
      <c r="G57" t="s">
        <v>5418</v>
      </c>
      <c r="H57" t="s">
        <v>23</v>
      </c>
      <c r="I57" t="s">
        <v>23</v>
      </c>
      <c r="J57" t="s">
        <v>5419</v>
      </c>
      <c r="K57" t="s">
        <v>5420</v>
      </c>
      <c r="L57" t="s">
        <v>5421</v>
      </c>
      <c r="M57" t="s">
        <v>5422</v>
      </c>
      <c r="N57" t="s">
        <v>5423</v>
      </c>
      <c r="O57" t="s">
        <v>5289</v>
      </c>
      <c r="P57" t="s">
        <v>5424</v>
      </c>
      <c r="Q57" t="s">
        <v>3265</v>
      </c>
    </row>
    <row r="58" spans="1:17">
      <c r="A58">
        <v>314741</v>
      </c>
      <c r="B58" t="s">
        <v>136</v>
      </c>
      <c r="C58" t="s">
        <v>3146</v>
      </c>
      <c r="D58" t="s">
        <v>3147</v>
      </c>
      <c r="E58" s="605" t="s">
        <v>5283</v>
      </c>
      <c r="F58" t="s">
        <v>3148</v>
      </c>
      <c r="G58" t="s">
        <v>4478</v>
      </c>
      <c r="H58" t="s">
        <v>23</v>
      </c>
      <c r="I58" t="s">
        <v>23</v>
      </c>
      <c r="J58" t="s">
        <v>4479</v>
      </c>
      <c r="K58" t="s">
        <v>4480</v>
      </c>
      <c r="L58" t="s">
        <v>4481</v>
      </c>
      <c r="M58" t="s">
        <v>4482</v>
      </c>
      <c r="N58" t="s">
        <v>23</v>
      </c>
      <c r="O58" t="s">
        <v>5289</v>
      </c>
      <c r="P58" t="s">
        <v>5165</v>
      </c>
      <c r="Q58" t="s">
        <v>3265</v>
      </c>
    </row>
    <row r="59" spans="1:17">
      <c r="A59">
        <v>314972</v>
      </c>
      <c r="B59" t="s">
        <v>62</v>
      </c>
      <c r="C59" t="s">
        <v>3146</v>
      </c>
      <c r="D59" t="s">
        <v>3147</v>
      </c>
      <c r="E59" s="605" t="s">
        <v>5283</v>
      </c>
      <c r="F59" t="s">
        <v>3148</v>
      </c>
      <c r="G59" t="s">
        <v>5425</v>
      </c>
      <c r="H59" t="s">
        <v>23</v>
      </c>
      <c r="I59" t="s">
        <v>23</v>
      </c>
      <c r="J59" t="s">
        <v>4536</v>
      </c>
      <c r="K59" t="s">
        <v>5426</v>
      </c>
      <c r="L59" t="s">
        <v>5427</v>
      </c>
      <c r="M59" t="s">
        <v>5428</v>
      </c>
      <c r="N59" t="s">
        <v>23</v>
      </c>
      <c r="O59" t="s">
        <v>5289</v>
      </c>
      <c r="P59" t="s">
        <v>5429</v>
      </c>
      <c r="Q59" t="s">
        <v>3265</v>
      </c>
    </row>
    <row r="60" spans="1:17">
      <c r="A60">
        <v>315086</v>
      </c>
      <c r="B60" t="s">
        <v>75</v>
      </c>
      <c r="C60" t="s">
        <v>3146</v>
      </c>
      <c r="D60" t="s">
        <v>3147</v>
      </c>
      <c r="E60" s="605" t="s">
        <v>5283</v>
      </c>
      <c r="F60" t="s">
        <v>3148</v>
      </c>
      <c r="G60" t="s">
        <v>4490</v>
      </c>
      <c r="H60" t="s">
        <v>23</v>
      </c>
      <c r="I60" t="s">
        <v>23</v>
      </c>
      <c r="J60" t="s">
        <v>4491</v>
      </c>
      <c r="K60" t="s">
        <v>4492</v>
      </c>
      <c r="L60" t="s">
        <v>4493</v>
      </c>
      <c r="M60" t="s">
        <v>4494</v>
      </c>
      <c r="N60" t="s">
        <v>23</v>
      </c>
      <c r="O60" t="s">
        <v>5289</v>
      </c>
      <c r="P60" t="s">
        <v>5430</v>
      </c>
      <c r="Q60" t="s">
        <v>3265</v>
      </c>
    </row>
    <row r="61" spans="1:17">
      <c r="A61">
        <v>315094</v>
      </c>
      <c r="B61" t="s">
        <v>27</v>
      </c>
      <c r="C61" t="s">
        <v>3146</v>
      </c>
      <c r="D61" t="s">
        <v>3147</v>
      </c>
      <c r="E61" s="605" t="s">
        <v>5431</v>
      </c>
      <c r="F61" t="s">
        <v>3148</v>
      </c>
      <c r="G61" t="s">
        <v>5432</v>
      </c>
      <c r="H61" t="s">
        <v>5433</v>
      </c>
      <c r="I61" t="s">
        <v>23</v>
      </c>
      <c r="J61" t="s">
        <v>5434</v>
      </c>
      <c r="K61" t="s">
        <v>5435</v>
      </c>
      <c r="L61" t="s">
        <v>5436</v>
      </c>
      <c r="M61" t="s">
        <v>5437</v>
      </c>
      <c r="N61" t="s">
        <v>23</v>
      </c>
      <c r="O61" t="s">
        <v>5438</v>
      </c>
      <c r="P61" t="s">
        <v>2050</v>
      </c>
      <c r="Q61" t="s">
        <v>3265</v>
      </c>
    </row>
    <row r="62" spans="1:17">
      <c r="A62">
        <v>315128</v>
      </c>
      <c r="B62" t="s">
        <v>143</v>
      </c>
      <c r="C62" t="s">
        <v>3146</v>
      </c>
      <c r="D62" t="s">
        <v>3147</v>
      </c>
      <c r="E62" s="605" t="s">
        <v>5283</v>
      </c>
      <c r="F62" t="s">
        <v>3148</v>
      </c>
      <c r="G62" t="s">
        <v>5439</v>
      </c>
      <c r="H62" t="s">
        <v>23</v>
      </c>
      <c r="I62" t="s">
        <v>23</v>
      </c>
      <c r="J62" t="s">
        <v>4542</v>
      </c>
      <c r="K62" t="s">
        <v>5440</v>
      </c>
      <c r="L62" t="s">
        <v>5441</v>
      </c>
      <c r="M62" t="s">
        <v>5442</v>
      </c>
      <c r="N62" t="s">
        <v>23</v>
      </c>
      <c r="O62" t="s">
        <v>5289</v>
      </c>
      <c r="P62" t="s">
        <v>4393</v>
      </c>
      <c r="Q62" t="s">
        <v>3265</v>
      </c>
    </row>
    <row r="63" spans="1:17">
      <c r="A63">
        <v>315433</v>
      </c>
      <c r="B63" t="s">
        <v>123</v>
      </c>
      <c r="C63" t="s">
        <v>3146</v>
      </c>
      <c r="D63" t="s">
        <v>3147</v>
      </c>
      <c r="E63" s="605" t="s">
        <v>5283</v>
      </c>
      <c r="F63" t="s">
        <v>3148</v>
      </c>
      <c r="G63" t="s">
        <v>5443</v>
      </c>
      <c r="H63" t="s">
        <v>23</v>
      </c>
      <c r="I63" t="s">
        <v>23</v>
      </c>
      <c r="J63" t="s">
        <v>5444</v>
      </c>
      <c r="K63" t="s">
        <v>5445</v>
      </c>
      <c r="L63" t="s">
        <v>5446</v>
      </c>
      <c r="M63" t="s">
        <v>5447</v>
      </c>
      <c r="N63" t="s">
        <v>23</v>
      </c>
      <c r="O63" t="s">
        <v>5289</v>
      </c>
      <c r="P63" t="s">
        <v>4511</v>
      </c>
      <c r="Q63" t="s">
        <v>3265</v>
      </c>
    </row>
    <row r="64" spans="1:17">
      <c r="A64">
        <v>315672</v>
      </c>
      <c r="B64" t="s">
        <v>155</v>
      </c>
      <c r="C64" t="s">
        <v>3146</v>
      </c>
      <c r="D64" t="s">
        <v>3147</v>
      </c>
      <c r="E64" s="605" t="s">
        <v>5283</v>
      </c>
      <c r="F64" t="s">
        <v>3148</v>
      </c>
      <c r="G64" t="s">
        <v>4507</v>
      </c>
      <c r="H64" t="s">
        <v>23</v>
      </c>
      <c r="I64" t="s">
        <v>23</v>
      </c>
      <c r="J64" t="s">
        <v>3239</v>
      </c>
      <c r="K64" t="s">
        <v>4508</v>
      </c>
      <c r="L64" t="s">
        <v>4509</v>
      </c>
      <c r="M64" t="s">
        <v>4510</v>
      </c>
      <c r="N64" t="s">
        <v>23</v>
      </c>
      <c r="O64" t="s">
        <v>5289</v>
      </c>
      <c r="P64" t="s">
        <v>4910</v>
      </c>
      <c r="Q64" t="s">
        <v>3265</v>
      </c>
    </row>
    <row r="65" spans="1:17">
      <c r="A65">
        <v>315722</v>
      </c>
      <c r="B65" t="s">
        <v>83</v>
      </c>
      <c r="C65" t="s">
        <v>3146</v>
      </c>
      <c r="D65" t="s">
        <v>3147</v>
      </c>
      <c r="E65" s="605" t="s">
        <v>5283</v>
      </c>
      <c r="F65" t="s">
        <v>3148</v>
      </c>
      <c r="G65" t="s">
        <v>5448</v>
      </c>
      <c r="H65" t="s">
        <v>23</v>
      </c>
      <c r="I65" t="s">
        <v>23</v>
      </c>
      <c r="J65" t="s">
        <v>4485</v>
      </c>
      <c r="K65" t="s">
        <v>5449</v>
      </c>
      <c r="L65" t="s">
        <v>5450</v>
      </c>
      <c r="M65" t="s">
        <v>5451</v>
      </c>
      <c r="N65" t="s">
        <v>23</v>
      </c>
      <c r="O65" t="s">
        <v>5289</v>
      </c>
      <c r="P65" t="s">
        <v>5452</v>
      </c>
      <c r="Q65" t="s">
        <v>3265</v>
      </c>
    </row>
    <row r="66" spans="1:17">
      <c r="A66">
        <v>315938</v>
      </c>
      <c r="B66" t="s">
        <v>47</v>
      </c>
      <c r="C66" t="s">
        <v>3146</v>
      </c>
      <c r="D66" t="s">
        <v>3147</v>
      </c>
      <c r="E66" s="605" t="s">
        <v>5283</v>
      </c>
      <c r="F66" t="s">
        <v>3148</v>
      </c>
      <c r="G66" t="s">
        <v>3266</v>
      </c>
      <c r="H66" t="s">
        <v>23</v>
      </c>
      <c r="I66" t="s">
        <v>23</v>
      </c>
      <c r="J66" t="s">
        <v>5453</v>
      </c>
      <c r="K66" t="s">
        <v>5454</v>
      </c>
      <c r="L66" t="s">
        <v>5455</v>
      </c>
      <c r="M66" t="s">
        <v>5456</v>
      </c>
      <c r="N66" t="s">
        <v>23</v>
      </c>
      <c r="O66" t="s">
        <v>5289</v>
      </c>
      <c r="P66" t="s">
        <v>4119</v>
      </c>
      <c r="Q66" t="s">
        <v>71</v>
      </c>
    </row>
    <row r="67" spans="1:17">
      <c r="A67">
        <v>315987</v>
      </c>
      <c r="B67" t="s">
        <v>184</v>
      </c>
      <c r="C67" t="s">
        <v>3146</v>
      </c>
      <c r="D67" t="s">
        <v>3147</v>
      </c>
      <c r="E67" s="605" t="s">
        <v>5283</v>
      </c>
      <c r="F67" t="s">
        <v>3148</v>
      </c>
      <c r="G67" t="s">
        <v>4528</v>
      </c>
      <c r="H67" t="s">
        <v>4529</v>
      </c>
      <c r="I67" t="s">
        <v>23</v>
      </c>
      <c r="J67" t="s">
        <v>3228</v>
      </c>
      <c r="K67" t="s">
        <v>4530</v>
      </c>
      <c r="L67" t="s">
        <v>4531</v>
      </c>
      <c r="M67" t="s">
        <v>4532</v>
      </c>
      <c r="N67" t="s">
        <v>23</v>
      </c>
      <c r="O67" t="s">
        <v>5289</v>
      </c>
      <c r="P67" t="s">
        <v>4144</v>
      </c>
      <c r="Q67" t="s">
        <v>3265</v>
      </c>
    </row>
    <row r="68" spans="1:17">
      <c r="A68">
        <v>316027</v>
      </c>
      <c r="B68" t="s">
        <v>99</v>
      </c>
      <c r="C68" t="s">
        <v>3146</v>
      </c>
      <c r="D68" t="s">
        <v>3147</v>
      </c>
      <c r="E68" s="605" t="s">
        <v>5283</v>
      </c>
      <c r="F68" t="s">
        <v>3148</v>
      </c>
      <c r="G68" t="s">
        <v>3254</v>
      </c>
      <c r="H68" t="s">
        <v>23</v>
      </c>
      <c r="I68" t="s">
        <v>23</v>
      </c>
      <c r="J68" t="s">
        <v>3255</v>
      </c>
      <c r="K68" t="s">
        <v>3256</v>
      </c>
      <c r="L68" t="s">
        <v>3257</v>
      </c>
      <c r="M68" t="s">
        <v>3258</v>
      </c>
      <c r="N68" t="s">
        <v>23</v>
      </c>
      <c r="O68" t="s">
        <v>5289</v>
      </c>
      <c r="P68" t="s">
        <v>5457</v>
      </c>
      <c r="Q68" t="s">
        <v>3265</v>
      </c>
    </row>
    <row r="69" spans="1:17">
      <c r="A69">
        <v>316308</v>
      </c>
      <c r="B69" t="s">
        <v>182</v>
      </c>
      <c r="C69" t="s">
        <v>3146</v>
      </c>
      <c r="D69" t="s">
        <v>3147</v>
      </c>
      <c r="E69" s="605" t="s">
        <v>5283</v>
      </c>
      <c r="F69" t="s">
        <v>3148</v>
      </c>
      <c r="G69" t="s">
        <v>4552</v>
      </c>
      <c r="H69" t="s">
        <v>23</v>
      </c>
      <c r="I69" t="s">
        <v>23</v>
      </c>
      <c r="J69" t="s">
        <v>4553</v>
      </c>
      <c r="K69" t="s">
        <v>4554</v>
      </c>
      <c r="L69" t="s">
        <v>4555</v>
      </c>
      <c r="M69" t="s">
        <v>4556</v>
      </c>
      <c r="N69" t="s">
        <v>23</v>
      </c>
      <c r="O69" t="s">
        <v>5289</v>
      </c>
      <c r="P69" t="s">
        <v>4974</v>
      </c>
      <c r="Q69" t="s">
        <v>3265</v>
      </c>
    </row>
    <row r="70" spans="1:17">
      <c r="A70">
        <v>316449</v>
      </c>
      <c r="B70" t="s">
        <v>157</v>
      </c>
      <c r="C70" t="s">
        <v>3146</v>
      </c>
      <c r="D70" t="s">
        <v>3147</v>
      </c>
      <c r="E70" s="605" t="s">
        <v>5283</v>
      </c>
      <c r="F70" t="s">
        <v>3148</v>
      </c>
      <c r="G70" t="s">
        <v>5458</v>
      </c>
      <c r="H70" t="s">
        <v>23</v>
      </c>
      <c r="I70" t="s">
        <v>23</v>
      </c>
      <c r="J70" t="s">
        <v>4479</v>
      </c>
      <c r="K70" t="s">
        <v>5459</v>
      </c>
      <c r="L70" t="s">
        <v>5460</v>
      </c>
      <c r="M70" t="s">
        <v>5461</v>
      </c>
      <c r="N70" t="s">
        <v>23</v>
      </c>
      <c r="O70" t="s">
        <v>5289</v>
      </c>
      <c r="P70" t="s">
        <v>5462</v>
      </c>
      <c r="Q70" t="s">
        <v>3265</v>
      </c>
    </row>
    <row r="71" spans="1:17">
      <c r="A71">
        <v>316506</v>
      </c>
      <c r="B71" t="s">
        <v>115</v>
      </c>
      <c r="C71" t="s">
        <v>3146</v>
      </c>
      <c r="D71" t="s">
        <v>3147</v>
      </c>
      <c r="E71" s="605" t="s">
        <v>5283</v>
      </c>
      <c r="F71" t="s">
        <v>3148</v>
      </c>
      <c r="G71" t="s">
        <v>3260</v>
      </c>
      <c r="H71" t="s">
        <v>23</v>
      </c>
      <c r="I71" t="s">
        <v>23</v>
      </c>
      <c r="J71" t="s">
        <v>3261</v>
      </c>
      <c r="K71" t="s">
        <v>3262</v>
      </c>
      <c r="L71" t="s">
        <v>3263</v>
      </c>
      <c r="M71" t="s">
        <v>3264</v>
      </c>
      <c r="N71" t="s">
        <v>23</v>
      </c>
      <c r="O71" t="s">
        <v>5289</v>
      </c>
      <c r="P71" t="s">
        <v>5463</v>
      </c>
      <c r="Q71" t="s">
        <v>3265</v>
      </c>
    </row>
    <row r="72" spans="1:17">
      <c r="A72">
        <v>316779</v>
      </c>
      <c r="B72" t="s">
        <v>138</v>
      </c>
      <c r="C72" t="s">
        <v>3146</v>
      </c>
      <c r="D72" t="s">
        <v>3147</v>
      </c>
      <c r="E72" s="605" t="s">
        <v>5283</v>
      </c>
      <c r="F72" t="s">
        <v>3148</v>
      </c>
      <c r="G72" t="s">
        <v>5464</v>
      </c>
      <c r="H72" t="s">
        <v>23</v>
      </c>
      <c r="I72" t="s">
        <v>23</v>
      </c>
      <c r="J72" t="s">
        <v>4453</v>
      </c>
      <c r="K72" t="s">
        <v>5465</v>
      </c>
      <c r="L72" t="s">
        <v>5466</v>
      </c>
      <c r="M72" t="s">
        <v>5467</v>
      </c>
      <c r="N72" t="s">
        <v>23</v>
      </c>
      <c r="O72" t="s">
        <v>5289</v>
      </c>
      <c r="P72" t="s">
        <v>5468</v>
      </c>
      <c r="Q72" t="s">
        <v>3265</v>
      </c>
    </row>
    <row r="73" spans="1:17">
      <c r="A73">
        <v>316977</v>
      </c>
      <c r="B73" t="s">
        <v>145</v>
      </c>
      <c r="C73" t="s">
        <v>3146</v>
      </c>
      <c r="D73" t="s">
        <v>3147</v>
      </c>
      <c r="E73" s="605" t="s">
        <v>5283</v>
      </c>
      <c r="F73" t="s">
        <v>3148</v>
      </c>
      <c r="G73" t="s">
        <v>4586</v>
      </c>
      <c r="H73" t="s">
        <v>23</v>
      </c>
      <c r="I73" t="s">
        <v>23</v>
      </c>
      <c r="J73" t="s">
        <v>4587</v>
      </c>
      <c r="K73" t="s">
        <v>4588</v>
      </c>
      <c r="L73" t="s">
        <v>4589</v>
      </c>
      <c r="M73" t="s">
        <v>4590</v>
      </c>
      <c r="N73" t="s">
        <v>23</v>
      </c>
      <c r="O73" t="s">
        <v>5289</v>
      </c>
      <c r="P73" t="s">
        <v>5469</v>
      </c>
      <c r="Q73" t="s">
        <v>3265</v>
      </c>
    </row>
    <row r="74" spans="1:17">
      <c r="A74">
        <v>316985</v>
      </c>
      <c r="B74" t="s">
        <v>124</v>
      </c>
      <c r="C74" t="s">
        <v>3146</v>
      </c>
      <c r="D74" t="s">
        <v>3147</v>
      </c>
      <c r="E74" s="605" t="s">
        <v>5283</v>
      </c>
      <c r="F74" t="s">
        <v>3148</v>
      </c>
      <c r="G74" t="s">
        <v>5470</v>
      </c>
      <c r="H74" t="s">
        <v>23</v>
      </c>
      <c r="I74" t="s">
        <v>23</v>
      </c>
      <c r="J74" t="s">
        <v>5414</v>
      </c>
      <c r="K74" t="s">
        <v>5471</v>
      </c>
      <c r="L74" t="s">
        <v>5472</v>
      </c>
      <c r="M74" t="s">
        <v>5473</v>
      </c>
      <c r="N74" t="s">
        <v>23</v>
      </c>
      <c r="O74" t="s">
        <v>5289</v>
      </c>
      <c r="P74" t="s">
        <v>5181</v>
      </c>
      <c r="Q74" t="s">
        <v>3265</v>
      </c>
    </row>
    <row r="75" spans="1:17">
      <c r="A75">
        <v>317033</v>
      </c>
      <c r="B75" t="s">
        <v>185</v>
      </c>
      <c r="C75" t="s">
        <v>3146</v>
      </c>
      <c r="D75" t="s">
        <v>3147</v>
      </c>
      <c r="E75" s="605" t="s">
        <v>5283</v>
      </c>
      <c r="F75" t="s">
        <v>3148</v>
      </c>
      <c r="G75" t="s">
        <v>3271</v>
      </c>
      <c r="H75" t="s">
        <v>23</v>
      </c>
      <c r="I75" t="s">
        <v>23</v>
      </c>
      <c r="J75" t="s">
        <v>3272</v>
      </c>
      <c r="K75" t="s">
        <v>3273</v>
      </c>
      <c r="L75" t="s">
        <v>3274</v>
      </c>
      <c r="M75" t="s">
        <v>3275</v>
      </c>
      <c r="N75" t="s">
        <v>23</v>
      </c>
      <c r="O75" t="s">
        <v>5289</v>
      </c>
      <c r="P75" t="s">
        <v>5474</v>
      </c>
      <c r="Q75" t="s">
        <v>3265</v>
      </c>
    </row>
    <row r="76" spans="1:17">
      <c r="A76">
        <v>317058</v>
      </c>
      <c r="B76" t="s">
        <v>186</v>
      </c>
      <c r="C76" t="s">
        <v>3146</v>
      </c>
      <c r="D76" t="s">
        <v>3147</v>
      </c>
      <c r="E76" s="605" t="s">
        <v>5283</v>
      </c>
      <c r="F76" t="s">
        <v>3148</v>
      </c>
      <c r="G76" t="s">
        <v>4593</v>
      </c>
      <c r="H76" t="s">
        <v>23</v>
      </c>
      <c r="I76" t="s">
        <v>23</v>
      </c>
      <c r="J76" t="s">
        <v>4594</v>
      </c>
      <c r="K76" t="s">
        <v>4595</v>
      </c>
      <c r="L76" t="s">
        <v>4596</v>
      </c>
      <c r="M76" t="s">
        <v>4597</v>
      </c>
      <c r="N76" t="s">
        <v>23</v>
      </c>
      <c r="O76" t="s">
        <v>5289</v>
      </c>
      <c r="P76" t="s">
        <v>4381</v>
      </c>
      <c r="Q76" t="s">
        <v>3265</v>
      </c>
    </row>
    <row r="77" spans="1:17">
      <c r="A77">
        <v>317108</v>
      </c>
      <c r="B77" t="s">
        <v>41</v>
      </c>
      <c r="C77" t="s">
        <v>3146</v>
      </c>
      <c r="D77" t="s">
        <v>3147</v>
      </c>
      <c r="E77" s="605" t="s">
        <v>5296</v>
      </c>
      <c r="F77" t="s">
        <v>3148</v>
      </c>
      <c r="G77" t="s">
        <v>4600</v>
      </c>
      <c r="H77" t="s">
        <v>23</v>
      </c>
      <c r="I77" t="s">
        <v>23</v>
      </c>
      <c r="J77" t="s">
        <v>3255</v>
      </c>
      <c r="K77" t="s">
        <v>4601</v>
      </c>
      <c r="L77" t="s">
        <v>4602</v>
      </c>
      <c r="M77" t="s">
        <v>4603</v>
      </c>
      <c r="N77" t="s">
        <v>23</v>
      </c>
      <c r="O77" t="s">
        <v>5297</v>
      </c>
      <c r="P77" t="s">
        <v>2039</v>
      </c>
      <c r="Q77" t="s">
        <v>3265</v>
      </c>
    </row>
    <row r="78" spans="1:17">
      <c r="A78">
        <v>317199</v>
      </c>
      <c r="B78" t="s">
        <v>159</v>
      </c>
      <c r="C78" t="s">
        <v>3146</v>
      </c>
      <c r="D78" t="s">
        <v>3147</v>
      </c>
      <c r="E78" s="605" t="s">
        <v>5283</v>
      </c>
      <c r="F78" t="s">
        <v>3148</v>
      </c>
      <c r="G78" t="s">
        <v>5475</v>
      </c>
      <c r="H78" t="s">
        <v>23</v>
      </c>
      <c r="I78" t="s">
        <v>23</v>
      </c>
      <c r="J78" t="s">
        <v>5476</v>
      </c>
      <c r="K78" t="s">
        <v>5477</v>
      </c>
      <c r="L78" t="s">
        <v>5478</v>
      </c>
      <c r="M78" t="s">
        <v>5479</v>
      </c>
      <c r="N78" t="s">
        <v>23</v>
      </c>
      <c r="O78" t="s">
        <v>5289</v>
      </c>
      <c r="P78" t="s">
        <v>5480</v>
      </c>
      <c r="Q78" t="s">
        <v>3265</v>
      </c>
    </row>
    <row r="79" spans="1:17">
      <c r="A79">
        <v>317280</v>
      </c>
      <c r="B79" t="s">
        <v>104</v>
      </c>
      <c r="C79" t="s">
        <v>3146</v>
      </c>
      <c r="D79" t="s">
        <v>3147</v>
      </c>
      <c r="E79" s="605" t="s">
        <v>5283</v>
      </c>
      <c r="F79" t="s">
        <v>3148</v>
      </c>
      <c r="G79" t="s">
        <v>3288</v>
      </c>
      <c r="H79" t="s">
        <v>23</v>
      </c>
      <c r="I79" t="s">
        <v>23</v>
      </c>
      <c r="J79" t="s">
        <v>3289</v>
      </c>
      <c r="K79" t="s">
        <v>3290</v>
      </c>
      <c r="L79" t="s">
        <v>3291</v>
      </c>
      <c r="M79" t="s">
        <v>3292</v>
      </c>
      <c r="N79" t="s">
        <v>23</v>
      </c>
      <c r="O79" t="s">
        <v>5289</v>
      </c>
      <c r="P79" t="s">
        <v>5481</v>
      </c>
      <c r="Q79" t="s">
        <v>3265</v>
      </c>
    </row>
    <row r="80" spans="1:17">
      <c r="A80">
        <v>317355</v>
      </c>
      <c r="B80" t="s">
        <v>22</v>
      </c>
      <c r="C80" t="s">
        <v>3146</v>
      </c>
      <c r="D80" t="s">
        <v>3147</v>
      </c>
      <c r="E80" s="605" t="s">
        <v>2079</v>
      </c>
      <c r="F80" t="s">
        <v>3148</v>
      </c>
      <c r="G80" t="s">
        <v>3530</v>
      </c>
      <c r="H80" t="s">
        <v>23</v>
      </c>
      <c r="I80" t="s">
        <v>23</v>
      </c>
      <c r="J80" t="s">
        <v>3531</v>
      </c>
      <c r="K80" t="s">
        <v>3532</v>
      </c>
      <c r="L80" t="s">
        <v>3533</v>
      </c>
      <c r="M80" t="s">
        <v>3534</v>
      </c>
      <c r="N80" t="s">
        <v>3535</v>
      </c>
      <c r="O80" t="s">
        <v>2080</v>
      </c>
      <c r="P80" t="s">
        <v>38</v>
      </c>
      <c r="Q80" t="s">
        <v>26</v>
      </c>
    </row>
    <row r="81" spans="1:17">
      <c r="A81">
        <v>317413</v>
      </c>
      <c r="B81" t="s">
        <v>39</v>
      </c>
      <c r="C81" t="s">
        <v>3146</v>
      </c>
      <c r="D81" t="s">
        <v>3147</v>
      </c>
      <c r="E81" s="605" t="s">
        <v>5283</v>
      </c>
      <c r="F81" t="s">
        <v>3148</v>
      </c>
      <c r="G81" t="s">
        <v>4621</v>
      </c>
      <c r="H81" t="s">
        <v>23</v>
      </c>
      <c r="I81" t="s">
        <v>23</v>
      </c>
      <c r="J81" t="s">
        <v>4622</v>
      </c>
      <c r="K81" t="s">
        <v>4623</v>
      </c>
      <c r="L81" t="s">
        <v>4624</v>
      </c>
      <c r="M81" t="s">
        <v>4625</v>
      </c>
      <c r="N81" t="s">
        <v>23</v>
      </c>
      <c r="O81" t="s">
        <v>5289</v>
      </c>
      <c r="P81" t="s">
        <v>5482</v>
      </c>
      <c r="Q81" t="s">
        <v>26</v>
      </c>
    </row>
    <row r="82" spans="1:17">
      <c r="A82">
        <v>317470</v>
      </c>
      <c r="B82" t="s">
        <v>49</v>
      </c>
      <c r="C82" t="s">
        <v>3146</v>
      </c>
      <c r="D82" t="s">
        <v>3147</v>
      </c>
      <c r="E82" s="605" t="s">
        <v>5296</v>
      </c>
      <c r="F82" t="s">
        <v>3148</v>
      </c>
      <c r="G82" t="s">
        <v>3293</v>
      </c>
      <c r="H82" t="s">
        <v>3294</v>
      </c>
      <c r="I82" t="s">
        <v>23</v>
      </c>
      <c r="J82" t="s">
        <v>3295</v>
      </c>
      <c r="K82" t="s">
        <v>3296</v>
      </c>
      <c r="L82" t="s">
        <v>3297</v>
      </c>
      <c r="M82" t="s">
        <v>3298</v>
      </c>
      <c r="N82" t="s">
        <v>23</v>
      </c>
      <c r="O82" t="s">
        <v>5297</v>
      </c>
      <c r="P82" t="s">
        <v>3910</v>
      </c>
      <c r="Q82" t="s">
        <v>3265</v>
      </c>
    </row>
    <row r="83" spans="1:17">
      <c r="A83">
        <v>317637</v>
      </c>
      <c r="B83" t="s">
        <v>37</v>
      </c>
      <c r="C83" t="s">
        <v>3146</v>
      </c>
      <c r="D83" t="s">
        <v>3147</v>
      </c>
      <c r="E83" s="605" t="s">
        <v>5283</v>
      </c>
      <c r="F83" t="s">
        <v>3148</v>
      </c>
      <c r="G83" t="s">
        <v>3299</v>
      </c>
      <c r="H83" t="s">
        <v>23</v>
      </c>
      <c r="I83" t="s">
        <v>23</v>
      </c>
      <c r="J83" t="s">
        <v>3300</v>
      </c>
      <c r="K83" t="s">
        <v>3301</v>
      </c>
      <c r="L83" t="s">
        <v>3302</v>
      </c>
      <c r="M83" t="s">
        <v>3303</v>
      </c>
      <c r="N83" t="s">
        <v>23</v>
      </c>
      <c r="O83" t="s">
        <v>5289</v>
      </c>
      <c r="P83" t="s">
        <v>5069</v>
      </c>
      <c r="Q83" t="s">
        <v>26</v>
      </c>
    </row>
    <row r="84" spans="1:17">
      <c r="A84">
        <v>317694</v>
      </c>
      <c r="B84" t="s">
        <v>98</v>
      </c>
      <c r="C84" t="s">
        <v>3146</v>
      </c>
      <c r="D84" t="s">
        <v>3147</v>
      </c>
      <c r="E84" s="605" t="s">
        <v>5283</v>
      </c>
      <c r="F84" t="s">
        <v>3148</v>
      </c>
      <c r="G84" t="s">
        <v>4628</v>
      </c>
      <c r="H84" t="s">
        <v>23</v>
      </c>
      <c r="I84" t="s">
        <v>23</v>
      </c>
      <c r="J84" t="s">
        <v>4464</v>
      </c>
      <c r="K84" t="s">
        <v>4629</v>
      </c>
      <c r="L84" t="s">
        <v>4630</v>
      </c>
      <c r="M84" t="s">
        <v>4631</v>
      </c>
      <c r="N84" t="s">
        <v>23</v>
      </c>
      <c r="O84" t="s">
        <v>5289</v>
      </c>
      <c r="P84" t="s">
        <v>4245</v>
      </c>
      <c r="Q84" t="s">
        <v>3363</v>
      </c>
    </row>
    <row r="85" spans="1:17">
      <c r="A85">
        <v>411521</v>
      </c>
      <c r="B85" t="s">
        <v>34</v>
      </c>
      <c r="C85" t="s">
        <v>3146</v>
      </c>
      <c r="D85" t="s">
        <v>3147</v>
      </c>
      <c r="E85" s="605" t="s">
        <v>2079</v>
      </c>
      <c r="F85" t="s">
        <v>3148</v>
      </c>
      <c r="G85" t="s">
        <v>3793</v>
      </c>
      <c r="H85" t="s">
        <v>23</v>
      </c>
      <c r="I85" t="s">
        <v>23</v>
      </c>
      <c r="J85" t="s">
        <v>3794</v>
      </c>
      <c r="K85" t="s">
        <v>3795</v>
      </c>
      <c r="L85" t="s">
        <v>3796</v>
      </c>
      <c r="M85" t="s">
        <v>3797</v>
      </c>
      <c r="N85" t="s">
        <v>3798</v>
      </c>
      <c r="O85" t="s">
        <v>2080</v>
      </c>
      <c r="P85" t="s">
        <v>2050</v>
      </c>
      <c r="Q85" t="s">
        <v>3265</v>
      </c>
    </row>
    <row r="86" spans="1:17">
      <c r="A86">
        <v>413584</v>
      </c>
      <c r="B86" t="s">
        <v>27</v>
      </c>
      <c r="C86" t="s">
        <v>3146</v>
      </c>
      <c r="D86" t="s">
        <v>3147</v>
      </c>
      <c r="E86" s="605" t="s">
        <v>2075</v>
      </c>
      <c r="F86" t="s">
        <v>3148</v>
      </c>
      <c r="G86" t="s">
        <v>3305</v>
      </c>
      <c r="H86" t="s">
        <v>23</v>
      </c>
      <c r="I86" t="s">
        <v>23</v>
      </c>
      <c r="J86" t="s">
        <v>3306</v>
      </c>
      <c r="K86" t="s">
        <v>3307</v>
      </c>
      <c r="L86" t="s">
        <v>3308</v>
      </c>
      <c r="M86" t="s">
        <v>3309</v>
      </c>
      <c r="N86" t="s">
        <v>3310</v>
      </c>
      <c r="O86" t="s">
        <v>2076</v>
      </c>
      <c r="P86" t="s">
        <v>48</v>
      </c>
      <c r="Q86" t="s">
        <v>3265</v>
      </c>
    </row>
    <row r="87" spans="1:17">
      <c r="A87">
        <v>414731</v>
      </c>
      <c r="B87" t="s">
        <v>167</v>
      </c>
      <c r="C87" t="s">
        <v>3146</v>
      </c>
      <c r="D87" t="s">
        <v>3147</v>
      </c>
      <c r="E87" s="605" t="s">
        <v>5283</v>
      </c>
      <c r="F87" t="s">
        <v>3148</v>
      </c>
      <c r="G87" t="s">
        <v>2091</v>
      </c>
      <c r="H87" t="s">
        <v>23</v>
      </c>
      <c r="I87" t="s">
        <v>23</v>
      </c>
      <c r="J87" t="s">
        <v>5483</v>
      </c>
      <c r="K87" t="s">
        <v>5484</v>
      </c>
      <c r="L87" t="s">
        <v>5485</v>
      </c>
      <c r="M87" t="s">
        <v>5486</v>
      </c>
      <c r="N87" t="s">
        <v>23</v>
      </c>
      <c r="O87" t="s">
        <v>5289</v>
      </c>
      <c r="P87" t="s">
        <v>5487</v>
      </c>
      <c r="Q87" t="s">
        <v>3265</v>
      </c>
    </row>
    <row r="88" spans="1:17">
      <c r="A88">
        <v>414970</v>
      </c>
      <c r="B88" t="s">
        <v>62</v>
      </c>
      <c r="C88" t="s">
        <v>3146</v>
      </c>
      <c r="D88" t="s">
        <v>3147</v>
      </c>
      <c r="E88" s="605" t="s">
        <v>5296</v>
      </c>
      <c r="F88" t="s">
        <v>3148</v>
      </c>
      <c r="G88" t="s">
        <v>4646</v>
      </c>
      <c r="H88" t="s">
        <v>23</v>
      </c>
      <c r="I88" t="s">
        <v>23</v>
      </c>
      <c r="J88" t="s">
        <v>3317</v>
      </c>
      <c r="K88" t="s">
        <v>4647</v>
      </c>
      <c r="L88" t="s">
        <v>4648</v>
      </c>
      <c r="M88" t="s">
        <v>4649</v>
      </c>
      <c r="N88" t="s">
        <v>23</v>
      </c>
      <c r="O88" t="s">
        <v>5297</v>
      </c>
      <c r="P88" t="s">
        <v>5488</v>
      </c>
      <c r="Q88" t="s">
        <v>3265</v>
      </c>
    </row>
    <row r="89" spans="1:17">
      <c r="A89">
        <v>415118</v>
      </c>
      <c r="B89" t="s">
        <v>51</v>
      </c>
      <c r="C89" t="s">
        <v>3146</v>
      </c>
      <c r="D89" t="s">
        <v>3147</v>
      </c>
      <c r="E89" s="605" t="s">
        <v>5296</v>
      </c>
      <c r="F89" t="s">
        <v>3148</v>
      </c>
      <c r="G89" t="s">
        <v>3311</v>
      </c>
      <c r="H89" t="s">
        <v>23</v>
      </c>
      <c r="I89" t="s">
        <v>23</v>
      </c>
      <c r="J89" t="s">
        <v>3312</v>
      </c>
      <c r="K89" t="s">
        <v>3313</v>
      </c>
      <c r="L89" t="s">
        <v>3314</v>
      </c>
      <c r="M89" t="s">
        <v>3315</v>
      </c>
      <c r="N89" t="s">
        <v>23</v>
      </c>
      <c r="O89" t="s">
        <v>5297</v>
      </c>
      <c r="P89" t="s">
        <v>425</v>
      </c>
      <c r="Q89" t="s">
        <v>3265</v>
      </c>
    </row>
    <row r="90" spans="1:17">
      <c r="A90">
        <v>415274</v>
      </c>
      <c r="B90" t="s">
        <v>128</v>
      </c>
      <c r="C90" t="s">
        <v>3146</v>
      </c>
      <c r="D90" t="s">
        <v>3147</v>
      </c>
      <c r="E90" s="605" t="s">
        <v>5283</v>
      </c>
      <c r="F90" t="s">
        <v>3148</v>
      </c>
      <c r="G90" t="s">
        <v>4654</v>
      </c>
      <c r="H90" t="s">
        <v>23</v>
      </c>
      <c r="I90" t="s">
        <v>23</v>
      </c>
      <c r="J90" t="s">
        <v>3338</v>
      </c>
      <c r="K90" t="s">
        <v>4655</v>
      </c>
      <c r="L90" t="s">
        <v>4656</v>
      </c>
      <c r="M90" t="s">
        <v>4657</v>
      </c>
      <c r="N90" t="s">
        <v>23</v>
      </c>
      <c r="O90" t="s">
        <v>5289</v>
      </c>
      <c r="P90" t="s">
        <v>5175</v>
      </c>
      <c r="Q90" t="s">
        <v>3265</v>
      </c>
    </row>
    <row r="91" spans="1:17">
      <c r="A91">
        <v>415761</v>
      </c>
      <c r="B91" t="s">
        <v>125</v>
      </c>
      <c r="C91" t="s">
        <v>3146</v>
      </c>
      <c r="D91" t="s">
        <v>3147</v>
      </c>
      <c r="E91" s="605" t="s">
        <v>5283</v>
      </c>
      <c r="F91" t="s">
        <v>3148</v>
      </c>
      <c r="G91" t="s">
        <v>4681</v>
      </c>
      <c r="H91" t="s">
        <v>23</v>
      </c>
      <c r="I91" t="s">
        <v>23</v>
      </c>
      <c r="J91" t="s">
        <v>4682</v>
      </c>
      <c r="K91" t="s">
        <v>4683</v>
      </c>
      <c r="L91" t="s">
        <v>4684</v>
      </c>
      <c r="M91" t="s">
        <v>4685</v>
      </c>
      <c r="N91" t="s">
        <v>23</v>
      </c>
      <c r="O91" t="s">
        <v>5289</v>
      </c>
      <c r="P91" t="s">
        <v>4890</v>
      </c>
      <c r="Q91" t="s">
        <v>3265</v>
      </c>
    </row>
    <row r="92" spans="1:17">
      <c r="A92">
        <v>416017</v>
      </c>
      <c r="B92" t="s">
        <v>79</v>
      </c>
      <c r="C92" t="s">
        <v>3146</v>
      </c>
      <c r="D92" t="s">
        <v>3147</v>
      </c>
      <c r="E92" s="605" t="s">
        <v>5283</v>
      </c>
      <c r="F92" t="s">
        <v>3148</v>
      </c>
      <c r="G92" t="s">
        <v>4692</v>
      </c>
      <c r="H92" t="s">
        <v>23</v>
      </c>
      <c r="I92" t="s">
        <v>23</v>
      </c>
      <c r="J92" t="s">
        <v>4693</v>
      </c>
      <c r="K92" t="s">
        <v>4694</v>
      </c>
      <c r="L92" t="s">
        <v>4695</v>
      </c>
      <c r="M92" t="s">
        <v>4696</v>
      </c>
      <c r="N92" t="s">
        <v>23</v>
      </c>
      <c r="O92" t="s">
        <v>5289</v>
      </c>
      <c r="P92" t="s">
        <v>5121</v>
      </c>
      <c r="Q92" t="s">
        <v>3265</v>
      </c>
    </row>
    <row r="93" spans="1:17">
      <c r="A93">
        <v>416256</v>
      </c>
      <c r="B93" t="s">
        <v>92</v>
      </c>
      <c r="C93" t="s">
        <v>3146</v>
      </c>
      <c r="D93" t="s">
        <v>3147</v>
      </c>
      <c r="E93" s="605" t="s">
        <v>5283</v>
      </c>
      <c r="F93" t="s">
        <v>3148</v>
      </c>
      <c r="G93" t="s">
        <v>5489</v>
      </c>
      <c r="H93" t="s">
        <v>23</v>
      </c>
      <c r="I93" t="s">
        <v>23</v>
      </c>
      <c r="J93" t="s">
        <v>5490</v>
      </c>
      <c r="K93" t="s">
        <v>5491</v>
      </c>
      <c r="L93" t="s">
        <v>5492</v>
      </c>
      <c r="M93" t="s">
        <v>5493</v>
      </c>
      <c r="N93" t="s">
        <v>362</v>
      </c>
      <c r="O93" t="s">
        <v>5289</v>
      </c>
      <c r="P93" t="s">
        <v>5494</v>
      </c>
      <c r="Q93" t="s">
        <v>3265</v>
      </c>
    </row>
    <row r="94" spans="1:17">
      <c r="A94">
        <v>416264</v>
      </c>
      <c r="B94" t="s">
        <v>187</v>
      </c>
      <c r="C94" t="s">
        <v>3146</v>
      </c>
      <c r="D94" t="s">
        <v>3147</v>
      </c>
      <c r="E94" s="605" t="s">
        <v>5283</v>
      </c>
      <c r="F94" t="s">
        <v>3148</v>
      </c>
      <c r="G94" t="s">
        <v>5495</v>
      </c>
      <c r="H94" t="s">
        <v>23</v>
      </c>
      <c r="I94" t="s">
        <v>23</v>
      </c>
      <c r="J94" t="s">
        <v>4693</v>
      </c>
      <c r="K94" t="s">
        <v>5496</v>
      </c>
      <c r="L94" t="s">
        <v>5497</v>
      </c>
      <c r="M94" t="s">
        <v>23</v>
      </c>
      <c r="N94" t="s">
        <v>23</v>
      </c>
      <c r="O94" t="s">
        <v>5289</v>
      </c>
      <c r="P94" t="s">
        <v>5498</v>
      </c>
      <c r="Q94" t="s">
        <v>3265</v>
      </c>
    </row>
    <row r="95" spans="1:17">
      <c r="A95">
        <v>416686</v>
      </c>
      <c r="B95" t="s">
        <v>93</v>
      </c>
      <c r="C95" t="s">
        <v>3146</v>
      </c>
      <c r="D95" t="s">
        <v>3147</v>
      </c>
      <c r="E95" s="605" t="s">
        <v>5283</v>
      </c>
      <c r="F95" t="s">
        <v>3148</v>
      </c>
      <c r="G95" t="s">
        <v>4706</v>
      </c>
      <c r="H95" t="s">
        <v>23</v>
      </c>
      <c r="I95" t="s">
        <v>23</v>
      </c>
      <c r="J95" t="s">
        <v>3561</v>
      </c>
      <c r="K95" t="s">
        <v>4707</v>
      </c>
      <c r="L95" t="s">
        <v>4708</v>
      </c>
      <c r="M95" t="s">
        <v>4709</v>
      </c>
      <c r="N95" t="s">
        <v>23</v>
      </c>
      <c r="O95" t="s">
        <v>5289</v>
      </c>
      <c r="P95" t="s">
        <v>4833</v>
      </c>
      <c r="Q95" t="s">
        <v>3265</v>
      </c>
    </row>
    <row r="96" spans="1:17">
      <c r="A96">
        <v>416702</v>
      </c>
      <c r="B96" t="s">
        <v>29</v>
      </c>
      <c r="C96" t="s">
        <v>3146</v>
      </c>
      <c r="D96" t="s">
        <v>3147</v>
      </c>
      <c r="E96" s="605" t="s">
        <v>2079</v>
      </c>
      <c r="F96" t="s">
        <v>3148</v>
      </c>
      <c r="G96" t="s">
        <v>3560</v>
      </c>
      <c r="H96" t="s">
        <v>23</v>
      </c>
      <c r="I96" t="s">
        <v>23</v>
      </c>
      <c r="J96" t="s">
        <v>3561</v>
      </c>
      <c r="K96" t="s">
        <v>3562</v>
      </c>
      <c r="L96" t="s">
        <v>3563</v>
      </c>
      <c r="M96" t="s">
        <v>3564</v>
      </c>
      <c r="N96" t="s">
        <v>3565</v>
      </c>
      <c r="O96" t="s">
        <v>2080</v>
      </c>
      <c r="P96" t="s">
        <v>30</v>
      </c>
      <c r="Q96" t="s">
        <v>3363</v>
      </c>
    </row>
    <row r="97" spans="1:17">
      <c r="A97">
        <v>416769</v>
      </c>
      <c r="B97" t="s">
        <v>188</v>
      </c>
      <c r="C97" t="s">
        <v>3146</v>
      </c>
      <c r="D97" t="s">
        <v>3147</v>
      </c>
      <c r="E97" s="605" t="s">
        <v>5283</v>
      </c>
      <c r="F97" t="s">
        <v>3148</v>
      </c>
      <c r="G97" t="s">
        <v>5499</v>
      </c>
      <c r="H97" t="s">
        <v>23</v>
      </c>
      <c r="I97" t="s">
        <v>23</v>
      </c>
      <c r="J97" t="s">
        <v>3317</v>
      </c>
      <c r="K97" t="s">
        <v>5500</v>
      </c>
      <c r="L97" t="s">
        <v>5501</v>
      </c>
      <c r="M97" t="s">
        <v>5502</v>
      </c>
      <c r="N97" t="s">
        <v>23</v>
      </c>
      <c r="O97" t="s">
        <v>5289</v>
      </c>
      <c r="P97" t="s">
        <v>5503</v>
      </c>
      <c r="Q97" t="s">
        <v>3265</v>
      </c>
    </row>
    <row r="98" spans="1:17">
      <c r="A98">
        <v>416819</v>
      </c>
      <c r="B98" t="s">
        <v>204</v>
      </c>
      <c r="C98" t="s">
        <v>3146</v>
      </c>
      <c r="D98" t="s">
        <v>3147</v>
      </c>
      <c r="E98" s="605" t="s">
        <v>5283</v>
      </c>
      <c r="F98" t="s">
        <v>3148</v>
      </c>
      <c r="G98" t="s">
        <v>3332</v>
      </c>
      <c r="H98" t="s">
        <v>23</v>
      </c>
      <c r="I98" t="s">
        <v>23</v>
      </c>
      <c r="J98" t="s">
        <v>3333</v>
      </c>
      <c r="K98" t="s">
        <v>3334</v>
      </c>
      <c r="L98" t="s">
        <v>3335</v>
      </c>
      <c r="M98" t="s">
        <v>3336</v>
      </c>
      <c r="N98" t="s">
        <v>23</v>
      </c>
      <c r="O98" t="s">
        <v>5289</v>
      </c>
      <c r="P98" t="s">
        <v>5504</v>
      </c>
      <c r="Q98" t="s">
        <v>3191</v>
      </c>
    </row>
    <row r="99" spans="1:17">
      <c r="A99">
        <v>416843</v>
      </c>
      <c r="B99" t="s">
        <v>94</v>
      </c>
      <c r="C99" t="s">
        <v>3146</v>
      </c>
      <c r="D99" t="s">
        <v>3147</v>
      </c>
      <c r="E99" s="605" t="s">
        <v>5283</v>
      </c>
      <c r="F99" t="s">
        <v>3148</v>
      </c>
      <c r="G99" t="s">
        <v>5505</v>
      </c>
      <c r="H99" t="s">
        <v>23</v>
      </c>
      <c r="I99" t="s">
        <v>23</v>
      </c>
      <c r="J99" t="s">
        <v>5506</v>
      </c>
      <c r="K99" t="s">
        <v>5507</v>
      </c>
      <c r="L99" t="s">
        <v>5508</v>
      </c>
      <c r="M99" t="s">
        <v>5509</v>
      </c>
      <c r="N99" t="s">
        <v>23</v>
      </c>
      <c r="O99" t="s">
        <v>5289</v>
      </c>
      <c r="P99" t="s">
        <v>4289</v>
      </c>
      <c r="Q99" t="s">
        <v>3265</v>
      </c>
    </row>
    <row r="100" spans="1:17">
      <c r="A100">
        <v>416850</v>
      </c>
      <c r="B100" t="s">
        <v>150</v>
      </c>
      <c r="C100" t="s">
        <v>3146</v>
      </c>
      <c r="D100" t="s">
        <v>3147</v>
      </c>
      <c r="E100" s="605" t="s">
        <v>5283</v>
      </c>
      <c r="F100" t="s">
        <v>3148</v>
      </c>
      <c r="G100" t="s">
        <v>5510</v>
      </c>
      <c r="H100" t="s">
        <v>23</v>
      </c>
      <c r="I100" t="s">
        <v>23</v>
      </c>
      <c r="J100" t="s">
        <v>4769</v>
      </c>
      <c r="K100" t="s">
        <v>5511</v>
      </c>
      <c r="L100" t="s">
        <v>5512</v>
      </c>
      <c r="M100" t="s">
        <v>5513</v>
      </c>
      <c r="N100" t="s">
        <v>23</v>
      </c>
      <c r="O100" t="s">
        <v>5289</v>
      </c>
      <c r="P100" t="s">
        <v>5005</v>
      </c>
      <c r="Q100" t="s">
        <v>3265</v>
      </c>
    </row>
    <row r="101" spans="1:17">
      <c r="A101">
        <v>417338</v>
      </c>
      <c r="B101" t="s">
        <v>149</v>
      </c>
      <c r="C101" t="s">
        <v>3146</v>
      </c>
      <c r="D101" t="s">
        <v>3147</v>
      </c>
      <c r="E101" s="605" t="s">
        <v>5283</v>
      </c>
      <c r="F101" t="s">
        <v>3148</v>
      </c>
      <c r="G101" t="s">
        <v>5514</v>
      </c>
      <c r="H101" t="s">
        <v>23</v>
      </c>
      <c r="I101" t="s">
        <v>23</v>
      </c>
      <c r="J101" t="s">
        <v>5483</v>
      </c>
      <c r="K101" t="s">
        <v>5515</v>
      </c>
      <c r="L101" t="s">
        <v>5516</v>
      </c>
      <c r="M101" t="s">
        <v>5517</v>
      </c>
      <c r="N101" t="s">
        <v>23</v>
      </c>
      <c r="O101" t="s">
        <v>5289</v>
      </c>
      <c r="P101" t="s">
        <v>5518</v>
      </c>
      <c r="Q101" t="s">
        <v>3265</v>
      </c>
    </row>
    <row r="102" spans="1:17">
      <c r="A102">
        <v>417502</v>
      </c>
      <c r="B102" t="s">
        <v>22</v>
      </c>
      <c r="C102" t="s">
        <v>3146</v>
      </c>
      <c r="D102" t="s">
        <v>3147</v>
      </c>
      <c r="E102" s="605" t="s">
        <v>5296</v>
      </c>
      <c r="F102" t="s">
        <v>3148</v>
      </c>
      <c r="G102" t="s">
        <v>3342</v>
      </c>
      <c r="H102" t="s">
        <v>23</v>
      </c>
      <c r="I102" t="s">
        <v>23</v>
      </c>
      <c r="J102" t="s">
        <v>3343</v>
      </c>
      <c r="K102" t="s">
        <v>3344</v>
      </c>
      <c r="L102" t="s">
        <v>3345</v>
      </c>
      <c r="M102" t="s">
        <v>3346</v>
      </c>
      <c r="N102" t="s">
        <v>362</v>
      </c>
      <c r="O102" t="s">
        <v>5297</v>
      </c>
      <c r="P102" t="s">
        <v>2036</v>
      </c>
      <c r="Q102" t="s">
        <v>26</v>
      </c>
    </row>
    <row r="103" spans="1:17">
      <c r="A103">
        <v>417601</v>
      </c>
      <c r="B103" t="s">
        <v>53</v>
      </c>
      <c r="C103" t="s">
        <v>3146</v>
      </c>
      <c r="D103" t="s">
        <v>3147</v>
      </c>
      <c r="E103" s="605" t="s">
        <v>5296</v>
      </c>
      <c r="F103" t="s">
        <v>3148</v>
      </c>
      <c r="G103" t="s">
        <v>5519</v>
      </c>
      <c r="H103" t="s">
        <v>23</v>
      </c>
      <c r="I103" t="s">
        <v>23</v>
      </c>
      <c r="J103" t="s">
        <v>5520</v>
      </c>
      <c r="K103" t="s">
        <v>5521</v>
      </c>
      <c r="L103" t="s">
        <v>5522</v>
      </c>
      <c r="M103" t="s">
        <v>5523</v>
      </c>
      <c r="N103" t="s">
        <v>23</v>
      </c>
      <c r="O103" t="s">
        <v>5297</v>
      </c>
      <c r="P103" t="s">
        <v>469</v>
      </c>
      <c r="Q103" t="s">
        <v>3265</v>
      </c>
    </row>
    <row r="104" spans="1:17">
      <c r="A104">
        <v>417791</v>
      </c>
      <c r="B104" t="s">
        <v>161</v>
      </c>
      <c r="C104" t="s">
        <v>3146</v>
      </c>
      <c r="D104" t="s">
        <v>3147</v>
      </c>
      <c r="E104" s="605" t="s">
        <v>5283</v>
      </c>
      <c r="F104" t="s">
        <v>3148</v>
      </c>
      <c r="G104" t="s">
        <v>4731</v>
      </c>
      <c r="H104" t="s">
        <v>23</v>
      </c>
      <c r="I104" t="s">
        <v>23</v>
      </c>
      <c r="J104" t="s">
        <v>4732</v>
      </c>
      <c r="K104" t="s">
        <v>4733</v>
      </c>
      <c r="L104" t="s">
        <v>4734</v>
      </c>
      <c r="M104" t="s">
        <v>4735</v>
      </c>
      <c r="N104" t="s">
        <v>23</v>
      </c>
      <c r="O104" t="s">
        <v>5289</v>
      </c>
      <c r="P104" t="s">
        <v>5524</v>
      </c>
      <c r="Q104" t="s">
        <v>3265</v>
      </c>
    </row>
    <row r="105" spans="1:17">
      <c r="A105">
        <v>417825</v>
      </c>
      <c r="B105" t="s">
        <v>55</v>
      </c>
      <c r="C105" t="s">
        <v>3146</v>
      </c>
      <c r="D105" t="s">
        <v>3147</v>
      </c>
      <c r="E105" s="605" t="s">
        <v>5296</v>
      </c>
      <c r="F105" t="s">
        <v>3148</v>
      </c>
      <c r="G105" t="s">
        <v>4737</v>
      </c>
      <c r="H105" t="s">
        <v>23</v>
      </c>
      <c r="I105" t="s">
        <v>23</v>
      </c>
      <c r="J105" t="s">
        <v>4064</v>
      </c>
      <c r="K105" t="s">
        <v>4738</v>
      </c>
      <c r="L105" t="s">
        <v>4739</v>
      </c>
      <c r="M105" t="s">
        <v>4740</v>
      </c>
      <c r="N105" t="s">
        <v>23</v>
      </c>
      <c r="O105" t="s">
        <v>5297</v>
      </c>
      <c r="P105" t="s">
        <v>3691</v>
      </c>
      <c r="Q105" t="s">
        <v>3265</v>
      </c>
    </row>
    <row r="106" spans="1:17">
      <c r="A106">
        <v>418062</v>
      </c>
      <c r="B106" t="s">
        <v>49</v>
      </c>
      <c r="C106" t="s">
        <v>3146</v>
      </c>
      <c r="D106" t="s">
        <v>3147</v>
      </c>
      <c r="E106" s="605" t="s">
        <v>5283</v>
      </c>
      <c r="F106" t="s">
        <v>3148</v>
      </c>
      <c r="G106" t="s">
        <v>4748</v>
      </c>
      <c r="H106" t="s">
        <v>23</v>
      </c>
      <c r="I106" t="s">
        <v>23</v>
      </c>
      <c r="J106" t="s">
        <v>4749</v>
      </c>
      <c r="K106" t="s">
        <v>4750</v>
      </c>
      <c r="L106" t="s">
        <v>4751</v>
      </c>
      <c r="M106" t="s">
        <v>4752</v>
      </c>
      <c r="N106" t="s">
        <v>23</v>
      </c>
      <c r="O106" t="s">
        <v>5289</v>
      </c>
      <c r="P106" t="s">
        <v>5525</v>
      </c>
      <c r="Q106" t="s">
        <v>71</v>
      </c>
    </row>
    <row r="107" spans="1:17">
      <c r="A107">
        <v>418146</v>
      </c>
      <c r="B107" t="s">
        <v>130</v>
      </c>
      <c r="C107" t="s">
        <v>3146</v>
      </c>
      <c r="D107" t="s">
        <v>3147</v>
      </c>
      <c r="E107" s="605" t="s">
        <v>5283</v>
      </c>
      <c r="F107" t="s">
        <v>3148</v>
      </c>
      <c r="G107" t="s">
        <v>5526</v>
      </c>
      <c r="H107" t="s">
        <v>23</v>
      </c>
      <c r="I107" t="s">
        <v>23</v>
      </c>
      <c r="J107" t="s">
        <v>5527</v>
      </c>
      <c r="K107" t="s">
        <v>5528</v>
      </c>
      <c r="L107" t="s">
        <v>5529</v>
      </c>
      <c r="M107" t="s">
        <v>5530</v>
      </c>
      <c r="N107" t="s">
        <v>23</v>
      </c>
      <c r="O107" t="s">
        <v>5289</v>
      </c>
      <c r="P107" t="s">
        <v>5046</v>
      </c>
      <c r="Q107" t="s">
        <v>3265</v>
      </c>
    </row>
    <row r="108" spans="1:17">
      <c r="A108">
        <v>418203</v>
      </c>
      <c r="B108" t="s">
        <v>29</v>
      </c>
      <c r="C108" t="s">
        <v>3146</v>
      </c>
      <c r="D108" t="s">
        <v>3147</v>
      </c>
      <c r="E108" s="605" t="s">
        <v>5296</v>
      </c>
      <c r="F108" t="s">
        <v>3148</v>
      </c>
      <c r="G108" t="s">
        <v>5531</v>
      </c>
      <c r="H108" t="s">
        <v>23</v>
      </c>
      <c r="I108" t="s">
        <v>23</v>
      </c>
      <c r="J108" t="s">
        <v>4670</v>
      </c>
      <c r="K108" t="s">
        <v>5532</v>
      </c>
      <c r="L108" t="s">
        <v>5533</v>
      </c>
      <c r="M108" t="s">
        <v>5534</v>
      </c>
      <c r="N108" t="s">
        <v>23</v>
      </c>
      <c r="O108" t="s">
        <v>5297</v>
      </c>
      <c r="P108" t="s">
        <v>452</v>
      </c>
      <c r="Q108" t="s">
        <v>3259</v>
      </c>
    </row>
    <row r="109" spans="1:17">
      <c r="A109">
        <v>418260</v>
      </c>
      <c r="B109" t="s">
        <v>51</v>
      </c>
      <c r="C109" t="s">
        <v>3146</v>
      </c>
      <c r="D109" t="s">
        <v>3147</v>
      </c>
      <c r="E109" s="605" t="s">
        <v>5283</v>
      </c>
      <c r="F109" t="s">
        <v>3148</v>
      </c>
      <c r="G109" t="s">
        <v>4763</v>
      </c>
      <c r="H109" t="s">
        <v>23</v>
      </c>
      <c r="I109" t="s">
        <v>23</v>
      </c>
      <c r="J109" t="s">
        <v>3317</v>
      </c>
      <c r="K109" t="s">
        <v>4764</v>
      </c>
      <c r="L109" t="s">
        <v>4765</v>
      </c>
      <c r="M109" t="s">
        <v>4766</v>
      </c>
      <c r="N109" t="s">
        <v>23</v>
      </c>
      <c r="O109" t="s">
        <v>5289</v>
      </c>
      <c r="P109" t="s">
        <v>5535</v>
      </c>
      <c r="Q109" t="s">
        <v>3997</v>
      </c>
    </row>
    <row r="110" spans="1:17">
      <c r="A110">
        <v>418310</v>
      </c>
      <c r="B110" t="s">
        <v>34</v>
      </c>
      <c r="C110" t="s">
        <v>3146</v>
      </c>
      <c r="D110" t="s">
        <v>3147</v>
      </c>
      <c r="E110" s="605" t="s">
        <v>5296</v>
      </c>
      <c r="F110" t="s">
        <v>3148</v>
      </c>
      <c r="G110" t="s">
        <v>5536</v>
      </c>
      <c r="H110" t="s">
        <v>23</v>
      </c>
      <c r="I110" t="s">
        <v>23</v>
      </c>
      <c r="J110" t="s">
        <v>3317</v>
      </c>
      <c r="K110" t="s">
        <v>5537</v>
      </c>
      <c r="L110" t="s">
        <v>5538</v>
      </c>
      <c r="M110" t="s">
        <v>5539</v>
      </c>
      <c r="N110" t="s">
        <v>23</v>
      </c>
      <c r="O110" t="s">
        <v>5297</v>
      </c>
      <c r="P110" t="s">
        <v>423</v>
      </c>
      <c r="Q110" t="s">
        <v>3265</v>
      </c>
    </row>
    <row r="111" spans="1:17">
      <c r="A111">
        <v>511197</v>
      </c>
      <c r="B111" t="s">
        <v>80</v>
      </c>
      <c r="C111" t="s">
        <v>3146</v>
      </c>
      <c r="D111" t="s">
        <v>3147</v>
      </c>
      <c r="E111" s="605" t="s">
        <v>5283</v>
      </c>
      <c r="F111" t="s">
        <v>3148</v>
      </c>
      <c r="G111" t="s">
        <v>5540</v>
      </c>
      <c r="H111" t="s">
        <v>23</v>
      </c>
      <c r="I111" t="s">
        <v>23</v>
      </c>
      <c r="J111" t="s">
        <v>5541</v>
      </c>
      <c r="K111" t="s">
        <v>5542</v>
      </c>
      <c r="L111" t="s">
        <v>5543</v>
      </c>
      <c r="M111" t="s">
        <v>5544</v>
      </c>
      <c r="N111" t="s">
        <v>23</v>
      </c>
      <c r="O111" t="s">
        <v>5289</v>
      </c>
      <c r="P111" t="s">
        <v>5545</v>
      </c>
      <c r="Q111" t="s">
        <v>3265</v>
      </c>
    </row>
    <row r="112" spans="1:17">
      <c r="A112">
        <v>511320</v>
      </c>
      <c r="B112" t="s">
        <v>85</v>
      </c>
      <c r="C112" t="s">
        <v>3146</v>
      </c>
      <c r="D112" t="s">
        <v>3147</v>
      </c>
      <c r="E112" s="605" t="s">
        <v>5296</v>
      </c>
      <c r="F112" t="s">
        <v>3148</v>
      </c>
      <c r="G112" t="s">
        <v>5546</v>
      </c>
      <c r="H112" t="s">
        <v>23</v>
      </c>
      <c r="I112" t="s">
        <v>23</v>
      </c>
      <c r="J112" t="s">
        <v>5547</v>
      </c>
      <c r="K112" t="s">
        <v>5548</v>
      </c>
      <c r="L112" t="s">
        <v>5549</v>
      </c>
      <c r="M112" t="s">
        <v>5550</v>
      </c>
      <c r="N112" t="s">
        <v>23</v>
      </c>
      <c r="O112" t="s">
        <v>5297</v>
      </c>
      <c r="P112" t="s">
        <v>417</v>
      </c>
      <c r="Q112" t="s">
        <v>2183</v>
      </c>
    </row>
    <row r="113" spans="1:17">
      <c r="A113">
        <v>511395</v>
      </c>
      <c r="B113" t="s">
        <v>151</v>
      </c>
      <c r="C113" t="s">
        <v>3146</v>
      </c>
      <c r="D113" t="s">
        <v>3147</v>
      </c>
      <c r="E113" s="605" t="s">
        <v>5283</v>
      </c>
      <c r="F113" t="s">
        <v>3148</v>
      </c>
      <c r="G113" t="s">
        <v>5551</v>
      </c>
      <c r="H113" t="s">
        <v>23</v>
      </c>
      <c r="I113" t="s">
        <v>23</v>
      </c>
      <c r="J113" t="s">
        <v>5552</v>
      </c>
      <c r="K113" t="s">
        <v>5553</v>
      </c>
      <c r="L113" t="s">
        <v>5554</v>
      </c>
      <c r="M113" t="s">
        <v>5555</v>
      </c>
      <c r="N113" t="s">
        <v>23</v>
      </c>
      <c r="O113" t="s">
        <v>5289</v>
      </c>
      <c r="P113" t="s">
        <v>4901</v>
      </c>
      <c r="Q113" t="s">
        <v>3265</v>
      </c>
    </row>
    <row r="114" spans="1:17">
      <c r="A114">
        <v>511478</v>
      </c>
      <c r="B114" t="s">
        <v>183</v>
      </c>
      <c r="C114" t="s">
        <v>3146</v>
      </c>
      <c r="D114" t="s">
        <v>3147</v>
      </c>
      <c r="E114" s="605" t="s">
        <v>5283</v>
      </c>
      <c r="F114" t="s">
        <v>3148</v>
      </c>
      <c r="G114" t="s">
        <v>5556</v>
      </c>
      <c r="H114" t="s">
        <v>23</v>
      </c>
      <c r="I114" t="s">
        <v>23</v>
      </c>
      <c r="J114" t="s">
        <v>5557</v>
      </c>
      <c r="K114" t="s">
        <v>5558</v>
      </c>
      <c r="L114" t="s">
        <v>5559</v>
      </c>
      <c r="M114" t="s">
        <v>5560</v>
      </c>
      <c r="N114" t="s">
        <v>23</v>
      </c>
      <c r="O114" t="s">
        <v>5289</v>
      </c>
      <c r="P114" t="s">
        <v>4375</v>
      </c>
      <c r="Q114" t="s">
        <v>3265</v>
      </c>
    </row>
    <row r="115" spans="1:17">
      <c r="A115">
        <v>511569</v>
      </c>
      <c r="B115" t="s">
        <v>22</v>
      </c>
      <c r="C115" t="s">
        <v>3146</v>
      </c>
      <c r="D115" t="s">
        <v>3147</v>
      </c>
      <c r="E115" s="605" t="s">
        <v>5283</v>
      </c>
      <c r="F115" t="s">
        <v>3148</v>
      </c>
      <c r="G115" t="s">
        <v>5561</v>
      </c>
      <c r="H115" t="s">
        <v>23</v>
      </c>
      <c r="I115" t="s">
        <v>23</v>
      </c>
      <c r="J115" t="s">
        <v>3830</v>
      </c>
      <c r="K115" t="s">
        <v>5562</v>
      </c>
      <c r="L115" t="s">
        <v>5563</v>
      </c>
      <c r="M115" t="s">
        <v>5564</v>
      </c>
      <c r="N115" t="s">
        <v>23</v>
      </c>
      <c r="O115" t="s">
        <v>5289</v>
      </c>
      <c r="P115" t="s">
        <v>5565</v>
      </c>
      <c r="Q115" t="s">
        <v>26</v>
      </c>
    </row>
    <row r="116" spans="1:17">
      <c r="A116">
        <v>711037</v>
      </c>
      <c r="B116" t="s">
        <v>200</v>
      </c>
      <c r="C116" t="s">
        <v>3146</v>
      </c>
      <c r="D116" t="s">
        <v>3147</v>
      </c>
      <c r="E116" s="605" t="s">
        <v>5283</v>
      </c>
      <c r="F116" t="s">
        <v>3148</v>
      </c>
      <c r="G116" t="s">
        <v>5566</v>
      </c>
      <c r="H116" t="s">
        <v>23</v>
      </c>
      <c r="I116" t="s">
        <v>23</v>
      </c>
      <c r="J116" t="s">
        <v>5567</v>
      </c>
      <c r="K116" t="s">
        <v>5568</v>
      </c>
      <c r="L116" t="s">
        <v>5569</v>
      </c>
      <c r="M116" t="s">
        <v>5570</v>
      </c>
      <c r="N116" t="s">
        <v>23</v>
      </c>
      <c r="O116" t="s">
        <v>5289</v>
      </c>
      <c r="P116" t="s">
        <v>4199</v>
      </c>
      <c r="Q116" t="s">
        <v>2183</v>
      </c>
    </row>
    <row r="117" spans="1:17">
      <c r="A117">
        <v>711375</v>
      </c>
      <c r="B117" t="s">
        <v>148</v>
      </c>
      <c r="C117" t="s">
        <v>3146</v>
      </c>
      <c r="D117" t="s">
        <v>3147</v>
      </c>
      <c r="E117" s="605" t="s">
        <v>5283</v>
      </c>
      <c r="F117" t="s">
        <v>3148</v>
      </c>
      <c r="G117" t="s">
        <v>4822</v>
      </c>
      <c r="H117" t="s">
        <v>23</v>
      </c>
      <c r="I117" t="s">
        <v>23</v>
      </c>
      <c r="J117" t="s">
        <v>4823</v>
      </c>
      <c r="K117" t="s">
        <v>4824</v>
      </c>
      <c r="L117" t="s">
        <v>4825</v>
      </c>
      <c r="M117" t="s">
        <v>4826</v>
      </c>
      <c r="N117" t="s">
        <v>23</v>
      </c>
      <c r="O117" t="s">
        <v>5289</v>
      </c>
      <c r="P117" t="s">
        <v>5571</v>
      </c>
      <c r="Q117" t="s">
        <v>3265</v>
      </c>
    </row>
    <row r="118" spans="1:17">
      <c r="A118">
        <v>711409</v>
      </c>
      <c r="B118" t="s">
        <v>41</v>
      </c>
      <c r="C118" t="s">
        <v>3146</v>
      </c>
      <c r="D118" t="s">
        <v>3147</v>
      </c>
      <c r="E118" s="605" t="s">
        <v>5283</v>
      </c>
      <c r="F118" t="s">
        <v>3148</v>
      </c>
      <c r="G118" t="s">
        <v>4828</v>
      </c>
      <c r="H118" t="s">
        <v>23</v>
      </c>
      <c r="I118" t="s">
        <v>23</v>
      </c>
      <c r="J118" t="s">
        <v>4829</v>
      </c>
      <c r="K118" t="s">
        <v>4830</v>
      </c>
      <c r="L118" t="s">
        <v>4831</v>
      </c>
      <c r="M118" t="s">
        <v>4832</v>
      </c>
      <c r="N118" t="s">
        <v>23</v>
      </c>
      <c r="O118" t="s">
        <v>5289</v>
      </c>
      <c r="P118" t="s">
        <v>5572</v>
      </c>
      <c r="Q118" t="s">
        <v>26</v>
      </c>
    </row>
    <row r="119" spans="1:17">
      <c r="A119">
        <v>711557</v>
      </c>
      <c r="B119" t="s">
        <v>95</v>
      </c>
      <c r="C119" t="s">
        <v>3146</v>
      </c>
      <c r="D119" t="s">
        <v>3147</v>
      </c>
      <c r="E119" s="605" t="s">
        <v>5283</v>
      </c>
      <c r="F119" t="s">
        <v>3148</v>
      </c>
      <c r="G119" t="s">
        <v>4835</v>
      </c>
      <c r="H119" t="s">
        <v>23</v>
      </c>
      <c r="I119" t="s">
        <v>23</v>
      </c>
      <c r="J119" t="s">
        <v>4836</v>
      </c>
      <c r="K119" t="s">
        <v>4837</v>
      </c>
      <c r="L119" t="s">
        <v>4838</v>
      </c>
      <c r="M119" t="s">
        <v>4839</v>
      </c>
      <c r="N119" t="s">
        <v>23</v>
      </c>
      <c r="O119" t="s">
        <v>5289</v>
      </c>
      <c r="P119" t="s">
        <v>5573</v>
      </c>
      <c r="Q119" t="s">
        <v>3265</v>
      </c>
    </row>
    <row r="120" spans="1:17">
      <c r="A120">
        <v>711631</v>
      </c>
      <c r="B120" t="s">
        <v>103</v>
      </c>
      <c r="C120" t="s">
        <v>3146</v>
      </c>
      <c r="D120" t="s">
        <v>3147</v>
      </c>
      <c r="E120" s="605" t="s">
        <v>5283</v>
      </c>
      <c r="F120" t="s">
        <v>3148</v>
      </c>
      <c r="G120" t="s">
        <v>4841</v>
      </c>
      <c r="H120" t="s">
        <v>23</v>
      </c>
      <c r="I120" t="s">
        <v>23</v>
      </c>
      <c r="J120" t="s">
        <v>4842</v>
      </c>
      <c r="K120" t="s">
        <v>4843</v>
      </c>
      <c r="L120" t="s">
        <v>4844</v>
      </c>
      <c r="M120" t="s">
        <v>4845</v>
      </c>
      <c r="N120" t="s">
        <v>23</v>
      </c>
      <c r="O120" t="s">
        <v>5289</v>
      </c>
      <c r="P120" t="s">
        <v>4118</v>
      </c>
      <c r="Q120" t="s">
        <v>3265</v>
      </c>
    </row>
    <row r="121" spans="1:17">
      <c r="A121">
        <v>711656</v>
      </c>
      <c r="B121" t="s">
        <v>163</v>
      </c>
      <c r="C121" t="s">
        <v>3146</v>
      </c>
      <c r="D121" t="s">
        <v>3147</v>
      </c>
      <c r="E121" s="605" t="s">
        <v>5283</v>
      </c>
      <c r="F121" t="s">
        <v>3148</v>
      </c>
      <c r="G121" t="s">
        <v>4847</v>
      </c>
      <c r="H121" t="s">
        <v>23</v>
      </c>
      <c r="I121" t="s">
        <v>23</v>
      </c>
      <c r="J121" t="s">
        <v>4848</v>
      </c>
      <c r="K121" t="s">
        <v>4849</v>
      </c>
      <c r="L121" t="s">
        <v>4850</v>
      </c>
      <c r="M121" t="s">
        <v>4851</v>
      </c>
      <c r="N121" t="s">
        <v>23</v>
      </c>
      <c r="O121" t="s">
        <v>5289</v>
      </c>
      <c r="P121" t="s">
        <v>4634</v>
      </c>
      <c r="Q121" t="s">
        <v>3265</v>
      </c>
    </row>
    <row r="122" spans="1:17">
      <c r="A122">
        <v>711672</v>
      </c>
      <c r="B122" t="s">
        <v>205</v>
      </c>
      <c r="C122" t="s">
        <v>3146</v>
      </c>
      <c r="D122" t="s">
        <v>3147</v>
      </c>
      <c r="E122" s="605" t="s">
        <v>5283</v>
      </c>
      <c r="F122" t="s">
        <v>3148</v>
      </c>
      <c r="G122" t="s">
        <v>5574</v>
      </c>
      <c r="H122" t="s">
        <v>23</v>
      </c>
      <c r="I122" t="s">
        <v>23</v>
      </c>
      <c r="J122" t="s">
        <v>5575</v>
      </c>
      <c r="K122" t="s">
        <v>5576</v>
      </c>
      <c r="L122" t="s">
        <v>5577</v>
      </c>
      <c r="M122" t="s">
        <v>5578</v>
      </c>
      <c r="N122" t="s">
        <v>23</v>
      </c>
      <c r="O122" t="s">
        <v>5289</v>
      </c>
      <c r="P122" t="s">
        <v>5579</v>
      </c>
      <c r="Q122" t="s">
        <v>3304</v>
      </c>
    </row>
    <row r="123" spans="1:17">
      <c r="A123">
        <v>711722</v>
      </c>
      <c r="B123" t="s">
        <v>87</v>
      </c>
      <c r="C123" t="s">
        <v>3146</v>
      </c>
      <c r="D123" t="s">
        <v>3147</v>
      </c>
      <c r="E123" s="605" t="s">
        <v>5283</v>
      </c>
      <c r="F123" t="s">
        <v>3148</v>
      </c>
      <c r="G123" t="s">
        <v>5580</v>
      </c>
      <c r="H123" t="s">
        <v>23</v>
      </c>
      <c r="I123" t="s">
        <v>23</v>
      </c>
      <c r="J123" t="s">
        <v>5581</v>
      </c>
      <c r="K123" t="s">
        <v>5582</v>
      </c>
      <c r="L123" t="s">
        <v>5583</v>
      </c>
      <c r="M123" t="s">
        <v>5584</v>
      </c>
      <c r="N123" t="s">
        <v>23</v>
      </c>
      <c r="O123" t="s">
        <v>5289</v>
      </c>
      <c r="P123" t="s">
        <v>5585</v>
      </c>
      <c r="Q123" t="s">
        <v>3265</v>
      </c>
    </row>
    <row r="124" spans="1:17">
      <c r="A124">
        <v>711755</v>
      </c>
      <c r="B124" t="s">
        <v>190</v>
      </c>
      <c r="C124" t="s">
        <v>3146</v>
      </c>
      <c r="D124" t="s">
        <v>3147</v>
      </c>
      <c r="E124" s="605" t="s">
        <v>5283</v>
      </c>
      <c r="F124" t="s">
        <v>3148</v>
      </c>
      <c r="G124" t="s">
        <v>4859</v>
      </c>
      <c r="H124" t="s">
        <v>23</v>
      </c>
      <c r="I124" t="s">
        <v>23</v>
      </c>
      <c r="J124" t="s">
        <v>4860</v>
      </c>
      <c r="K124" t="s">
        <v>4861</v>
      </c>
      <c r="L124" t="s">
        <v>4862</v>
      </c>
      <c r="M124" t="s">
        <v>4863</v>
      </c>
      <c r="N124" t="s">
        <v>23</v>
      </c>
      <c r="O124" t="s">
        <v>5289</v>
      </c>
      <c r="P124" t="s">
        <v>5057</v>
      </c>
      <c r="Q124" t="s">
        <v>3265</v>
      </c>
    </row>
    <row r="125" spans="1:17">
      <c r="A125">
        <v>711789</v>
      </c>
      <c r="B125" t="s">
        <v>164</v>
      </c>
      <c r="C125" t="s">
        <v>3146</v>
      </c>
      <c r="D125" t="s">
        <v>3147</v>
      </c>
      <c r="E125" s="605" t="s">
        <v>5283</v>
      </c>
      <c r="F125" t="s">
        <v>3148</v>
      </c>
      <c r="G125" t="s">
        <v>4865</v>
      </c>
      <c r="H125" t="s">
        <v>23</v>
      </c>
      <c r="I125" t="s">
        <v>23</v>
      </c>
      <c r="J125" t="s">
        <v>4866</v>
      </c>
      <c r="K125" t="s">
        <v>4867</v>
      </c>
      <c r="L125" t="s">
        <v>4868</v>
      </c>
      <c r="M125" t="s">
        <v>4869</v>
      </c>
      <c r="N125" t="s">
        <v>23</v>
      </c>
      <c r="O125" t="s">
        <v>5289</v>
      </c>
      <c r="P125" t="s">
        <v>5586</v>
      </c>
      <c r="Q125" t="s">
        <v>3265</v>
      </c>
    </row>
    <row r="126" spans="1:17">
      <c r="A126">
        <v>810839</v>
      </c>
      <c r="B126" t="s">
        <v>165</v>
      </c>
      <c r="C126" t="s">
        <v>3146</v>
      </c>
      <c r="D126" t="s">
        <v>3147</v>
      </c>
      <c r="E126" s="605" t="s">
        <v>5283</v>
      </c>
      <c r="F126" t="s">
        <v>3148</v>
      </c>
      <c r="G126" t="s">
        <v>5587</v>
      </c>
      <c r="H126" t="s">
        <v>23</v>
      </c>
      <c r="I126" t="s">
        <v>23</v>
      </c>
      <c r="J126" t="s">
        <v>5588</v>
      </c>
      <c r="K126" t="s">
        <v>5589</v>
      </c>
      <c r="L126" t="s">
        <v>5590</v>
      </c>
      <c r="M126" t="s">
        <v>5591</v>
      </c>
      <c r="N126" t="s">
        <v>23</v>
      </c>
      <c r="O126" t="s">
        <v>5289</v>
      </c>
      <c r="P126" t="s">
        <v>5592</v>
      </c>
      <c r="Q126" t="s">
        <v>3265</v>
      </c>
    </row>
    <row r="127" spans="1:17">
      <c r="A127">
        <v>810920</v>
      </c>
      <c r="B127" t="s">
        <v>168</v>
      </c>
      <c r="C127" t="s">
        <v>3146</v>
      </c>
      <c r="D127" t="s">
        <v>3147</v>
      </c>
      <c r="E127" s="605" t="s">
        <v>5283</v>
      </c>
      <c r="F127" t="s">
        <v>3148</v>
      </c>
      <c r="G127" t="s">
        <v>4878</v>
      </c>
      <c r="H127" t="s">
        <v>23</v>
      </c>
      <c r="I127" t="s">
        <v>23</v>
      </c>
      <c r="J127" t="s">
        <v>4879</v>
      </c>
      <c r="K127" t="s">
        <v>4880</v>
      </c>
      <c r="L127" t="s">
        <v>4881</v>
      </c>
      <c r="M127" t="s">
        <v>4882</v>
      </c>
      <c r="N127" t="s">
        <v>23</v>
      </c>
      <c r="O127" t="s">
        <v>5289</v>
      </c>
      <c r="P127" t="s">
        <v>5593</v>
      </c>
      <c r="Q127" t="s">
        <v>3265</v>
      </c>
    </row>
    <row r="128" spans="1:17">
      <c r="A128">
        <v>811027</v>
      </c>
      <c r="B128" t="s">
        <v>89</v>
      </c>
      <c r="C128" t="s">
        <v>3146</v>
      </c>
      <c r="D128" t="s">
        <v>3147</v>
      </c>
      <c r="E128" s="605" t="s">
        <v>5283</v>
      </c>
      <c r="F128" t="s">
        <v>3148</v>
      </c>
      <c r="G128" t="s">
        <v>4891</v>
      </c>
      <c r="H128" t="s">
        <v>23</v>
      </c>
      <c r="I128" t="s">
        <v>23</v>
      </c>
      <c r="J128" t="s">
        <v>4886</v>
      </c>
      <c r="K128" t="s">
        <v>4892</v>
      </c>
      <c r="L128" t="s">
        <v>4893</v>
      </c>
      <c r="M128" t="s">
        <v>4894</v>
      </c>
      <c r="N128" t="s">
        <v>23</v>
      </c>
      <c r="O128" t="s">
        <v>5289</v>
      </c>
      <c r="P128" t="s">
        <v>5594</v>
      </c>
      <c r="Q128" t="s">
        <v>3265</v>
      </c>
    </row>
    <row r="129" spans="1:17">
      <c r="A129">
        <v>910969</v>
      </c>
      <c r="B129" t="s">
        <v>170</v>
      </c>
      <c r="C129" t="s">
        <v>3146</v>
      </c>
      <c r="D129" t="s">
        <v>3147</v>
      </c>
      <c r="E129" s="605" t="s">
        <v>5283</v>
      </c>
      <c r="F129" t="s">
        <v>3148</v>
      </c>
      <c r="G129" t="s">
        <v>5595</v>
      </c>
      <c r="H129" t="s">
        <v>23</v>
      </c>
      <c r="I129" t="s">
        <v>23</v>
      </c>
      <c r="J129" t="s">
        <v>5596</v>
      </c>
      <c r="K129" t="s">
        <v>5597</v>
      </c>
      <c r="L129" t="s">
        <v>5598</v>
      </c>
      <c r="M129" t="s">
        <v>5599</v>
      </c>
      <c r="N129" t="s">
        <v>23</v>
      </c>
      <c r="O129" t="s">
        <v>5289</v>
      </c>
      <c r="P129" t="s">
        <v>4853</v>
      </c>
      <c r="Q129" t="s">
        <v>3265</v>
      </c>
    </row>
    <row r="130" spans="1:17">
      <c r="A130">
        <v>1010413</v>
      </c>
      <c r="B130" t="s">
        <v>27</v>
      </c>
      <c r="C130" t="s">
        <v>3146</v>
      </c>
      <c r="D130" t="s">
        <v>3147</v>
      </c>
      <c r="E130" s="605" t="s">
        <v>2079</v>
      </c>
      <c r="F130" t="s">
        <v>3148</v>
      </c>
      <c r="G130" t="s">
        <v>3606</v>
      </c>
      <c r="H130" t="s">
        <v>3607</v>
      </c>
      <c r="I130" t="s">
        <v>23</v>
      </c>
      <c r="J130" t="s">
        <v>3608</v>
      </c>
      <c r="K130" t="s">
        <v>3609</v>
      </c>
      <c r="L130" t="s">
        <v>3610</v>
      </c>
      <c r="M130" t="s">
        <v>3611</v>
      </c>
      <c r="N130" t="s">
        <v>3612</v>
      </c>
      <c r="O130" t="s">
        <v>2080</v>
      </c>
      <c r="P130" t="s">
        <v>63</v>
      </c>
      <c r="Q130" t="s">
        <v>3259</v>
      </c>
    </row>
    <row r="131" spans="1:17">
      <c r="A131">
        <v>1010728</v>
      </c>
      <c r="B131" t="s">
        <v>116</v>
      </c>
      <c r="C131" t="s">
        <v>3146</v>
      </c>
      <c r="D131" t="s">
        <v>3147</v>
      </c>
      <c r="E131" s="605" t="s">
        <v>5283</v>
      </c>
      <c r="F131" t="s">
        <v>3148</v>
      </c>
      <c r="G131" t="s">
        <v>5600</v>
      </c>
      <c r="H131" t="s">
        <v>23</v>
      </c>
      <c r="I131" t="s">
        <v>23</v>
      </c>
      <c r="J131" t="s">
        <v>5601</v>
      </c>
      <c r="K131" t="s">
        <v>5602</v>
      </c>
      <c r="L131" t="s">
        <v>5603</v>
      </c>
      <c r="M131" t="s">
        <v>5604</v>
      </c>
      <c r="N131" t="s">
        <v>23</v>
      </c>
      <c r="O131" t="s">
        <v>5289</v>
      </c>
      <c r="P131" t="s">
        <v>5605</v>
      </c>
      <c r="Q131" t="s">
        <v>3265</v>
      </c>
    </row>
    <row r="132" spans="1:17">
      <c r="A132">
        <v>1010777</v>
      </c>
      <c r="B132" t="s">
        <v>97</v>
      </c>
      <c r="C132" t="s">
        <v>3146</v>
      </c>
      <c r="D132" t="s">
        <v>3147</v>
      </c>
      <c r="E132" s="605" t="s">
        <v>5283</v>
      </c>
      <c r="F132" t="s">
        <v>3148</v>
      </c>
      <c r="G132" t="s">
        <v>5606</v>
      </c>
      <c r="H132" t="s">
        <v>23</v>
      </c>
      <c r="I132" t="s">
        <v>23</v>
      </c>
      <c r="J132" t="s">
        <v>4954</v>
      </c>
      <c r="K132" t="s">
        <v>5607</v>
      </c>
      <c r="L132" t="s">
        <v>5608</v>
      </c>
      <c r="M132" t="s">
        <v>5609</v>
      </c>
      <c r="N132" t="s">
        <v>23</v>
      </c>
      <c r="O132" t="s">
        <v>5289</v>
      </c>
      <c r="P132" t="s">
        <v>5610</v>
      </c>
      <c r="Q132" t="s">
        <v>3265</v>
      </c>
    </row>
    <row r="133" spans="1:17">
      <c r="A133">
        <v>1010983</v>
      </c>
      <c r="B133" t="s">
        <v>126</v>
      </c>
      <c r="C133" t="s">
        <v>3146</v>
      </c>
      <c r="D133" t="s">
        <v>3147</v>
      </c>
      <c r="E133" s="605" t="s">
        <v>5283</v>
      </c>
      <c r="F133" t="s">
        <v>3148</v>
      </c>
      <c r="G133" t="s">
        <v>5611</v>
      </c>
      <c r="H133" t="s">
        <v>23</v>
      </c>
      <c r="I133" t="s">
        <v>23</v>
      </c>
      <c r="J133" t="s">
        <v>5612</v>
      </c>
      <c r="K133" t="s">
        <v>5613</v>
      </c>
      <c r="L133" t="s">
        <v>5614</v>
      </c>
      <c r="M133" t="s">
        <v>5615</v>
      </c>
      <c r="N133" t="s">
        <v>23</v>
      </c>
      <c r="O133" t="s">
        <v>5289</v>
      </c>
      <c r="P133" t="s">
        <v>5616</v>
      </c>
      <c r="Q133" t="s">
        <v>3265</v>
      </c>
    </row>
    <row r="134" spans="1:17">
      <c r="A134">
        <v>1011007</v>
      </c>
      <c r="B134" t="s">
        <v>127</v>
      </c>
      <c r="C134" t="s">
        <v>3146</v>
      </c>
      <c r="D134" t="s">
        <v>3147</v>
      </c>
      <c r="E134" s="605" t="s">
        <v>5283</v>
      </c>
      <c r="F134" t="s">
        <v>3148</v>
      </c>
      <c r="G134" t="s">
        <v>5617</v>
      </c>
      <c r="H134" t="s">
        <v>23</v>
      </c>
      <c r="I134" t="s">
        <v>23</v>
      </c>
      <c r="J134" t="s">
        <v>5601</v>
      </c>
      <c r="K134" t="s">
        <v>5618</v>
      </c>
      <c r="L134" t="s">
        <v>5619</v>
      </c>
      <c r="M134" t="s">
        <v>5619</v>
      </c>
      <c r="N134" t="s">
        <v>23</v>
      </c>
      <c r="O134" t="s">
        <v>5289</v>
      </c>
      <c r="P134" t="s">
        <v>5620</v>
      </c>
      <c r="Q134" t="s">
        <v>3265</v>
      </c>
    </row>
    <row r="135" spans="1:17">
      <c r="A135">
        <v>1011015</v>
      </c>
      <c r="B135" t="s">
        <v>191</v>
      </c>
      <c r="C135" t="s">
        <v>3146</v>
      </c>
      <c r="D135" t="s">
        <v>3147</v>
      </c>
      <c r="E135" s="605" t="s">
        <v>5283</v>
      </c>
      <c r="F135" t="s">
        <v>3148</v>
      </c>
      <c r="G135" t="s">
        <v>4959</v>
      </c>
      <c r="H135" t="s">
        <v>23</v>
      </c>
      <c r="I135" t="s">
        <v>23</v>
      </c>
      <c r="J135" t="s">
        <v>4960</v>
      </c>
      <c r="K135" t="s">
        <v>4961</v>
      </c>
      <c r="L135" t="s">
        <v>4962</v>
      </c>
      <c r="M135" t="s">
        <v>4963</v>
      </c>
      <c r="N135" t="s">
        <v>23</v>
      </c>
      <c r="O135" t="s">
        <v>5289</v>
      </c>
      <c r="P135" t="s">
        <v>4821</v>
      </c>
      <c r="Q135" t="s">
        <v>3265</v>
      </c>
    </row>
    <row r="136" spans="1:17">
      <c r="A136">
        <v>1110080</v>
      </c>
      <c r="B136" t="s">
        <v>32</v>
      </c>
      <c r="C136" t="s">
        <v>3146</v>
      </c>
      <c r="D136" t="s">
        <v>3147</v>
      </c>
      <c r="E136" s="605" t="s">
        <v>5431</v>
      </c>
      <c r="F136" t="s">
        <v>3148</v>
      </c>
      <c r="G136" t="s">
        <v>3872</v>
      </c>
      <c r="H136" t="s">
        <v>23</v>
      </c>
      <c r="I136" t="s">
        <v>23</v>
      </c>
      <c r="J136" t="s">
        <v>3873</v>
      </c>
      <c r="K136" t="s">
        <v>3874</v>
      </c>
      <c r="L136" t="s">
        <v>3875</v>
      </c>
      <c r="M136" t="s">
        <v>3876</v>
      </c>
      <c r="N136" t="s">
        <v>3877</v>
      </c>
      <c r="O136" t="s">
        <v>5438</v>
      </c>
      <c r="P136" t="s">
        <v>2053</v>
      </c>
      <c r="Q136" t="s">
        <v>3265</v>
      </c>
    </row>
    <row r="137" spans="1:17">
      <c r="A137">
        <v>1110098</v>
      </c>
      <c r="B137" t="s">
        <v>57</v>
      </c>
      <c r="C137" t="s">
        <v>3146</v>
      </c>
      <c r="D137" t="s">
        <v>3147</v>
      </c>
      <c r="E137" s="605" t="s">
        <v>5296</v>
      </c>
      <c r="F137" t="s">
        <v>3148</v>
      </c>
      <c r="G137" t="s">
        <v>3364</v>
      </c>
      <c r="H137" t="s">
        <v>23</v>
      </c>
      <c r="I137" t="s">
        <v>23</v>
      </c>
      <c r="J137" t="s">
        <v>3365</v>
      </c>
      <c r="K137" t="s">
        <v>3366</v>
      </c>
      <c r="L137" t="s">
        <v>3367</v>
      </c>
      <c r="M137" t="s">
        <v>3368</v>
      </c>
      <c r="N137" t="s">
        <v>23</v>
      </c>
      <c r="O137" t="s">
        <v>5297</v>
      </c>
      <c r="P137" t="s">
        <v>3878</v>
      </c>
      <c r="Q137" t="s">
        <v>3265</v>
      </c>
    </row>
    <row r="138" spans="1:17">
      <c r="A138">
        <v>1110122</v>
      </c>
      <c r="B138" t="s">
        <v>22</v>
      </c>
      <c r="C138" t="s">
        <v>3146</v>
      </c>
      <c r="D138" t="s">
        <v>3147</v>
      </c>
      <c r="E138" s="605" t="s">
        <v>5431</v>
      </c>
      <c r="F138" t="s">
        <v>3148</v>
      </c>
      <c r="G138" t="s">
        <v>4976</v>
      </c>
      <c r="H138" t="s">
        <v>4977</v>
      </c>
      <c r="I138" t="s">
        <v>23</v>
      </c>
      <c r="J138" t="s">
        <v>3873</v>
      </c>
      <c r="K138" t="s">
        <v>4978</v>
      </c>
      <c r="L138" t="s">
        <v>4979</v>
      </c>
      <c r="M138" t="s">
        <v>4980</v>
      </c>
      <c r="N138" t="s">
        <v>4981</v>
      </c>
      <c r="O138" t="s">
        <v>5438</v>
      </c>
      <c r="P138" t="s">
        <v>357</v>
      </c>
      <c r="Q138" t="s">
        <v>3363</v>
      </c>
    </row>
    <row r="139" spans="1:17">
      <c r="A139">
        <v>1110148</v>
      </c>
      <c r="B139" t="s">
        <v>171</v>
      </c>
      <c r="C139" t="s">
        <v>3146</v>
      </c>
      <c r="D139" t="s">
        <v>3147</v>
      </c>
      <c r="E139" s="605" t="s">
        <v>5283</v>
      </c>
      <c r="F139" t="s">
        <v>3148</v>
      </c>
      <c r="G139" t="s">
        <v>5621</v>
      </c>
      <c r="H139" t="s">
        <v>23</v>
      </c>
      <c r="I139" t="s">
        <v>23</v>
      </c>
      <c r="J139" t="s">
        <v>3365</v>
      </c>
      <c r="K139" t="s">
        <v>5622</v>
      </c>
      <c r="L139" t="s">
        <v>5623</v>
      </c>
      <c r="M139" t="s">
        <v>5624</v>
      </c>
      <c r="N139" t="s">
        <v>361</v>
      </c>
      <c r="O139" t="s">
        <v>5289</v>
      </c>
      <c r="P139" t="s">
        <v>5625</v>
      </c>
      <c r="Q139" t="s">
        <v>3265</v>
      </c>
    </row>
    <row r="140" spans="1:17">
      <c r="A140">
        <v>1210203</v>
      </c>
      <c r="B140" t="s">
        <v>201</v>
      </c>
      <c r="C140" t="s">
        <v>3146</v>
      </c>
      <c r="D140" t="s">
        <v>3147</v>
      </c>
      <c r="E140" s="605" t="s">
        <v>5283</v>
      </c>
      <c r="F140" t="s">
        <v>3148</v>
      </c>
      <c r="G140" t="s">
        <v>4983</v>
      </c>
      <c r="H140" t="s">
        <v>23</v>
      </c>
      <c r="I140" t="s">
        <v>23</v>
      </c>
      <c r="J140" t="s">
        <v>4984</v>
      </c>
      <c r="K140" t="s">
        <v>4985</v>
      </c>
      <c r="L140" t="s">
        <v>4986</v>
      </c>
      <c r="M140" t="s">
        <v>4987</v>
      </c>
      <c r="N140" t="s">
        <v>23</v>
      </c>
      <c r="O140" t="s">
        <v>5289</v>
      </c>
      <c r="P140" t="s">
        <v>5626</v>
      </c>
      <c r="Q140" t="s">
        <v>2182</v>
      </c>
    </row>
    <row r="141" spans="1:17">
      <c r="A141">
        <v>1210286</v>
      </c>
      <c r="B141" t="s">
        <v>146</v>
      </c>
      <c r="C141" t="s">
        <v>3146</v>
      </c>
      <c r="D141" t="s">
        <v>3147</v>
      </c>
      <c r="E141" s="605" t="s">
        <v>5283</v>
      </c>
      <c r="F141" t="s">
        <v>3148</v>
      </c>
      <c r="G141" t="s">
        <v>5627</v>
      </c>
      <c r="H141" t="s">
        <v>23</v>
      </c>
      <c r="I141" t="s">
        <v>23</v>
      </c>
      <c r="J141" t="s">
        <v>5628</v>
      </c>
      <c r="K141" t="s">
        <v>5629</v>
      </c>
      <c r="L141" t="s">
        <v>5630</v>
      </c>
      <c r="M141" t="s">
        <v>5631</v>
      </c>
      <c r="N141" t="s">
        <v>23</v>
      </c>
      <c r="O141" t="s">
        <v>5289</v>
      </c>
      <c r="P141" t="s">
        <v>5632</v>
      </c>
      <c r="Q141" t="s">
        <v>3265</v>
      </c>
    </row>
    <row r="142" spans="1:17">
      <c r="A142">
        <v>1210336</v>
      </c>
      <c r="B142" t="s">
        <v>32</v>
      </c>
      <c r="C142" t="s">
        <v>3146</v>
      </c>
      <c r="D142" t="s">
        <v>3147</v>
      </c>
      <c r="E142" s="605" t="s">
        <v>2077</v>
      </c>
      <c r="F142" t="s">
        <v>3148</v>
      </c>
      <c r="G142" t="s">
        <v>3619</v>
      </c>
      <c r="H142" t="s">
        <v>23</v>
      </c>
      <c r="I142" t="s">
        <v>23</v>
      </c>
      <c r="J142" t="s">
        <v>3620</v>
      </c>
      <c r="K142" t="s">
        <v>3621</v>
      </c>
      <c r="L142" t="s">
        <v>3622</v>
      </c>
      <c r="M142" t="s">
        <v>3623</v>
      </c>
      <c r="N142" t="s">
        <v>3624</v>
      </c>
      <c r="O142" t="s">
        <v>2078</v>
      </c>
      <c r="P142" t="s">
        <v>48</v>
      </c>
      <c r="Q142" t="s">
        <v>3265</v>
      </c>
    </row>
    <row r="143" spans="1:17">
      <c r="A143">
        <v>1310177</v>
      </c>
      <c r="B143" t="s">
        <v>32</v>
      </c>
      <c r="C143" t="s">
        <v>3146</v>
      </c>
      <c r="D143" t="s">
        <v>3147</v>
      </c>
      <c r="E143" s="605" t="s">
        <v>5283</v>
      </c>
      <c r="F143" t="s">
        <v>3148</v>
      </c>
      <c r="G143" t="s">
        <v>5633</v>
      </c>
      <c r="H143" t="s">
        <v>23</v>
      </c>
      <c r="I143" t="s">
        <v>23</v>
      </c>
      <c r="J143" t="s">
        <v>5634</v>
      </c>
      <c r="K143" t="s">
        <v>5635</v>
      </c>
      <c r="L143" t="s">
        <v>5636</v>
      </c>
      <c r="M143" t="s">
        <v>5637</v>
      </c>
      <c r="N143" t="s">
        <v>23</v>
      </c>
      <c r="O143" t="s">
        <v>5289</v>
      </c>
      <c r="P143" t="s">
        <v>5638</v>
      </c>
      <c r="Q143" t="s">
        <v>26</v>
      </c>
    </row>
    <row r="144" spans="1:17">
      <c r="A144">
        <v>1310193</v>
      </c>
      <c r="B144" t="s">
        <v>80</v>
      </c>
      <c r="C144" t="s">
        <v>3146</v>
      </c>
      <c r="D144" t="s">
        <v>3147</v>
      </c>
      <c r="E144" s="605" t="s">
        <v>5296</v>
      </c>
      <c r="F144" t="s">
        <v>3148</v>
      </c>
      <c r="G144" t="s">
        <v>3379</v>
      </c>
      <c r="H144" t="s">
        <v>23</v>
      </c>
      <c r="I144" t="s">
        <v>23</v>
      </c>
      <c r="J144" t="s">
        <v>3380</v>
      </c>
      <c r="K144" t="s">
        <v>3381</v>
      </c>
      <c r="L144" t="s">
        <v>3382</v>
      </c>
      <c r="M144" t="s">
        <v>3383</v>
      </c>
      <c r="N144" t="s">
        <v>23</v>
      </c>
      <c r="O144" t="s">
        <v>5297</v>
      </c>
      <c r="P144" t="s">
        <v>3919</v>
      </c>
      <c r="Q144" t="s">
        <v>3265</v>
      </c>
    </row>
    <row r="145" spans="1:17">
      <c r="A145">
        <v>1310219</v>
      </c>
      <c r="B145" t="s">
        <v>29</v>
      </c>
      <c r="C145" t="s">
        <v>3146</v>
      </c>
      <c r="D145" t="s">
        <v>3147</v>
      </c>
      <c r="E145" s="605" t="s">
        <v>5431</v>
      </c>
      <c r="F145" t="s">
        <v>3148</v>
      </c>
      <c r="G145" t="s">
        <v>5018</v>
      </c>
      <c r="H145" t="s">
        <v>23</v>
      </c>
      <c r="I145" t="s">
        <v>23</v>
      </c>
      <c r="J145" t="s">
        <v>5019</v>
      </c>
      <c r="K145" t="s">
        <v>5020</v>
      </c>
      <c r="L145" t="s">
        <v>5021</v>
      </c>
      <c r="M145" t="s">
        <v>5022</v>
      </c>
      <c r="N145" t="s">
        <v>23</v>
      </c>
      <c r="O145" t="s">
        <v>5438</v>
      </c>
      <c r="P145" t="s">
        <v>2052</v>
      </c>
      <c r="Q145" t="s">
        <v>3265</v>
      </c>
    </row>
    <row r="146" spans="1:17">
      <c r="A146">
        <v>1310326</v>
      </c>
      <c r="B146" t="s">
        <v>75</v>
      </c>
      <c r="C146" t="s">
        <v>3146</v>
      </c>
      <c r="D146" t="s">
        <v>3147</v>
      </c>
      <c r="E146" s="605" t="s">
        <v>5296</v>
      </c>
      <c r="F146" t="s">
        <v>3148</v>
      </c>
      <c r="G146" t="s">
        <v>5035</v>
      </c>
      <c r="H146" t="s">
        <v>23</v>
      </c>
      <c r="I146" t="s">
        <v>23</v>
      </c>
      <c r="J146" t="s">
        <v>5036</v>
      </c>
      <c r="K146" t="s">
        <v>5037</v>
      </c>
      <c r="L146" t="s">
        <v>5038</v>
      </c>
      <c r="M146" t="s">
        <v>5039</v>
      </c>
      <c r="N146" t="s">
        <v>23</v>
      </c>
      <c r="O146" t="s">
        <v>5297</v>
      </c>
      <c r="P146" t="s">
        <v>3821</v>
      </c>
      <c r="Q146" t="s">
        <v>3265</v>
      </c>
    </row>
    <row r="147" spans="1:17">
      <c r="A147">
        <v>1310342</v>
      </c>
      <c r="B147" t="s">
        <v>88</v>
      </c>
      <c r="C147" t="s">
        <v>3146</v>
      </c>
      <c r="D147" t="s">
        <v>3147</v>
      </c>
      <c r="E147" s="605" t="s">
        <v>5283</v>
      </c>
      <c r="F147" t="s">
        <v>3148</v>
      </c>
      <c r="G147" t="s">
        <v>5639</v>
      </c>
      <c r="H147" t="s">
        <v>23</v>
      </c>
      <c r="I147" t="s">
        <v>23</v>
      </c>
      <c r="J147" t="s">
        <v>5019</v>
      </c>
      <c r="K147" t="s">
        <v>5640</v>
      </c>
      <c r="L147" t="s">
        <v>5641</v>
      </c>
      <c r="M147" t="s">
        <v>5642</v>
      </c>
      <c r="N147" t="s">
        <v>23</v>
      </c>
      <c r="O147" t="s">
        <v>5289</v>
      </c>
      <c r="P147" t="s">
        <v>4438</v>
      </c>
      <c r="Q147" t="s">
        <v>3265</v>
      </c>
    </row>
    <row r="148" spans="1:17">
      <c r="A148">
        <v>1310409</v>
      </c>
      <c r="B148" t="s">
        <v>77</v>
      </c>
      <c r="C148" t="s">
        <v>3146</v>
      </c>
      <c r="D148" t="s">
        <v>3147</v>
      </c>
      <c r="E148" s="605" t="s">
        <v>5296</v>
      </c>
      <c r="F148" t="s">
        <v>3148</v>
      </c>
      <c r="G148" t="s">
        <v>5643</v>
      </c>
      <c r="H148" t="s">
        <v>23</v>
      </c>
      <c r="I148" t="s">
        <v>23</v>
      </c>
      <c r="J148" t="s">
        <v>5644</v>
      </c>
      <c r="K148" t="s">
        <v>5645</v>
      </c>
      <c r="L148" t="s">
        <v>5646</v>
      </c>
      <c r="M148" t="s">
        <v>5647</v>
      </c>
      <c r="N148" t="s">
        <v>23</v>
      </c>
      <c r="O148" t="s">
        <v>5297</v>
      </c>
      <c r="P148" t="s">
        <v>422</v>
      </c>
      <c r="Q148" t="s">
        <v>3265</v>
      </c>
    </row>
    <row r="149" spans="1:17">
      <c r="A149">
        <v>1310532</v>
      </c>
      <c r="B149" t="s">
        <v>64</v>
      </c>
      <c r="C149" t="s">
        <v>3146</v>
      </c>
      <c r="D149" t="s">
        <v>3147</v>
      </c>
      <c r="E149" s="605" t="s">
        <v>5283</v>
      </c>
      <c r="F149" t="s">
        <v>3148</v>
      </c>
      <c r="G149" t="s">
        <v>5053</v>
      </c>
      <c r="H149" t="s">
        <v>23</v>
      </c>
      <c r="I149" t="s">
        <v>23</v>
      </c>
      <c r="J149" t="s">
        <v>5036</v>
      </c>
      <c r="K149" t="s">
        <v>5054</v>
      </c>
      <c r="L149" t="s">
        <v>5055</v>
      </c>
      <c r="M149" t="s">
        <v>5056</v>
      </c>
      <c r="N149" t="s">
        <v>23</v>
      </c>
      <c r="O149" t="s">
        <v>5289</v>
      </c>
      <c r="P149" t="s">
        <v>4409</v>
      </c>
      <c r="Q149" t="s">
        <v>3265</v>
      </c>
    </row>
    <row r="150" spans="1:17">
      <c r="A150">
        <v>1310540</v>
      </c>
      <c r="B150" t="s">
        <v>79</v>
      </c>
      <c r="C150" t="s">
        <v>3146</v>
      </c>
      <c r="D150" t="s">
        <v>3147</v>
      </c>
      <c r="E150" s="605" t="s">
        <v>5296</v>
      </c>
      <c r="F150" t="s">
        <v>3148</v>
      </c>
      <c r="G150" t="s">
        <v>5058</v>
      </c>
      <c r="H150" t="s">
        <v>23</v>
      </c>
      <c r="I150" t="s">
        <v>23</v>
      </c>
      <c r="J150" t="s">
        <v>5059</v>
      </c>
      <c r="K150" t="s">
        <v>5060</v>
      </c>
      <c r="L150" t="s">
        <v>5061</v>
      </c>
      <c r="M150" t="s">
        <v>5062</v>
      </c>
      <c r="N150" t="s">
        <v>23</v>
      </c>
      <c r="O150" t="s">
        <v>5297</v>
      </c>
      <c r="P150" t="s">
        <v>460</v>
      </c>
      <c r="Q150" t="s">
        <v>3265</v>
      </c>
    </row>
    <row r="151" spans="1:17">
      <c r="A151">
        <v>1310565</v>
      </c>
      <c r="B151" t="s">
        <v>76</v>
      </c>
      <c r="C151" t="s">
        <v>3146</v>
      </c>
      <c r="D151" t="s">
        <v>3147</v>
      </c>
      <c r="E151" s="605" t="s">
        <v>5296</v>
      </c>
      <c r="F151" t="s">
        <v>3148</v>
      </c>
      <c r="G151" t="s">
        <v>5064</v>
      </c>
      <c r="H151" t="s">
        <v>23</v>
      </c>
      <c r="I151" t="s">
        <v>23</v>
      </c>
      <c r="J151" t="s">
        <v>5065</v>
      </c>
      <c r="K151" t="s">
        <v>5066</v>
      </c>
      <c r="L151" t="s">
        <v>5067</v>
      </c>
      <c r="M151" t="s">
        <v>5068</v>
      </c>
      <c r="N151" t="s">
        <v>23</v>
      </c>
      <c r="O151" t="s">
        <v>5297</v>
      </c>
      <c r="P151" t="s">
        <v>3814</v>
      </c>
      <c r="Q151" t="s">
        <v>3265</v>
      </c>
    </row>
    <row r="152" spans="1:17">
      <c r="A152">
        <v>1410035</v>
      </c>
      <c r="B152" t="s">
        <v>41</v>
      </c>
      <c r="C152" t="s">
        <v>3146</v>
      </c>
      <c r="D152" t="s">
        <v>3147</v>
      </c>
      <c r="E152" s="605" t="s">
        <v>2079</v>
      </c>
      <c r="F152" t="s">
        <v>3148</v>
      </c>
      <c r="G152" t="s">
        <v>3632</v>
      </c>
      <c r="H152" t="s">
        <v>23</v>
      </c>
      <c r="I152" t="s">
        <v>23</v>
      </c>
      <c r="J152" t="s">
        <v>3633</v>
      </c>
      <c r="K152" t="s">
        <v>3634</v>
      </c>
      <c r="L152" t="s">
        <v>3635</v>
      </c>
      <c r="M152" t="s">
        <v>3636</v>
      </c>
      <c r="N152" t="s">
        <v>3637</v>
      </c>
      <c r="O152" t="s">
        <v>2080</v>
      </c>
      <c r="P152" t="s">
        <v>354</v>
      </c>
      <c r="Q152" t="s">
        <v>3191</v>
      </c>
    </row>
    <row r="153" spans="1:17">
      <c r="A153">
        <v>1410175</v>
      </c>
      <c r="B153" t="s">
        <v>172</v>
      </c>
      <c r="C153" t="s">
        <v>3146</v>
      </c>
      <c r="D153" t="s">
        <v>3147</v>
      </c>
      <c r="E153" s="605" t="s">
        <v>5283</v>
      </c>
      <c r="F153" t="s">
        <v>3148</v>
      </c>
      <c r="G153" t="s">
        <v>5076</v>
      </c>
      <c r="H153" t="s">
        <v>23</v>
      </c>
      <c r="I153" t="s">
        <v>23</v>
      </c>
      <c r="J153" t="s">
        <v>5077</v>
      </c>
      <c r="K153" t="s">
        <v>5078</v>
      </c>
      <c r="L153" t="s">
        <v>5079</v>
      </c>
      <c r="M153" t="s">
        <v>5080</v>
      </c>
      <c r="N153" t="s">
        <v>23</v>
      </c>
      <c r="O153" t="s">
        <v>5289</v>
      </c>
      <c r="P153" t="s">
        <v>5648</v>
      </c>
      <c r="Q153" t="s">
        <v>3265</v>
      </c>
    </row>
    <row r="154" spans="1:17">
      <c r="A154">
        <v>2011808</v>
      </c>
      <c r="B154" t="s">
        <v>86</v>
      </c>
      <c r="C154" t="s">
        <v>3146</v>
      </c>
      <c r="D154" t="s">
        <v>3147</v>
      </c>
      <c r="E154" s="605" t="s">
        <v>5283</v>
      </c>
      <c r="F154" t="s">
        <v>3148</v>
      </c>
      <c r="G154" t="s">
        <v>5649</v>
      </c>
      <c r="H154" t="s">
        <v>23</v>
      </c>
      <c r="I154" t="s">
        <v>23</v>
      </c>
      <c r="J154" t="s">
        <v>5084</v>
      </c>
      <c r="K154" t="s">
        <v>5650</v>
      </c>
      <c r="L154" t="s">
        <v>5651</v>
      </c>
      <c r="M154" t="s">
        <v>5652</v>
      </c>
      <c r="N154" t="s">
        <v>23</v>
      </c>
      <c r="O154" t="s">
        <v>5289</v>
      </c>
      <c r="P154" t="s">
        <v>5653</v>
      </c>
      <c r="Q154" t="s">
        <v>3265</v>
      </c>
    </row>
    <row r="155" spans="1:17">
      <c r="A155">
        <v>2012350</v>
      </c>
      <c r="B155" t="s">
        <v>73</v>
      </c>
      <c r="C155" t="s">
        <v>3146</v>
      </c>
      <c r="D155" t="s">
        <v>3147</v>
      </c>
      <c r="E155" s="605" t="s">
        <v>5283</v>
      </c>
      <c r="F155" t="s">
        <v>3148</v>
      </c>
      <c r="G155" t="s">
        <v>5083</v>
      </c>
      <c r="H155" t="s">
        <v>23</v>
      </c>
      <c r="I155" t="s">
        <v>23</v>
      </c>
      <c r="J155" t="s">
        <v>5084</v>
      </c>
      <c r="K155" t="s">
        <v>5085</v>
      </c>
      <c r="L155" t="s">
        <v>5086</v>
      </c>
      <c r="M155" t="s">
        <v>5087</v>
      </c>
      <c r="N155" t="s">
        <v>23</v>
      </c>
      <c r="O155" t="s">
        <v>5289</v>
      </c>
      <c r="P155" t="s">
        <v>5654</v>
      </c>
      <c r="Q155" t="s">
        <v>3265</v>
      </c>
    </row>
    <row r="156" spans="1:17">
      <c r="A156">
        <v>2012384</v>
      </c>
      <c r="B156" t="s">
        <v>84</v>
      </c>
      <c r="C156" t="s">
        <v>3146</v>
      </c>
      <c r="D156" t="s">
        <v>3147</v>
      </c>
      <c r="E156" s="605" t="s">
        <v>5296</v>
      </c>
      <c r="F156" t="s">
        <v>3148</v>
      </c>
      <c r="G156" t="s">
        <v>5655</v>
      </c>
      <c r="H156" t="s">
        <v>23</v>
      </c>
      <c r="I156" t="s">
        <v>23</v>
      </c>
      <c r="J156" t="s">
        <v>5656</v>
      </c>
      <c r="K156" t="s">
        <v>5657</v>
      </c>
      <c r="L156" t="s">
        <v>5658</v>
      </c>
      <c r="M156" t="s">
        <v>5659</v>
      </c>
      <c r="N156" t="s">
        <v>23</v>
      </c>
      <c r="O156" t="s">
        <v>5297</v>
      </c>
      <c r="P156" t="s">
        <v>3909</v>
      </c>
      <c r="Q156" t="s">
        <v>2183</v>
      </c>
    </row>
    <row r="157" spans="1:17">
      <c r="A157">
        <v>2012392</v>
      </c>
      <c r="B157" t="s">
        <v>192</v>
      </c>
      <c r="C157" t="s">
        <v>3146</v>
      </c>
      <c r="D157" t="s">
        <v>3147</v>
      </c>
      <c r="E157" s="605" t="s">
        <v>5283</v>
      </c>
      <c r="F157" t="s">
        <v>3148</v>
      </c>
      <c r="G157" t="s">
        <v>5089</v>
      </c>
      <c r="H157" t="s">
        <v>23</v>
      </c>
      <c r="I157" t="s">
        <v>23</v>
      </c>
      <c r="J157" t="s">
        <v>5090</v>
      </c>
      <c r="K157" t="s">
        <v>5091</v>
      </c>
      <c r="L157" t="s">
        <v>5092</v>
      </c>
      <c r="M157" t="s">
        <v>5093</v>
      </c>
      <c r="N157" t="s">
        <v>23</v>
      </c>
      <c r="O157" t="s">
        <v>5289</v>
      </c>
      <c r="P157" t="s">
        <v>4762</v>
      </c>
      <c r="Q157" t="s">
        <v>3265</v>
      </c>
    </row>
    <row r="158" spans="1:17">
      <c r="A158">
        <v>2210558</v>
      </c>
      <c r="B158" t="s">
        <v>137</v>
      </c>
      <c r="C158" t="s">
        <v>3146</v>
      </c>
      <c r="D158" t="s">
        <v>3147</v>
      </c>
      <c r="E158" s="605" t="s">
        <v>5283</v>
      </c>
      <c r="F158" t="s">
        <v>3148</v>
      </c>
      <c r="G158" t="s">
        <v>5660</v>
      </c>
      <c r="H158" t="s">
        <v>23</v>
      </c>
      <c r="I158" t="s">
        <v>23</v>
      </c>
      <c r="J158" t="s">
        <v>5096</v>
      </c>
      <c r="K158" t="s">
        <v>5661</v>
      </c>
      <c r="L158" t="s">
        <v>5662</v>
      </c>
      <c r="M158" t="s">
        <v>5663</v>
      </c>
      <c r="N158" t="s">
        <v>23</v>
      </c>
      <c r="O158" t="s">
        <v>5289</v>
      </c>
      <c r="P158" t="s">
        <v>5664</v>
      </c>
      <c r="Q158" t="s">
        <v>3265</v>
      </c>
    </row>
    <row r="159" spans="1:17">
      <c r="A159">
        <v>2310804</v>
      </c>
      <c r="B159" t="s">
        <v>131</v>
      </c>
      <c r="C159" t="s">
        <v>3146</v>
      </c>
      <c r="D159" t="s">
        <v>3147</v>
      </c>
      <c r="E159" s="605" t="s">
        <v>5283</v>
      </c>
      <c r="F159" t="s">
        <v>3148</v>
      </c>
      <c r="G159" t="s">
        <v>5114</v>
      </c>
      <c r="H159" t="s">
        <v>5115</v>
      </c>
      <c r="I159" t="s">
        <v>23</v>
      </c>
      <c r="J159" t="s">
        <v>5116</v>
      </c>
      <c r="K159" t="s">
        <v>5117</v>
      </c>
      <c r="L159" t="s">
        <v>5118</v>
      </c>
      <c r="M159" t="s">
        <v>5119</v>
      </c>
      <c r="N159" t="s">
        <v>5120</v>
      </c>
      <c r="O159" t="s">
        <v>5289</v>
      </c>
      <c r="P159" t="s">
        <v>4658</v>
      </c>
      <c r="Q159" t="s">
        <v>3265</v>
      </c>
    </row>
    <row r="160" spans="1:17">
      <c r="A160">
        <v>2510973</v>
      </c>
      <c r="B160" t="s">
        <v>173</v>
      </c>
      <c r="C160" t="s">
        <v>3146</v>
      </c>
      <c r="D160" t="s">
        <v>3147</v>
      </c>
      <c r="E160" s="605" t="s">
        <v>5283</v>
      </c>
      <c r="F160" t="s">
        <v>3148</v>
      </c>
      <c r="G160" t="s">
        <v>5140</v>
      </c>
      <c r="H160" t="s">
        <v>23</v>
      </c>
      <c r="I160" t="s">
        <v>23</v>
      </c>
      <c r="J160" t="s">
        <v>5141</v>
      </c>
      <c r="K160" t="s">
        <v>5142</v>
      </c>
      <c r="L160" t="s">
        <v>5143</v>
      </c>
      <c r="M160" t="s">
        <v>5144</v>
      </c>
      <c r="N160" t="s">
        <v>23</v>
      </c>
      <c r="O160" t="s">
        <v>5289</v>
      </c>
      <c r="P160" t="s">
        <v>5665</v>
      </c>
      <c r="Q160" t="s">
        <v>3265</v>
      </c>
    </row>
    <row r="161" spans="1:17">
      <c r="A161">
        <v>2511120</v>
      </c>
      <c r="B161" t="s">
        <v>76</v>
      </c>
      <c r="C161" t="s">
        <v>3146</v>
      </c>
      <c r="D161" t="s">
        <v>3147</v>
      </c>
      <c r="E161" s="605" t="s">
        <v>5283</v>
      </c>
      <c r="F161" t="s">
        <v>3148</v>
      </c>
      <c r="G161" t="s">
        <v>5146</v>
      </c>
      <c r="H161" t="s">
        <v>5147</v>
      </c>
      <c r="I161" t="s">
        <v>23</v>
      </c>
      <c r="J161" t="s">
        <v>5148</v>
      </c>
      <c r="K161" t="s">
        <v>5149</v>
      </c>
      <c r="L161" t="s">
        <v>5150</v>
      </c>
      <c r="M161" t="s">
        <v>5151</v>
      </c>
      <c r="N161" t="s">
        <v>362</v>
      </c>
      <c r="O161" t="s">
        <v>5289</v>
      </c>
      <c r="P161" t="s">
        <v>5017</v>
      </c>
      <c r="Q161" t="s">
        <v>3265</v>
      </c>
    </row>
    <row r="162" spans="1:17">
      <c r="A162">
        <v>2810803</v>
      </c>
      <c r="B162" t="s">
        <v>85</v>
      </c>
      <c r="C162" t="s">
        <v>3146</v>
      </c>
      <c r="D162" t="s">
        <v>3147</v>
      </c>
      <c r="E162" s="605" t="s">
        <v>5283</v>
      </c>
      <c r="F162" t="s">
        <v>3148</v>
      </c>
      <c r="G162" t="s">
        <v>5195</v>
      </c>
      <c r="H162" t="s">
        <v>23</v>
      </c>
      <c r="I162" t="s">
        <v>23</v>
      </c>
      <c r="J162" t="s">
        <v>5196</v>
      </c>
      <c r="K162" t="s">
        <v>5197</v>
      </c>
      <c r="L162" t="s">
        <v>5198</v>
      </c>
      <c r="M162" t="s">
        <v>5199</v>
      </c>
      <c r="N162" t="s">
        <v>23</v>
      </c>
      <c r="O162" t="s">
        <v>5289</v>
      </c>
      <c r="P162" t="s">
        <v>4834</v>
      </c>
      <c r="Q162" t="s">
        <v>3265</v>
      </c>
    </row>
    <row r="163" spans="1:17">
      <c r="A163">
        <v>2810811</v>
      </c>
      <c r="B163" t="s">
        <v>84</v>
      </c>
      <c r="C163" t="s">
        <v>3146</v>
      </c>
      <c r="D163" t="s">
        <v>3147</v>
      </c>
      <c r="E163" s="605" t="s">
        <v>5283</v>
      </c>
      <c r="F163" t="s">
        <v>3148</v>
      </c>
      <c r="G163" t="s">
        <v>5666</v>
      </c>
      <c r="H163" t="s">
        <v>23</v>
      </c>
      <c r="I163" t="s">
        <v>23</v>
      </c>
      <c r="J163" t="s">
        <v>5667</v>
      </c>
      <c r="K163" t="s">
        <v>5668</v>
      </c>
      <c r="L163" t="s">
        <v>5669</v>
      </c>
      <c r="M163" t="s">
        <v>5670</v>
      </c>
      <c r="N163" t="s">
        <v>23</v>
      </c>
      <c r="O163" t="s">
        <v>5289</v>
      </c>
      <c r="P163" t="s">
        <v>5671</v>
      </c>
      <c r="Q163" t="s">
        <v>3265</v>
      </c>
    </row>
    <row r="164" spans="1:17">
      <c r="A164">
        <v>2911049</v>
      </c>
      <c r="B164" t="s">
        <v>196</v>
      </c>
      <c r="C164" t="s">
        <v>3146</v>
      </c>
      <c r="D164" t="s">
        <v>3147</v>
      </c>
      <c r="E164" s="605" t="s">
        <v>5283</v>
      </c>
      <c r="F164" t="s">
        <v>3148</v>
      </c>
      <c r="G164" t="s">
        <v>5672</v>
      </c>
      <c r="H164" t="s">
        <v>23</v>
      </c>
      <c r="I164" t="s">
        <v>23</v>
      </c>
      <c r="J164" t="s">
        <v>3932</v>
      </c>
      <c r="K164" t="s">
        <v>5673</v>
      </c>
      <c r="L164" t="s">
        <v>5674</v>
      </c>
      <c r="M164" t="s">
        <v>5675</v>
      </c>
      <c r="N164" t="s">
        <v>23</v>
      </c>
      <c r="O164" t="s">
        <v>5289</v>
      </c>
      <c r="P164" t="s">
        <v>5676</v>
      </c>
      <c r="Q164" t="s">
        <v>3265</v>
      </c>
    </row>
    <row r="165" spans="1:17">
      <c r="A165">
        <v>3010981</v>
      </c>
      <c r="B165" t="s">
        <v>101</v>
      </c>
      <c r="C165" t="s">
        <v>3146</v>
      </c>
      <c r="D165" t="s">
        <v>3147</v>
      </c>
      <c r="E165" s="605" t="s">
        <v>5283</v>
      </c>
      <c r="F165" t="s">
        <v>3148</v>
      </c>
      <c r="G165" t="s">
        <v>5201</v>
      </c>
      <c r="H165" t="s">
        <v>23</v>
      </c>
      <c r="I165" t="s">
        <v>23</v>
      </c>
      <c r="J165" t="s">
        <v>5202</v>
      </c>
      <c r="K165" t="s">
        <v>5203</v>
      </c>
      <c r="L165" t="s">
        <v>5204</v>
      </c>
      <c r="M165" t="s">
        <v>5205</v>
      </c>
      <c r="N165" t="s">
        <v>23</v>
      </c>
      <c r="O165" t="s">
        <v>5289</v>
      </c>
      <c r="P165" t="s">
        <v>5677</v>
      </c>
      <c r="Q165" t="s">
        <v>3265</v>
      </c>
    </row>
    <row r="166" spans="1:17">
      <c r="A166">
        <v>3011062</v>
      </c>
      <c r="B166" t="s">
        <v>32</v>
      </c>
      <c r="C166" t="s">
        <v>3146</v>
      </c>
      <c r="D166" t="s">
        <v>3147</v>
      </c>
      <c r="E166" s="605" t="s">
        <v>2079</v>
      </c>
      <c r="F166" t="s">
        <v>3148</v>
      </c>
      <c r="G166" t="s">
        <v>3451</v>
      </c>
      <c r="H166" t="s">
        <v>3452</v>
      </c>
      <c r="I166" t="s">
        <v>23</v>
      </c>
      <c r="J166" t="s">
        <v>3453</v>
      </c>
      <c r="K166" t="s">
        <v>3454</v>
      </c>
      <c r="L166" t="s">
        <v>3455</v>
      </c>
      <c r="M166" t="s">
        <v>3456</v>
      </c>
      <c r="N166" t="s">
        <v>3457</v>
      </c>
      <c r="O166" t="s">
        <v>2080</v>
      </c>
      <c r="P166" t="s">
        <v>357</v>
      </c>
      <c r="Q166" t="s">
        <v>3265</v>
      </c>
    </row>
    <row r="167" spans="1:17">
      <c r="A167">
        <v>3011153</v>
      </c>
      <c r="B167" t="s">
        <v>198</v>
      </c>
      <c r="C167" t="s">
        <v>3146</v>
      </c>
      <c r="D167" t="s">
        <v>3147</v>
      </c>
      <c r="E167" s="605" t="s">
        <v>5283</v>
      </c>
      <c r="F167" t="s">
        <v>3148</v>
      </c>
      <c r="G167" t="s">
        <v>5678</v>
      </c>
      <c r="H167" t="s">
        <v>23</v>
      </c>
      <c r="I167" t="s">
        <v>23</v>
      </c>
      <c r="J167" t="s">
        <v>5679</v>
      </c>
      <c r="K167" t="s">
        <v>5680</v>
      </c>
      <c r="L167" t="s">
        <v>5681</v>
      </c>
      <c r="M167" t="s">
        <v>5682</v>
      </c>
      <c r="N167" t="s">
        <v>23</v>
      </c>
      <c r="O167" t="s">
        <v>5289</v>
      </c>
      <c r="P167" t="s">
        <v>5683</v>
      </c>
      <c r="Q167" t="s">
        <v>3265</v>
      </c>
    </row>
    <row r="168" spans="1:17">
      <c r="A168">
        <v>3111326</v>
      </c>
      <c r="B168" t="s">
        <v>133</v>
      </c>
      <c r="C168" t="s">
        <v>3146</v>
      </c>
      <c r="D168" t="s">
        <v>3147</v>
      </c>
      <c r="E168" s="605" t="s">
        <v>5283</v>
      </c>
      <c r="F168" t="s">
        <v>3148</v>
      </c>
      <c r="G168" t="s">
        <v>5223</v>
      </c>
      <c r="H168" t="s">
        <v>23</v>
      </c>
      <c r="I168" t="s">
        <v>23</v>
      </c>
      <c r="J168" t="s">
        <v>5224</v>
      </c>
      <c r="K168" t="s">
        <v>5225</v>
      </c>
      <c r="L168" t="s">
        <v>5226</v>
      </c>
      <c r="M168" t="s">
        <v>5227</v>
      </c>
      <c r="N168" t="s">
        <v>23</v>
      </c>
      <c r="O168" t="s">
        <v>5289</v>
      </c>
      <c r="P168" t="s">
        <v>4533</v>
      </c>
      <c r="Q168" t="s">
        <v>3265</v>
      </c>
    </row>
    <row r="169" spans="1:17">
      <c r="A169">
        <v>3111524</v>
      </c>
      <c r="B169" t="s">
        <v>59</v>
      </c>
      <c r="C169" t="s">
        <v>3146</v>
      </c>
      <c r="D169" t="s">
        <v>3147</v>
      </c>
      <c r="E169" s="605" t="s">
        <v>5296</v>
      </c>
      <c r="F169" t="s">
        <v>3148</v>
      </c>
      <c r="G169" t="s">
        <v>3409</v>
      </c>
      <c r="H169" t="s">
        <v>23</v>
      </c>
      <c r="I169" t="s">
        <v>23</v>
      </c>
      <c r="J169" t="s">
        <v>3410</v>
      </c>
      <c r="K169" t="s">
        <v>3411</v>
      </c>
      <c r="L169" t="s">
        <v>3412</v>
      </c>
      <c r="M169" t="s">
        <v>3413</v>
      </c>
      <c r="N169" t="s">
        <v>3414</v>
      </c>
      <c r="O169" t="s">
        <v>5297</v>
      </c>
      <c r="P169" t="s">
        <v>468</v>
      </c>
      <c r="Q169" t="s">
        <v>3265</v>
      </c>
    </row>
    <row r="170" spans="1:17">
      <c r="A170">
        <v>3111532</v>
      </c>
      <c r="B170" t="s">
        <v>22</v>
      </c>
      <c r="C170" t="s">
        <v>3146</v>
      </c>
      <c r="D170" t="s">
        <v>3147</v>
      </c>
      <c r="E170" s="605" t="s">
        <v>2077</v>
      </c>
      <c r="F170" t="s">
        <v>3148</v>
      </c>
      <c r="G170" t="s">
        <v>3666</v>
      </c>
      <c r="H170" t="s">
        <v>23</v>
      </c>
      <c r="I170" t="s">
        <v>23</v>
      </c>
      <c r="J170" t="s">
        <v>3667</v>
      </c>
      <c r="K170" t="s">
        <v>3668</v>
      </c>
      <c r="L170" t="s">
        <v>3669</v>
      </c>
      <c r="M170" t="s">
        <v>3670</v>
      </c>
      <c r="N170" t="s">
        <v>3671</v>
      </c>
      <c r="O170" t="s">
        <v>2078</v>
      </c>
      <c r="P170" t="s">
        <v>50</v>
      </c>
      <c r="Q170" t="s">
        <v>26</v>
      </c>
    </row>
    <row r="171" spans="1:17">
      <c r="A171">
        <v>3111565</v>
      </c>
      <c r="B171" t="s">
        <v>175</v>
      </c>
      <c r="C171" t="s">
        <v>3146</v>
      </c>
      <c r="D171" t="s">
        <v>3147</v>
      </c>
      <c r="E171" s="605" t="s">
        <v>5283</v>
      </c>
      <c r="F171" t="s">
        <v>3148</v>
      </c>
      <c r="G171" t="s">
        <v>5235</v>
      </c>
      <c r="H171" t="s">
        <v>23</v>
      </c>
      <c r="I171" t="s">
        <v>23</v>
      </c>
      <c r="J171" t="s">
        <v>5236</v>
      </c>
      <c r="K171" t="s">
        <v>5237</v>
      </c>
      <c r="L171" t="s">
        <v>5238</v>
      </c>
      <c r="M171" t="s">
        <v>5239</v>
      </c>
      <c r="N171" t="s">
        <v>23</v>
      </c>
      <c r="O171" t="s">
        <v>5289</v>
      </c>
      <c r="P171" t="s">
        <v>5684</v>
      </c>
      <c r="Q171" t="s">
        <v>3265</v>
      </c>
    </row>
    <row r="172" spans="1:17">
      <c r="A172">
        <v>3111573</v>
      </c>
      <c r="B172" t="s">
        <v>27</v>
      </c>
      <c r="C172" t="s">
        <v>3146</v>
      </c>
      <c r="D172" t="s">
        <v>3147</v>
      </c>
      <c r="E172" s="605" t="s">
        <v>2077</v>
      </c>
      <c r="F172" t="s">
        <v>3148</v>
      </c>
      <c r="G172" t="s">
        <v>3672</v>
      </c>
      <c r="H172" t="s">
        <v>23</v>
      </c>
      <c r="I172" t="s">
        <v>23</v>
      </c>
      <c r="J172" t="s">
        <v>3410</v>
      </c>
      <c r="K172" t="s">
        <v>3673</v>
      </c>
      <c r="L172" t="s">
        <v>3674</v>
      </c>
      <c r="M172" t="s">
        <v>3675</v>
      </c>
      <c r="N172" t="s">
        <v>3676</v>
      </c>
      <c r="O172" t="s">
        <v>2078</v>
      </c>
      <c r="P172" t="s">
        <v>44</v>
      </c>
      <c r="Q172" t="s">
        <v>3265</v>
      </c>
    </row>
    <row r="173" spans="1:17">
      <c r="A173">
        <v>3111615</v>
      </c>
      <c r="B173" t="s">
        <v>27</v>
      </c>
      <c r="C173" t="s">
        <v>3146</v>
      </c>
      <c r="D173" t="s">
        <v>3147</v>
      </c>
      <c r="E173" s="605" t="s">
        <v>5296</v>
      </c>
      <c r="F173" t="s">
        <v>3148</v>
      </c>
      <c r="G173" t="s">
        <v>5685</v>
      </c>
      <c r="H173" t="s">
        <v>23</v>
      </c>
      <c r="I173" t="s">
        <v>23</v>
      </c>
      <c r="J173" t="s">
        <v>5686</v>
      </c>
      <c r="K173" t="s">
        <v>5687</v>
      </c>
      <c r="L173" t="s">
        <v>5688</v>
      </c>
      <c r="M173" t="s">
        <v>5689</v>
      </c>
      <c r="N173" t="s">
        <v>23</v>
      </c>
      <c r="O173" t="s">
        <v>5297</v>
      </c>
      <c r="P173" t="s">
        <v>2041</v>
      </c>
      <c r="Q173" t="s">
        <v>3259</v>
      </c>
    </row>
    <row r="174" spans="1:17">
      <c r="A174">
        <v>3211456</v>
      </c>
      <c r="B174" t="s">
        <v>147</v>
      </c>
      <c r="C174" t="s">
        <v>3146</v>
      </c>
      <c r="D174" t="s">
        <v>3147</v>
      </c>
      <c r="E174" s="605" t="s">
        <v>5283</v>
      </c>
      <c r="F174" t="s">
        <v>3148</v>
      </c>
      <c r="G174" t="s">
        <v>5690</v>
      </c>
      <c r="H174" t="s">
        <v>23</v>
      </c>
      <c r="I174" t="s">
        <v>23</v>
      </c>
      <c r="J174" t="s">
        <v>5691</v>
      </c>
      <c r="K174" t="s">
        <v>5692</v>
      </c>
      <c r="L174" t="s">
        <v>5693</v>
      </c>
      <c r="M174" t="s">
        <v>5694</v>
      </c>
      <c r="N174" t="s">
        <v>23</v>
      </c>
      <c r="O174" t="s">
        <v>5289</v>
      </c>
      <c r="P174" t="s">
        <v>4179</v>
      </c>
      <c r="Q174" t="s">
        <v>3265</v>
      </c>
    </row>
    <row r="175" spans="1:17">
      <c r="A175">
        <v>3310647</v>
      </c>
      <c r="B175" t="s">
        <v>82</v>
      </c>
      <c r="C175" t="s">
        <v>3146</v>
      </c>
      <c r="D175" t="s">
        <v>3147</v>
      </c>
      <c r="E175" s="605" t="s">
        <v>5283</v>
      </c>
      <c r="F175" t="s">
        <v>3148</v>
      </c>
      <c r="G175" t="s">
        <v>5266</v>
      </c>
      <c r="H175" t="s">
        <v>23</v>
      </c>
      <c r="I175" t="s">
        <v>23</v>
      </c>
      <c r="J175" t="s">
        <v>5267</v>
      </c>
      <c r="K175" t="s">
        <v>5268</v>
      </c>
      <c r="L175" t="s">
        <v>5269</v>
      </c>
      <c r="M175" t="s">
        <v>5270</v>
      </c>
      <c r="N175" t="s">
        <v>23</v>
      </c>
      <c r="O175" t="s">
        <v>5289</v>
      </c>
      <c r="P175" t="s">
        <v>4710</v>
      </c>
      <c r="Q175" t="s">
        <v>3265</v>
      </c>
    </row>
    <row r="176" spans="1:17">
      <c r="A176">
        <v>3310704</v>
      </c>
      <c r="B176" t="s">
        <v>43</v>
      </c>
      <c r="C176" t="s">
        <v>3146</v>
      </c>
      <c r="D176" t="s">
        <v>3147</v>
      </c>
      <c r="E176" s="605" t="s">
        <v>2079</v>
      </c>
      <c r="F176" t="s">
        <v>3148</v>
      </c>
      <c r="G176" t="s">
        <v>3677</v>
      </c>
      <c r="H176" t="s">
        <v>3678</v>
      </c>
      <c r="I176" t="s">
        <v>23</v>
      </c>
      <c r="J176" t="s">
        <v>3679</v>
      </c>
      <c r="K176" t="s">
        <v>3680</v>
      </c>
      <c r="L176" t="s">
        <v>3681</v>
      </c>
      <c r="M176" t="s">
        <v>3682</v>
      </c>
      <c r="N176" t="s">
        <v>3683</v>
      </c>
      <c r="O176" t="s">
        <v>2080</v>
      </c>
      <c r="P176" t="s">
        <v>355</v>
      </c>
      <c r="Q176" t="s">
        <v>3191</v>
      </c>
    </row>
  </sheetData>
  <sortState xmlns:xlrd2="http://schemas.microsoft.com/office/spreadsheetml/2017/richdata2" ref="A1:R13">
    <sortCondition ref="A1:A13"/>
  </sortState>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C0A23-5D69-466C-AFD7-7D1EEFBC8CCD}">
  <sheetPr>
    <tabColor rgb="FF00B050"/>
  </sheetPr>
  <dimension ref="A1:Q29"/>
  <sheetViews>
    <sheetView workbookViewId="0">
      <selection activeCell="S11" sqref="S11"/>
    </sheetView>
  </sheetViews>
  <sheetFormatPr defaultColWidth="8" defaultRowHeight="18.75"/>
  <cols>
    <col min="1" max="1" width="8" style="209"/>
    <col min="2" max="2" width="6.25" style="209" customWidth="1"/>
    <col min="3" max="3" width="5.75" style="209" customWidth="1"/>
    <col min="4" max="4" width="8" style="209"/>
    <col min="5" max="5" width="58" style="209" customWidth="1"/>
    <col min="6" max="6" width="5.75" style="209" customWidth="1"/>
    <col min="7" max="7" width="38.625" style="209" customWidth="1"/>
    <col min="8" max="16384" width="8" style="209"/>
  </cols>
  <sheetData>
    <row r="1" spans="1:17">
      <c r="A1" s="209">
        <v>114299</v>
      </c>
      <c r="B1" s="209" t="s">
        <v>41</v>
      </c>
      <c r="C1" s="209" t="s">
        <v>3146</v>
      </c>
      <c r="D1" s="209" t="s">
        <v>3147</v>
      </c>
      <c r="E1" s="669" t="s">
        <v>2176</v>
      </c>
      <c r="F1" s="209" t="s">
        <v>3148</v>
      </c>
      <c r="G1" s="209" t="s">
        <v>4132</v>
      </c>
      <c r="H1" s="209" t="s">
        <v>23</v>
      </c>
      <c r="I1" s="209" t="s">
        <v>23</v>
      </c>
      <c r="J1" s="209" t="s">
        <v>4133</v>
      </c>
      <c r="K1" s="209" t="s">
        <v>4134</v>
      </c>
      <c r="L1" s="209" t="s">
        <v>4135</v>
      </c>
      <c r="M1" s="209" t="s">
        <v>4136</v>
      </c>
      <c r="N1" s="209" t="s">
        <v>4137</v>
      </c>
      <c r="O1" s="209" t="s">
        <v>2177</v>
      </c>
      <c r="P1" s="209" t="s">
        <v>354</v>
      </c>
      <c r="Q1" s="209" t="s">
        <v>438</v>
      </c>
    </row>
    <row r="2" spans="1:17">
      <c r="A2" s="209">
        <v>114588</v>
      </c>
      <c r="B2" s="209" t="s">
        <v>32</v>
      </c>
      <c r="C2" s="209" t="s">
        <v>3146</v>
      </c>
      <c r="D2" s="209" t="s">
        <v>3147</v>
      </c>
      <c r="E2" s="669" t="s">
        <v>2176</v>
      </c>
      <c r="F2" s="209" t="s">
        <v>3148</v>
      </c>
      <c r="G2" s="209" t="s">
        <v>5300</v>
      </c>
      <c r="H2" s="209" t="s">
        <v>23</v>
      </c>
      <c r="I2" s="209" t="s">
        <v>23</v>
      </c>
      <c r="J2" s="209" t="s">
        <v>4218</v>
      </c>
      <c r="K2" s="209" t="s">
        <v>5301</v>
      </c>
      <c r="L2" s="209" t="s">
        <v>5302</v>
      </c>
      <c r="M2" s="209" t="s">
        <v>5303</v>
      </c>
      <c r="N2" s="209" t="s">
        <v>23</v>
      </c>
      <c r="O2" s="209" t="s">
        <v>2177</v>
      </c>
      <c r="P2" s="209" t="s">
        <v>58</v>
      </c>
      <c r="Q2" s="209" t="s">
        <v>438</v>
      </c>
    </row>
    <row r="3" spans="1:17">
      <c r="A3" s="209">
        <v>114935</v>
      </c>
      <c r="B3" s="209" t="s">
        <v>59</v>
      </c>
      <c r="C3" s="209" t="s">
        <v>3146</v>
      </c>
      <c r="D3" s="209" t="s">
        <v>3147</v>
      </c>
      <c r="E3" s="669" t="s">
        <v>2176</v>
      </c>
      <c r="F3" s="209" t="s">
        <v>3148</v>
      </c>
      <c r="G3" s="209" t="s">
        <v>4168</v>
      </c>
      <c r="H3" s="209" t="s">
        <v>23</v>
      </c>
      <c r="I3" s="209" t="s">
        <v>23</v>
      </c>
      <c r="J3" s="209" t="s">
        <v>4169</v>
      </c>
      <c r="K3" s="209" t="s">
        <v>4170</v>
      </c>
      <c r="L3" s="209" t="s">
        <v>4171</v>
      </c>
      <c r="M3" s="209" t="s">
        <v>4172</v>
      </c>
      <c r="N3" s="209" t="s">
        <v>23</v>
      </c>
      <c r="O3" s="209" t="s">
        <v>2177</v>
      </c>
      <c r="P3" s="209" t="s">
        <v>396</v>
      </c>
      <c r="Q3" s="209" t="s">
        <v>438</v>
      </c>
    </row>
    <row r="4" spans="1:17">
      <c r="A4" s="209">
        <v>116328</v>
      </c>
      <c r="B4" s="209" t="s">
        <v>34</v>
      </c>
      <c r="C4" s="209" t="s">
        <v>3146</v>
      </c>
      <c r="D4" s="209" t="s">
        <v>3147</v>
      </c>
      <c r="E4" s="669" t="s">
        <v>2176</v>
      </c>
      <c r="F4" s="209" t="s">
        <v>3148</v>
      </c>
      <c r="G4" s="209" t="s">
        <v>5331</v>
      </c>
      <c r="H4" s="209" t="s">
        <v>23</v>
      </c>
      <c r="I4" s="209" t="s">
        <v>23</v>
      </c>
      <c r="J4" s="209" t="s">
        <v>5332</v>
      </c>
      <c r="K4" s="209" t="s">
        <v>5333</v>
      </c>
      <c r="L4" s="209" t="s">
        <v>5334</v>
      </c>
      <c r="M4" s="209" t="s">
        <v>5335</v>
      </c>
      <c r="N4" s="209" t="s">
        <v>23</v>
      </c>
      <c r="O4" s="209" t="s">
        <v>2177</v>
      </c>
      <c r="P4" s="209" t="s">
        <v>40</v>
      </c>
      <c r="Q4" s="209" t="s">
        <v>438</v>
      </c>
    </row>
    <row r="5" spans="1:17">
      <c r="A5" s="209">
        <v>117276</v>
      </c>
      <c r="B5" s="209" t="s">
        <v>29</v>
      </c>
      <c r="C5" s="209" t="s">
        <v>3146</v>
      </c>
      <c r="D5" s="209" t="s">
        <v>3147</v>
      </c>
      <c r="E5" s="669" t="s">
        <v>2179</v>
      </c>
      <c r="F5" s="209" t="s">
        <v>3148</v>
      </c>
      <c r="G5" s="209" t="s">
        <v>5351</v>
      </c>
      <c r="H5" s="209" t="s">
        <v>23</v>
      </c>
      <c r="I5" s="209" t="s">
        <v>23</v>
      </c>
      <c r="J5" s="209" t="s">
        <v>5352</v>
      </c>
      <c r="K5" s="209" t="s">
        <v>5353</v>
      </c>
      <c r="L5" s="209" t="s">
        <v>5354</v>
      </c>
      <c r="M5" s="209" t="s">
        <v>5355</v>
      </c>
      <c r="N5" s="209" t="s">
        <v>23</v>
      </c>
      <c r="O5" s="209" t="s">
        <v>2180</v>
      </c>
      <c r="P5" s="209" t="s">
        <v>61</v>
      </c>
      <c r="Q5" s="209" t="s">
        <v>189</v>
      </c>
    </row>
    <row r="6" spans="1:17">
      <c r="A6" s="209">
        <v>117508</v>
      </c>
      <c r="B6" s="209" t="s">
        <v>22</v>
      </c>
      <c r="C6" s="209" t="s">
        <v>3146</v>
      </c>
      <c r="D6" s="209" t="s">
        <v>3147</v>
      </c>
      <c r="E6" s="669" t="s">
        <v>2176</v>
      </c>
      <c r="F6" s="209" t="s">
        <v>3148</v>
      </c>
      <c r="G6" s="209" t="s">
        <v>5362</v>
      </c>
      <c r="H6" s="209" t="s">
        <v>23</v>
      </c>
      <c r="I6" s="209" t="s">
        <v>23</v>
      </c>
      <c r="J6" s="209" t="s">
        <v>5363</v>
      </c>
      <c r="K6" s="209" t="s">
        <v>5364</v>
      </c>
      <c r="L6" s="209" t="s">
        <v>5365</v>
      </c>
      <c r="M6" s="209" t="s">
        <v>5366</v>
      </c>
      <c r="N6" s="209" t="s">
        <v>23</v>
      </c>
      <c r="O6" s="209" t="s">
        <v>2177</v>
      </c>
      <c r="P6" s="209" t="s">
        <v>42</v>
      </c>
      <c r="Q6" s="209" t="s">
        <v>438</v>
      </c>
    </row>
    <row r="7" spans="1:17">
      <c r="A7" s="209">
        <v>117896</v>
      </c>
      <c r="B7" s="209" t="s">
        <v>53</v>
      </c>
      <c r="C7" s="209" t="s">
        <v>3146</v>
      </c>
      <c r="D7" s="209" t="s">
        <v>3147</v>
      </c>
      <c r="E7" s="669" t="s">
        <v>2176</v>
      </c>
      <c r="F7" s="209" t="s">
        <v>3148</v>
      </c>
      <c r="G7" s="209" t="s">
        <v>2094</v>
      </c>
      <c r="H7" s="209" t="s">
        <v>23</v>
      </c>
      <c r="I7" s="209" t="s">
        <v>23</v>
      </c>
      <c r="J7" s="209" t="s">
        <v>4312</v>
      </c>
      <c r="K7" s="209" t="s">
        <v>4313</v>
      </c>
      <c r="L7" s="209" t="s">
        <v>4314</v>
      </c>
      <c r="M7" s="209" t="s">
        <v>4314</v>
      </c>
      <c r="N7" s="209" t="s">
        <v>23</v>
      </c>
      <c r="O7" s="209" t="s">
        <v>2177</v>
      </c>
      <c r="P7" s="209" t="s">
        <v>474</v>
      </c>
      <c r="Q7" s="209" t="s">
        <v>441</v>
      </c>
    </row>
    <row r="8" spans="1:17">
      <c r="A8" s="209">
        <v>117987</v>
      </c>
      <c r="B8" s="209" t="s">
        <v>55</v>
      </c>
      <c r="C8" s="209" t="s">
        <v>3146</v>
      </c>
      <c r="D8" s="209" t="s">
        <v>3147</v>
      </c>
      <c r="E8" s="669" t="s">
        <v>2176</v>
      </c>
      <c r="F8" s="209" t="s">
        <v>3148</v>
      </c>
      <c r="G8" s="209" t="s">
        <v>5384</v>
      </c>
      <c r="H8" s="209" t="s">
        <v>23</v>
      </c>
      <c r="I8" s="209" t="s">
        <v>23</v>
      </c>
      <c r="J8" s="209" t="s">
        <v>5385</v>
      </c>
      <c r="K8" s="209" t="s">
        <v>5386</v>
      </c>
      <c r="L8" s="209" t="s">
        <v>5387</v>
      </c>
      <c r="M8" s="209" t="s">
        <v>5388</v>
      </c>
      <c r="N8" s="209" t="s">
        <v>23</v>
      </c>
      <c r="O8" s="209" t="s">
        <v>2177</v>
      </c>
      <c r="P8" s="209" t="s">
        <v>387</v>
      </c>
      <c r="Q8" s="209" t="s">
        <v>5695</v>
      </c>
    </row>
    <row r="9" spans="1:17">
      <c r="A9" s="209">
        <v>118126</v>
      </c>
      <c r="B9" s="209" t="s">
        <v>79</v>
      </c>
      <c r="C9" s="209" t="s">
        <v>3146</v>
      </c>
      <c r="D9" s="209" t="s">
        <v>3147</v>
      </c>
      <c r="E9" s="669" t="s">
        <v>2176</v>
      </c>
      <c r="F9" s="209" t="s">
        <v>3148</v>
      </c>
      <c r="G9" s="209" t="s">
        <v>5389</v>
      </c>
      <c r="H9" s="209" t="s">
        <v>23</v>
      </c>
      <c r="I9" s="209" t="s">
        <v>23</v>
      </c>
      <c r="J9" s="209" t="s">
        <v>4291</v>
      </c>
      <c r="K9" s="209" t="s">
        <v>5390</v>
      </c>
      <c r="L9" s="209" t="s">
        <v>5391</v>
      </c>
      <c r="M9" s="209" t="s">
        <v>5392</v>
      </c>
      <c r="N9" s="209" t="s">
        <v>23</v>
      </c>
      <c r="O9" s="209" t="s">
        <v>2177</v>
      </c>
      <c r="P9" s="209" t="s">
        <v>411</v>
      </c>
      <c r="Q9" s="209" t="s">
        <v>156</v>
      </c>
    </row>
    <row r="10" spans="1:17">
      <c r="A10" s="209">
        <v>211541</v>
      </c>
      <c r="B10" s="209" t="s">
        <v>47</v>
      </c>
      <c r="C10" s="209" t="s">
        <v>3146</v>
      </c>
      <c r="D10" s="209" t="s">
        <v>3147</v>
      </c>
      <c r="E10" s="669" t="s">
        <v>2176</v>
      </c>
      <c r="F10" s="209" t="s">
        <v>3148</v>
      </c>
      <c r="G10" s="209" t="s">
        <v>3214</v>
      </c>
      <c r="H10" s="209" t="s">
        <v>23</v>
      </c>
      <c r="I10" s="209" t="s">
        <v>23</v>
      </c>
      <c r="J10" s="209" t="s">
        <v>3215</v>
      </c>
      <c r="K10" s="209" t="s">
        <v>3216</v>
      </c>
      <c r="L10" s="209" t="s">
        <v>3217</v>
      </c>
      <c r="M10" s="209" t="s">
        <v>3218</v>
      </c>
      <c r="N10" s="209" t="s">
        <v>23</v>
      </c>
      <c r="O10" s="209" t="s">
        <v>2177</v>
      </c>
      <c r="P10" s="209" t="s">
        <v>2099</v>
      </c>
      <c r="Q10" s="209" t="s">
        <v>435</v>
      </c>
    </row>
    <row r="11" spans="1:17">
      <c r="A11" s="209">
        <v>212093</v>
      </c>
      <c r="B11" s="209" t="s">
        <v>43</v>
      </c>
      <c r="C11" s="209" t="s">
        <v>3146</v>
      </c>
      <c r="D11" s="209" t="s">
        <v>3147</v>
      </c>
      <c r="E11" s="669" t="s">
        <v>2176</v>
      </c>
      <c r="F11" s="209" t="s">
        <v>3148</v>
      </c>
      <c r="G11" s="209" t="s">
        <v>4376</v>
      </c>
      <c r="H11" s="209" t="s">
        <v>23</v>
      </c>
      <c r="I11" s="209" t="s">
        <v>23</v>
      </c>
      <c r="J11" s="209" t="s">
        <v>4377</v>
      </c>
      <c r="K11" s="209" t="s">
        <v>4378</v>
      </c>
      <c r="L11" s="209" t="s">
        <v>4379</v>
      </c>
      <c r="M11" s="209" t="s">
        <v>4380</v>
      </c>
      <c r="N11" s="209" t="s">
        <v>23</v>
      </c>
      <c r="O11" s="209" t="s">
        <v>2177</v>
      </c>
      <c r="P11" s="209" t="s">
        <v>358</v>
      </c>
      <c r="Q11" s="209" t="s">
        <v>366</v>
      </c>
    </row>
    <row r="12" spans="1:17">
      <c r="A12" s="209">
        <v>314550</v>
      </c>
      <c r="B12" s="209" t="s">
        <v>51</v>
      </c>
      <c r="C12" s="209" t="s">
        <v>3146</v>
      </c>
      <c r="D12" s="209" t="s">
        <v>3147</v>
      </c>
      <c r="E12" s="669" t="s">
        <v>2176</v>
      </c>
      <c r="F12" s="209" t="s">
        <v>3148</v>
      </c>
      <c r="G12" s="209" t="s">
        <v>5418</v>
      </c>
      <c r="H12" s="209" t="s">
        <v>23</v>
      </c>
      <c r="I12" s="209" t="s">
        <v>23</v>
      </c>
      <c r="J12" s="209" t="s">
        <v>5419</v>
      </c>
      <c r="K12" s="209" t="s">
        <v>5420</v>
      </c>
      <c r="L12" s="209" t="s">
        <v>5421</v>
      </c>
      <c r="M12" s="209" t="s">
        <v>5422</v>
      </c>
      <c r="N12" s="209" t="s">
        <v>5423</v>
      </c>
      <c r="O12" s="209" t="s">
        <v>2177</v>
      </c>
      <c r="P12" s="209" t="s">
        <v>373</v>
      </c>
      <c r="Q12" s="209" t="s">
        <v>371</v>
      </c>
    </row>
    <row r="13" spans="1:17">
      <c r="A13" s="209">
        <v>314972</v>
      </c>
      <c r="B13" s="209" t="s">
        <v>27</v>
      </c>
      <c r="C13" s="209" t="s">
        <v>3146</v>
      </c>
      <c r="D13" s="209" t="s">
        <v>3147</v>
      </c>
      <c r="E13" s="669" t="s">
        <v>2176</v>
      </c>
      <c r="F13" s="209" t="s">
        <v>3148</v>
      </c>
      <c r="G13" s="209" t="s">
        <v>5425</v>
      </c>
      <c r="H13" s="209" t="s">
        <v>23</v>
      </c>
      <c r="I13" s="209" t="s">
        <v>23</v>
      </c>
      <c r="J13" s="209" t="s">
        <v>4536</v>
      </c>
      <c r="K13" s="209" t="s">
        <v>5426</v>
      </c>
      <c r="L13" s="209" t="s">
        <v>5427</v>
      </c>
      <c r="M13" s="209" t="s">
        <v>5428</v>
      </c>
      <c r="N13" s="209" t="s">
        <v>23</v>
      </c>
      <c r="O13" s="209" t="s">
        <v>2177</v>
      </c>
      <c r="P13" s="209" t="s">
        <v>33</v>
      </c>
      <c r="Q13" s="209" t="s">
        <v>438</v>
      </c>
    </row>
    <row r="14" spans="1:17">
      <c r="A14" s="209">
        <v>315938</v>
      </c>
      <c r="B14" s="209" t="s">
        <v>62</v>
      </c>
      <c r="C14" s="209" t="s">
        <v>3146</v>
      </c>
      <c r="D14" s="209" t="s">
        <v>3147</v>
      </c>
      <c r="E14" s="669" t="s">
        <v>2176</v>
      </c>
      <c r="F14" s="209" t="s">
        <v>3148</v>
      </c>
      <c r="G14" s="209" t="s">
        <v>3266</v>
      </c>
      <c r="H14" s="209" t="s">
        <v>23</v>
      </c>
      <c r="I14" s="209" t="s">
        <v>23</v>
      </c>
      <c r="J14" s="209" t="s">
        <v>5453</v>
      </c>
      <c r="K14" s="209" t="s">
        <v>5454</v>
      </c>
      <c r="L14" s="209" t="s">
        <v>5455</v>
      </c>
      <c r="M14" s="209" t="s">
        <v>5456</v>
      </c>
      <c r="N14" s="209" t="s">
        <v>23</v>
      </c>
      <c r="O14" s="209" t="s">
        <v>2177</v>
      </c>
      <c r="P14" s="209" t="s">
        <v>394</v>
      </c>
      <c r="Q14" s="209" t="s">
        <v>118</v>
      </c>
    </row>
    <row r="15" spans="1:17">
      <c r="A15" s="209">
        <v>315987</v>
      </c>
      <c r="B15" s="209" t="s">
        <v>77</v>
      </c>
      <c r="C15" s="209" t="s">
        <v>3146</v>
      </c>
      <c r="D15" s="209" t="s">
        <v>3147</v>
      </c>
      <c r="E15" s="669" t="s">
        <v>2176</v>
      </c>
      <c r="F15" s="209" t="s">
        <v>3148</v>
      </c>
      <c r="G15" s="209" t="s">
        <v>4528</v>
      </c>
      <c r="H15" s="209" t="s">
        <v>4529</v>
      </c>
      <c r="I15" s="209" t="s">
        <v>23</v>
      </c>
      <c r="J15" s="209" t="s">
        <v>3228</v>
      </c>
      <c r="K15" s="209" t="s">
        <v>4530</v>
      </c>
      <c r="L15" s="209" t="s">
        <v>4531</v>
      </c>
      <c r="M15" s="209" t="s">
        <v>4532</v>
      </c>
      <c r="N15" s="209" t="s">
        <v>23</v>
      </c>
      <c r="O15" s="209" t="s">
        <v>2177</v>
      </c>
      <c r="P15" s="209" t="s">
        <v>445</v>
      </c>
      <c r="Q15" s="209" t="s">
        <v>438</v>
      </c>
    </row>
    <row r="16" spans="1:17">
      <c r="A16" s="209">
        <v>316985</v>
      </c>
      <c r="B16" s="209" t="s">
        <v>37</v>
      </c>
      <c r="C16" s="209" t="s">
        <v>3146</v>
      </c>
      <c r="D16" s="209" t="s">
        <v>3147</v>
      </c>
      <c r="E16" s="669" t="s">
        <v>2176</v>
      </c>
      <c r="F16" s="209" t="s">
        <v>3148</v>
      </c>
      <c r="G16" s="209" t="s">
        <v>5470</v>
      </c>
      <c r="H16" s="209" t="s">
        <v>23</v>
      </c>
      <c r="I16" s="209" t="s">
        <v>23</v>
      </c>
      <c r="J16" s="209" t="s">
        <v>5414</v>
      </c>
      <c r="K16" s="209" t="s">
        <v>5471</v>
      </c>
      <c r="L16" s="209" t="s">
        <v>5472</v>
      </c>
      <c r="M16" s="209" t="s">
        <v>5473</v>
      </c>
      <c r="N16" s="209" t="s">
        <v>23</v>
      </c>
      <c r="O16" s="209" t="s">
        <v>2177</v>
      </c>
      <c r="P16" s="209" t="s">
        <v>63</v>
      </c>
      <c r="Q16" s="209" t="s">
        <v>438</v>
      </c>
    </row>
    <row r="17" spans="1:17">
      <c r="A17" s="209">
        <v>416256</v>
      </c>
      <c r="B17" s="209" t="s">
        <v>45</v>
      </c>
      <c r="C17" s="209" t="s">
        <v>3146</v>
      </c>
      <c r="D17" s="209" t="s">
        <v>3147</v>
      </c>
      <c r="E17" s="669" t="s">
        <v>2176</v>
      </c>
      <c r="F17" s="209" t="s">
        <v>3148</v>
      </c>
      <c r="G17" s="209" t="s">
        <v>5489</v>
      </c>
      <c r="H17" s="209" t="s">
        <v>23</v>
      </c>
      <c r="I17" s="209" t="s">
        <v>23</v>
      </c>
      <c r="J17" s="209" t="s">
        <v>5490</v>
      </c>
      <c r="K17" s="209" t="s">
        <v>5491</v>
      </c>
      <c r="L17" s="209" t="s">
        <v>5492</v>
      </c>
      <c r="M17" s="209" t="s">
        <v>5493</v>
      </c>
      <c r="N17" s="209" t="s">
        <v>362</v>
      </c>
      <c r="O17" s="209" t="s">
        <v>2177</v>
      </c>
      <c r="P17" s="209" t="s">
        <v>368</v>
      </c>
      <c r="Q17" s="209" t="s">
        <v>466</v>
      </c>
    </row>
    <row r="18" spans="1:17">
      <c r="A18" s="209">
        <v>417791</v>
      </c>
      <c r="B18" s="209" t="s">
        <v>75</v>
      </c>
      <c r="C18" s="209" t="s">
        <v>3146</v>
      </c>
      <c r="D18" s="209" t="s">
        <v>3147</v>
      </c>
      <c r="E18" s="209" t="s">
        <v>2176</v>
      </c>
      <c r="F18" s="209" t="s">
        <v>3148</v>
      </c>
      <c r="G18" s="209" t="s">
        <v>4731</v>
      </c>
      <c r="H18" s="209" t="s">
        <v>23</v>
      </c>
      <c r="I18" s="209" t="s">
        <v>23</v>
      </c>
      <c r="J18" s="209" t="s">
        <v>4732</v>
      </c>
      <c r="K18" s="209" t="s">
        <v>4733</v>
      </c>
      <c r="L18" s="209" t="s">
        <v>4734</v>
      </c>
      <c r="M18" s="209" t="s">
        <v>4735</v>
      </c>
      <c r="N18" s="209" t="s">
        <v>23</v>
      </c>
      <c r="O18" s="209" t="s">
        <v>2177</v>
      </c>
      <c r="P18" s="209" t="s">
        <v>404</v>
      </c>
      <c r="Q18" s="209" t="s">
        <v>3800</v>
      </c>
    </row>
    <row r="19" spans="1:17">
      <c r="A19" s="209">
        <v>511478</v>
      </c>
      <c r="B19" s="209" t="s">
        <v>49</v>
      </c>
      <c r="C19" s="209" t="s">
        <v>3146</v>
      </c>
      <c r="D19" s="209" t="s">
        <v>3147</v>
      </c>
      <c r="E19" s="209" t="s">
        <v>2176</v>
      </c>
      <c r="F19" s="209" t="s">
        <v>3148</v>
      </c>
      <c r="G19" s="209" t="s">
        <v>5556</v>
      </c>
      <c r="H19" s="209" t="s">
        <v>23</v>
      </c>
      <c r="I19" s="209" t="s">
        <v>23</v>
      </c>
      <c r="J19" s="209" t="s">
        <v>5557</v>
      </c>
      <c r="K19" s="209" t="s">
        <v>5558</v>
      </c>
      <c r="L19" s="209" t="s">
        <v>5559</v>
      </c>
      <c r="M19" s="209" t="s">
        <v>5560</v>
      </c>
      <c r="N19" s="209" t="s">
        <v>23</v>
      </c>
      <c r="O19" s="209" t="s">
        <v>2177</v>
      </c>
      <c r="P19" s="209" t="s">
        <v>2033</v>
      </c>
      <c r="Q19" s="209" t="s">
        <v>476</v>
      </c>
    </row>
    <row r="20" spans="1:17">
      <c r="A20" s="209">
        <v>711037</v>
      </c>
      <c r="B20" s="209" t="s">
        <v>84</v>
      </c>
      <c r="C20" s="209" t="s">
        <v>3146</v>
      </c>
      <c r="D20" s="209" t="s">
        <v>3147</v>
      </c>
      <c r="E20" s="209" t="s">
        <v>2176</v>
      </c>
      <c r="F20" s="209" t="s">
        <v>3148</v>
      </c>
      <c r="G20" s="209" t="s">
        <v>5566</v>
      </c>
      <c r="H20" s="209" t="s">
        <v>23</v>
      </c>
      <c r="I20" s="209" t="s">
        <v>23</v>
      </c>
      <c r="J20" s="209" t="s">
        <v>5567</v>
      </c>
      <c r="K20" s="209" t="s">
        <v>5568</v>
      </c>
      <c r="L20" s="209" t="s">
        <v>5569</v>
      </c>
      <c r="M20" s="209" t="s">
        <v>5570</v>
      </c>
      <c r="N20" s="209" t="s">
        <v>23</v>
      </c>
      <c r="O20" s="209" t="s">
        <v>2177</v>
      </c>
      <c r="P20" s="209" t="s">
        <v>426</v>
      </c>
      <c r="Q20" s="209" t="s">
        <v>2183</v>
      </c>
    </row>
    <row r="21" spans="1:17">
      <c r="A21" s="209">
        <v>711375</v>
      </c>
      <c r="B21" s="209" t="s">
        <v>76</v>
      </c>
      <c r="C21" s="209" t="s">
        <v>3146</v>
      </c>
      <c r="D21" s="209" t="s">
        <v>3147</v>
      </c>
      <c r="E21" s="209" t="s">
        <v>2176</v>
      </c>
      <c r="F21" s="209" t="s">
        <v>3148</v>
      </c>
      <c r="G21" s="209" t="s">
        <v>4822</v>
      </c>
      <c r="H21" s="209" t="s">
        <v>23</v>
      </c>
      <c r="I21" s="209" t="s">
        <v>23</v>
      </c>
      <c r="J21" s="209" t="s">
        <v>4823</v>
      </c>
      <c r="K21" s="209" t="s">
        <v>4824</v>
      </c>
      <c r="L21" s="209" t="s">
        <v>4825</v>
      </c>
      <c r="M21" s="209" t="s">
        <v>4826</v>
      </c>
      <c r="N21" s="209" t="s">
        <v>23</v>
      </c>
      <c r="O21" s="209" t="s">
        <v>2177</v>
      </c>
      <c r="P21" s="209" t="s">
        <v>401</v>
      </c>
      <c r="Q21" s="209" t="s">
        <v>3800</v>
      </c>
    </row>
    <row r="22" spans="1:17">
      <c r="A22" s="209">
        <v>711557</v>
      </c>
      <c r="B22" s="209" t="s">
        <v>57</v>
      </c>
      <c r="C22" s="209" t="s">
        <v>3146</v>
      </c>
      <c r="D22" s="209" t="s">
        <v>3147</v>
      </c>
      <c r="E22" s="209" t="s">
        <v>2176</v>
      </c>
      <c r="F22" s="209" t="s">
        <v>3148</v>
      </c>
      <c r="G22" s="209" t="s">
        <v>4835</v>
      </c>
      <c r="H22" s="209" t="s">
        <v>23</v>
      </c>
      <c r="I22" s="209" t="s">
        <v>23</v>
      </c>
      <c r="J22" s="209" t="s">
        <v>4836</v>
      </c>
      <c r="K22" s="209" t="s">
        <v>4837</v>
      </c>
      <c r="L22" s="209" t="s">
        <v>4838</v>
      </c>
      <c r="M22" s="209" t="s">
        <v>4839</v>
      </c>
      <c r="N22" s="209" t="s">
        <v>23</v>
      </c>
      <c r="O22" s="209" t="s">
        <v>2177</v>
      </c>
      <c r="P22" s="209" t="s">
        <v>388</v>
      </c>
      <c r="Q22" s="209" t="s">
        <v>345</v>
      </c>
    </row>
    <row r="23" spans="1:17">
      <c r="A23" s="209">
        <v>711722</v>
      </c>
      <c r="B23" s="209" t="s">
        <v>27</v>
      </c>
      <c r="C23" s="209" t="s">
        <v>3146</v>
      </c>
      <c r="D23" s="209" t="s">
        <v>3147</v>
      </c>
      <c r="E23" s="209" t="s">
        <v>2179</v>
      </c>
      <c r="F23" s="209" t="s">
        <v>3148</v>
      </c>
      <c r="G23" s="209" t="s">
        <v>5580</v>
      </c>
      <c r="H23" s="209" t="s">
        <v>23</v>
      </c>
      <c r="I23" s="209" t="s">
        <v>23</v>
      </c>
      <c r="J23" s="209" t="s">
        <v>5581</v>
      </c>
      <c r="K23" s="209" t="s">
        <v>5582</v>
      </c>
      <c r="L23" s="209" t="s">
        <v>5583</v>
      </c>
      <c r="M23" s="209" t="s">
        <v>5584</v>
      </c>
      <c r="N23" s="209" t="s">
        <v>23</v>
      </c>
      <c r="O23" s="209" t="s">
        <v>2180</v>
      </c>
      <c r="P23" s="209" t="s">
        <v>33</v>
      </c>
      <c r="Q23" s="209" t="s">
        <v>371</v>
      </c>
    </row>
    <row r="24" spans="1:17">
      <c r="A24" s="209">
        <v>711789</v>
      </c>
      <c r="B24" s="209" t="s">
        <v>82</v>
      </c>
      <c r="C24" s="209" t="s">
        <v>3146</v>
      </c>
      <c r="D24" s="209" t="s">
        <v>3147</v>
      </c>
      <c r="E24" s="209" t="s">
        <v>2176</v>
      </c>
      <c r="F24" s="209" t="s">
        <v>3148</v>
      </c>
      <c r="G24" s="209" t="s">
        <v>4865</v>
      </c>
      <c r="H24" s="209" t="s">
        <v>23</v>
      </c>
      <c r="I24" s="209" t="s">
        <v>23</v>
      </c>
      <c r="J24" s="209" t="s">
        <v>4866</v>
      </c>
      <c r="K24" s="209" t="s">
        <v>4867</v>
      </c>
      <c r="L24" s="209" t="s">
        <v>4868</v>
      </c>
      <c r="M24" s="209" t="s">
        <v>4869</v>
      </c>
      <c r="N24" s="209" t="s">
        <v>23</v>
      </c>
      <c r="O24" s="209" t="s">
        <v>2177</v>
      </c>
      <c r="P24" s="209" t="s">
        <v>399</v>
      </c>
      <c r="Q24" s="209" t="s">
        <v>249</v>
      </c>
    </row>
    <row r="25" spans="1:17">
      <c r="A25" s="209">
        <v>1110148</v>
      </c>
      <c r="B25" s="209" t="s">
        <v>39</v>
      </c>
      <c r="C25" s="209" t="s">
        <v>3146</v>
      </c>
      <c r="D25" s="209" t="s">
        <v>3147</v>
      </c>
      <c r="E25" s="209" t="s">
        <v>2176</v>
      </c>
      <c r="F25" s="209" t="s">
        <v>3148</v>
      </c>
      <c r="G25" s="209" t="s">
        <v>5621</v>
      </c>
      <c r="H25" s="209" t="s">
        <v>23</v>
      </c>
      <c r="I25" s="209" t="s">
        <v>23</v>
      </c>
      <c r="J25" s="209" t="s">
        <v>3365</v>
      </c>
      <c r="K25" s="209" t="s">
        <v>5622</v>
      </c>
      <c r="L25" s="209" t="s">
        <v>5623</v>
      </c>
      <c r="M25" s="209" t="s">
        <v>5624</v>
      </c>
      <c r="N25" s="209" t="s">
        <v>361</v>
      </c>
      <c r="O25" s="209" t="s">
        <v>2177</v>
      </c>
      <c r="P25" s="209" t="s">
        <v>2053</v>
      </c>
      <c r="Q25" s="209" t="s">
        <v>438</v>
      </c>
    </row>
    <row r="26" spans="1:17">
      <c r="A26" s="209">
        <v>1410175</v>
      </c>
      <c r="B26" s="209" t="s">
        <v>80</v>
      </c>
      <c r="C26" s="209" t="s">
        <v>3146</v>
      </c>
      <c r="D26" s="209" t="s">
        <v>3147</v>
      </c>
      <c r="E26" s="209" t="s">
        <v>2176</v>
      </c>
      <c r="F26" s="209" t="s">
        <v>3148</v>
      </c>
      <c r="G26" s="209" t="s">
        <v>5076</v>
      </c>
      <c r="H26" s="209" t="s">
        <v>23</v>
      </c>
      <c r="I26" s="209" t="s">
        <v>23</v>
      </c>
      <c r="J26" s="209" t="s">
        <v>5077</v>
      </c>
      <c r="K26" s="209" t="s">
        <v>5078</v>
      </c>
      <c r="L26" s="209" t="s">
        <v>5079</v>
      </c>
      <c r="M26" s="209" t="s">
        <v>5080</v>
      </c>
      <c r="N26" s="209" t="s">
        <v>23</v>
      </c>
      <c r="O26" s="209" t="s">
        <v>2177</v>
      </c>
      <c r="P26" s="209" t="s">
        <v>391</v>
      </c>
      <c r="Q26" s="209" t="s">
        <v>343</v>
      </c>
    </row>
    <row r="27" spans="1:17">
      <c r="A27" s="209">
        <v>2012350</v>
      </c>
      <c r="B27" s="209" t="s">
        <v>29</v>
      </c>
      <c r="C27" s="209" t="s">
        <v>3146</v>
      </c>
      <c r="D27" s="209" t="s">
        <v>3147</v>
      </c>
      <c r="E27" s="209" t="s">
        <v>2176</v>
      </c>
      <c r="F27" s="209" t="s">
        <v>3148</v>
      </c>
      <c r="G27" s="209" t="s">
        <v>5083</v>
      </c>
      <c r="H27" s="209" t="s">
        <v>23</v>
      </c>
      <c r="I27" s="209" t="s">
        <v>23</v>
      </c>
      <c r="J27" s="209" t="s">
        <v>5084</v>
      </c>
      <c r="K27" s="209" t="s">
        <v>5085</v>
      </c>
      <c r="L27" s="209" t="s">
        <v>5086</v>
      </c>
      <c r="M27" s="209" t="s">
        <v>5087</v>
      </c>
      <c r="N27" s="209" t="s">
        <v>23</v>
      </c>
      <c r="O27" s="209" t="s">
        <v>2177</v>
      </c>
      <c r="P27" s="209" t="s">
        <v>61</v>
      </c>
      <c r="Q27" s="209" t="s">
        <v>438</v>
      </c>
    </row>
    <row r="28" spans="1:17">
      <c r="A28" s="209">
        <v>2210558</v>
      </c>
      <c r="B28" s="209" t="s">
        <v>83</v>
      </c>
      <c r="C28" s="209" t="s">
        <v>3146</v>
      </c>
      <c r="D28" s="209" t="s">
        <v>3147</v>
      </c>
      <c r="E28" s="209" t="s">
        <v>2176</v>
      </c>
      <c r="F28" s="209" t="s">
        <v>3148</v>
      </c>
      <c r="G28" s="209" t="s">
        <v>5660</v>
      </c>
      <c r="H28" s="209" t="s">
        <v>23</v>
      </c>
      <c r="I28" s="209" t="s">
        <v>23</v>
      </c>
      <c r="J28" s="209" t="s">
        <v>5096</v>
      </c>
      <c r="K28" s="209" t="s">
        <v>5661</v>
      </c>
      <c r="L28" s="209" t="s">
        <v>5662</v>
      </c>
      <c r="M28" s="209" t="s">
        <v>5663</v>
      </c>
      <c r="N28" s="209" t="s">
        <v>23</v>
      </c>
      <c r="O28" s="209" t="s">
        <v>2177</v>
      </c>
      <c r="P28" s="209" t="s">
        <v>408</v>
      </c>
      <c r="Q28" s="209" t="s">
        <v>222</v>
      </c>
    </row>
    <row r="29" spans="1:17">
      <c r="A29" s="209">
        <v>3111565</v>
      </c>
      <c r="B29" s="209" t="s">
        <v>22</v>
      </c>
      <c r="C29" s="209" t="s">
        <v>3146</v>
      </c>
      <c r="D29" s="209" t="s">
        <v>3147</v>
      </c>
      <c r="E29" s="209" t="s">
        <v>2179</v>
      </c>
      <c r="F29" s="209" t="s">
        <v>3148</v>
      </c>
      <c r="G29" s="209" t="s">
        <v>5235</v>
      </c>
      <c r="H29" s="209" t="s">
        <v>23</v>
      </c>
      <c r="I29" s="209" t="s">
        <v>23</v>
      </c>
      <c r="J29" s="209" t="s">
        <v>5236</v>
      </c>
      <c r="K29" s="209" t="s">
        <v>5237</v>
      </c>
      <c r="L29" s="209" t="s">
        <v>5238</v>
      </c>
      <c r="M29" s="209" t="s">
        <v>5239</v>
      </c>
      <c r="N29" s="209" t="s">
        <v>23</v>
      </c>
      <c r="O29" s="209" t="s">
        <v>2180</v>
      </c>
      <c r="P29" s="209" t="s">
        <v>42</v>
      </c>
      <c r="Q29" s="209" t="s">
        <v>371</v>
      </c>
    </row>
  </sheetData>
  <phoneticPr fontId="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Q5"/>
  <sheetViews>
    <sheetView workbookViewId="0">
      <selection activeCell="S11" sqref="S11"/>
    </sheetView>
  </sheetViews>
  <sheetFormatPr defaultRowHeight="18.75"/>
  <cols>
    <col min="2" max="2" width="5" customWidth="1"/>
    <col min="3" max="3" width="5.25" customWidth="1"/>
    <col min="5" max="5" width="23.25" style="605" customWidth="1"/>
    <col min="6" max="6" width="6.25" customWidth="1"/>
    <col min="7" max="7" width="21.375" customWidth="1"/>
  </cols>
  <sheetData>
    <row r="1" spans="1:17">
      <c r="A1" s="600">
        <v>312471</v>
      </c>
      <c r="B1" t="s">
        <v>22</v>
      </c>
      <c r="C1" t="s">
        <v>3146</v>
      </c>
      <c r="D1" t="s">
        <v>3147</v>
      </c>
      <c r="E1" s="605" t="s">
        <v>2081</v>
      </c>
      <c r="F1" t="s">
        <v>3148</v>
      </c>
      <c r="G1" t="s">
        <v>3743</v>
      </c>
      <c r="H1" t="s">
        <v>23</v>
      </c>
      <c r="I1" t="s">
        <v>23</v>
      </c>
      <c r="J1" t="s">
        <v>3744</v>
      </c>
      <c r="K1" t="s">
        <v>3745</v>
      </c>
      <c r="L1" t="s">
        <v>3746</v>
      </c>
      <c r="M1" t="s">
        <v>3747</v>
      </c>
      <c r="N1" t="s">
        <v>3748</v>
      </c>
      <c r="O1" t="s">
        <v>2082</v>
      </c>
      <c r="P1" t="s">
        <v>56</v>
      </c>
      <c r="Q1" t="s">
        <v>438</v>
      </c>
    </row>
    <row r="2" spans="1:17">
      <c r="A2" s="600">
        <v>411489</v>
      </c>
      <c r="B2" t="s">
        <v>27</v>
      </c>
      <c r="C2" t="s">
        <v>3146</v>
      </c>
      <c r="D2" t="s">
        <v>3147</v>
      </c>
      <c r="E2" s="605" t="s">
        <v>2081</v>
      </c>
      <c r="F2" t="s">
        <v>3148</v>
      </c>
      <c r="G2" t="s">
        <v>3541</v>
      </c>
      <c r="H2" t="s">
        <v>3542</v>
      </c>
      <c r="I2" t="s">
        <v>23</v>
      </c>
      <c r="J2" t="s">
        <v>3543</v>
      </c>
      <c r="K2" t="s">
        <v>3544</v>
      </c>
      <c r="L2" t="s">
        <v>3545</v>
      </c>
      <c r="M2" t="s">
        <v>3546</v>
      </c>
      <c r="N2" t="s">
        <v>3547</v>
      </c>
      <c r="O2" t="s">
        <v>2082</v>
      </c>
      <c r="P2" t="s">
        <v>61</v>
      </c>
      <c r="Q2" t="s">
        <v>2183</v>
      </c>
    </row>
    <row r="3" spans="1:17">
      <c r="A3" s="600">
        <v>1210476</v>
      </c>
      <c r="B3" t="s">
        <v>32</v>
      </c>
      <c r="C3" t="s">
        <v>3146</v>
      </c>
      <c r="D3" t="s">
        <v>3147</v>
      </c>
      <c r="E3" s="605" t="s">
        <v>2081</v>
      </c>
      <c r="F3" t="s">
        <v>3148</v>
      </c>
      <c r="G3" t="s">
        <v>3625</v>
      </c>
      <c r="H3" t="s">
        <v>23</v>
      </c>
      <c r="I3" t="s">
        <v>23</v>
      </c>
      <c r="J3" t="s">
        <v>3626</v>
      </c>
      <c r="K3" t="s">
        <v>3627</v>
      </c>
      <c r="L3" t="s">
        <v>3628</v>
      </c>
      <c r="M3" t="s">
        <v>3629</v>
      </c>
      <c r="N3" t="s">
        <v>3630</v>
      </c>
      <c r="O3" t="s">
        <v>2082</v>
      </c>
      <c r="P3" t="s">
        <v>46</v>
      </c>
      <c r="Q3" t="s">
        <v>3191</v>
      </c>
    </row>
    <row r="4" spans="1:17">
      <c r="A4" s="600">
        <v>1310318</v>
      </c>
      <c r="B4" t="s">
        <v>29</v>
      </c>
      <c r="C4" t="s">
        <v>3146</v>
      </c>
      <c r="D4" t="s">
        <v>3147</v>
      </c>
      <c r="E4" s="605" t="s">
        <v>2081</v>
      </c>
      <c r="F4" t="s">
        <v>3148</v>
      </c>
      <c r="G4" t="s">
        <v>3898</v>
      </c>
      <c r="H4" t="s">
        <v>23</v>
      </c>
      <c r="I4" t="s">
        <v>23</v>
      </c>
      <c r="J4" t="s">
        <v>3899</v>
      </c>
      <c r="K4" t="s">
        <v>3900</v>
      </c>
      <c r="L4" t="s">
        <v>3901</v>
      </c>
      <c r="M4" t="s">
        <v>3902</v>
      </c>
      <c r="N4" t="s">
        <v>3903</v>
      </c>
      <c r="O4" t="s">
        <v>2082</v>
      </c>
      <c r="P4" t="s">
        <v>58</v>
      </c>
      <c r="Q4" t="s">
        <v>3191</v>
      </c>
    </row>
    <row r="5" spans="1:17">
      <c r="A5">
        <v>2011154</v>
      </c>
      <c r="B5" t="s">
        <v>34</v>
      </c>
      <c r="C5" t="s">
        <v>3146</v>
      </c>
      <c r="D5" t="s">
        <v>3147</v>
      </c>
      <c r="E5" s="605" t="s">
        <v>2081</v>
      </c>
      <c r="F5" t="s">
        <v>3148</v>
      </c>
      <c r="G5" t="s">
        <v>3638</v>
      </c>
      <c r="H5" t="s">
        <v>3639</v>
      </c>
      <c r="I5" t="s">
        <v>23</v>
      </c>
      <c r="J5" t="s">
        <v>3640</v>
      </c>
      <c r="K5" t="s">
        <v>3641</v>
      </c>
      <c r="L5" t="s">
        <v>3642</v>
      </c>
      <c r="M5" t="s">
        <v>3643</v>
      </c>
      <c r="N5" t="s">
        <v>3644</v>
      </c>
      <c r="O5" t="s">
        <v>2082</v>
      </c>
      <c r="P5" t="s">
        <v>54</v>
      </c>
      <c r="Q5" t="s">
        <v>3191</v>
      </c>
    </row>
  </sheetData>
  <phoneticPr fontI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
  <sheetViews>
    <sheetView workbookViewId="0">
      <selection activeCell="S11" sqref="S11"/>
    </sheetView>
  </sheetViews>
  <sheetFormatPr defaultRowHeight="18.75"/>
  <sheetData>
    <row r="1" spans="1:1">
      <c r="A1" t="s">
        <v>2107</v>
      </c>
    </row>
  </sheetData>
  <phoneticPr fontId="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00B050"/>
  </sheetPr>
  <dimension ref="A1:Q6"/>
  <sheetViews>
    <sheetView workbookViewId="0">
      <selection activeCell="S11" sqref="S11"/>
    </sheetView>
  </sheetViews>
  <sheetFormatPr defaultRowHeight="18.75"/>
  <cols>
    <col min="2" max="2" width="5.125" customWidth="1"/>
    <col min="3" max="3" width="5.5" customWidth="1"/>
    <col min="5" max="5" width="51.875" customWidth="1"/>
    <col min="6" max="6" width="5" style="605" customWidth="1"/>
    <col min="7" max="7" width="13.75" customWidth="1"/>
    <col min="9" max="9" width="4.125" customWidth="1"/>
  </cols>
  <sheetData>
    <row r="1" spans="1:17">
      <c r="A1" s="600">
        <v>118035</v>
      </c>
      <c r="B1" t="s">
        <v>29</v>
      </c>
      <c r="C1" t="s">
        <v>3146</v>
      </c>
      <c r="D1" t="s">
        <v>3147</v>
      </c>
      <c r="E1" t="s">
        <v>2083</v>
      </c>
      <c r="F1" s="605" t="s">
        <v>3148</v>
      </c>
      <c r="G1" t="s">
        <v>3425</v>
      </c>
      <c r="H1" t="s">
        <v>3426</v>
      </c>
      <c r="I1" t="s">
        <v>23</v>
      </c>
      <c r="J1" t="s">
        <v>3427</v>
      </c>
      <c r="K1" t="s">
        <v>3428</v>
      </c>
      <c r="L1" t="s">
        <v>3429</v>
      </c>
      <c r="M1" t="s">
        <v>3430</v>
      </c>
      <c r="N1" t="s">
        <v>3431</v>
      </c>
      <c r="O1" t="s">
        <v>2084</v>
      </c>
      <c r="P1" t="s">
        <v>33</v>
      </c>
      <c r="Q1" t="s">
        <v>3265</v>
      </c>
    </row>
    <row r="2" spans="1:17">
      <c r="A2" s="600">
        <v>213208</v>
      </c>
      <c r="B2" t="s">
        <v>22</v>
      </c>
      <c r="C2" t="s">
        <v>3146</v>
      </c>
      <c r="D2" t="s">
        <v>3147</v>
      </c>
      <c r="E2" t="s">
        <v>2083</v>
      </c>
      <c r="F2" s="605" t="s">
        <v>3148</v>
      </c>
      <c r="G2" t="s">
        <v>3219</v>
      </c>
      <c r="H2" t="s">
        <v>3220</v>
      </c>
      <c r="I2" t="s">
        <v>23</v>
      </c>
      <c r="J2" t="s">
        <v>3221</v>
      </c>
      <c r="K2" t="s">
        <v>3222</v>
      </c>
      <c r="L2" t="s">
        <v>3223</v>
      </c>
      <c r="M2" t="s">
        <v>3224</v>
      </c>
      <c r="N2" t="s">
        <v>3225</v>
      </c>
      <c r="O2" t="s">
        <v>2084</v>
      </c>
      <c r="P2" t="s">
        <v>56</v>
      </c>
      <c r="Q2" t="s">
        <v>71</v>
      </c>
    </row>
    <row r="3" spans="1:17">
      <c r="A3" s="600">
        <v>313586</v>
      </c>
      <c r="B3" t="s">
        <v>34</v>
      </c>
      <c r="C3" t="s">
        <v>3146</v>
      </c>
      <c r="D3" t="s">
        <v>3147</v>
      </c>
      <c r="E3" t="s">
        <v>2083</v>
      </c>
      <c r="F3" s="605" t="s">
        <v>3148</v>
      </c>
      <c r="G3" t="s">
        <v>3226</v>
      </c>
      <c r="H3" t="s">
        <v>3227</v>
      </c>
      <c r="I3" t="s">
        <v>23</v>
      </c>
      <c r="J3" t="s">
        <v>3228</v>
      </c>
      <c r="K3" t="s">
        <v>3229</v>
      </c>
      <c r="L3" t="s">
        <v>3230</v>
      </c>
      <c r="M3" t="s">
        <v>3231</v>
      </c>
      <c r="N3" t="s">
        <v>3232</v>
      </c>
      <c r="O3" t="s">
        <v>2084</v>
      </c>
      <c r="P3" t="s">
        <v>61</v>
      </c>
      <c r="Q3" t="s">
        <v>2182</v>
      </c>
    </row>
    <row r="4" spans="1:17">
      <c r="A4" s="600">
        <v>411737</v>
      </c>
      <c r="B4" t="s">
        <v>22</v>
      </c>
      <c r="C4" t="s">
        <v>3146</v>
      </c>
      <c r="D4" t="s">
        <v>3147</v>
      </c>
      <c r="E4" t="s">
        <v>5696</v>
      </c>
      <c r="F4" s="605" t="s">
        <v>3148</v>
      </c>
      <c r="G4" t="s">
        <v>3438</v>
      </c>
      <c r="H4" t="s">
        <v>23</v>
      </c>
      <c r="I4" t="s">
        <v>23</v>
      </c>
      <c r="J4" t="s">
        <v>3439</v>
      </c>
      <c r="K4" t="s">
        <v>3440</v>
      </c>
      <c r="L4" t="s">
        <v>3441</v>
      </c>
      <c r="M4" t="s">
        <v>3442</v>
      </c>
      <c r="N4" t="s">
        <v>3443</v>
      </c>
      <c r="O4" t="s">
        <v>5697</v>
      </c>
      <c r="P4" t="s">
        <v>56</v>
      </c>
      <c r="Q4" t="s">
        <v>26</v>
      </c>
    </row>
    <row r="5" spans="1:17">
      <c r="A5" s="600">
        <v>710021</v>
      </c>
      <c r="B5" t="s">
        <v>27</v>
      </c>
      <c r="C5" t="s">
        <v>3146</v>
      </c>
      <c r="D5" t="s">
        <v>3147</v>
      </c>
      <c r="E5" t="s">
        <v>2083</v>
      </c>
      <c r="F5" s="605" t="s">
        <v>3148</v>
      </c>
      <c r="G5" t="s">
        <v>3578</v>
      </c>
      <c r="H5" t="s">
        <v>23</v>
      </c>
      <c r="I5" t="s">
        <v>23</v>
      </c>
      <c r="J5" t="s">
        <v>3579</v>
      </c>
      <c r="K5" t="s">
        <v>3580</v>
      </c>
      <c r="L5" t="s">
        <v>3581</v>
      </c>
      <c r="M5" t="s">
        <v>3582</v>
      </c>
      <c r="N5" t="s">
        <v>3583</v>
      </c>
      <c r="O5" t="s">
        <v>2084</v>
      </c>
      <c r="P5" t="s">
        <v>42</v>
      </c>
      <c r="Q5" t="s">
        <v>71</v>
      </c>
    </row>
    <row r="6" spans="1:17">
      <c r="A6" s="600">
        <v>2011154</v>
      </c>
      <c r="B6" t="s">
        <v>32</v>
      </c>
      <c r="C6" t="s">
        <v>3146</v>
      </c>
      <c r="D6" t="s">
        <v>3147</v>
      </c>
      <c r="E6" t="s">
        <v>2083</v>
      </c>
      <c r="F6" s="605" t="s">
        <v>3148</v>
      </c>
      <c r="G6" t="s">
        <v>3638</v>
      </c>
      <c r="H6" t="s">
        <v>3639</v>
      </c>
      <c r="I6" t="s">
        <v>23</v>
      </c>
      <c r="J6" t="s">
        <v>3640</v>
      </c>
      <c r="K6" t="s">
        <v>3641</v>
      </c>
      <c r="L6" t="s">
        <v>3642</v>
      </c>
      <c r="M6" t="s">
        <v>3643</v>
      </c>
      <c r="N6" t="s">
        <v>3644</v>
      </c>
      <c r="O6" t="s">
        <v>2084</v>
      </c>
      <c r="P6" t="s">
        <v>28</v>
      </c>
      <c r="Q6" t="s">
        <v>2183</v>
      </c>
    </row>
  </sheetData>
  <sortState xmlns:xlrd2="http://schemas.microsoft.com/office/spreadsheetml/2017/richdata2" ref="B1:Q83">
    <sortCondition ref="B1:B83"/>
  </sortState>
  <phoneticPr fontId="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00B050"/>
  </sheetPr>
  <dimension ref="A1:Q199"/>
  <sheetViews>
    <sheetView workbookViewId="0">
      <selection activeCell="S11" sqref="S11"/>
    </sheetView>
  </sheetViews>
  <sheetFormatPr defaultRowHeight="18.75"/>
  <cols>
    <col min="2" max="2" width="6.5" customWidth="1"/>
    <col min="3" max="3" width="5.875" customWidth="1"/>
    <col min="5" max="5" width="37.125" style="605" customWidth="1"/>
    <col min="6" max="6" width="6.375" customWidth="1"/>
    <col min="7" max="7" width="16.125" customWidth="1"/>
    <col min="9" max="9" width="5.5" customWidth="1"/>
  </cols>
  <sheetData>
    <row r="1" spans="1:17">
      <c r="A1" s="600">
        <v>112434</v>
      </c>
      <c r="B1" t="s">
        <v>39</v>
      </c>
      <c r="C1" t="s">
        <v>3146</v>
      </c>
      <c r="D1" t="s">
        <v>3147</v>
      </c>
      <c r="E1" s="605" t="s">
        <v>384</v>
      </c>
      <c r="F1" t="s">
        <v>3148</v>
      </c>
      <c r="G1" t="s">
        <v>3458</v>
      </c>
      <c r="H1" t="s">
        <v>3459</v>
      </c>
      <c r="I1" t="s">
        <v>23</v>
      </c>
      <c r="J1" t="s">
        <v>3161</v>
      </c>
      <c r="K1" t="s">
        <v>3460</v>
      </c>
      <c r="L1" t="s">
        <v>3461</v>
      </c>
      <c r="M1" t="s">
        <v>3462</v>
      </c>
      <c r="N1" t="s">
        <v>3463</v>
      </c>
      <c r="O1" t="s">
        <v>385</v>
      </c>
      <c r="P1" t="s">
        <v>5698</v>
      </c>
      <c r="Q1" t="s">
        <v>4069</v>
      </c>
    </row>
    <row r="2" spans="1:17">
      <c r="A2" s="600">
        <v>112434</v>
      </c>
      <c r="B2" t="s">
        <v>39</v>
      </c>
      <c r="C2" t="s">
        <v>3146</v>
      </c>
      <c r="D2" t="s">
        <v>3147</v>
      </c>
      <c r="E2" s="605" t="s">
        <v>384</v>
      </c>
      <c r="F2" t="s">
        <v>3148</v>
      </c>
      <c r="G2" t="s">
        <v>3458</v>
      </c>
      <c r="H2" t="s">
        <v>3459</v>
      </c>
      <c r="I2" t="s">
        <v>23</v>
      </c>
      <c r="J2" t="s">
        <v>3161</v>
      </c>
      <c r="K2" t="s">
        <v>3460</v>
      </c>
      <c r="L2" t="s">
        <v>3461</v>
      </c>
      <c r="M2" t="s">
        <v>3462</v>
      </c>
      <c r="N2" t="s">
        <v>3463</v>
      </c>
      <c r="O2" t="s">
        <v>385</v>
      </c>
      <c r="P2" t="s">
        <v>5698</v>
      </c>
      <c r="Q2" t="s">
        <v>4069</v>
      </c>
    </row>
    <row r="3" spans="1:17">
      <c r="A3" s="600">
        <v>112863</v>
      </c>
      <c r="B3" t="s">
        <v>55</v>
      </c>
      <c r="C3" t="s">
        <v>3146</v>
      </c>
      <c r="D3" t="s">
        <v>3147</v>
      </c>
      <c r="E3" s="605" t="s">
        <v>384</v>
      </c>
      <c r="F3" t="s">
        <v>3148</v>
      </c>
      <c r="G3" t="s">
        <v>3464</v>
      </c>
      <c r="H3" t="s">
        <v>23</v>
      </c>
      <c r="I3" t="s">
        <v>23</v>
      </c>
      <c r="J3" t="s">
        <v>3465</v>
      </c>
      <c r="K3" t="s">
        <v>3466</v>
      </c>
      <c r="L3" t="s">
        <v>3467</v>
      </c>
      <c r="M3" t="s">
        <v>3468</v>
      </c>
      <c r="N3" t="s">
        <v>3469</v>
      </c>
      <c r="O3" t="s">
        <v>385</v>
      </c>
      <c r="P3" t="s">
        <v>5699</v>
      </c>
      <c r="Q3" t="s">
        <v>432</v>
      </c>
    </row>
    <row r="4" spans="1:17">
      <c r="A4" s="600">
        <v>112863</v>
      </c>
      <c r="B4" t="s">
        <v>55</v>
      </c>
      <c r="C4" t="s">
        <v>3146</v>
      </c>
      <c r="D4" t="s">
        <v>3147</v>
      </c>
      <c r="E4" s="605" t="s">
        <v>384</v>
      </c>
      <c r="F4" t="s">
        <v>3148</v>
      </c>
      <c r="G4" t="s">
        <v>3464</v>
      </c>
      <c r="H4" t="s">
        <v>23</v>
      </c>
      <c r="I4" t="s">
        <v>23</v>
      </c>
      <c r="J4" t="s">
        <v>3465</v>
      </c>
      <c r="K4" t="s">
        <v>3466</v>
      </c>
      <c r="L4" t="s">
        <v>3467</v>
      </c>
      <c r="M4" t="s">
        <v>3468</v>
      </c>
      <c r="N4" t="s">
        <v>3469</v>
      </c>
      <c r="O4" t="s">
        <v>385</v>
      </c>
      <c r="P4" t="s">
        <v>5699</v>
      </c>
      <c r="Q4" t="s">
        <v>432</v>
      </c>
    </row>
    <row r="5" spans="1:17">
      <c r="A5" s="600">
        <v>114091</v>
      </c>
      <c r="B5" t="s">
        <v>87</v>
      </c>
      <c r="C5" t="s">
        <v>3146</v>
      </c>
      <c r="D5" t="s">
        <v>3147</v>
      </c>
      <c r="E5" s="605" t="s">
        <v>419</v>
      </c>
      <c r="F5" t="s">
        <v>3148</v>
      </c>
      <c r="G5" t="s">
        <v>3692</v>
      </c>
      <c r="H5" t="s">
        <v>3693</v>
      </c>
      <c r="I5" t="s">
        <v>23</v>
      </c>
      <c r="J5" t="s">
        <v>3694</v>
      </c>
      <c r="K5" t="s">
        <v>3695</v>
      </c>
      <c r="L5" t="s">
        <v>3696</v>
      </c>
      <c r="M5" t="s">
        <v>3697</v>
      </c>
      <c r="N5" t="s">
        <v>3698</v>
      </c>
      <c r="O5" t="s">
        <v>420</v>
      </c>
      <c r="P5" t="s">
        <v>5700</v>
      </c>
      <c r="Q5" t="s">
        <v>5701</v>
      </c>
    </row>
    <row r="6" spans="1:17">
      <c r="A6" s="600">
        <v>114091</v>
      </c>
      <c r="B6" t="s">
        <v>87</v>
      </c>
      <c r="C6" t="s">
        <v>3146</v>
      </c>
      <c r="D6" t="s">
        <v>3147</v>
      </c>
      <c r="E6" s="605" t="s">
        <v>419</v>
      </c>
      <c r="F6" t="s">
        <v>3148</v>
      </c>
      <c r="G6" t="s">
        <v>3692</v>
      </c>
      <c r="H6" t="s">
        <v>3693</v>
      </c>
      <c r="I6" t="s">
        <v>23</v>
      </c>
      <c r="J6" t="s">
        <v>3694</v>
      </c>
      <c r="K6" t="s">
        <v>3695</v>
      </c>
      <c r="L6" t="s">
        <v>3696</v>
      </c>
      <c r="M6" t="s">
        <v>3697</v>
      </c>
      <c r="N6" t="s">
        <v>3698</v>
      </c>
      <c r="O6" t="s">
        <v>420</v>
      </c>
      <c r="P6" t="s">
        <v>5700</v>
      </c>
      <c r="Q6" t="s">
        <v>5701</v>
      </c>
    </row>
    <row r="7" spans="1:17">
      <c r="A7" s="600">
        <v>114182</v>
      </c>
      <c r="B7" t="s">
        <v>39</v>
      </c>
      <c r="C7" t="s">
        <v>3146</v>
      </c>
      <c r="D7" t="s">
        <v>3147</v>
      </c>
      <c r="E7" s="605" t="s">
        <v>419</v>
      </c>
      <c r="F7" t="s">
        <v>3148</v>
      </c>
      <c r="G7" t="s">
        <v>3154</v>
      </c>
      <c r="H7" t="s">
        <v>23</v>
      </c>
      <c r="I7" t="s">
        <v>23</v>
      </c>
      <c r="J7" t="s">
        <v>3155</v>
      </c>
      <c r="K7" t="s">
        <v>3156</v>
      </c>
      <c r="L7" t="s">
        <v>3157</v>
      </c>
      <c r="M7" t="s">
        <v>3158</v>
      </c>
      <c r="N7" t="s">
        <v>362</v>
      </c>
      <c r="O7" t="s">
        <v>420</v>
      </c>
      <c r="P7" t="s">
        <v>400</v>
      </c>
      <c r="Q7" t="s">
        <v>2072</v>
      </c>
    </row>
    <row r="8" spans="1:17">
      <c r="A8" s="600">
        <v>114687</v>
      </c>
      <c r="B8" t="s">
        <v>90</v>
      </c>
      <c r="C8" t="s">
        <v>3146</v>
      </c>
      <c r="D8" t="s">
        <v>3147</v>
      </c>
      <c r="E8" s="605" t="s">
        <v>384</v>
      </c>
      <c r="F8" t="s">
        <v>3148</v>
      </c>
      <c r="G8" t="s">
        <v>3470</v>
      </c>
      <c r="H8" t="s">
        <v>23</v>
      </c>
      <c r="I8" t="s">
        <v>23</v>
      </c>
      <c r="J8" t="s">
        <v>3471</v>
      </c>
      <c r="K8" t="s">
        <v>3472</v>
      </c>
      <c r="L8" t="s">
        <v>3473</v>
      </c>
      <c r="M8" t="s">
        <v>3474</v>
      </c>
      <c r="N8" t="s">
        <v>3475</v>
      </c>
      <c r="O8" t="s">
        <v>385</v>
      </c>
      <c r="P8" t="s">
        <v>5702</v>
      </c>
      <c r="Q8" t="s">
        <v>189</v>
      </c>
    </row>
    <row r="9" spans="1:17">
      <c r="A9" s="600">
        <v>114687</v>
      </c>
      <c r="B9" t="s">
        <v>90</v>
      </c>
      <c r="C9" t="s">
        <v>3146</v>
      </c>
      <c r="D9" t="s">
        <v>3147</v>
      </c>
      <c r="E9" s="605" t="s">
        <v>384</v>
      </c>
      <c r="F9" t="s">
        <v>3148</v>
      </c>
      <c r="G9" t="s">
        <v>3470</v>
      </c>
      <c r="H9" t="s">
        <v>23</v>
      </c>
      <c r="I9" t="s">
        <v>23</v>
      </c>
      <c r="J9" t="s">
        <v>3471</v>
      </c>
      <c r="K9" t="s">
        <v>3472</v>
      </c>
      <c r="L9" t="s">
        <v>3473</v>
      </c>
      <c r="M9" t="s">
        <v>3474</v>
      </c>
      <c r="N9" t="s">
        <v>3475</v>
      </c>
      <c r="O9" t="s">
        <v>385</v>
      </c>
      <c r="P9" t="s">
        <v>5702</v>
      </c>
      <c r="Q9" t="s">
        <v>189</v>
      </c>
    </row>
    <row r="10" spans="1:17">
      <c r="A10" s="600">
        <v>115577</v>
      </c>
      <c r="B10" t="s">
        <v>22</v>
      </c>
      <c r="C10" t="s">
        <v>3146</v>
      </c>
      <c r="D10" t="s">
        <v>3147</v>
      </c>
      <c r="E10" s="605" t="s">
        <v>384</v>
      </c>
      <c r="F10" t="s">
        <v>3148</v>
      </c>
      <c r="G10" t="s">
        <v>3476</v>
      </c>
      <c r="H10" t="s">
        <v>23</v>
      </c>
      <c r="I10" t="s">
        <v>23</v>
      </c>
      <c r="J10" t="s">
        <v>3176</v>
      </c>
      <c r="K10" t="s">
        <v>3477</v>
      </c>
      <c r="L10" t="s">
        <v>3478</v>
      </c>
      <c r="M10" t="s">
        <v>3479</v>
      </c>
      <c r="N10" t="s">
        <v>3480</v>
      </c>
      <c r="O10" t="s">
        <v>385</v>
      </c>
      <c r="P10" t="s">
        <v>5703</v>
      </c>
      <c r="Q10" t="s">
        <v>432</v>
      </c>
    </row>
    <row r="11" spans="1:17">
      <c r="A11" s="600">
        <v>115577</v>
      </c>
      <c r="B11" t="s">
        <v>22</v>
      </c>
      <c r="C11" t="s">
        <v>3146</v>
      </c>
      <c r="D11" t="s">
        <v>3147</v>
      </c>
      <c r="E11" s="605" t="s">
        <v>384</v>
      </c>
      <c r="F11" t="s">
        <v>3148</v>
      </c>
      <c r="G11" t="s">
        <v>3476</v>
      </c>
      <c r="H11" t="s">
        <v>23</v>
      </c>
      <c r="I11" t="s">
        <v>23</v>
      </c>
      <c r="J11" t="s">
        <v>3176</v>
      </c>
      <c r="K11" t="s">
        <v>3477</v>
      </c>
      <c r="L11" t="s">
        <v>3478</v>
      </c>
      <c r="M11" t="s">
        <v>3479</v>
      </c>
      <c r="N11" t="s">
        <v>3480</v>
      </c>
      <c r="O11" t="s">
        <v>385</v>
      </c>
      <c r="P11" t="s">
        <v>5703</v>
      </c>
      <c r="Q11" t="s">
        <v>432</v>
      </c>
    </row>
    <row r="12" spans="1:17">
      <c r="A12" s="600">
        <v>116278</v>
      </c>
      <c r="B12" t="s">
        <v>85</v>
      </c>
      <c r="C12" t="s">
        <v>3146</v>
      </c>
      <c r="D12" t="s">
        <v>3147</v>
      </c>
      <c r="E12" s="605" t="s">
        <v>384</v>
      </c>
      <c r="F12" t="s">
        <v>3148</v>
      </c>
      <c r="G12" t="s">
        <v>3700</v>
      </c>
      <c r="H12" t="s">
        <v>3701</v>
      </c>
      <c r="I12" t="s">
        <v>23</v>
      </c>
      <c r="J12" t="s">
        <v>3702</v>
      </c>
      <c r="K12" t="s">
        <v>3703</v>
      </c>
      <c r="L12" t="s">
        <v>3704</v>
      </c>
      <c r="M12" t="s">
        <v>3705</v>
      </c>
      <c r="N12" t="s">
        <v>3706</v>
      </c>
      <c r="O12" t="s">
        <v>385</v>
      </c>
      <c r="P12" t="s">
        <v>5704</v>
      </c>
      <c r="Q12" t="s">
        <v>432</v>
      </c>
    </row>
    <row r="13" spans="1:17">
      <c r="A13" s="600">
        <v>116278</v>
      </c>
      <c r="B13" t="s">
        <v>85</v>
      </c>
      <c r="C13" t="s">
        <v>3146</v>
      </c>
      <c r="D13" t="s">
        <v>3147</v>
      </c>
      <c r="E13" s="605" t="s">
        <v>384</v>
      </c>
      <c r="F13" t="s">
        <v>3148</v>
      </c>
      <c r="G13" t="s">
        <v>3700</v>
      </c>
      <c r="H13" t="s">
        <v>3701</v>
      </c>
      <c r="I13" t="s">
        <v>23</v>
      </c>
      <c r="J13" t="s">
        <v>3702</v>
      </c>
      <c r="K13" t="s">
        <v>3703</v>
      </c>
      <c r="L13" t="s">
        <v>3704</v>
      </c>
      <c r="M13" t="s">
        <v>3705</v>
      </c>
      <c r="N13" t="s">
        <v>3706</v>
      </c>
      <c r="O13" t="s">
        <v>385</v>
      </c>
      <c r="P13" t="s">
        <v>5704</v>
      </c>
      <c r="Q13" t="s">
        <v>432</v>
      </c>
    </row>
    <row r="14" spans="1:17">
      <c r="A14" s="600">
        <v>116930</v>
      </c>
      <c r="B14" t="s">
        <v>41</v>
      </c>
      <c r="C14" t="s">
        <v>3146</v>
      </c>
      <c r="D14" t="s">
        <v>3147</v>
      </c>
      <c r="E14" s="605" t="s">
        <v>384</v>
      </c>
      <c r="F14" t="s">
        <v>3148</v>
      </c>
      <c r="G14" t="s">
        <v>3708</v>
      </c>
      <c r="H14" t="s">
        <v>3709</v>
      </c>
      <c r="I14" t="s">
        <v>23</v>
      </c>
      <c r="J14" t="s">
        <v>3710</v>
      </c>
      <c r="K14" t="s">
        <v>3711</v>
      </c>
      <c r="L14" t="s">
        <v>3712</v>
      </c>
      <c r="M14" t="s">
        <v>3713</v>
      </c>
      <c r="N14" t="s">
        <v>3714</v>
      </c>
      <c r="O14" t="s">
        <v>385</v>
      </c>
      <c r="P14" t="s">
        <v>5705</v>
      </c>
      <c r="Q14" t="s">
        <v>5706</v>
      </c>
    </row>
    <row r="15" spans="1:17">
      <c r="A15" s="600">
        <v>116930</v>
      </c>
      <c r="B15" t="s">
        <v>41</v>
      </c>
      <c r="C15" t="s">
        <v>3146</v>
      </c>
      <c r="D15" t="s">
        <v>3147</v>
      </c>
      <c r="E15" s="605" t="s">
        <v>384</v>
      </c>
      <c r="F15" t="s">
        <v>3148</v>
      </c>
      <c r="G15" t="s">
        <v>3708</v>
      </c>
      <c r="H15" t="s">
        <v>3709</v>
      </c>
      <c r="I15" t="s">
        <v>23</v>
      </c>
      <c r="J15" t="s">
        <v>3710</v>
      </c>
      <c r="K15" t="s">
        <v>3711</v>
      </c>
      <c r="L15" t="s">
        <v>3712</v>
      </c>
      <c r="M15" t="s">
        <v>3713</v>
      </c>
      <c r="N15" t="s">
        <v>3714</v>
      </c>
      <c r="O15" t="s">
        <v>385</v>
      </c>
      <c r="P15" t="s">
        <v>5705</v>
      </c>
      <c r="Q15" t="s">
        <v>5706</v>
      </c>
    </row>
    <row r="16" spans="1:17">
      <c r="A16" s="600">
        <v>116989</v>
      </c>
      <c r="B16" t="s">
        <v>37</v>
      </c>
      <c r="C16" t="s">
        <v>3146</v>
      </c>
      <c r="D16" t="s">
        <v>3147</v>
      </c>
      <c r="E16" s="605" t="s">
        <v>412</v>
      </c>
      <c r="F16" t="s">
        <v>3148</v>
      </c>
      <c r="G16" t="s">
        <v>3481</v>
      </c>
      <c r="H16" t="s">
        <v>23</v>
      </c>
      <c r="I16" t="s">
        <v>23</v>
      </c>
      <c r="J16" t="s">
        <v>3176</v>
      </c>
      <c r="K16" t="s">
        <v>3482</v>
      </c>
      <c r="L16" t="s">
        <v>3483</v>
      </c>
      <c r="M16" t="s">
        <v>3484</v>
      </c>
      <c r="N16" t="s">
        <v>3485</v>
      </c>
      <c r="O16" t="s">
        <v>413</v>
      </c>
      <c r="P16" t="s">
        <v>5707</v>
      </c>
      <c r="Q16" t="s">
        <v>446</v>
      </c>
    </row>
    <row r="17" spans="1:17">
      <c r="A17" s="600">
        <v>116989</v>
      </c>
      <c r="B17" t="s">
        <v>37</v>
      </c>
      <c r="C17" t="s">
        <v>3146</v>
      </c>
      <c r="D17" t="s">
        <v>3147</v>
      </c>
      <c r="E17" s="605" t="s">
        <v>412</v>
      </c>
      <c r="F17" t="s">
        <v>3148</v>
      </c>
      <c r="G17" t="s">
        <v>3481</v>
      </c>
      <c r="H17" t="s">
        <v>23</v>
      </c>
      <c r="I17" t="s">
        <v>23</v>
      </c>
      <c r="J17" t="s">
        <v>3176</v>
      </c>
      <c r="K17" t="s">
        <v>3482</v>
      </c>
      <c r="L17" t="s">
        <v>3483</v>
      </c>
      <c r="M17" t="s">
        <v>3484</v>
      </c>
      <c r="N17" t="s">
        <v>3485</v>
      </c>
      <c r="O17" t="s">
        <v>413</v>
      </c>
      <c r="P17" t="s">
        <v>5707</v>
      </c>
      <c r="Q17" t="s">
        <v>446</v>
      </c>
    </row>
    <row r="18" spans="1:17">
      <c r="A18" s="600">
        <v>117409</v>
      </c>
      <c r="B18" t="s">
        <v>51</v>
      </c>
      <c r="C18" t="s">
        <v>3146</v>
      </c>
      <c r="D18" t="s">
        <v>3147</v>
      </c>
      <c r="E18" s="605" t="s">
        <v>412</v>
      </c>
      <c r="F18" t="s">
        <v>3148</v>
      </c>
      <c r="G18" t="s">
        <v>3715</v>
      </c>
      <c r="H18" t="s">
        <v>23</v>
      </c>
      <c r="I18" t="s">
        <v>23</v>
      </c>
      <c r="J18" t="s">
        <v>3176</v>
      </c>
      <c r="K18" t="s">
        <v>3716</v>
      </c>
      <c r="L18" t="s">
        <v>3717</v>
      </c>
      <c r="M18" t="s">
        <v>3718</v>
      </c>
      <c r="N18" t="s">
        <v>3719</v>
      </c>
      <c r="O18" t="s">
        <v>413</v>
      </c>
      <c r="P18" t="s">
        <v>5708</v>
      </c>
      <c r="Q18" t="s">
        <v>432</v>
      </c>
    </row>
    <row r="19" spans="1:17">
      <c r="A19" s="600">
        <v>117409</v>
      </c>
      <c r="B19" t="s">
        <v>51</v>
      </c>
      <c r="C19" t="s">
        <v>3146</v>
      </c>
      <c r="D19" t="s">
        <v>3147</v>
      </c>
      <c r="E19" s="605" t="s">
        <v>412</v>
      </c>
      <c r="F19" t="s">
        <v>3148</v>
      </c>
      <c r="G19" t="s">
        <v>3715</v>
      </c>
      <c r="H19" t="s">
        <v>23</v>
      </c>
      <c r="I19" t="s">
        <v>23</v>
      </c>
      <c r="J19" t="s">
        <v>3176</v>
      </c>
      <c r="K19" t="s">
        <v>3716</v>
      </c>
      <c r="L19" t="s">
        <v>3717</v>
      </c>
      <c r="M19" t="s">
        <v>3718</v>
      </c>
      <c r="N19" t="s">
        <v>3719</v>
      </c>
      <c r="O19" t="s">
        <v>413</v>
      </c>
      <c r="P19" t="s">
        <v>5708</v>
      </c>
      <c r="Q19" t="s">
        <v>432</v>
      </c>
    </row>
    <row r="20" spans="1:17">
      <c r="A20" s="600">
        <v>117961</v>
      </c>
      <c r="B20" t="s">
        <v>82</v>
      </c>
      <c r="C20" t="s">
        <v>3146</v>
      </c>
      <c r="D20" t="s">
        <v>3147</v>
      </c>
      <c r="E20" s="605" t="s">
        <v>419</v>
      </c>
      <c r="F20" t="s">
        <v>3148</v>
      </c>
      <c r="G20" t="s">
        <v>5709</v>
      </c>
      <c r="H20" t="s">
        <v>23</v>
      </c>
      <c r="I20" t="s">
        <v>23</v>
      </c>
      <c r="J20" t="s">
        <v>4284</v>
      </c>
      <c r="K20" t="s">
        <v>5710</v>
      </c>
      <c r="L20" t="s">
        <v>5711</v>
      </c>
      <c r="M20" t="s">
        <v>5712</v>
      </c>
      <c r="N20" t="s">
        <v>5713</v>
      </c>
      <c r="O20" t="s">
        <v>420</v>
      </c>
      <c r="P20" t="s">
        <v>2134</v>
      </c>
      <c r="Q20" t="s">
        <v>4069</v>
      </c>
    </row>
    <row r="21" spans="1:17">
      <c r="A21" s="600">
        <v>117961</v>
      </c>
      <c r="B21" t="s">
        <v>82</v>
      </c>
      <c r="C21" t="s">
        <v>3146</v>
      </c>
      <c r="D21" t="s">
        <v>3147</v>
      </c>
      <c r="E21" s="605" t="s">
        <v>419</v>
      </c>
      <c r="F21" t="s">
        <v>3148</v>
      </c>
      <c r="G21" t="s">
        <v>5709</v>
      </c>
      <c r="H21" t="s">
        <v>23</v>
      </c>
      <c r="I21" t="s">
        <v>23</v>
      </c>
      <c r="J21" t="s">
        <v>4284</v>
      </c>
      <c r="K21" t="s">
        <v>5710</v>
      </c>
      <c r="L21" t="s">
        <v>5711</v>
      </c>
      <c r="M21" t="s">
        <v>5712</v>
      </c>
      <c r="N21" t="s">
        <v>5713</v>
      </c>
      <c r="O21" t="s">
        <v>420</v>
      </c>
      <c r="P21" t="s">
        <v>2134</v>
      </c>
      <c r="Q21" t="s">
        <v>4069</v>
      </c>
    </row>
    <row r="22" spans="1:17">
      <c r="A22" s="600">
        <v>118035</v>
      </c>
      <c r="B22" t="s">
        <v>86</v>
      </c>
      <c r="C22" t="s">
        <v>3146</v>
      </c>
      <c r="D22" t="s">
        <v>3147</v>
      </c>
      <c r="E22" s="605" t="s">
        <v>384</v>
      </c>
      <c r="F22" t="s">
        <v>3148</v>
      </c>
      <c r="G22" t="s">
        <v>3425</v>
      </c>
      <c r="H22" t="s">
        <v>3426</v>
      </c>
      <c r="I22" t="s">
        <v>23</v>
      </c>
      <c r="J22" t="s">
        <v>3427</v>
      </c>
      <c r="K22" t="s">
        <v>3428</v>
      </c>
      <c r="L22" t="s">
        <v>3429</v>
      </c>
      <c r="M22" t="s">
        <v>3430</v>
      </c>
      <c r="N22" t="s">
        <v>3431</v>
      </c>
      <c r="O22" t="s">
        <v>385</v>
      </c>
      <c r="P22" t="s">
        <v>5714</v>
      </c>
      <c r="Q22" t="s">
        <v>72</v>
      </c>
    </row>
    <row r="23" spans="1:17">
      <c r="A23" s="600">
        <v>118035</v>
      </c>
      <c r="B23" t="s">
        <v>86</v>
      </c>
      <c r="C23" t="s">
        <v>3146</v>
      </c>
      <c r="D23" t="s">
        <v>3147</v>
      </c>
      <c r="E23" s="605" t="s">
        <v>384</v>
      </c>
      <c r="F23" t="s">
        <v>3148</v>
      </c>
      <c r="G23" t="s">
        <v>3425</v>
      </c>
      <c r="H23" t="s">
        <v>3426</v>
      </c>
      <c r="I23" t="s">
        <v>23</v>
      </c>
      <c r="J23" t="s">
        <v>3427</v>
      </c>
      <c r="K23" t="s">
        <v>3428</v>
      </c>
      <c r="L23" t="s">
        <v>3429</v>
      </c>
      <c r="M23" t="s">
        <v>3430</v>
      </c>
      <c r="N23" t="s">
        <v>3431</v>
      </c>
      <c r="O23" t="s">
        <v>385</v>
      </c>
      <c r="P23" t="s">
        <v>5714</v>
      </c>
      <c r="Q23" t="s">
        <v>72</v>
      </c>
    </row>
    <row r="24" spans="1:17">
      <c r="A24" s="600">
        <v>118100</v>
      </c>
      <c r="B24" t="s">
        <v>88</v>
      </c>
      <c r="C24" t="s">
        <v>3146</v>
      </c>
      <c r="D24" t="s">
        <v>3147</v>
      </c>
      <c r="E24" s="605" t="s">
        <v>384</v>
      </c>
      <c r="F24" t="s">
        <v>3148</v>
      </c>
      <c r="G24" t="s">
        <v>3432</v>
      </c>
      <c r="H24" t="s">
        <v>23</v>
      </c>
      <c r="I24" t="s">
        <v>23</v>
      </c>
      <c r="J24" t="s">
        <v>3433</v>
      </c>
      <c r="K24" t="s">
        <v>3434</v>
      </c>
      <c r="L24" t="s">
        <v>3435</v>
      </c>
      <c r="M24" t="s">
        <v>3436</v>
      </c>
      <c r="N24" t="s">
        <v>3437</v>
      </c>
      <c r="O24" t="s">
        <v>385</v>
      </c>
      <c r="P24" t="s">
        <v>5715</v>
      </c>
      <c r="Q24" t="s">
        <v>207</v>
      </c>
    </row>
    <row r="25" spans="1:17">
      <c r="A25" s="600">
        <v>118100</v>
      </c>
      <c r="B25" t="s">
        <v>88</v>
      </c>
      <c r="C25" t="s">
        <v>3146</v>
      </c>
      <c r="D25" t="s">
        <v>3147</v>
      </c>
      <c r="E25" s="605" t="s">
        <v>384</v>
      </c>
      <c r="F25" t="s">
        <v>3148</v>
      </c>
      <c r="G25" t="s">
        <v>3432</v>
      </c>
      <c r="H25" t="s">
        <v>23</v>
      </c>
      <c r="I25" t="s">
        <v>23</v>
      </c>
      <c r="J25" t="s">
        <v>3433</v>
      </c>
      <c r="K25" t="s">
        <v>3434</v>
      </c>
      <c r="L25" t="s">
        <v>3435</v>
      </c>
      <c r="M25" t="s">
        <v>3436</v>
      </c>
      <c r="N25" t="s">
        <v>3437</v>
      </c>
      <c r="O25" t="s">
        <v>385</v>
      </c>
      <c r="P25" t="s">
        <v>5715</v>
      </c>
      <c r="Q25" t="s">
        <v>207</v>
      </c>
    </row>
    <row r="26" spans="1:17">
      <c r="A26" s="600">
        <v>118183</v>
      </c>
      <c r="B26" t="s">
        <v>88</v>
      </c>
      <c r="C26" t="s">
        <v>3146</v>
      </c>
      <c r="D26" t="s">
        <v>3147</v>
      </c>
      <c r="E26" s="605" t="s">
        <v>419</v>
      </c>
      <c r="F26" t="s">
        <v>3148</v>
      </c>
      <c r="G26" t="s">
        <v>5716</v>
      </c>
      <c r="H26" t="s">
        <v>23</v>
      </c>
      <c r="I26" t="s">
        <v>23</v>
      </c>
      <c r="J26" t="s">
        <v>5314</v>
      </c>
      <c r="K26" t="s">
        <v>5717</v>
      </c>
      <c r="L26" t="s">
        <v>5718</v>
      </c>
      <c r="M26" t="s">
        <v>5719</v>
      </c>
      <c r="N26" t="s">
        <v>23</v>
      </c>
      <c r="O26" t="s">
        <v>420</v>
      </c>
      <c r="P26" t="s">
        <v>380</v>
      </c>
      <c r="Q26" t="s">
        <v>274</v>
      </c>
    </row>
    <row r="27" spans="1:17">
      <c r="A27" s="600">
        <v>118183</v>
      </c>
      <c r="B27" t="s">
        <v>88</v>
      </c>
      <c r="C27" t="s">
        <v>3146</v>
      </c>
      <c r="D27" t="s">
        <v>3147</v>
      </c>
      <c r="E27" s="605" t="s">
        <v>419</v>
      </c>
      <c r="F27" t="s">
        <v>3148</v>
      </c>
      <c r="G27" t="s">
        <v>5716</v>
      </c>
      <c r="H27" t="s">
        <v>23</v>
      </c>
      <c r="I27" t="s">
        <v>23</v>
      </c>
      <c r="J27" t="s">
        <v>5314</v>
      </c>
      <c r="K27" t="s">
        <v>5717</v>
      </c>
      <c r="L27" t="s">
        <v>5718</v>
      </c>
      <c r="M27" t="s">
        <v>5719</v>
      </c>
      <c r="N27" t="s">
        <v>23</v>
      </c>
      <c r="O27" t="s">
        <v>420</v>
      </c>
      <c r="P27" t="s">
        <v>380</v>
      </c>
      <c r="Q27" t="s">
        <v>274</v>
      </c>
    </row>
    <row r="28" spans="1:17">
      <c r="A28" s="600">
        <v>210097</v>
      </c>
      <c r="B28" t="s">
        <v>51</v>
      </c>
      <c r="C28" t="s">
        <v>3146</v>
      </c>
      <c r="D28" t="s">
        <v>3147</v>
      </c>
      <c r="E28" s="605" t="s">
        <v>419</v>
      </c>
      <c r="F28" t="s">
        <v>3148</v>
      </c>
      <c r="G28" t="s">
        <v>3201</v>
      </c>
      <c r="H28" t="s">
        <v>23</v>
      </c>
      <c r="I28" t="s">
        <v>23</v>
      </c>
      <c r="J28" t="s">
        <v>3202</v>
      </c>
      <c r="K28" t="s">
        <v>3203</v>
      </c>
      <c r="L28" t="s">
        <v>3204</v>
      </c>
      <c r="M28" t="s">
        <v>3205</v>
      </c>
      <c r="N28" t="s">
        <v>3206</v>
      </c>
      <c r="O28" t="s">
        <v>420</v>
      </c>
      <c r="P28" t="s">
        <v>457</v>
      </c>
      <c r="Q28" t="s">
        <v>2123</v>
      </c>
    </row>
    <row r="29" spans="1:17">
      <c r="A29" s="600">
        <v>210097</v>
      </c>
      <c r="B29" t="s">
        <v>51</v>
      </c>
      <c r="C29" t="s">
        <v>3146</v>
      </c>
      <c r="D29" t="s">
        <v>3147</v>
      </c>
      <c r="E29" s="605" t="s">
        <v>419</v>
      </c>
      <c r="F29" t="s">
        <v>3148</v>
      </c>
      <c r="G29" t="s">
        <v>3201</v>
      </c>
      <c r="H29" t="s">
        <v>23</v>
      </c>
      <c r="I29" t="s">
        <v>23</v>
      </c>
      <c r="J29" t="s">
        <v>3202</v>
      </c>
      <c r="K29" t="s">
        <v>3203</v>
      </c>
      <c r="L29" t="s">
        <v>3204</v>
      </c>
      <c r="M29" t="s">
        <v>3205</v>
      </c>
      <c r="N29" t="s">
        <v>3206</v>
      </c>
      <c r="O29" t="s">
        <v>420</v>
      </c>
      <c r="P29" t="s">
        <v>457</v>
      </c>
      <c r="Q29" t="s">
        <v>2123</v>
      </c>
    </row>
    <row r="30" spans="1:17">
      <c r="A30" s="600">
        <v>210246</v>
      </c>
      <c r="B30" t="s">
        <v>83</v>
      </c>
      <c r="C30" t="s">
        <v>3146</v>
      </c>
      <c r="D30" t="s">
        <v>3147</v>
      </c>
      <c r="E30" s="605" t="s">
        <v>384</v>
      </c>
      <c r="F30" t="s">
        <v>3148</v>
      </c>
      <c r="G30" t="s">
        <v>3207</v>
      </c>
      <c r="H30" t="s">
        <v>3208</v>
      </c>
      <c r="I30" t="s">
        <v>23</v>
      </c>
      <c r="J30" t="s">
        <v>3209</v>
      </c>
      <c r="K30" t="s">
        <v>3210</v>
      </c>
      <c r="L30" t="s">
        <v>3211</v>
      </c>
      <c r="M30" t="s">
        <v>3212</v>
      </c>
      <c r="N30" t="s">
        <v>3213</v>
      </c>
      <c r="O30" t="s">
        <v>385</v>
      </c>
      <c r="P30" t="s">
        <v>5720</v>
      </c>
      <c r="Q30" t="s">
        <v>432</v>
      </c>
    </row>
    <row r="31" spans="1:17">
      <c r="A31" s="600">
        <v>210246</v>
      </c>
      <c r="B31" t="s">
        <v>83</v>
      </c>
      <c r="C31" t="s">
        <v>3146</v>
      </c>
      <c r="D31" t="s">
        <v>3147</v>
      </c>
      <c r="E31" s="605" t="s">
        <v>384</v>
      </c>
      <c r="F31" t="s">
        <v>3148</v>
      </c>
      <c r="G31" t="s">
        <v>3207</v>
      </c>
      <c r="H31" t="s">
        <v>3208</v>
      </c>
      <c r="I31" t="s">
        <v>23</v>
      </c>
      <c r="J31" t="s">
        <v>3209</v>
      </c>
      <c r="K31" t="s">
        <v>3210</v>
      </c>
      <c r="L31" t="s">
        <v>3211</v>
      </c>
      <c r="M31" t="s">
        <v>3212</v>
      </c>
      <c r="N31" t="s">
        <v>3213</v>
      </c>
      <c r="O31" t="s">
        <v>385</v>
      </c>
      <c r="P31" t="s">
        <v>5720</v>
      </c>
      <c r="Q31" t="s">
        <v>432</v>
      </c>
    </row>
    <row r="32" spans="1:17">
      <c r="A32" s="600">
        <v>211681</v>
      </c>
      <c r="B32" t="s">
        <v>62</v>
      </c>
      <c r="C32" t="s">
        <v>3146</v>
      </c>
      <c r="D32" t="s">
        <v>3147</v>
      </c>
      <c r="E32" s="605" t="s">
        <v>384</v>
      </c>
      <c r="F32" t="s">
        <v>3148</v>
      </c>
      <c r="G32" t="s">
        <v>3958</v>
      </c>
      <c r="H32" t="s">
        <v>23</v>
      </c>
      <c r="I32" t="s">
        <v>23</v>
      </c>
      <c r="J32" t="s">
        <v>3959</v>
      </c>
      <c r="K32" t="s">
        <v>3960</v>
      </c>
      <c r="L32" t="s">
        <v>3961</v>
      </c>
      <c r="M32" t="s">
        <v>3962</v>
      </c>
      <c r="N32" t="s">
        <v>3963</v>
      </c>
      <c r="O32" t="s">
        <v>385</v>
      </c>
      <c r="P32" t="s">
        <v>5721</v>
      </c>
      <c r="Q32" t="s">
        <v>432</v>
      </c>
    </row>
    <row r="33" spans="1:17">
      <c r="A33" s="600">
        <v>211681</v>
      </c>
      <c r="B33" t="s">
        <v>62</v>
      </c>
      <c r="C33" t="s">
        <v>3146</v>
      </c>
      <c r="D33" t="s">
        <v>3147</v>
      </c>
      <c r="E33" s="605" t="s">
        <v>384</v>
      </c>
      <c r="F33" t="s">
        <v>3148</v>
      </c>
      <c r="G33" t="s">
        <v>3958</v>
      </c>
      <c r="H33" t="s">
        <v>23</v>
      </c>
      <c r="I33" t="s">
        <v>23</v>
      </c>
      <c r="J33" t="s">
        <v>3959</v>
      </c>
      <c r="K33" t="s">
        <v>3960</v>
      </c>
      <c r="L33" t="s">
        <v>3961</v>
      </c>
      <c r="M33" t="s">
        <v>3962</v>
      </c>
      <c r="N33" t="s">
        <v>3963</v>
      </c>
      <c r="O33" t="s">
        <v>385</v>
      </c>
      <c r="P33" t="s">
        <v>5721</v>
      </c>
      <c r="Q33" t="s">
        <v>432</v>
      </c>
    </row>
    <row r="34" spans="1:17">
      <c r="A34" s="600">
        <v>211772</v>
      </c>
      <c r="B34" t="s">
        <v>92</v>
      </c>
      <c r="C34" t="s">
        <v>3146</v>
      </c>
      <c r="D34" t="s">
        <v>3147</v>
      </c>
      <c r="E34" s="605" t="s">
        <v>384</v>
      </c>
      <c r="F34" t="s">
        <v>3148</v>
      </c>
      <c r="G34" t="s">
        <v>3487</v>
      </c>
      <c r="H34" t="s">
        <v>3488</v>
      </c>
      <c r="I34" t="s">
        <v>23</v>
      </c>
      <c r="J34" t="s">
        <v>3489</v>
      </c>
      <c r="K34" t="s">
        <v>3490</v>
      </c>
      <c r="L34" t="s">
        <v>3491</v>
      </c>
      <c r="M34" t="s">
        <v>3492</v>
      </c>
      <c r="N34" t="s">
        <v>3493</v>
      </c>
      <c r="O34" t="s">
        <v>385</v>
      </c>
      <c r="P34" t="s">
        <v>5722</v>
      </c>
      <c r="Q34" t="s">
        <v>432</v>
      </c>
    </row>
    <row r="35" spans="1:17">
      <c r="A35" s="600">
        <v>211772</v>
      </c>
      <c r="B35" t="s">
        <v>92</v>
      </c>
      <c r="C35" t="s">
        <v>3146</v>
      </c>
      <c r="D35" t="s">
        <v>3147</v>
      </c>
      <c r="E35" s="605" t="s">
        <v>384</v>
      </c>
      <c r="F35" t="s">
        <v>3148</v>
      </c>
      <c r="G35" t="s">
        <v>3487</v>
      </c>
      <c r="H35" t="s">
        <v>3488</v>
      </c>
      <c r="I35" t="s">
        <v>23</v>
      </c>
      <c r="J35" t="s">
        <v>3489</v>
      </c>
      <c r="K35" t="s">
        <v>3490</v>
      </c>
      <c r="L35" t="s">
        <v>3491</v>
      </c>
      <c r="M35" t="s">
        <v>3492</v>
      </c>
      <c r="N35" t="s">
        <v>3493</v>
      </c>
      <c r="O35" t="s">
        <v>385</v>
      </c>
      <c r="P35" t="s">
        <v>5722</v>
      </c>
      <c r="Q35" t="s">
        <v>432</v>
      </c>
    </row>
    <row r="36" spans="1:17">
      <c r="A36" s="600">
        <v>212911</v>
      </c>
      <c r="B36" t="s">
        <v>82</v>
      </c>
      <c r="C36" t="s">
        <v>3146</v>
      </c>
      <c r="D36" t="s">
        <v>3147</v>
      </c>
      <c r="E36" s="605" t="s">
        <v>412</v>
      </c>
      <c r="F36" t="s">
        <v>3148</v>
      </c>
      <c r="G36" t="s">
        <v>3720</v>
      </c>
      <c r="H36" t="s">
        <v>3721</v>
      </c>
      <c r="I36" t="s">
        <v>23</v>
      </c>
      <c r="J36" t="s">
        <v>3722</v>
      </c>
      <c r="K36" t="s">
        <v>3723</v>
      </c>
      <c r="L36" t="s">
        <v>3724</v>
      </c>
      <c r="M36" t="s">
        <v>3725</v>
      </c>
      <c r="N36" t="s">
        <v>3726</v>
      </c>
      <c r="O36" t="s">
        <v>413</v>
      </c>
      <c r="P36" t="s">
        <v>5723</v>
      </c>
      <c r="Q36" t="s">
        <v>2182</v>
      </c>
    </row>
    <row r="37" spans="1:17">
      <c r="A37" s="600">
        <v>212911</v>
      </c>
      <c r="B37" t="s">
        <v>82</v>
      </c>
      <c r="C37" t="s">
        <v>3146</v>
      </c>
      <c r="D37" t="s">
        <v>3147</v>
      </c>
      <c r="E37" s="605" t="s">
        <v>412</v>
      </c>
      <c r="F37" t="s">
        <v>3148</v>
      </c>
      <c r="G37" t="s">
        <v>3720</v>
      </c>
      <c r="H37" t="s">
        <v>3721</v>
      </c>
      <c r="I37" t="s">
        <v>23</v>
      </c>
      <c r="J37" t="s">
        <v>3722</v>
      </c>
      <c r="K37" t="s">
        <v>3723</v>
      </c>
      <c r="L37" t="s">
        <v>3724</v>
      </c>
      <c r="M37" t="s">
        <v>3725</v>
      </c>
      <c r="N37" t="s">
        <v>3726</v>
      </c>
      <c r="O37" t="s">
        <v>413</v>
      </c>
      <c r="P37" t="s">
        <v>5723</v>
      </c>
      <c r="Q37" t="s">
        <v>2182</v>
      </c>
    </row>
    <row r="38" spans="1:17">
      <c r="A38" s="600">
        <v>213208</v>
      </c>
      <c r="B38" t="s">
        <v>104</v>
      </c>
      <c r="C38" t="s">
        <v>3146</v>
      </c>
      <c r="D38" t="s">
        <v>3147</v>
      </c>
      <c r="E38" s="605" t="s">
        <v>384</v>
      </c>
      <c r="F38" t="s">
        <v>3148</v>
      </c>
      <c r="G38" t="s">
        <v>3219</v>
      </c>
      <c r="H38" t="s">
        <v>3220</v>
      </c>
      <c r="I38" t="s">
        <v>23</v>
      </c>
      <c r="J38" t="s">
        <v>3221</v>
      </c>
      <c r="K38" t="s">
        <v>3222</v>
      </c>
      <c r="L38" t="s">
        <v>3223</v>
      </c>
      <c r="M38" t="s">
        <v>3224</v>
      </c>
      <c r="N38" t="s">
        <v>3225</v>
      </c>
      <c r="O38" t="s">
        <v>385</v>
      </c>
      <c r="P38" t="s">
        <v>5724</v>
      </c>
      <c r="Q38" t="s">
        <v>3191</v>
      </c>
    </row>
    <row r="39" spans="1:17">
      <c r="A39" s="600">
        <v>213208</v>
      </c>
      <c r="B39" t="s">
        <v>104</v>
      </c>
      <c r="C39" t="s">
        <v>3146</v>
      </c>
      <c r="D39" t="s">
        <v>3147</v>
      </c>
      <c r="E39" s="605" t="s">
        <v>384</v>
      </c>
      <c r="F39" t="s">
        <v>3148</v>
      </c>
      <c r="G39" t="s">
        <v>3219</v>
      </c>
      <c r="H39" t="s">
        <v>3220</v>
      </c>
      <c r="I39" t="s">
        <v>23</v>
      </c>
      <c r="J39" t="s">
        <v>3221</v>
      </c>
      <c r="K39" t="s">
        <v>3222</v>
      </c>
      <c r="L39" t="s">
        <v>3223</v>
      </c>
      <c r="M39" t="s">
        <v>3224</v>
      </c>
      <c r="N39" t="s">
        <v>3225</v>
      </c>
      <c r="O39" t="s">
        <v>385</v>
      </c>
      <c r="P39" t="s">
        <v>5724</v>
      </c>
      <c r="Q39" t="s">
        <v>3191</v>
      </c>
    </row>
    <row r="40" spans="1:17">
      <c r="A40" s="600">
        <v>213216</v>
      </c>
      <c r="B40" t="s">
        <v>53</v>
      </c>
      <c r="C40" t="s">
        <v>3146</v>
      </c>
      <c r="D40" t="s">
        <v>3147</v>
      </c>
      <c r="E40" s="605" t="s">
        <v>419</v>
      </c>
      <c r="F40" t="s">
        <v>3148</v>
      </c>
      <c r="G40" t="s">
        <v>5725</v>
      </c>
      <c r="H40" t="s">
        <v>23</v>
      </c>
      <c r="I40" t="s">
        <v>23</v>
      </c>
      <c r="J40" t="s">
        <v>4417</v>
      </c>
      <c r="K40" t="s">
        <v>5726</v>
      </c>
      <c r="L40" t="s">
        <v>5727</v>
      </c>
      <c r="M40" t="s">
        <v>5728</v>
      </c>
      <c r="N40" t="s">
        <v>23</v>
      </c>
      <c r="O40" t="s">
        <v>420</v>
      </c>
      <c r="P40" t="s">
        <v>447</v>
      </c>
      <c r="Q40" t="s">
        <v>2141</v>
      </c>
    </row>
    <row r="41" spans="1:17">
      <c r="A41" s="600">
        <v>213216</v>
      </c>
      <c r="B41" t="s">
        <v>53</v>
      </c>
      <c r="C41" t="s">
        <v>3146</v>
      </c>
      <c r="D41" t="s">
        <v>3147</v>
      </c>
      <c r="E41" s="605" t="s">
        <v>419</v>
      </c>
      <c r="F41" t="s">
        <v>3148</v>
      </c>
      <c r="G41" t="s">
        <v>5725</v>
      </c>
      <c r="H41" t="s">
        <v>23</v>
      </c>
      <c r="I41" t="s">
        <v>23</v>
      </c>
      <c r="J41" t="s">
        <v>4417</v>
      </c>
      <c r="K41" t="s">
        <v>5726</v>
      </c>
      <c r="L41" t="s">
        <v>5727</v>
      </c>
      <c r="M41" t="s">
        <v>5728</v>
      </c>
      <c r="N41" t="s">
        <v>23</v>
      </c>
      <c r="O41" t="s">
        <v>420</v>
      </c>
      <c r="P41" t="s">
        <v>447</v>
      </c>
      <c r="Q41" t="s">
        <v>2141</v>
      </c>
    </row>
    <row r="42" spans="1:17">
      <c r="A42" s="600">
        <v>310640</v>
      </c>
      <c r="B42" t="s">
        <v>37</v>
      </c>
      <c r="C42" t="s">
        <v>3146</v>
      </c>
      <c r="D42" t="s">
        <v>3147</v>
      </c>
      <c r="E42" s="605" t="s">
        <v>384</v>
      </c>
      <c r="F42" t="s">
        <v>3148</v>
      </c>
      <c r="G42" t="s">
        <v>3495</v>
      </c>
      <c r="H42" t="s">
        <v>3496</v>
      </c>
      <c r="I42" t="s">
        <v>23</v>
      </c>
      <c r="J42" t="s">
        <v>3497</v>
      </c>
      <c r="K42" t="s">
        <v>3498</v>
      </c>
      <c r="L42" t="s">
        <v>3499</v>
      </c>
      <c r="M42" t="s">
        <v>3500</v>
      </c>
      <c r="N42" t="s">
        <v>3501</v>
      </c>
      <c r="O42" t="s">
        <v>385</v>
      </c>
      <c r="P42" t="s">
        <v>5729</v>
      </c>
      <c r="Q42" t="s">
        <v>299</v>
      </c>
    </row>
    <row r="43" spans="1:17">
      <c r="A43" s="600">
        <v>310640</v>
      </c>
      <c r="B43" t="s">
        <v>37</v>
      </c>
      <c r="C43" t="s">
        <v>3146</v>
      </c>
      <c r="D43" t="s">
        <v>3147</v>
      </c>
      <c r="E43" s="605" t="s">
        <v>384</v>
      </c>
      <c r="F43" t="s">
        <v>3148</v>
      </c>
      <c r="G43" t="s">
        <v>3495</v>
      </c>
      <c r="H43" t="s">
        <v>3496</v>
      </c>
      <c r="I43" t="s">
        <v>23</v>
      </c>
      <c r="J43" t="s">
        <v>3497</v>
      </c>
      <c r="K43" t="s">
        <v>3498</v>
      </c>
      <c r="L43" t="s">
        <v>3499</v>
      </c>
      <c r="M43" t="s">
        <v>3500</v>
      </c>
      <c r="N43" t="s">
        <v>3501</v>
      </c>
      <c r="O43" t="s">
        <v>385</v>
      </c>
      <c r="P43" t="s">
        <v>5729</v>
      </c>
      <c r="Q43" t="s">
        <v>299</v>
      </c>
    </row>
    <row r="44" spans="1:17">
      <c r="A44" s="600">
        <v>310822</v>
      </c>
      <c r="B44" t="s">
        <v>43</v>
      </c>
      <c r="C44" t="s">
        <v>3146</v>
      </c>
      <c r="D44" t="s">
        <v>3147</v>
      </c>
      <c r="E44" s="605" t="s">
        <v>384</v>
      </c>
      <c r="F44" t="s">
        <v>3148</v>
      </c>
      <c r="G44" t="s">
        <v>5730</v>
      </c>
      <c r="H44" t="s">
        <v>5731</v>
      </c>
      <c r="I44" t="s">
        <v>23</v>
      </c>
      <c r="J44" t="s">
        <v>3261</v>
      </c>
      <c r="K44" t="s">
        <v>5732</v>
      </c>
      <c r="L44" t="s">
        <v>5733</v>
      </c>
      <c r="M44" t="s">
        <v>5734</v>
      </c>
      <c r="N44" t="s">
        <v>3398</v>
      </c>
      <c r="O44" t="s">
        <v>385</v>
      </c>
      <c r="P44" t="s">
        <v>5735</v>
      </c>
      <c r="Q44" t="s">
        <v>5736</v>
      </c>
    </row>
    <row r="45" spans="1:17">
      <c r="A45" s="600">
        <v>310822</v>
      </c>
      <c r="B45" t="s">
        <v>43</v>
      </c>
      <c r="C45" t="s">
        <v>3146</v>
      </c>
      <c r="D45" t="s">
        <v>3147</v>
      </c>
      <c r="E45" s="605" t="s">
        <v>384</v>
      </c>
      <c r="F45" t="s">
        <v>3148</v>
      </c>
      <c r="G45" t="s">
        <v>5730</v>
      </c>
      <c r="H45" t="s">
        <v>5731</v>
      </c>
      <c r="I45" t="s">
        <v>23</v>
      </c>
      <c r="J45" t="s">
        <v>3261</v>
      </c>
      <c r="K45" t="s">
        <v>5732</v>
      </c>
      <c r="L45" t="s">
        <v>5733</v>
      </c>
      <c r="M45" t="s">
        <v>5734</v>
      </c>
      <c r="N45" t="s">
        <v>3398</v>
      </c>
      <c r="O45" t="s">
        <v>385</v>
      </c>
      <c r="P45" t="s">
        <v>5735</v>
      </c>
      <c r="Q45" t="s">
        <v>5736</v>
      </c>
    </row>
    <row r="46" spans="1:17">
      <c r="A46" s="600">
        <v>310947</v>
      </c>
      <c r="B46" t="s">
        <v>80</v>
      </c>
      <c r="C46" t="s">
        <v>3146</v>
      </c>
      <c r="D46" t="s">
        <v>3147</v>
      </c>
      <c r="E46" s="605" t="s">
        <v>384</v>
      </c>
      <c r="F46" t="s">
        <v>3148</v>
      </c>
      <c r="G46" t="s">
        <v>3502</v>
      </c>
      <c r="H46" t="s">
        <v>3503</v>
      </c>
      <c r="I46" t="s">
        <v>23</v>
      </c>
      <c r="J46" t="s">
        <v>3504</v>
      </c>
      <c r="K46" t="s">
        <v>3505</v>
      </c>
      <c r="L46" t="s">
        <v>3506</v>
      </c>
      <c r="M46" t="s">
        <v>3507</v>
      </c>
      <c r="N46" t="s">
        <v>3508</v>
      </c>
      <c r="O46" t="s">
        <v>385</v>
      </c>
      <c r="P46" t="s">
        <v>5737</v>
      </c>
      <c r="Q46" t="s">
        <v>66</v>
      </c>
    </row>
    <row r="47" spans="1:17">
      <c r="A47" s="600">
        <v>310947</v>
      </c>
      <c r="B47" t="s">
        <v>80</v>
      </c>
      <c r="C47" t="s">
        <v>3146</v>
      </c>
      <c r="D47" t="s">
        <v>3147</v>
      </c>
      <c r="E47" s="605" t="s">
        <v>384</v>
      </c>
      <c r="F47" t="s">
        <v>3148</v>
      </c>
      <c r="G47" t="s">
        <v>3502</v>
      </c>
      <c r="H47" t="s">
        <v>3503</v>
      </c>
      <c r="I47" t="s">
        <v>23</v>
      </c>
      <c r="J47" t="s">
        <v>3504</v>
      </c>
      <c r="K47" t="s">
        <v>3505</v>
      </c>
      <c r="L47" t="s">
        <v>3506</v>
      </c>
      <c r="M47" t="s">
        <v>3507</v>
      </c>
      <c r="N47" t="s">
        <v>3508</v>
      </c>
      <c r="O47" t="s">
        <v>385</v>
      </c>
      <c r="P47" t="s">
        <v>5737</v>
      </c>
      <c r="Q47" t="s">
        <v>66</v>
      </c>
    </row>
    <row r="48" spans="1:17">
      <c r="A48" s="600">
        <v>311184</v>
      </c>
      <c r="B48" t="s">
        <v>75</v>
      </c>
      <c r="C48" t="s">
        <v>3146</v>
      </c>
      <c r="D48" t="s">
        <v>3147</v>
      </c>
      <c r="E48" s="605" t="s">
        <v>419</v>
      </c>
      <c r="F48" t="s">
        <v>3148</v>
      </c>
      <c r="G48" t="s">
        <v>3730</v>
      </c>
      <c r="H48" t="s">
        <v>3731</v>
      </c>
      <c r="I48" t="s">
        <v>23</v>
      </c>
      <c r="J48" t="s">
        <v>3732</v>
      </c>
      <c r="K48" t="s">
        <v>3733</v>
      </c>
      <c r="L48" t="s">
        <v>3734</v>
      </c>
      <c r="M48" t="s">
        <v>3735</v>
      </c>
      <c r="N48" t="s">
        <v>3736</v>
      </c>
      <c r="O48" t="s">
        <v>420</v>
      </c>
      <c r="P48" t="s">
        <v>422</v>
      </c>
      <c r="Q48" t="s">
        <v>2120</v>
      </c>
    </row>
    <row r="49" spans="1:17">
      <c r="A49" s="600">
        <v>312356</v>
      </c>
      <c r="B49" t="s">
        <v>34</v>
      </c>
      <c r="C49" t="s">
        <v>3146</v>
      </c>
      <c r="D49" t="s">
        <v>3147</v>
      </c>
      <c r="E49" s="605" t="s">
        <v>384</v>
      </c>
      <c r="F49" t="s">
        <v>3148</v>
      </c>
      <c r="G49" t="s">
        <v>3509</v>
      </c>
      <c r="H49" t="s">
        <v>3510</v>
      </c>
      <c r="I49" t="s">
        <v>23</v>
      </c>
      <c r="J49" t="s">
        <v>3511</v>
      </c>
      <c r="K49" t="s">
        <v>3512</v>
      </c>
      <c r="L49" t="s">
        <v>3513</v>
      </c>
      <c r="M49" t="s">
        <v>3514</v>
      </c>
      <c r="N49" t="s">
        <v>3515</v>
      </c>
      <c r="O49" t="s">
        <v>385</v>
      </c>
      <c r="P49" t="s">
        <v>5738</v>
      </c>
      <c r="Q49" t="s">
        <v>432</v>
      </c>
    </row>
    <row r="50" spans="1:17">
      <c r="A50" s="600">
        <v>312356</v>
      </c>
      <c r="B50" t="s">
        <v>34</v>
      </c>
      <c r="C50" t="s">
        <v>3146</v>
      </c>
      <c r="D50" t="s">
        <v>3147</v>
      </c>
      <c r="E50" s="605" t="s">
        <v>384</v>
      </c>
      <c r="F50" t="s">
        <v>3148</v>
      </c>
      <c r="G50" t="s">
        <v>3509</v>
      </c>
      <c r="H50" t="s">
        <v>3510</v>
      </c>
      <c r="I50" t="s">
        <v>23</v>
      </c>
      <c r="J50" t="s">
        <v>3511</v>
      </c>
      <c r="K50" t="s">
        <v>3512</v>
      </c>
      <c r="L50" t="s">
        <v>3513</v>
      </c>
      <c r="M50" t="s">
        <v>3514</v>
      </c>
      <c r="N50" t="s">
        <v>3515</v>
      </c>
      <c r="O50" t="s">
        <v>385</v>
      </c>
      <c r="P50" t="s">
        <v>5738</v>
      </c>
      <c r="Q50" t="s">
        <v>432</v>
      </c>
    </row>
    <row r="51" spans="1:17">
      <c r="A51" s="600">
        <v>312471</v>
      </c>
      <c r="B51" t="s">
        <v>29</v>
      </c>
      <c r="C51" t="s">
        <v>3146</v>
      </c>
      <c r="D51" t="s">
        <v>3147</v>
      </c>
      <c r="E51" s="605" t="s">
        <v>412</v>
      </c>
      <c r="F51" t="s">
        <v>3148</v>
      </c>
      <c r="G51" t="s">
        <v>3743</v>
      </c>
      <c r="H51" t="s">
        <v>23</v>
      </c>
      <c r="I51" t="s">
        <v>23</v>
      </c>
      <c r="J51" t="s">
        <v>3744</v>
      </c>
      <c r="K51" t="s">
        <v>3745</v>
      </c>
      <c r="L51" t="s">
        <v>3746</v>
      </c>
      <c r="M51" t="s">
        <v>3747</v>
      </c>
      <c r="N51" t="s">
        <v>3748</v>
      </c>
      <c r="O51" t="s">
        <v>413</v>
      </c>
      <c r="P51" t="s">
        <v>5739</v>
      </c>
      <c r="Q51" t="s">
        <v>432</v>
      </c>
    </row>
    <row r="52" spans="1:17">
      <c r="A52" s="600">
        <v>312471</v>
      </c>
      <c r="B52" t="s">
        <v>29</v>
      </c>
      <c r="C52" t="s">
        <v>3146</v>
      </c>
      <c r="D52" t="s">
        <v>3147</v>
      </c>
      <c r="E52" s="605" t="s">
        <v>412</v>
      </c>
      <c r="F52" t="s">
        <v>3148</v>
      </c>
      <c r="G52" t="s">
        <v>3743</v>
      </c>
      <c r="H52" t="s">
        <v>23</v>
      </c>
      <c r="I52" t="s">
        <v>23</v>
      </c>
      <c r="J52" t="s">
        <v>3744</v>
      </c>
      <c r="K52" t="s">
        <v>3745</v>
      </c>
      <c r="L52" t="s">
        <v>3746</v>
      </c>
      <c r="M52" t="s">
        <v>3747</v>
      </c>
      <c r="N52" t="s">
        <v>3748</v>
      </c>
      <c r="O52" t="s">
        <v>413</v>
      </c>
      <c r="P52" t="s">
        <v>5739</v>
      </c>
      <c r="Q52" t="s">
        <v>432</v>
      </c>
    </row>
    <row r="53" spans="1:17">
      <c r="A53" s="600">
        <v>312802</v>
      </c>
      <c r="B53" t="s">
        <v>97</v>
      </c>
      <c r="C53" t="s">
        <v>3146</v>
      </c>
      <c r="D53" t="s">
        <v>3147</v>
      </c>
      <c r="E53" s="605" t="s">
        <v>384</v>
      </c>
      <c r="F53" t="s">
        <v>3148</v>
      </c>
      <c r="G53" t="s">
        <v>3517</v>
      </c>
      <c r="H53" t="s">
        <v>23</v>
      </c>
      <c r="I53" t="s">
        <v>23</v>
      </c>
      <c r="J53" t="s">
        <v>3518</v>
      </c>
      <c r="K53" t="s">
        <v>3519</v>
      </c>
      <c r="L53" t="s">
        <v>3520</v>
      </c>
      <c r="M53" t="s">
        <v>3521</v>
      </c>
      <c r="N53" t="s">
        <v>3522</v>
      </c>
      <c r="O53" t="s">
        <v>385</v>
      </c>
      <c r="P53" t="s">
        <v>5740</v>
      </c>
      <c r="Q53" t="s">
        <v>179</v>
      </c>
    </row>
    <row r="54" spans="1:17">
      <c r="A54" s="600">
        <v>312802</v>
      </c>
      <c r="B54" t="s">
        <v>97</v>
      </c>
      <c r="C54" t="s">
        <v>3146</v>
      </c>
      <c r="D54" t="s">
        <v>3147</v>
      </c>
      <c r="E54" s="605" t="s">
        <v>384</v>
      </c>
      <c r="F54" t="s">
        <v>3148</v>
      </c>
      <c r="G54" t="s">
        <v>3517</v>
      </c>
      <c r="H54" t="s">
        <v>23</v>
      </c>
      <c r="I54" t="s">
        <v>23</v>
      </c>
      <c r="J54" t="s">
        <v>3518</v>
      </c>
      <c r="K54" t="s">
        <v>3519</v>
      </c>
      <c r="L54" t="s">
        <v>3520</v>
      </c>
      <c r="M54" t="s">
        <v>3521</v>
      </c>
      <c r="N54" t="s">
        <v>3522</v>
      </c>
      <c r="O54" t="s">
        <v>385</v>
      </c>
      <c r="P54" t="s">
        <v>5740</v>
      </c>
      <c r="Q54" t="s">
        <v>179</v>
      </c>
    </row>
    <row r="55" spans="1:17">
      <c r="A55" s="600">
        <v>312943</v>
      </c>
      <c r="B55" t="s">
        <v>45</v>
      </c>
      <c r="C55" t="s">
        <v>3146</v>
      </c>
      <c r="D55" t="s">
        <v>3147</v>
      </c>
      <c r="E55" s="605" t="s">
        <v>412</v>
      </c>
      <c r="F55" t="s">
        <v>3148</v>
      </c>
      <c r="G55" t="s">
        <v>3524</v>
      </c>
      <c r="H55" t="s">
        <v>23</v>
      </c>
      <c r="I55" t="s">
        <v>23</v>
      </c>
      <c r="J55" t="s">
        <v>3525</v>
      </c>
      <c r="K55" t="s">
        <v>3526</v>
      </c>
      <c r="L55" t="s">
        <v>3527</v>
      </c>
      <c r="M55" t="s">
        <v>3528</v>
      </c>
      <c r="N55" t="s">
        <v>3529</v>
      </c>
      <c r="O55" t="s">
        <v>413</v>
      </c>
      <c r="P55" t="s">
        <v>5741</v>
      </c>
      <c r="Q55" t="s">
        <v>432</v>
      </c>
    </row>
    <row r="56" spans="1:17">
      <c r="A56" s="600">
        <v>312943</v>
      </c>
      <c r="B56" t="s">
        <v>45</v>
      </c>
      <c r="C56" t="s">
        <v>3146</v>
      </c>
      <c r="D56" t="s">
        <v>3147</v>
      </c>
      <c r="E56" s="605" t="s">
        <v>412</v>
      </c>
      <c r="F56" t="s">
        <v>3148</v>
      </c>
      <c r="G56" t="s">
        <v>3524</v>
      </c>
      <c r="H56" t="s">
        <v>23</v>
      </c>
      <c r="I56" t="s">
        <v>23</v>
      </c>
      <c r="J56" t="s">
        <v>3525</v>
      </c>
      <c r="K56" t="s">
        <v>3526</v>
      </c>
      <c r="L56" t="s">
        <v>3527</v>
      </c>
      <c r="M56" t="s">
        <v>3528</v>
      </c>
      <c r="N56" t="s">
        <v>3529</v>
      </c>
      <c r="O56" t="s">
        <v>413</v>
      </c>
      <c r="P56" t="s">
        <v>5741</v>
      </c>
      <c r="Q56" t="s">
        <v>432</v>
      </c>
    </row>
    <row r="57" spans="1:17">
      <c r="A57" s="600">
        <v>313586</v>
      </c>
      <c r="B57" t="s">
        <v>57</v>
      </c>
      <c r="C57" t="s">
        <v>3146</v>
      </c>
      <c r="D57" t="s">
        <v>3147</v>
      </c>
      <c r="E57" s="605" t="s">
        <v>384</v>
      </c>
      <c r="F57" t="s">
        <v>3148</v>
      </c>
      <c r="G57" t="s">
        <v>3226</v>
      </c>
      <c r="H57" t="s">
        <v>3227</v>
      </c>
      <c r="I57" t="s">
        <v>23</v>
      </c>
      <c r="J57" t="s">
        <v>3228</v>
      </c>
      <c r="K57" t="s">
        <v>3229</v>
      </c>
      <c r="L57" t="s">
        <v>3230</v>
      </c>
      <c r="M57" t="s">
        <v>3231</v>
      </c>
      <c r="N57" t="s">
        <v>3232</v>
      </c>
      <c r="O57" t="s">
        <v>385</v>
      </c>
      <c r="P57" t="s">
        <v>5742</v>
      </c>
      <c r="Q57" t="s">
        <v>432</v>
      </c>
    </row>
    <row r="58" spans="1:17">
      <c r="A58" s="600">
        <v>313586</v>
      </c>
      <c r="B58" t="s">
        <v>57</v>
      </c>
      <c r="C58" t="s">
        <v>3146</v>
      </c>
      <c r="D58" t="s">
        <v>3147</v>
      </c>
      <c r="E58" s="605" t="s">
        <v>384</v>
      </c>
      <c r="F58" t="s">
        <v>3148</v>
      </c>
      <c r="G58" t="s">
        <v>3226</v>
      </c>
      <c r="H58" t="s">
        <v>3227</v>
      </c>
      <c r="I58" t="s">
        <v>23</v>
      </c>
      <c r="J58" t="s">
        <v>3228</v>
      </c>
      <c r="K58" t="s">
        <v>3229</v>
      </c>
      <c r="L58" t="s">
        <v>3230</v>
      </c>
      <c r="M58" t="s">
        <v>3231</v>
      </c>
      <c r="N58" t="s">
        <v>3232</v>
      </c>
      <c r="O58" t="s">
        <v>385</v>
      </c>
      <c r="P58" t="s">
        <v>5742</v>
      </c>
      <c r="Q58" t="s">
        <v>432</v>
      </c>
    </row>
    <row r="59" spans="1:17">
      <c r="A59" s="600">
        <v>315946</v>
      </c>
      <c r="B59" t="s">
        <v>37</v>
      </c>
      <c r="C59" t="s">
        <v>3146</v>
      </c>
      <c r="D59" t="s">
        <v>3147</v>
      </c>
      <c r="E59" s="605" t="s">
        <v>419</v>
      </c>
      <c r="F59" t="s">
        <v>3148</v>
      </c>
      <c r="G59" t="s">
        <v>5743</v>
      </c>
      <c r="H59" t="s">
        <v>23</v>
      </c>
      <c r="I59" t="s">
        <v>23</v>
      </c>
      <c r="J59" t="s">
        <v>3531</v>
      </c>
      <c r="K59" t="s">
        <v>5744</v>
      </c>
      <c r="L59" t="s">
        <v>5745</v>
      </c>
      <c r="M59" t="s">
        <v>5746</v>
      </c>
      <c r="N59" t="s">
        <v>5747</v>
      </c>
      <c r="O59" t="s">
        <v>420</v>
      </c>
      <c r="P59" t="s">
        <v>367</v>
      </c>
      <c r="Q59" t="s">
        <v>2072</v>
      </c>
    </row>
    <row r="60" spans="1:17">
      <c r="A60" s="600">
        <v>315987</v>
      </c>
      <c r="B60" t="s">
        <v>77</v>
      </c>
      <c r="C60" t="s">
        <v>3146</v>
      </c>
      <c r="D60" t="s">
        <v>3147</v>
      </c>
      <c r="E60" s="605" t="s">
        <v>419</v>
      </c>
      <c r="F60" t="s">
        <v>3148</v>
      </c>
      <c r="G60" t="s">
        <v>4528</v>
      </c>
      <c r="H60" t="s">
        <v>4529</v>
      </c>
      <c r="I60" t="s">
        <v>23</v>
      </c>
      <c r="J60" t="s">
        <v>3228</v>
      </c>
      <c r="K60" t="s">
        <v>4530</v>
      </c>
      <c r="L60" t="s">
        <v>4531</v>
      </c>
      <c r="M60" t="s">
        <v>4532</v>
      </c>
      <c r="N60" t="s">
        <v>23</v>
      </c>
      <c r="O60" t="s">
        <v>420</v>
      </c>
      <c r="P60" t="s">
        <v>3807</v>
      </c>
      <c r="Q60" t="s">
        <v>2072</v>
      </c>
    </row>
    <row r="61" spans="1:17">
      <c r="A61" s="600">
        <v>315987</v>
      </c>
      <c r="B61" t="s">
        <v>77</v>
      </c>
      <c r="C61" t="s">
        <v>3146</v>
      </c>
      <c r="D61" t="s">
        <v>3147</v>
      </c>
      <c r="E61" s="605" t="s">
        <v>419</v>
      </c>
      <c r="F61" t="s">
        <v>3148</v>
      </c>
      <c r="G61" t="s">
        <v>4528</v>
      </c>
      <c r="H61" t="s">
        <v>4529</v>
      </c>
      <c r="I61" t="s">
        <v>23</v>
      </c>
      <c r="J61" t="s">
        <v>3228</v>
      </c>
      <c r="K61" t="s">
        <v>4530</v>
      </c>
      <c r="L61" t="s">
        <v>4531</v>
      </c>
      <c r="M61" t="s">
        <v>4532</v>
      </c>
      <c r="N61" t="s">
        <v>23</v>
      </c>
      <c r="O61" t="s">
        <v>420</v>
      </c>
      <c r="P61" t="s">
        <v>3807</v>
      </c>
      <c r="Q61" t="s">
        <v>2072</v>
      </c>
    </row>
    <row r="62" spans="1:17">
      <c r="A62" s="600">
        <v>316274</v>
      </c>
      <c r="B62" t="s">
        <v>89</v>
      </c>
      <c r="C62" t="s">
        <v>3146</v>
      </c>
      <c r="D62" t="s">
        <v>3147</v>
      </c>
      <c r="E62" s="605" t="s">
        <v>419</v>
      </c>
      <c r="F62" t="s">
        <v>3148</v>
      </c>
      <c r="G62" t="s">
        <v>3766</v>
      </c>
      <c r="H62" t="s">
        <v>23</v>
      </c>
      <c r="I62" t="s">
        <v>23</v>
      </c>
      <c r="J62" t="s">
        <v>3767</v>
      </c>
      <c r="K62" t="s">
        <v>3768</v>
      </c>
      <c r="L62" t="s">
        <v>3769</v>
      </c>
      <c r="M62" t="s">
        <v>3770</v>
      </c>
      <c r="N62" t="s">
        <v>2104</v>
      </c>
      <c r="O62" t="s">
        <v>420</v>
      </c>
      <c r="P62" t="s">
        <v>5748</v>
      </c>
      <c r="Q62" t="s">
        <v>166</v>
      </c>
    </row>
    <row r="63" spans="1:17">
      <c r="A63" s="600">
        <v>316274</v>
      </c>
      <c r="B63" t="s">
        <v>89</v>
      </c>
      <c r="C63" t="s">
        <v>3146</v>
      </c>
      <c r="D63" t="s">
        <v>3147</v>
      </c>
      <c r="E63" s="605" t="s">
        <v>419</v>
      </c>
      <c r="F63" t="s">
        <v>3148</v>
      </c>
      <c r="G63" t="s">
        <v>3766</v>
      </c>
      <c r="H63" t="s">
        <v>23</v>
      </c>
      <c r="I63" t="s">
        <v>23</v>
      </c>
      <c r="J63" t="s">
        <v>3767</v>
      </c>
      <c r="K63" t="s">
        <v>3768</v>
      </c>
      <c r="L63" t="s">
        <v>3769</v>
      </c>
      <c r="M63" t="s">
        <v>3770</v>
      </c>
      <c r="N63" t="s">
        <v>2104</v>
      </c>
      <c r="O63" t="s">
        <v>420</v>
      </c>
      <c r="P63" t="s">
        <v>5748</v>
      </c>
      <c r="Q63" t="s">
        <v>166</v>
      </c>
    </row>
    <row r="64" spans="1:17">
      <c r="A64" s="600">
        <v>316860</v>
      </c>
      <c r="B64" t="s">
        <v>47</v>
      </c>
      <c r="C64" t="s">
        <v>3146</v>
      </c>
      <c r="D64" t="s">
        <v>3147</v>
      </c>
      <c r="E64" s="605" t="s">
        <v>384</v>
      </c>
      <c r="F64" t="s">
        <v>3148</v>
      </c>
      <c r="G64" t="s">
        <v>3771</v>
      </c>
      <c r="H64" t="s">
        <v>3772</v>
      </c>
      <c r="I64" t="s">
        <v>23</v>
      </c>
      <c r="J64" t="s">
        <v>3773</v>
      </c>
      <c r="K64" t="s">
        <v>3774</v>
      </c>
      <c r="L64" t="s">
        <v>3775</v>
      </c>
      <c r="M64" t="s">
        <v>3776</v>
      </c>
      <c r="N64" t="s">
        <v>3777</v>
      </c>
      <c r="O64" t="s">
        <v>385</v>
      </c>
      <c r="P64" t="s">
        <v>5749</v>
      </c>
      <c r="Q64" t="s">
        <v>436</v>
      </c>
    </row>
    <row r="65" spans="1:17">
      <c r="A65" s="600">
        <v>316860</v>
      </c>
      <c r="B65" t="s">
        <v>47</v>
      </c>
      <c r="C65" t="s">
        <v>3146</v>
      </c>
      <c r="D65" t="s">
        <v>3147</v>
      </c>
      <c r="E65" s="605" t="s">
        <v>384</v>
      </c>
      <c r="F65" t="s">
        <v>3148</v>
      </c>
      <c r="G65" t="s">
        <v>3771</v>
      </c>
      <c r="H65" t="s">
        <v>3772</v>
      </c>
      <c r="I65" t="s">
        <v>23</v>
      </c>
      <c r="J65" t="s">
        <v>3773</v>
      </c>
      <c r="K65" t="s">
        <v>3774</v>
      </c>
      <c r="L65" t="s">
        <v>3775</v>
      </c>
      <c r="M65" t="s">
        <v>3776</v>
      </c>
      <c r="N65" t="s">
        <v>3777</v>
      </c>
      <c r="O65" t="s">
        <v>385</v>
      </c>
      <c r="P65" t="s">
        <v>5749</v>
      </c>
      <c r="Q65" t="s">
        <v>436</v>
      </c>
    </row>
    <row r="66" spans="1:17">
      <c r="A66" s="600">
        <v>317074</v>
      </c>
      <c r="B66" t="s">
        <v>51</v>
      </c>
      <c r="C66" t="s">
        <v>3146</v>
      </c>
      <c r="D66" t="s">
        <v>3147</v>
      </c>
      <c r="E66" s="605" t="s">
        <v>384</v>
      </c>
      <c r="F66" t="s">
        <v>3148</v>
      </c>
      <c r="G66" t="s">
        <v>3276</v>
      </c>
      <c r="H66" t="s">
        <v>3277</v>
      </c>
      <c r="I66" t="s">
        <v>23</v>
      </c>
      <c r="J66" t="s">
        <v>3278</v>
      </c>
      <c r="K66" t="s">
        <v>3279</v>
      </c>
      <c r="L66" t="s">
        <v>3280</v>
      </c>
      <c r="M66" t="s">
        <v>3281</v>
      </c>
      <c r="N66" t="s">
        <v>3282</v>
      </c>
      <c r="O66" t="s">
        <v>385</v>
      </c>
      <c r="P66" t="s">
        <v>5750</v>
      </c>
      <c r="Q66" t="s">
        <v>4046</v>
      </c>
    </row>
    <row r="67" spans="1:17">
      <c r="A67" s="600">
        <v>317074</v>
      </c>
      <c r="B67" t="s">
        <v>51</v>
      </c>
      <c r="C67" t="s">
        <v>3146</v>
      </c>
      <c r="D67" t="s">
        <v>3147</v>
      </c>
      <c r="E67" s="605" t="s">
        <v>384</v>
      </c>
      <c r="F67" t="s">
        <v>3148</v>
      </c>
      <c r="G67" t="s">
        <v>3276</v>
      </c>
      <c r="H67" t="s">
        <v>3277</v>
      </c>
      <c r="I67" t="s">
        <v>23</v>
      </c>
      <c r="J67" t="s">
        <v>3278</v>
      </c>
      <c r="K67" t="s">
        <v>3279</v>
      </c>
      <c r="L67" t="s">
        <v>3280</v>
      </c>
      <c r="M67" t="s">
        <v>3281</v>
      </c>
      <c r="N67" t="s">
        <v>3282</v>
      </c>
      <c r="O67" t="s">
        <v>385</v>
      </c>
      <c r="P67" t="s">
        <v>5750</v>
      </c>
      <c r="Q67" t="s">
        <v>4046</v>
      </c>
    </row>
    <row r="68" spans="1:17">
      <c r="A68" s="600">
        <v>317132</v>
      </c>
      <c r="B68" t="s">
        <v>82</v>
      </c>
      <c r="C68" t="s">
        <v>3146</v>
      </c>
      <c r="D68" t="s">
        <v>3147</v>
      </c>
      <c r="E68" s="605" t="s">
        <v>384</v>
      </c>
      <c r="F68" t="s">
        <v>3148</v>
      </c>
      <c r="G68" t="s">
        <v>3778</v>
      </c>
      <c r="H68" t="s">
        <v>23</v>
      </c>
      <c r="I68" t="s">
        <v>23</v>
      </c>
      <c r="J68" t="s">
        <v>3779</v>
      </c>
      <c r="K68" t="s">
        <v>3780</v>
      </c>
      <c r="L68" t="s">
        <v>3781</v>
      </c>
      <c r="M68" t="s">
        <v>3782</v>
      </c>
      <c r="N68" t="s">
        <v>3783</v>
      </c>
      <c r="O68" t="s">
        <v>385</v>
      </c>
      <c r="P68" t="s">
        <v>5751</v>
      </c>
      <c r="Q68" t="s">
        <v>5752</v>
      </c>
    </row>
    <row r="69" spans="1:17">
      <c r="A69" s="600">
        <v>317132</v>
      </c>
      <c r="B69" t="s">
        <v>82</v>
      </c>
      <c r="C69" t="s">
        <v>3146</v>
      </c>
      <c r="D69" t="s">
        <v>3147</v>
      </c>
      <c r="E69" s="605" t="s">
        <v>384</v>
      </c>
      <c r="F69" t="s">
        <v>3148</v>
      </c>
      <c r="G69" t="s">
        <v>3778</v>
      </c>
      <c r="H69" t="s">
        <v>23</v>
      </c>
      <c r="I69" t="s">
        <v>23</v>
      </c>
      <c r="J69" t="s">
        <v>3779</v>
      </c>
      <c r="K69" t="s">
        <v>3780</v>
      </c>
      <c r="L69" t="s">
        <v>3781</v>
      </c>
      <c r="M69" t="s">
        <v>3782</v>
      </c>
      <c r="N69" t="s">
        <v>3783</v>
      </c>
      <c r="O69" t="s">
        <v>385</v>
      </c>
      <c r="P69" t="s">
        <v>5751</v>
      </c>
      <c r="Q69" t="s">
        <v>5752</v>
      </c>
    </row>
    <row r="70" spans="1:17">
      <c r="A70" s="600">
        <v>317355</v>
      </c>
      <c r="B70" t="s">
        <v>41</v>
      </c>
      <c r="C70" t="s">
        <v>3146</v>
      </c>
      <c r="D70" t="s">
        <v>3147</v>
      </c>
      <c r="E70" s="605" t="s">
        <v>412</v>
      </c>
      <c r="F70" t="s">
        <v>3148</v>
      </c>
      <c r="G70" t="s">
        <v>3530</v>
      </c>
      <c r="H70" t="s">
        <v>23</v>
      </c>
      <c r="I70" t="s">
        <v>23</v>
      </c>
      <c r="J70" t="s">
        <v>3531</v>
      </c>
      <c r="K70" t="s">
        <v>3532</v>
      </c>
      <c r="L70" t="s">
        <v>3533</v>
      </c>
      <c r="M70" t="s">
        <v>3534</v>
      </c>
      <c r="N70" t="s">
        <v>3535</v>
      </c>
      <c r="O70" t="s">
        <v>413</v>
      </c>
      <c r="P70" t="s">
        <v>5753</v>
      </c>
      <c r="Q70" t="s">
        <v>371</v>
      </c>
    </row>
    <row r="71" spans="1:17">
      <c r="A71" s="600">
        <v>317355</v>
      </c>
      <c r="B71" t="s">
        <v>41</v>
      </c>
      <c r="C71" t="s">
        <v>3146</v>
      </c>
      <c r="D71" t="s">
        <v>3147</v>
      </c>
      <c r="E71" s="605" t="s">
        <v>412</v>
      </c>
      <c r="F71" t="s">
        <v>3148</v>
      </c>
      <c r="G71" t="s">
        <v>3530</v>
      </c>
      <c r="H71" t="s">
        <v>23</v>
      </c>
      <c r="I71" t="s">
        <v>23</v>
      </c>
      <c r="J71" t="s">
        <v>3531</v>
      </c>
      <c r="K71" t="s">
        <v>3532</v>
      </c>
      <c r="L71" t="s">
        <v>3533</v>
      </c>
      <c r="M71" t="s">
        <v>3534</v>
      </c>
      <c r="N71" t="s">
        <v>3535</v>
      </c>
      <c r="O71" t="s">
        <v>413</v>
      </c>
      <c r="P71" t="s">
        <v>5753</v>
      </c>
      <c r="Q71" t="s">
        <v>371</v>
      </c>
    </row>
    <row r="72" spans="1:17">
      <c r="A72" s="600">
        <v>410697</v>
      </c>
      <c r="B72" t="s">
        <v>83</v>
      </c>
      <c r="C72" t="s">
        <v>3146</v>
      </c>
      <c r="D72" t="s">
        <v>3147</v>
      </c>
      <c r="E72" s="605" t="s">
        <v>412</v>
      </c>
      <c r="F72" t="s">
        <v>3148</v>
      </c>
      <c r="G72" t="s">
        <v>5754</v>
      </c>
      <c r="H72" t="s">
        <v>23</v>
      </c>
      <c r="I72" t="s">
        <v>23</v>
      </c>
      <c r="J72" t="s">
        <v>5755</v>
      </c>
      <c r="K72" t="s">
        <v>5756</v>
      </c>
      <c r="L72" t="s">
        <v>5757</v>
      </c>
      <c r="M72" t="s">
        <v>5758</v>
      </c>
      <c r="N72" t="s">
        <v>60</v>
      </c>
      <c r="O72" t="s">
        <v>413</v>
      </c>
      <c r="P72" t="s">
        <v>5759</v>
      </c>
      <c r="Q72" t="s">
        <v>3486</v>
      </c>
    </row>
    <row r="73" spans="1:17">
      <c r="A73" s="600">
        <v>410697</v>
      </c>
      <c r="B73" t="s">
        <v>83</v>
      </c>
      <c r="C73" t="s">
        <v>3146</v>
      </c>
      <c r="D73" t="s">
        <v>3147</v>
      </c>
      <c r="E73" s="605" t="s">
        <v>412</v>
      </c>
      <c r="F73" t="s">
        <v>3148</v>
      </c>
      <c r="G73" t="s">
        <v>5754</v>
      </c>
      <c r="H73" t="s">
        <v>23</v>
      </c>
      <c r="I73" t="s">
        <v>23</v>
      </c>
      <c r="J73" t="s">
        <v>5755</v>
      </c>
      <c r="K73" t="s">
        <v>5756</v>
      </c>
      <c r="L73" t="s">
        <v>5757</v>
      </c>
      <c r="M73" t="s">
        <v>5758</v>
      </c>
      <c r="N73" t="s">
        <v>60</v>
      </c>
      <c r="O73" t="s">
        <v>413</v>
      </c>
      <c r="P73" t="s">
        <v>5759</v>
      </c>
      <c r="Q73" t="s">
        <v>3486</v>
      </c>
    </row>
    <row r="74" spans="1:17">
      <c r="A74" s="600">
        <v>410838</v>
      </c>
      <c r="B74" t="s">
        <v>93</v>
      </c>
      <c r="C74" t="s">
        <v>3146</v>
      </c>
      <c r="D74" t="s">
        <v>3147</v>
      </c>
      <c r="E74" s="605" t="s">
        <v>384</v>
      </c>
      <c r="F74" t="s">
        <v>3148</v>
      </c>
      <c r="G74" t="s">
        <v>3536</v>
      </c>
      <c r="H74" t="s">
        <v>23</v>
      </c>
      <c r="I74" t="s">
        <v>23</v>
      </c>
      <c r="J74" t="s">
        <v>3317</v>
      </c>
      <c r="K74" t="s">
        <v>3537</v>
      </c>
      <c r="L74" t="s">
        <v>3538</v>
      </c>
      <c r="M74" t="s">
        <v>3539</v>
      </c>
      <c r="N74" t="s">
        <v>3540</v>
      </c>
      <c r="O74" t="s">
        <v>385</v>
      </c>
      <c r="P74" t="s">
        <v>5760</v>
      </c>
      <c r="Q74" t="s">
        <v>2074</v>
      </c>
    </row>
    <row r="75" spans="1:17">
      <c r="A75" s="600">
        <v>410838</v>
      </c>
      <c r="B75" t="s">
        <v>93</v>
      </c>
      <c r="C75" t="s">
        <v>3146</v>
      </c>
      <c r="D75" t="s">
        <v>3147</v>
      </c>
      <c r="E75" s="605" t="s">
        <v>384</v>
      </c>
      <c r="F75" t="s">
        <v>3148</v>
      </c>
      <c r="G75" t="s">
        <v>3536</v>
      </c>
      <c r="H75" t="s">
        <v>23</v>
      </c>
      <c r="I75" t="s">
        <v>23</v>
      </c>
      <c r="J75" t="s">
        <v>3317</v>
      </c>
      <c r="K75" t="s">
        <v>3537</v>
      </c>
      <c r="L75" t="s">
        <v>3538</v>
      </c>
      <c r="M75" t="s">
        <v>3539</v>
      </c>
      <c r="N75" t="s">
        <v>3540</v>
      </c>
      <c r="O75" t="s">
        <v>385</v>
      </c>
      <c r="P75" t="s">
        <v>5760</v>
      </c>
      <c r="Q75" t="s">
        <v>2074</v>
      </c>
    </row>
    <row r="76" spans="1:17">
      <c r="A76" s="600">
        <v>411489</v>
      </c>
      <c r="B76" t="s">
        <v>103</v>
      </c>
      <c r="C76" t="s">
        <v>3146</v>
      </c>
      <c r="D76" t="s">
        <v>3147</v>
      </c>
      <c r="E76" s="605" t="s">
        <v>384</v>
      </c>
      <c r="F76" t="s">
        <v>3148</v>
      </c>
      <c r="G76" t="s">
        <v>3541</v>
      </c>
      <c r="H76" t="s">
        <v>3542</v>
      </c>
      <c r="I76" t="s">
        <v>23</v>
      </c>
      <c r="J76" t="s">
        <v>3543</v>
      </c>
      <c r="K76" t="s">
        <v>3544</v>
      </c>
      <c r="L76" t="s">
        <v>3545</v>
      </c>
      <c r="M76" t="s">
        <v>3546</v>
      </c>
      <c r="N76" t="s">
        <v>3547</v>
      </c>
      <c r="O76" t="s">
        <v>385</v>
      </c>
      <c r="P76" t="s">
        <v>5761</v>
      </c>
      <c r="Q76" t="s">
        <v>2182</v>
      </c>
    </row>
    <row r="77" spans="1:17">
      <c r="A77" s="600">
        <v>411489</v>
      </c>
      <c r="B77" t="s">
        <v>103</v>
      </c>
      <c r="C77" t="s">
        <v>3146</v>
      </c>
      <c r="D77" t="s">
        <v>3147</v>
      </c>
      <c r="E77" s="605" t="s">
        <v>384</v>
      </c>
      <c r="F77" t="s">
        <v>3148</v>
      </c>
      <c r="G77" t="s">
        <v>3541</v>
      </c>
      <c r="H77" t="s">
        <v>3542</v>
      </c>
      <c r="I77" t="s">
        <v>23</v>
      </c>
      <c r="J77" t="s">
        <v>3543</v>
      </c>
      <c r="K77" t="s">
        <v>3544</v>
      </c>
      <c r="L77" t="s">
        <v>3545</v>
      </c>
      <c r="M77" t="s">
        <v>3546</v>
      </c>
      <c r="N77" t="s">
        <v>3547</v>
      </c>
      <c r="O77" t="s">
        <v>385</v>
      </c>
      <c r="P77" t="s">
        <v>5761</v>
      </c>
      <c r="Q77" t="s">
        <v>2182</v>
      </c>
    </row>
    <row r="78" spans="1:17">
      <c r="A78" s="600">
        <v>411497</v>
      </c>
      <c r="B78" t="s">
        <v>87</v>
      </c>
      <c r="C78" t="s">
        <v>3146</v>
      </c>
      <c r="D78" t="s">
        <v>3147</v>
      </c>
      <c r="E78" s="605" t="s">
        <v>384</v>
      </c>
      <c r="F78" t="s">
        <v>3148</v>
      </c>
      <c r="G78" t="s">
        <v>3786</v>
      </c>
      <c r="H78" t="s">
        <v>3787</v>
      </c>
      <c r="I78" t="s">
        <v>23</v>
      </c>
      <c r="J78" t="s">
        <v>3788</v>
      </c>
      <c r="K78" t="s">
        <v>3789</v>
      </c>
      <c r="L78" t="s">
        <v>3790</v>
      </c>
      <c r="M78" t="s">
        <v>3791</v>
      </c>
      <c r="N78" t="s">
        <v>3792</v>
      </c>
      <c r="O78" t="s">
        <v>385</v>
      </c>
      <c r="P78" t="s">
        <v>5762</v>
      </c>
      <c r="Q78" t="s">
        <v>2060</v>
      </c>
    </row>
    <row r="79" spans="1:17">
      <c r="A79" s="600">
        <v>411497</v>
      </c>
      <c r="B79" t="s">
        <v>87</v>
      </c>
      <c r="C79" t="s">
        <v>3146</v>
      </c>
      <c r="D79" t="s">
        <v>3147</v>
      </c>
      <c r="E79" s="605" t="s">
        <v>384</v>
      </c>
      <c r="F79" t="s">
        <v>3148</v>
      </c>
      <c r="G79" t="s">
        <v>3786</v>
      </c>
      <c r="H79" t="s">
        <v>3787</v>
      </c>
      <c r="I79" t="s">
        <v>23</v>
      </c>
      <c r="J79" t="s">
        <v>3788</v>
      </c>
      <c r="K79" t="s">
        <v>3789</v>
      </c>
      <c r="L79" t="s">
        <v>3790</v>
      </c>
      <c r="M79" t="s">
        <v>3791</v>
      </c>
      <c r="N79" t="s">
        <v>3792</v>
      </c>
      <c r="O79" t="s">
        <v>385</v>
      </c>
      <c r="P79" t="s">
        <v>5762</v>
      </c>
      <c r="Q79" t="s">
        <v>2060</v>
      </c>
    </row>
    <row r="80" spans="1:17">
      <c r="A80" s="600">
        <v>411521</v>
      </c>
      <c r="B80" t="s">
        <v>85</v>
      </c>
      <c r="C80" t="s">
        <v>3146</v>
      </c>
      <c r="D80" t="s">
        <v>3147</v>
      </c>
      <c r="E80" s="605" t="s">
        <v>419</v>
      </c>
      <c r="F80" t="s">
        <v>3148</v>
      </c>
      <c r="G80" t="s">
        <v>3793</v>
      </c>
      <c r="H80" t="s">
        <v>23</v>
      </c>
      <c r="I80" t="s">
        <v>23</v>
      </c>
      <c r="J80" t="s">
        <v>3794</v>
      </c>
      <c r="K80" t="s">
        <v>3795</v>
      </c>
      <c r="L80" t="s">
        <v>3796</v>
      </c>
      <c r="M80" t="s">
        <v>3797</v>
      </c>
      <c r="N80" t="s">
        <v>3798</v>
      </c>
      <c r="O80" t="s">
        <v>420</v>
      </c>
      <c r="P80" t="s">
        <v>418</v>
      </c>
      <c r="Q80" t="s">
        <v>81</v>
      </c>
    </row>
    <row r="81" spans="1:17">
      <c r="A81" s="600">
        <v>411521</v>
      </c>
      <c r="B81" t="s">
        <v>85</v>
      </c>
      <c r="C81" t="s">
        <v>3146</v>
      </c>
      <c r="D81" t="s">
        <v>3147</v>
      </c>
      <c r="E81" s="605" t="s">
        <v>419</v>
      </c>
      <c r="F81" t="s">
        <v>3148</v>
      </c>
      <c r="G81" t="s">
        <v>3793</v>
      </c>
      <c r="H81" t="s">
        <v>23</v>
      </c>
      <c r="I81" t="s">
        <v>23</v>
      </c>
      <c r="J81" t="s">
        <v>3794</v>
      </c>
      <c r="K81" t="s">
        <v>3795</v>
      </c>
      <c r="L81" t="s">
        <v>3796</v>
      </c>
      <c r="M81" t="s">
        <v>3797</v>
      </c>
      <c r="N81" t="s">
        <v>3798</v>
      </c>
      <c r="O81" t="s">
        <v>420</v>
      </c>
      <c r="P81" t="s">
        <v>418</v>
      </c>
      <c r="Q81" t="s">
        <v>81</v>
      </c>
    </row>
    <row r="82" spans="1:17">
      <c r="A82" s="600">
        <v>411737</v>
      </c>
      <c r="B82" t="s">
        <v>49</v>
      </c>
      <c r="C82" t="s">
        <v>3146</v>
      </c>
      <c r="D82" t="s">
        <v>3147</v>
      </c>
      <c r="E82" s="605" t="s">
        <v>384</v>
      </c>
      <c r="F82" t="s">
        <v>3148</v>
      </c>
      <c r="G82" t="s">
        <v>3438</v>
      </c>
      <c r="H82" t="s">
        <v>23</v>
      </c>
      <c r="I82" t="s">
        <v>23</v>
      </c>
      <c r="J82" t="s">
        <v>3439</v>
      </c>
      <c r="K82" t="s">
        <v>3440</v>
      </c>
      <c r="L82" t="s">
        <v>3441</v>
      </c>
      <c r="M82" t="s">
        <v>3442</v>
      </c>
      <c r="N82" t="s">
        <v>3443</v>
      </c>
      <c r="O82" t="s">
        <v>385</v>
      </c>
      <c r="P82" t="s">
        <v>5723</v>
      </c>
      <c r="Q82" t="s">
        <v>3800</v>
      </c>
    </row>
    <row r="83" spans="1:17">
      <c r="A83" s="600">
        <v>411737</v>
      </c>
      <c r="B83" t="s">
        <v>49</v>
      </c>
      <c r="C83" t="s">
        <v>3146</v>
      </c>
      <c r="D83" t="s">
        <v>3147</v>
      </c>
      <c r="E83" s="605" t="s">
        <v>384</v>
      </c>
      <c r="F83" t="s">
        <v>3148</v>
      </c>
      <c r="G83" t="s">
        <v>3438</v>
      </c>
      <c r="H83" t="s">
        <v>23</v>
      </c>
      <c r="I83" t="s">
        <v>23</v>
      </c>
      <c r="J83" t="s">
        <v>3439</v>
      </c>
      <c r="K83" t="s">
        <v>3440</v>
      </c>
      <c r="L83" t="s">
        <v>3441</v>
      </c>
      <c r="M83" t="s">
        <v>3442</v>
      </c>
      <c r="N83" t="s">
        <v>3443</v>
      </c>
      <c r="O83" t="s">
        <v>385</v>
      </c>
      <c r="P83" t="s">
        <v>5723</v>
      </c>
      <c r="Q83" t="s">
        <v>3800</v>
      </c>
    </row>
    <row r="84" spans="1:17">
      <c r="A84" s="600">
        <v>412339</v>
      </c>
      <c r="B84" t="s">
        <v>94</v>
      </c>
      <c r="C84" t="s">
        <v>3146</v>
      </c>
      <c r="D84" t="s">
        <v>3147</v>
      </c>
      <c r="E84" s="605" t="s">
        <v>419</v>
      </c>
      <c r="F84" t="s">
        <v>3148</v>
      </c>
      <c r="G84" t="s">
        <v>3548</v>
      </c>
      <c r="H84" t="s">
        <v>23</v>
      </c>
      <c r="I84" t="s">
        <v>23</v>
      </c>
      <c r="J84" t="s">
        <v>3343</v>
      </c>
      <c r="K84" t="s">
        <v>3549</v>
      </c>
      <c r="L84" t="s">
        <v>3550</v>
      </c>
      <c r="M84" t="s">
        <v>3551</v>
      </c>
      <c r="N84" t="s">
        <v>3552</v>
      </c>
      <c r="O84" t="s">
        <v>420</v>
      </c>
      <c r="P84" t="s">
        <v>2137</v>
      </c>
      <c r="Q84" t="s">
        <v>2178</v>
      </c>
    </row>
    <row r="85" spans="1:17">
      <c r="A85" s="600">
        <v>412339</v>
      </c>
      <c r="B85" t="s">
        <v>94</v>
      </c>
      <c r="C85" t="s">
        <v>3146</v>
      </c>
      <c r="D85" t="s">
        <v>3147</v>
      </c>
      <c r="E85" s="605" t="s">
        <v>419</v>
      </c>
      <c r="F85" t="s">
        <v>3148</v>
      </c>
      <c r="G85" t="s">
        <v>3548</v>
      </c>
      <c r="H85" t="s">
        <v>23</v>
      </c>
      <c r="I85" t="s">
        <v>23</v>
      </c>
      <c r="J85" t="s">
        <v>3343</v>
      </c>
      <c r="K85" t="s">
        <v>3549</v>
      </c>
      <c r="L85" t="s">
        <v>3550</v>
      </c>
      <c r="M85" t="s">
        <v>3551</v>
      </c>
      <c r="N85" t="s">
        <v>3552</v>
      </c>
      <c r="O85" t="s">
        <v>420</v>
      </c>
      <c r="P85" t="s">
        <v>2137</v>
      </c>
      <c r="Q85" t="s">
        <v>2178</v>
      </c>
    </row>
    <row r="86" spans="1:17">
      <c r="A86" s="600">
        <v>412545</v>
      </c>
      <c r="B86" t="s">
        <v>22</v>
      </c>
      <c r="C86" t="s">
        <v>3146</v>
      </c>
      <c r="D86" t="s">
        <v>3147</v>
      </c>
      <c r="E86" s="605" t="s">
        <v>412</v>
      </c>
      <c r="F86" t="s">
        <v>3148</v>
      </c>
      <c r="G86" t="s">
        <v>3554</v>
      </c>
      <c r="H86" t="s">
        <v>23</v>
      </c>
      <c r="I86" t="s">
        <v>23</v>
      </c>
      <c r="J86" t="s">
        <v>3555</v>
      </c>
      <c r="K86" t="s">
        <v>3556</v>
      </c>
      <c r="L86" t="s">
        <v>3557</v>
      </c>
      <c r="M86" t="s">
        <v>3558</v>
      </c>
      <c r="N86" t="s">
        <v>3559</v>
      </c>
      <c r="O86" t="s">
        <v>413</v>
      </c>
      <c r="P86" t="s">
        <v>2132</v>
      </c>
      <c r="Q86" t="s">
        <v>462</v>
      </c>
    </row>
    <row r="87" spans="1:17">
      <c r="A87" s="600">
        <v>412545</v>
      </c>
      <c r="B87" t="s">
        <v>22</v>
      </c>
      <c r="C87" t="s">
        <v>3146</v>
      </c>
      <c r="D87" t="s">
        <v>3147</v>
      </c>
      <c r="E87" s="605" t="s">
        <v>412</v>
      </c>
      <c r="F87" t="s">
        <v>3148</v>
      </c>
      <c r="G87" t="s">
        <v>3554</v>
      </c>
      <c r="H87" t="s">
        <v>23</v>
      </c>
      <c r="I87" t="s">
        <v>23</v>
      </c>
      <c r="J87" t="s">
        <v>3555</v>
      </c>
      <c r="K87" t="s">
        <v>3556</v>
      </c>
      <c r="L87" t="s">
        <v>3557</v>
      </c>
      <c r="M87" t="s">
        <v>3558</v>
      </c>
      <c r="N87" t="s">
        <v>3559</v>
      </c>
      <c r="O87" t="s">
        <v>413</v>
      </c>
      <c r="P87" t="s">
        <v>2132</v>
      </c>
      <c r="Q87" t="s">
        <v>462</v>
      </c>
    </row>
    <row r="88" spans="1:17">
      <c r="A88" s="600">
        <v>413584</v>
      </c>
      <c r="B88" t="s">
        <v>53</v>
      </c>
      <c r="C88" t="s">
        <v>3146</v>
      </c>
      <c r="D88" t="s">
        <v>3147</v>
      </c>
      <c r="E88" s="605" t="s">
        <v>384</v>
      </c>
      <c r="F88" t="s">
        <v>3148</v>
      </c>
      <c r="G88" t="s">
        <v>3305</v>
      </c>
      <c r="H88" t="s">
        <v>23</v>
      </c>
      <c r="I88" t="s">
        <v>23</v>
      </c>
      <c r="J88" t="s">
        <v>3306</v>
      </c>
      <c r="K88" t="s">
        <v>3307</v>
      </c>
      <c r="L88" t="s">
        <v>3308</v>
      </c>
      <c r="M88" t="s">
        <v>3309</v>
      </c>
      <c r="N88" t="s">
        <v>3310</v>
      </c>
      <c r="O88" t="s">
        <v>385</v>
      </c>
      <c r="P88" t="s">
        <v>5763</v>
      </c>
      <c r="Q88" t="s">
        <v>432</v>
      </c>
    </row>
    <row r="89" spans="1:17">
      <c r="A89" s="600">
        <v>413584</v>
      </c>
      <c r="B89" t="s">
        <v>53</v>
      </c>
      <c r="C89" t="s">
        <v>3146</v>
      </c>
      <c r="D89" t="s">
        <v>3147</v>
      </c>
      <c r="E89" s="605" t="s">
        <v>384</v>
      </c>
      <c r="F89" t="s">
        <v>3148</v>
      </c>
      <c r="G89" t="s">
        <v>3305</v>
      </c>
      <c r="H89" t="s">
        <v>23</v>
      </c>
      <c r="I89" t="s">
        <v>23</v>
      </c>
      <c r="J89" t="s">
        <v>3306</v>
      </c>
      <c r="K89" t="s">
        <v>3307</v>
      </c>
      <c r="L89" t="s">
        <v>3308</v>
      </c>
      <c r="M89" t="s">
        <v>3309</v>
      </c>
      <c r="N89" t="s">
        <v>3310</v>
      </c>
      <c r="O89" t="s">
        <v>385</v>
      </c>
      <c r="P89" t="s">
        <v>5763</v>
      </c>
      <c r="Q89" t="s">
        <v>432</v>
      </c>
    </row>
    <row r="90" spans="1:17">
      <c r="A90" s="600">
        <v>414434</v>
      </c>
      <c r="B90" t="s">
        <v>55</v>
      </c>
      <c r="C90" t="s">
        <v>3146</v>
      </c>
      <c r="D90" t="s">
        <v>3147</v>
      </c>
      <c r="E90" s="605" t="s">
        <v>412</v>
      </c>
      <c r="F90" t="s">
        <v>3148</v>
      </c>
      <c r="G90" t="s">
        <v>3801</v>
      </c>
      <c r="H90" t="s">
        <v>23</v>
      </c>
      <c r="I90" t="s">
        <v>23</v>
      </c>
      <c r="J90" t="s">
        <v>3802</v>
      </c>
      <c r="K90" t="s">
        <v>3803</v>
      </c>
      <c r="L90" t="s">
        <v>3804</v>
      </c>
      <c r="M90" t="s">
        <v>3805</v>
      </c>
      <c r="N90" t="s">
        <v>3806</v>
      </c>
      <c r="O90" t="s">
        <v>413</v>
      </c>
      <c r="P90" t="s">
        <v>5735</v>
      </c>
      <c r="Q90" t="s">
        <v>5764</v>
      </c>
    </row>
    <row r="91" spans="1:17">
      <c r="A91" s="600">
        <v>414434</v>
      </c>
      <c r="B91" t="s">
        <v>55</v>
      </c>
      <c r="C91" t="s">
        <v>3146</v>
      </c>
      <c r="D91" t="s">
        <v>3147</v>
      </c>
      <c r="E91" s="605" t="s">
        <v>412</v>
      </c>
      <c r="F91" t="s">
        <v>3148</v>
      </c>
      <c r="G91" t="s">
        <v>3801</v>
      </c>
      <c r="H91" t="s">
        <v>23</v>
      </c>
      <c r="I91" t="s">
        <v>23</v>
      </c>
      <c r="J91" t="s">
        <v>3802</v>
      </c>
      <c r="K91" t="s">
        <v>3803</v>
      </c>
      <c r="L91" t="s">
        <v>3804</v>
      </c>
      <c r="M91" t="s">
        <v>3805</v>
      </c>
      <c r="N91" t="s">
        <v>3806</v>
      </c>
      <c r="O91" t="s">
        <v>413</v>
      </c>
      <c r="P91" t="s">
        <v>5735</v>
      </c>
      <c r="Q91" t="s">
        <v>5764</v>
      </c>
    </row>
    <row r="92" spans="1:17">
      <c r="A92" s="600">
        <v>414566</v>
      </c>
      <c r="B92" t="s">
        <v>59</v>
      </c>
      <c r="C92" t="s">
        <v>3146</v>
      </c>
      <c r="D92" t="s">
        <v>3147</v>
      </c>
      <c r="E92" s="605" t="s">
        <v>419</v>
      </c>
      <c r="F92" t="s">
        <v>3148</v>
      </c>
      <c r="G92" t="s">
        <v>5765</v>
      </c>
      <c r="H92" t="s">
        <v>23</v>
      </c>
      <c r="I92" t="s">
        <v>23</v>
      </c>
      <c r="J92" t="s">
        <v>5766</v>
      </c>
      <c r="K92" t="s">
        <v>5767</v>
      </c>
      <c r="L92" t="s">
        <v>5768</v>
      </c>
      <c r="M92" t="s">
        <v>5769</v>
      </c>
      <c r="N92" t="s">
        <v>23</v>
      </c>
      <c r="O92" t="s">
        <v>420</v>
      </c>
      <c r="P92" t="s">
        <v>469</v>
      </c>
      <c r="Q92" t="s">
        <v>2072</v>
      </c>
    </row>
    <row r="93" spans="1:17">
      <c r="A93" s="600">
        <v>414566</v>
      </c>
      <c r="B93" t="s">
        <v>59</v>
      </c>
      <c r="C93" t="s">
        <v>3146</v>
      </c>
      <c r="D93" t="s">
        <v>3147</v>
      </c>
      <c r="E93" s="605" t="s">
        <v>419</v>
      </c>
      <c r="F93" t="s">
        <v>3148</v>
      </c>
      <c r="G93" t="s">
        <v>5765</v>
      </c>
      <c r="H93" t="s">
        <v>23</v>
      </c>
      <c r="I93" t="s">
        <v>23</v>
      </c>
      <c r="J93" t="s">
        <v>5766</v>
      </c>
      <c r="K93" t="s">
        <v>5767</v>
      </c>
      <c r="L93" t="s">
        <v>5768</v>
      </c>
      <c r="M93" t="s">
        <v>5769</v>
      </c>
      <c r="N93" t="s">
        <v>23</v>
      </c>
      <c r="O93" t="s">
        <v>420</v>
      </c>
      <c r="P93" t="s">
        <v>469</v>
      </c>
      <c r="Q93" t="s">
        <v>2072</v>
      </c>
    </row>
    <row r="94" spans="1:17">
      <c r="A94" s="600">
        <v>415498</v>
      </c>
      <c r="B94" t="s">
        <v>84</v>
      </c>
      <c r="C94" t="s">
        <v>3146</v>
      </c>
      <c r="D94" t="s">
        <v>3147</v>
      </c>
      <c r="E94" s="605" t="s">
        <v>412</v>
      </c>
      <c r="F94" t="s">
        <v>3148</v>
      </c>
      <c r="G94" t="s">
        <v>3981</v>
      </c>
      <c r="H94" t="s">
        <v>23</v>
      </c>
      <c r="I94" t="s">
        <v>23</v>
      </c>
      <c r="J94" t="s">
        <v>3555</v>
      </c>
      <c r="K94" t="s">
        <v>3982</v>
      </c>
      <c r="L94" t="s">
        <v>3983</v>
      </c>
      <c r="M94" t="s">
        <v>3984</v>
      </c>
      <c r="N94" t="s">
        <v>3985</v>
      </c>
      <c r="O94" t="s">
        <v>413</v>
      </c>
      <c r="P94" t="s">
        <v>5750</v>
      </c>
      <c r="Q94" t="s">
        <v>3326</v>
      </c>
    </row>
    <row r="95" spans="1:17">
      <c r="A95" s="600">
        <v>415498</v>
      </c>
      <c r="B95" t="s">
        <v>84</v>
      </c>
      <c r="C95" t="s">
        <v>3146</v>
      </c>
      <c r="D95" t="s">
        <v>3147</v>
      </c>
      <c r="E95" s="605" t="s">
        <v>412</v>
      </c>
      <c r="F95" t="s">
        <v>3148</v>
      </c>
      <c r="G95" t="s">
        <v>3981</v>
      </c>
      <c r="H95" t="s">
        <v>23</v>
      </c>
      <c r="I95" t="s">
        <v>23</v>
      </c>
      <c r="J95" t="s">
        <v>3555</v>
      </c>
      <c r="K95" t="s">
        <v>3982</v>
      </c>
      <c r="L95" t="s">
        <v>3983</v>
      </c>
      <c r="M95" t="s">
        <v>3984</v>
      </c>
      <c r="N95" t="s">
        <v>3985</v>
      </c>
      <c r="O95" t="s">
        <v>413</v>
      </c>
      <c r="P95" t="s">
        <v>5750</v>
      </c>
      <c r="Q95" t="s">
        <v>3326</v>
      </c>
    </row>
    <row r="96" spans="1:17">
      <c r="A96" s="600">
        <v>415571</v>
      </c>
      <c r="B96" t="s">
        <v>62</v>
      </c>
      <c r="C96" t="s">
        <v>3146</v>
      </c>
      <c r="D96" t="s">
        <v>3147</v>
      </c>
      <c r="E96" s="605" t="s">
        <v>419</v>
      </c>
      <c r="F96" t="s">
        <v>3148</v>
      </c>
      <c r="G96" t="s">
        <v>3808</v>
      </c>
      <c r="H96" t="s">
        <v>23</v>
      </c>
      <c r="I96" t="s">
        <v>23</v>
      </c>
      <c r="J96" t="s">
        <v>3809</v>
      </c>
      <c r="K96" t="s">
        <v>3810</v>
      </c>
      <c r="L96" t="s">
        <v>3811</v>
      </c>
      <c r="M96" t="s">
        <v>3812</v>
      </c>
      <c r="N96" t="s">
        <v>3813</v>
      </c>
      <c r="O96" t="s">
        <v>420</v>
      </c>
      <c r="P96" t="s">
        <v>3878</v>
      </c>
      <c r="Q96" t="s">
        <v>2140</v>
      </c>
    </row>
    <row r="97" spans="1:17">
      <c r="A97" s="600">
        <v>415571</v>
      </c>
      <c r="B97" t="s">
        <v>62</v>
      </c>
      <c r="C97" t="s">
        <v>3146</v>
      </c>
      <c r="D97" t="s">
        <v>3147</v>
      </c>
      <c r="E97" s="605" t="s">
        <v>419</v>
      </c>
      <c r="F97" t="s">
        <v>3148</v>
      </c>
      <c r="G97" t="s">
        <v>3808</v>
      </c>
      <c r="H97" t="s">
        <v>23</v>
      </c>
      <c r="I97" t="s">
        <v>23</v>
      </c>
      <c r="J97" t="s">
        <v>3809</v>
      </c>
      <c r="K97" t="s">
        <v>3810</v>
      </c>
      <c r="L97" t="s">
        <v>3811</v>
      </c>
      <c r="M97" t="s">
        <v>3812</v>
      </c>
      <c r="N97" t="s">
        <v>3813</v>
      </c>
      <c r="O97" t="s">
        <v>420</v>
      </c>
      <c r="P97" t="s">
        <v>3878</v>
      </c>
      <c r="Q97" t="s">
        <v>2140</v>
      </c>
    </row>
    <row r="98" spans="1:17">
      <c r="A98" s="600">
        <v>416256</v>
      </c>
      <c r="B98" t="s">
        <v>43</v>
      </c>
      <c r="C98" t="s">
        <v>3146</v>
      </c>
      <c r="D98" t="s">
        <v>3147</v>
      </c>
      <c r="E98" s="605" t="s">
        <v>419</v>
      </c>
      <c r="F98" t="s">
        <v>3148</v>
      </c>
      <c r="G98" t="s">
        <v>5489</v>
      </c>
      <c r="H98" t="s">
        <v>23</v>
      </c>
      <c r="I98" t="s">
        <v>23</v>
      </c>
      <c r="J98" t="s">
        <v>5490</v>
      </c>
      <c r="K98" t="s">
        <v>5491</v>
      </c>
      <c r="L98" t="s">
        <v>5492</v>
      </c>
      <c r="M98" t="s">
        <v>5493</v>
      </c>
      <c r="N98" t="s">
        <v>362</v>
      </c>
      <c r="O98" t="s">
        <v>420</v>
      </c>
      <c r="P98" t="s">
        <v>401</v>
      </c>
      <c r="Q98" t="s">
        <v>2120</v>
      </c>
    </row>
    <row r="99" spans="1:17">
      <c r="A99" s="2">
        <v>416280</v>
      </c>
      <c r="B99" t="s">
        <v>79</v>
      </c>
      <c r="C99" t="s">
        <v>3146</v>
      </c>
      <c r="D99" t="s">
        <v>3147</v>
      </c>
      <c r="E99" s="605" t="s">
        <v>412</v>
      </c>
      <c r="F99" t="s">
        <v>3148</v>
      </c>
      <c r="G99" t="s">
        <v>3815</v>
      </c>
      <c r="H99" t="s">
        <v>23</v>
      </c>
      <c r="I99" t="s">
        <v>23</v>
      </c>
      <c r="J99" t="s">
        <v>3816</v>
      </c>
      <c r="K99" t="s">
        <v>3817</v>
      </c>
      <c r="L99" t="s">
        <v>3818</v>
      </c>
      <c r="M99" t="s">
        <v>3819</v>
      </c>
      <c r="N99" t="s">
        <v>3820</v>
      </c>
      <c r="O99" t="s">
        <v>413</v>
      </c>
      <c r="P99" t="s">
        <v>5749</v>
      </c>
      <c r="Q99" t="s">
        <v>3997</v>
      </c>
    </row>
    <row r="100" spans="1:17">
      <c r="A100" s="2">
        <v>416280</v>
      </c>
      <c r="B100" t="s">
        <v>79</v>
      </c>
      <c r="C100" t="s">
        <v>3146</v>
      </c>
      <c r="D100" t="s">
        <v>3147</v>
      </c>
      <c r="E100" s="605" t="s">
        <v>412</v>
      </c>
      <c r="F100" t="s">
        <v>3148</v>
      </c>
      <c r="G100" t="s">
        <v>3815</v>
      </c>
      <c r="H100" t="s">
        <v>23</v>
      </c>
      <c r="I100" t="s">
        <v>23</v>
      </c>
      <c r="J100" t="s">
        <v>3816</v>
      </c>
      <c r="K100" t="s">
        <v>3817</v>
      </c>
      <c r="L100" t="s">
        <v>3818</v>
      </c>
      <c r="M100" t="s">
        <v>3819</v>
      </c>
      <c r="N100" t="s">
        <v>3820</v>
      </c>
      <c r="O100" t="s">
        <v>413</v>
      </c>
      <c r="P100" t="s">
        <v>5749</v>
      </c>
      <c r="Q100" t="s">
        <v>3997</v>
      </c>
    </row>
    <row r="101" spans="1:17">
      <c r="A101" s="2">
        <v>416702</v>
      </c>
      <c r="B101" t="s">
        <v>47</v>
      </c>
      <c r="C101" t="s">
        <v>3146</v>
      </c>
      <c r="D101" t="s">
        <v>3147</v>
      </c>
      <c r="E101" s="605" t="s">
        <v>412</v>
      </c>
      <c r="F101" t="s">
        <v>3148</v>
      </c>
      <c r="G101" t="s">
        <v>3560</v>
      </c>
      <c r="H101" t="s">
        <v>23</v>
      </c>
      <c r="I101" t="s">
        <v>23</v>
      </c>
      <c r="J101" t="s">
        <v>3561</v>
      </c>
      <c r="K101" t="s">
        <v>3562</v>
      </c>
      <c r="L101" t="s">
        <v>3563</v>
      </c>
      <c r="M101" t="s">
        <v>3564</v>
      </c>
      <c r="N101" t="s">
        <v>3565</v>
      </c>
      <c r="O101" t="s">
        <v>413</v>
      </c>
      <c r="P101" t="s">
        <v>5770</v>
      </c>
      <c r="Q101" t="s">
        <v>132</v>
      </c>
    </row>
    <row r="102" spans="1:17">
      <c r="A102" s="2">
        <v>416702</v>
      </c>
      <c r="B102" t="s">
        <v>47</v>
      </c>
      <c r="C102" t="s">
        <v>3146</v>
      </c>
      <c r="D102" t="s">
        <v>3147</v>
      </c>
      <c r="E102" s="605" t="s">
        <v>412</v>
      </c>
      <c r="F102" t="s">
        <v>3148</v>
      </c>
      <c r="G102" t="s">
        <v>3560</v>
      </c>
      <c r="H102" t="s">
        <v>23</v>
      </c>
      <c r="I102" t="s">
        <v>23</v>
      </c>
      <c r="J102" t="s">
        <v>3561</v>
      </c>
      <c r="K102" t="s">
        <v>3562</v>
      </c>
      <c r="L102" t="s">
        <v>3563</v>
      </c>
      <c r="M102" t="s">
        <v>3564</v>
      </c>
      <c r="N102" t="s">
        <v>3565</v>
      </c>
      <c r="O102" t="s">
        <v>413</v>
      </c>
      <c r="P102" t="s">
        <v>5770</v>
      </c>
      <c r="Q102" t="s">
        <v>132</v>
      </c>
    </row>
    <row r="103" spans="1:17">
      <c r="A103" s="2">
        <v>417346</v>
      </c>
      <c r="B103" t="s">
        <v>34</v>
      </c>
      <c r="C103" t="s">
        <v>3146</v>
      </c>
      <c r="D103" t="s">
        <v>3147</v>
      </c>
      <c r="E103" s="605" t="s">
        <v>419</v>
      </c>
      <c r="F103" t="s">
        <v>3148</v>
      </c>
      <c r="G103" t="s">
        <v>4717</v>
      </c>
      <c r="H103" t="s">
        <v>4718</v>
      </c>
      <c r="I103" t="s">
        <v>23</v>
      </c>
      <c r="J103" t="s">
        <v>4719</v>
      </c>
      <c r="K103" t="s">
        <v>4720</v>
      </c>
      <c r="L103" t="s">
        <v>4721</v>
      </c>
      <c r="M103" t="s">
        <v>4722</v>
      </c>
      <c r="N103" t="s">
        <v>35</v>
      </c>
      <c r="O103" t="s">
        <v>420</v>
      </c>
      <c r="P103" t="s">
        <v>390</v>
      </c>
      <c r="Q103" t="s">
        <v>2072</v>
      </c>
    </row>
    <row r="104" spans="1:17">
      <c r="A104" s="2">
        <v>417841</v>
      </c>
      <c r="B104" t="s">
        <v>76</v>
      </c>
      <c r="C104" t="s">
        <v>3146</v>
      </c>
      <c r="D104" t="s">
        <v>3147</v>
      </c>
      <c r="E104" s="605" t="s">
        <v>384</v>
      </c>
      <c r="F104" t="s">
        <v>3148</v>
      </c>
      <c r="G104" t="s">
        <v>3822</v>
      </c>
      <c r="H104" t="s">
        <v>23</v>
      </c>
      <c r="I104" t="s">
        <v>23</v>
      </c>
      <c r="J104" t="s">
        <v>3322</v>
      </c>
      <c r="K104" t="s">
        <v>3823</v>
      </c>
      <c r="L104" t="s">
        <v>3824</v>
      </c>
      <c r="M104" t="s">
        <v>3825</v>
      </c>
      <c r="N104" t="s">
        <v>3826</v>
      </c>
      <c r="O104" t="s">
        <v>385</v>
      </c>
      <c r="P104" t="s">
        <v>5771</v>
      </c>
      <c r="Q104" t="s">
        <v>3784</v>
      </c>
    </row>
    <row r="105" spans="1:17">
      <c r="A105" s="2">
        <v>417841</v>
      </c>
      <c r="B105" t="s">
        <v>76</v>
      </c>
      <c r="C105" t="s">
        <v>3146</v>
      </c>
      <c r="D105" t="s">
        <v>3147</v>
      </c>
      <c r="E105" s="605" t="s">
        <v>384</v>
      </c>
      <c r="F105" t="s">
        <v>3148</v>
      </c>
      <c r="G105" t="s">
        <v>3822</v>
      </c>
      <c r="H105" t="s">
        <v>23</v>
      </c>
      <c r="I105" t="s">
        <v>23</v>
      </c>
      <c r="J105" t="s">
        <v>3322</v>
      </c>
      <c r="K105" t="s">
        <v>3823</v>
      </c>
      <c r="L105" t="s">
        <v>3824</v>
      </c>
      <c r="M105" t="s">
        <v>3825</v>
      </c>
      <c r="N105" t="s">
        <v>3826</v>
      </c>
      <c r="O105" t="s">
        <v>385</v>
      </c>
      <c r="P105" t="s">
        <v>5771</v>
      </c>
      <c r="Q105" t="s">
        <v>3784</v>
      </c>
    </row>
    <row r="106" spans="1:17">
      <c r="A106" s="2">
        <v>418492</v>
      </c>
      <c r="B106" t="s">
        <v>99</v>
      </c>
      <c r="C106" t="s">
        <v>3146</v>
      </c>
      <c r="D106" t="s">
        <v>3147</v>
      </c>
      <c r="E106" s="605" t="s">
        <v>384</v>
      </c>
      <c r="F106" t="s">
        <v>3148</v>
      </c>
      <c r="G106" t="s">
        <v>3566</v>
      </c>
      <c r="H106" t="s">
        <v>23</v>
      </c>
      <c r="I106" t="s">
        <v>23</v>
      </c>
      <c r="J106" t="s">
        <v>3567</v>
      </c>
      <c r="K106" t="s">
        <v>3568</v>
      </c>
      <c r="L106" t="s">
        <v>3569</v>
      </c>
      <c r="M106" t="s">
        <v>3570</v>
      </c>
      <c r="N106" t="s">
        <v>3571</v>
      </c>
      <c r="O106" t="s">
        <v>385</v>
      </c>
      <c r="P106" t="s">
        <v>5772</v>
      </c>
      <c r="Q106" t="s">
        <v>254</v>
      </c>
    </row>
    <row r="107" spans="1:17">
      <c r="A107" s="2">
        <v>418492</v>
      </c>
      <c r="B107" t="s">
        <v>99</v>
      </c>
      <c r="C107" t="s">
        <v>3146</v>
      </c>
      <c r="D107" t="s">
        <v>3147</v>
      </c>
      <c r="E107" s="605" t="s">
        <v>384</v>
      </c>
      <c r="F107" t="s">
        <v>3148</v>
      </c>
      <c r="G107" t="s">
        <v>3566</v>
      </c>
      <c r="H107" t="s">
        <v>23</v>
      </c>
      <c r="I107" t="s">
        <v>23</v>
      </c>
      <c r="J107" t="s">
        <v>3567</v>
      </c>
      <c r="K107" t="s">
        <v>3568</v>
      </c>
      <c r="L107" t="s">
        <v>3569</v>
      </c>
      <c r="M107" t="s">
        <v>3570</v>
      </c>
      <c r="N107" t="s">
        <v>3571</v>
      </c>
      <c r="O107" t="s">
        <v>385</v>
      </c>
      <c r="P107" t="s">
        <v>5772</v>
      </c>
      <c r="Q107" t="s">
        <v>254</v>
      </c>
    </row>
    <row r="108" spans="1:17">
      <c r="A108" s="2">
        <v>418609</v>
      </c>
      <c r="B108" t="s">
        <v>100</v>
      </c>
      <c r="C108" t="s">
        <v>3146</v>
      </c>
      <c r="D108" t="s">
        <v>3147</v>
      </c>
      <c r="E108" s="605" t="s">
        <v>384</v>
      </c>
      <c r="F108" t="s">
        <v>3148</v>
      </c>
      <c r="G108" t="s">
        <v>3352</v>
      </c>
      <c r="H108" t="s">
        <v>3353</v>
      </c>
      <c r="I108" t="s">
        <v>23</v>
      </c>
      <c r="J108" t="s">
        <v>3317</v>
      </c>
      <c r="K108" t="s">
        <v>3354</v>
      </c>
      <c r="L108" t="s">
        <v>3355</v>
      </c>
      <c r="M108" t="s">
        <v>3356</v>
      </c>
      <c r="N108" t="s">
        <v>3357</v>
      </c>
      <c r="O108" t="s">
        <v>385</v>
      </c>
      <c r="P108" t="s">
        <v>5773</v>
      </c>
      <c r="Q108" t="s">
        <v>3358</v>
      </c>
    </row>
    <row r="109" spans="1:17">
      <c r="A109" s="2">
        <v>418609</v>
      </c>
      <c r="B109" t="s">
        <v>100</v>
      </c>
      <c r="C109" t="s">
        <v>3146</v>
      </c>
      <c r="D109" t="s">
        <v>3147</v>
      </c>
      <c r="E109" s="605" t="s">
        <v>384</v>
      </c>
      <c r="F109" t="s">
        <v>3148</v>
      </c>
      <c r="G109" t="s">
        <v>3352</v>
      </c>
      <c r="H109" t="s">
        <v>3353</v>
      </c>
      <c r="I109" t="s">
        <v>23</v>
      </c>
      <c r="J109" t="s">
        <v>3317</v>
      </c>
      <c r="K109" t="s">
        <v>3354</v>
      </c>
      <c r="L109" t="s">
        <v>3355</v>
      </c>
      <c r="M109" t="s">
        <v>3356</v>
      </c>
      <c r="N109" t="s">
        <v>3357</v>
      </c>
      <c r="O109" t="s">
        <v>385</v>
      </c>
      <c r="P109" t="s">
        <v>5773</v>
      </c>
      <c r="Q109" t="s">
        <v>3358</v>
      </c>
    </row>
    <row r="110" spans="1:17">
      <c r="A110" s="2">
        <v>511254</v>
      </c>
      <c r="B110" t="s">
        <v>34</v>
      </c>
      <c r="C110" t="s">
        <v>3146</v>
      </c>
      <c r="D110" t="s">
        <v>3147</v>
      </c>
      <c r="E110" s="605" t="s">
        <v>412</v>
      </c>
      <c r="F110" t="s">
        <v>3148</v>
      </c>
      <c r="G110" t="s">
        <v>3572</v>
      </c>
      <c r="H110" t="s">
        <v>23</v>
      </c>
      <c r="I110" t="s">
        <v>23</v>
      </c>
      <c r="J110" t="s">
        <v>3573</v>
      </c>
      <c r="K110" t="s">
        <v>3574</v>
      </c>
      <c r="L110" t="s">
        <v>3575</v>
      </c>
      <c r="M110" t="s">
        <v>3576</v>
      </c>
      <c r="N110" t="s">
        <v>3577</v>
      </c>
      <c r="O110" t="s">
        <v>413</v>
      </c>
      <c r="P110" t="s">
        <v>4040</v>
      </c>
      <c r="Q110" t="s">
        <v>4069</v>
      </c>
    </row>
    <row r="111" spans="1:17">
      <c r="A111" s="2">
        <v>511254</v>
      </c>
      <c r="B111" t="s">
        <v>34</v>
      </c>
      <c r="C111" t="s">
        <v>3146</v>
      </c>
      <c r="D111" t="s">
        <v>3147</v>
      </c>
      <c r="E111" s="605" t="s">
        <v>412</v>
      </c>
      <c r="F111" t="s">
        <v>3148</v>
      </c>
      <c r="G111" t="s">
        <v>3572</v>
      </c>
      <c r="H111" t="s">
        <v>23</v>
      </c>
      <c r="I111" t="s">
        <v>23</v>
      </c>
      <c r="J111" t="s">
        <v>3573</v>
      </c>
      <c r="K111" t="s">
        <v>3574</v>
      </c>
      <c r="L111" t="s">
        <v>3575</v>
      </c>
      <c r="M111" t="s">
        <v>3576</v>
      </c>
      <c r="N111" t="s">
        <v>3577</v>
      </c>
      <c r="O111" t="s">
        <v>413</v>
      </c>
      <c r="P111" t="s">
        <v>4040</v>
      </c>
      <c r="Q111" t="s">
        <v>4069</v>
      </c>
    </row>
    <row r="112" spans="1:17">
      <c r="A112" s="2">
        <v>511429</v>
      </c>
      <c r="B112" t="s">
        <v>32</v>
      </c>
      <c r="C112" t="s">
        <v>3146</v>
      </c>
      <c r="D112" t="s">
        <v>3147</v>
      </c>
      <c r="E112" s="605" t="s">
        <v>384</v>
      </c>
      <c r="F112" t="s">
        <v>3148</v>
      </c>
      <c r="G112" t="s">
        <v>3829</v>
      </c>
      <c r="H112" t="s">
        <v>23</v>
      </c>
      <c r="I112" t="s">
        <v>23</v>
      </c>
      <c r="J112" t="s">
        <v>3830</v>
      </c>
      <c r="K112" t="s">
        <v>3831</v>
      </c>
      <c r="L112" t="s">
        <v>3832</v>
      </c>
      <c r="M112" t="s">
        <v>3833</v>
      </c>
      <c r="N112" t="s">
        <v>3834</v>
      </c>
      <c r="O112" t="s">
        <v>385</v>
      </c>
      <c r="P112" t="s">
        <v>5774</v>
      </c>
      <c r="Q112" t="s">
        <v>5775</v>
      </c>
    </row>
    <row r="113" spans="1:17">
      <c r="A113" s="2">
        <v>511429</v>
      </c>
      <c r="B113" t="s">
        <v>32</v>
      </c>
      <c r="C113" t="s">
        <v>3146</v>
      </c>
      <c r="D113" t="s">
        <v>3147</v>
      </c>
      <c r="E113" s="605" t="s">
        <v>384</v>
      </c>
      <c r="F113" t="s">
        <v>3148</v>
      </c>
      <c r="G113" t="s">
        <v>3829</v>
      </c>
      <c r="H113" t="s">
        <v>23</v>
      </c>
      <c r="I113" t="s">
        <v>23</v>
      </c>
      <c r="J113" t="s">
        <v>3830</v>
      </c>
      <c r="K113" t="s">
        <v>3831</v>
      </c>
      <c r="L113" t="s">
        <v>3832</v>
      </c>
      <c r="M113" t="s">
        <v>3833</v>
      </c>
      <c r="N113" t="s">
        <v>3834</v>
      </c>
      <c r="O113" t="s">
        <v>385</v>
      </c>
      <c r="P113" t="s">
        <v>5774</v>
      </c>
      <c r="Q113" t="s">
        <v>5775</v>
      </c>
    </row>
    <row r="114" spans="1:17">
      <c r="A114" s="2">
        <v>710021</v>
      </c>
      <c r="B114" t="s">
        <v>79</v>
      </c>
      <c r="C114" t="s">
        <v>3146</v>
      </c>
      <c r="D114" t="s">
        <v>3147</v>
      </c>
      <c r="E114" s="605" t="s">
        <v>384</v>
      </c>
      <c r="F114" t="s">
        <v>3148</v>
      </c>
      <c r="G114" t="s">
        <v>3578</v>
      </c>
      <c r="H114" t="s">
        <v>23</v>
      </c>
      <c r="I114" t="s">
        <v>23</v>
      </c>
      <c r="J114" t="s">
        <v>3579</v>
      </c>
      <c r="K114" t="s">
        <v>3580</v>
      </c>
      <c r="L114" t="s">
        <v>3581</v>
      </c>
      <c r="M114" t="s">
        <v>3582</v>
      </c>
      <c r="N114" t="s">
        <v>3583</v>
      </c>
      <c r="O114" t="s">
        <v>385</v>
      </c>
      <c r="P114" t="s">
        <v>5776</v>
      </c>
      <c r="Q114" t="s">
        <v>66</v>
      </c>
    </row>
    <row r="115" spans="1:17">
      <c r="A115">
        <v>710021</v>
      </c>
      <c r="B115" t="s">
        <v>79</v>
      </c>
      <c r="C115" t="s">
        <v>3146</v>
      </c>
      <c r="D115" t="s">
        <v>3147</v>
      </c>
      <c r="E115" s="605" t="s">
        <v>384</v>
      </c>
      <c r="F115" t="s">
        <v>3148</v>
      </c>
      <c r="G115" t="s">
        <v>3578</v>
      </c>
      <c r="H115" t="s">
        <v>23</v>
      </c>
      <c r="I115" t="s">
        <v>23</v>
      </c>
      <c r="J115" t="s">
        <v>3579</v>
      </c>
      <c r="K115" t="s">
        <v>3580</v>
      </c>
      <c r="L115" t="s">
        <v>3581</v>
      </c>
      <c r="M115" t="s">
        <v>3582</v>
      </c>
      <c r="N115" t="s">
        <v>3583</v>
      </c>
      <c r="O115" t="s">
        <v>385</v>
      </c>
      <c r="P115" t="s">
        <v>5776</v>
      </c>
      <c r="Q115" t="s">
        <v>66</v>
      </c>
    </row>
    <row r="116" spans="1:17">
      <c r="A116">
        <v>710831</v>
      </c>
      <c r="B116" t="s">
        <v>57</v>
      </c>
      <c r="C116" t="s">
        <v>3146</v>
      </c>
      <c r="D116" t="s">
        <v>3147</v>
      </c>
      <c r="E116" s="605" t="s">
        <v>412</v>
      </c>
      <c r="F116" t="s">
        <v>3148</v>
      </c>
      <c r="G116" t="s">
        <v>3842</v>
      </c>
      <c r="H116" t="s">
        <v>23</v>
      </c>
      <c r="I116" t="s">
        <v>23</v>
      </c>
      <c r="J116" t="s">
        <v>3843</v>
      </c>
      <c r="K116" t="s">
        <v>3844</v>
      </c>
      <c r="L116" t="s">
        <v>3845</v>
      </c>
      <c r="M116" t="s">
        <v>3846</v>
      </c>
      <c r="N116" t="s">
        <v>3847</v>
      </c>
      <c r="O116" t="s">
        <v>413</v>
      </c>
      <c r="P116" t="s">
        <v>5777</v>
      </c>
      <c r="Q116" t="s">
        <v>166</v>
      </c>
    </row>
    <row r="117" spans="1:17">
      <c r="A117" s="2">
        <v>710831</v>
      </c>
      <c r="B117" t="s">
        <v>57</v>
      </c>
      <c r="C117" t="s">
        <v>3146</v>
      </c>
      <c r="D117" t="s">
        <v>3147</v>
      </c>
      <c r="E117" s="605" t="s">
        <v>412</v>
      </c>
      <c r="F117" t="s">
        <v>3148</v>
      </c>
      <c r="G117" t="s">
        <v>3842</v>
      </c>
      <c r="H117" t="s">
        <v>23</v>
      </c>
      <c r="I117" t="s">
        <v>23</v>
      </c>
      <c r="J117" t="s">
        <v>3843</v>
      </c>
      <c r="K117" t="s">
        <v>3844</v>
      </c>
      <c r="L117" t="s">
        <v>3845</v>
      </c>
      <c r="M117" t="s">
        <v>3846</v>
      </c>
      <c r="N117" t="s">
        <v>3847</v>
      </c>
      <c r="O117" t="s">
        <v>413</v>
      </c>
      <c r="P117" t="s">
        <v>5777</v>
      </c>
      <c r="Q117" t="s">
        <v>166</v>
      </c>
    </row>
    <row r="118" spans="1:17">
      <c r="A118">
        <v>711516</v>
      </c>
      <c r="B118" t="s">
        <v>101</v>
      </c>
      <c r="C118" t="s">
        <v>3146</v>
      </c>
      <c r="D118" t="s">
        <v>3147</v>
      </c>
      <c r="E118" s="605" t="s">
        <v>384</v>
      </c>
      <c r="F118" t="s">
        <v>3148</v>
      </c>
      <c r="G118" t="s">
        <v>3848</v>
      </c>
      <c r="H118" t="s">
        <v>23</v>
      </c>
      <c r="I118" t="s">
        <v>23</v>
      </c>
      <c r="J118" t="s">
        <v>3849</v>
      </c>
      <c r="K118" t="s">
        <v>3850</v>
      </c>
      <c r="L118" t="s">
        <v>3851</v>
      </c>
      <c r="M118" t="s">
        <v>3852</v>
      </c>
      <c r="N118" t="s">
        <v>3853</v>
      </c>
      <c r="O118" t="s">
        <v>385</v>
      </c>
      <c r="P118" t="s">
        <v>5778</v>
      </c>
      <c r="Q118" t="s">
        <v>3997</v>
      </c>
    </row>
    <row r="119" spans="1:17">
      <c r="A119">
        <v>711516</v>
      </c>
      <c r="B119" t="s">
        <v>101</v>
      </c>
      <c r="C119" t="s">
        <v>3146</v>
      </c>
      <c r="D119" t="s">
        <v>3147</v>
      </c>
      <c r="E119" s="605" t="s">
        <v>384</v>
      </c>
      <c r="F119" t="s">
        <v>3148</v>
      </c>
      <c r="G119" t="s">
        <v>3848</v>
      </c>
      <c r="H119" t="s">
        <v>23</v>
      </c>
      <c r="I119" t="s">
        <v>23</v>
      </c>
      <c r="J119" t="s">
        <v>3849</v>
      </c>
      <c r="K119" t="s">
        <v>3850</v>
      </c>
      <c r="L119" t="s">
        <v>3851</v>
      </c>
      <c r="M119" t="s">
        <v>3852</v>
      </c>
      <c r="N119" t="s">
        <v>3853</v>
      </c>
      <c r="O119" t="s">
        <v>385</v>
      </c>
      <c r="P119" t="s">
        <v>5778</v>
      </c>
      <c r="Q119" t="s">
        <v>3997</v>
      </c>
    </row>
    <row r="120" spans="1:17">
      <c r="A120">
        <v>711706</v>
      </c>
      <c r="B120" t="s">
        <v>91</v>
      </c>
      <c r="C120" t="s">
        <v>3146</v>
      </c>
      <c r="D120" t="s">
        <v>3147</v>
      </c>
      <c r="E120" s="605" t="s">
        <v>384</v>
      </c>
      <c r="F120" t="s">
        <v>3148</v>
      </c>
      <c r="G120" t="s">
        <v>3585</v>
      </c>
      <c r="H120" t="s">
        <v>3586</v>
      </c>
      <c r="I120" t="s">
        <v>23</v>
      </c>
      <c r="J120" t="s">
        <v>3587</v>
      </c>
      <c r="K120" t="s">
        <v>3588</v>
      </c>
      <c r="L120" t="s">
        <v>3589</v>
      </c>
      <c r="M120" t="s">
        <v>3590</v>
      </c>
      <c r="N120" t="s">
        <v>3591</v>
      </c>
      <c r="O120" t="s">
        <v>385</v>
      </c>
      <c r="P120" t="s">
        <v>5779</v>
      </c>
      <c r="Q120" t="s">
        <v>158</v>
      </c>
    </row>
    <row r="121" spans="1:17">
      <c r="A121">
        <v>711706</v>
      </c>
      <c r="B121" t="s">
        <v>91</v>
      </c>
      <c r="C121" t="s">
        <v>3146</v>
      </c>
      <c r="D121" t="s">
        <v>3147</v>
      </c>
      <c r="E121" s="605" t="s">
        <v>384</v>
      </c>
      <c r="F121" t="s">
        <v>3148</v>
      </c>
      <c r="G121" t="s">
        <v>3585</v>
      </c>
      <c r="H121" t="s">
        <v>3586</v>
      </c>
      <c r="I121" t="s">
        <v>23</v>
      </c>
      <c r="J121" t="s">
        <v>3587</v>
      </c>
      <c r="K121" t="s">
        <v>3588</v>
      </c>
      <c r="L121" t="s">
        <v>3589</v>
      </c>
      <c r="M121" t="s">
        <v>3590</v>
      </c>
      <c r="N121" t="s">
        <v>3591</v>
      </c>
      <c r="O121" t="s">
        <v>385</v>
      </c>
      <c r="P121" t="s">
        <v>5779</v>
      </c>
      <c r="Q121" t="s">
        <v>158</v>
      </c>
    </row>
    <row r="122" spans="1:17">
      <c r="A122">
        <v>810540</v>
      </c>
      <c r="B122" t="s">
        <v>27</v>
      </c>
      <c r="C122" t="s">
        <v>3146</v>
      </c>
      <c r="D122" t="s">
        <v>3147</v>
      </c>
      <c r="E122" s="605" t="s">
        <v>419</v>
      </c>
      <c r="F122" t="s">
        <v>3148</v>
      </c>
      <c r="G122" t="s">
        <v>5780</v>
      </c>
      <c r="H122" t="s">
        <v>5781</v>
      </c>
      <c r="I122" t="s">
        <v>23</v>
      </c>
      <c r="J122" t="s">
        <v>3594</v>
      </c>
      <c r="K122" t="s">
        <v>5782</v>
      </c>
      <c r="L122" t="s">
        <v>5783</v>
      </c>
      <c r="M122" t="s">
        <v>5784</v>
      </c>
      <c r="N122" t="s">
        <v>5785</v>
      </c>
      <c r="O122" t="s">
        <v>420</v>
      </c>
      <c r="P122" t="s">
        <v>2099</v>
      </c>
      <c r="Q122" t="s">
        <v>2072</v>
      </c>
    </row>
    <row r="123" spans="1:17">
      <c r="A123">
        <v>810664</v>
      </c>
      <c r="B123" t="s">
        <v>39</v>
      </c>
      <c r="C123" t="s">
        <v>3146</v>
      </c>
      <c r="D123" t="s">
        <v>3147</v>
      </c>
      <c r="E123" s="605" t="s">
        <v>412</v>
      </c>
      <c r="F123" t="s">
        <v>3148</v>
      </c>
      <c r="G123" t="s">
        <v>3445</v>
      </c>
      <c r="H123" t="s">
        <v>23</v>
      </c>
      <c r="I123" t="s">
        <v>23</v>
      </c>
      <c r="J123" t="s">
        <v>3446</v>
      </c>
      <c r="K123" t="s">
        <v>3447</v>
      </c>
      <c r="L123" t="s">
        <v>3448</v>
      </c>
      <c r="M123" t="s">
        <v>3449</v>
      </c>
      <c r="N123" t="s">
        <v>3450</v>
      </c>
      <c r="O123" t="s">
        <v>413</v>
      </c>
      <c r="P123" t="s">
        <v>5786</v>
      </c>
      <c r="Q123" t="s">
        <v>299</v>
      </c>
    </row>
    <row r="124" spans="1:17">
      <c r="A124">
        <v>810664</v>
      </c>
      <c r="B124" t="s">
        <v>39</v>
      </c>
      <c r="C124" t="s">
        <v>3146</v>
      </c>
      <c r="D124" t="s">
        <v>3147</v>
      </c>
      <c r="E124" s="605" t="s">
        <v>412</v>
      </c>
      <c r="F124" t="s">
        <v>3148</v>
      </c>
      <c r="G124" t="s">
        <v>3445</v>
      </c>
      <c r="H124" t="s">
        <v>23</v>
      </c>
      <c r="I124" t="s">
        <v>23</v>
      </c>
      <c r="J124" t="s">
        <v>3446</v>
      </c>
      <c r="K124" t="s">
        <v>3447</v>
      </c>
      <c r="L124" t="s">
        <v>3448</v>
      </c>
      <c r="M124" t="s">
        <v>3449</v>
      </c>
      <c r="N124" t="s">
        <v>3450</v>
      </c>
      <c r="O124" t="s">
        <v>413</v>
      </c>
      <c r="P124" t="s">
        <v>5786</v>
      </c>
      <c r="Q124" t="s">
        <v>299</v>
      </c>
    </row>
    <row r="125" spans="1:17">
      <c r="A125">
        <v>810672</v>
      </c>
      <c r="B125" t="s">
        <v>80</v>
      </c>
      <c r="C125" t="s">
        <v>3146</v>
      </c>
      <c r="D125" t="s">
        <v>3147</v>
      </c>
      <c r="E125" s="605" t="s">
        <v>412</v>
      </c>
      <c r="F125" t="s">
        <v>3148</v>
      </c>
      <c r="G125" t="s">
        <v>3592</v>
      </c>
      <c r="H125" t="s">
        <v>3593</v>
      </c>
      <c r="I125" t="s">
        <v>23</v>
      </c>
      <c r="J125" t="s">
        <v>3594</v>
      </c>
      <c r="K125" t="s">
        <v>3595</v>
      </c>
      <c r="L125" t="s">
        <v>3596</v>
      </c>
      <c r="M125" t="s">
        <v>3597</v>
      </c>
      <c r="N125" t="s">
        <v>3598</v>
      </c>
      <c r="O125" t="s">
        <v>413</v>
      </c>
      <c r="P125" t="s">
        <v>5787</v>
      </c>
      <c r="Q125" t="s">
        <v>3265</v>
      </c>
    </row>
    <row r="126" spans="1:17">
      <c r="A126">
        <v>810672</v>
      </c>
      <c r="B126" t="s">
        <v>80</v>
      </c>
      <c r="C126" t="s">
        <v>3146</v>
      </c>
      <c r="D126" t="s">
        <v>3147</v>
      </c>
      <c r="E126" s="605" t="s">
        <v>412</v>
      </c>
      <c r="F126" t="s">
        <v>3148</v>
      </c>
      <c r="G126" t="s">
        <v>3592</v>
      </c>
      <c r="H126" t="s">
        <v>3593</v>
      </c>
      <c r="I126" t="s">
        <v>23</v>
      </c>
      <c r="J126" t="s">
        <v>3594</v>
      </c>
      <c r="K126" t="s">
        <v>3595</v>
      </c>
      <c r="L126" t="s">
        <v>3596</v>
      </c>
      <c r="M126" t="s">
        <v>3597</v>
      </c>
      <c r="N126" t="s">
        <v>3598</v>
      </c>
      <c r="O126" t="s">
        <v>413</v>
      </c>
      <c r="P126" t="s">
        <v>5787</v>
      </c>
      <c r="Q126" t="s">
        <v>3265</v>
      </c>
    </row>
    <row r="127" spans="1:17">
      <c r="A127">
        <v>810920</v>
      </c>
      <c r="B127" t="s">
        <v>90</v>
      </c>
      <c r="C127" t="s">
        <v>3146</v>
      </c>
      <c r="D127" t="s">
        <v>3147</v>
      </c>
      <c r="E127" s="605" t="s">
        <v>419</v>
      </c>
      <c r="F127" t="s">
        <v>3148</v>
      </c>
      <c r="G127" t="s">
        <v>4878</v>
      </c>
      <c r="H127" t="s">
        <v>23</v>
      </c>
      <c r="I127" t="s">
        <v>23</v>
      </c>
      <c r="J127" t="s">
        <v>4879</v>
      </c>
      <c r="K127" t="s">
        <v>4880</v>
      </c>
      <c r="L127" t="s">
        <v>4881</v>
      </c>
      <c r="M127" t="s">
        <v>4882</v>
      </c>
      <c r="N127" t="s">
        <v>23</v>
      </c>
      <c r="O127" t="s">
        <v>420</v>
      </c>
      <c r="P127" t="s">
        <v>5788</v>
      </c>
      <c r="Q127" t="s">
        <v>2072</v>
      </c>
    </row>
    <row r="128" spans="1:17">
      <c r="A128">
        <v>810920</v>
      </c>
      <c r="B128" t="s">
        <v>90</v>
      </c>
      <c r="C128" t="s">
        <v>3146</v>
      </c>
      <c r="D128" t="s">
        <v>3147</v>
      </c>
      <c r="E128" s="605" t="s">
        <v>419</v>
      </c>
      <c r="F128" t="s">
        <v>3148</v>
      </c>
      <c r="G128" t="s">
        <v>4878</v>
      </c>
      <c r="H128" t="s">
        <v>23</v>
      </c>
      <c r="I128" t="s">
        <v>23</v>
      </c>
      <c r="J128" t="s">
        <v>4879</v>
      </c>
      <c r="K128" t="s">
        <v>4880</v>
      </c>
      <c r="L128" t="s">
        <v>4881</v>
      </c>
      <c r="M128" t="s">
        <v>4882</v>
      </c>
      <c r="N128" t="s">
        <v>23</v>
      </c>
      <c r="O128" t="s">
        <v>420</v>
      </c>
      <c r="P128" t="s">
        <v>5788</v>
      </c>
      <c r="Q128" t="s">
        <v>2072</v>
      </c>
    </row>
    <row r="129" spans="1:17">
      <c r="A129">
        <v>810946</v>
      </c>
      <c r="B129" t="s">
        <v>92</v>
      </c>
      <c r="C129" t="s">
        <v>3146</v>
      </c>
      <c r="D129" t="s">
        <v>3147</v>
      </c>
      <c r="E129" s="605" t="s">
        <v>419</v>
      </c>
      <c r="F129" t="s">
        <v>3148</v>
      </c>
      <c r="G129" t="s">
        <v>4017</v>
      </c>
      <c r="H129" t="s">
        <v>23</v>
      </c>
      <c r="I129" t="s">
        <v>23</v>
      </c>
      <c r="J129" t="s">
        <v>4018</v>
      </c>
      <c r="K129" t="s">
        <v>4019</v>
      </c>
      <c r="L129" t="s">
        <v>4020</v>
      </c>
      <c r="M129" t="s">
        <v>4021</v>
      </c>
      <c r="N129" t="s">
        <v>4022</v>
      </c>
      <c r="O129" t="s">
        <v>420</v>
      </c>
      <c r="P129" t="s">
        <v>414</v>
      </c>
      <c r="Q129" t="s">
        <v>249</v>
      </c>
    </row>
    <row r="130" spans="1:17">
      <c r="A130">
        <v>810946</v>
      </c>
      <c r="B130" t="s">
        <v>92</v>
      </c>
      <c r="C130" t="s">
        <v>3146</v>
      </c>
      <c r="D130" t="s">
        <v>3147</v>
      </c>
      <c r="E130" s="605" t="s">
        <v>419</v>
      </c>
      <c r="F130" t="s">
        <v>3148</v>
      </c>
      <c r="G130" t="s">
        <v>4017</v>
      </c>
      <c r="H130" t="s">
        <v>23</v>
      </c>
      <c r="I130" t="s">
        <v>23</v>
      </c>
      <c r="J130" t="s">
        <v>4018</v>
      </c>
      <c r="K130" t="s">
        <v>4019</v>
      </c>
      <c r="L130" t="s">
        <v>4020</v>
      </c>
      <c r="M130" t="s">
        <v>4021</v>
      </c>
      <c r="N130" t="s">
        <v>4022</v>
      </c>
      <c r="O130" t="s">
        <v>420</v>
      </c>
      <c r="P130" t="s">
        <v>414</v>
      </c>
      <c r="Q130" t="s">
        <v>249</v>
      </c>
    </row>
    <row r="131" spans="1:17">
      <c r="A131">
        <v>910449</v>
      </c>
      <c r="B131" t="s">
        <v>76</v>
      </c>
      <c r="C131" t="s">
        <v>3146</v>
      </c>
      <c r="D131" t="s">
        <v>3147</v>
      </c>
      <c r="E131" s="605" t="s">
        <v>412</v>
      </c>
      <c r="F131" t="s">
        <v>3148</v>
      </c>
      <c r="G131" t="s">
        <v>3599</v>
      </c>
      <c r="H131" t="s">
        <v>23</v>
      </c>
      <c r="I131" t="s">
        <v>23</v>
      </c>
      <c r="J131" t="s">
        <v>3600</v>
      </c>
      <c r="K131" t="s">
        <v>3601</v>
      </c>
      <c r="L131" t="s">
        <v>3602</v>
      </c>
      <c r="M131" t="s">
        <v>3603</v>
      </c>
      <c r="N131" t="s">
        <v>3604</v>
      </c>
      <c r="O131" t="s">
        <v>413</v>
      </c>
      <c r="P131" t="s">
        <v>5789</v>
      </c>
      <c r="Q131" t="s">
        <v>31</v>
      </c>
    </row>
    <row r="132" spans="1:17">
      <c r="A132">
        <v>910449</v>
      </c>
      <c r="B132" t="s">
        <v>76</v>
      </c>
      <c r="C132" t="s">
        <v>3146</v>
      </c>
      <c r="D132" t="s">
        <v>3147</v>
      </c>
      <c r="E132" s="605" t="s">
        <v>412</v>
      </c>
      <c r="F132" t="s">
        <v>3148</v>
      </c>
      <c r="G132" t="s">
        <v>3599</v>
      </c>
      <c r="H132" t="s">
        <v>23</v>
      </c>
      <c r="I132" t="s">
        <v>23</v>
      </c>
      <c r="J132" t="s">
        <v>3600</v>
      </c>
      <c r="K132" t="s">
        <v>3601</v>
      </c>
      <c r="L132" t="s">
        <v>3602</v>
      </c>
      <c r="M132" t="s">
        <v>3603</v>
      </c>
      <c r="N132" t="s">
        <v>3604</v>
      </c>
      <c r="O132" t="s">
        <v>413</v>
      </c>
      <c r="P132" t="s">
        <v>5789</v>
      </c>
      <c r="Q132" t="s">
        <v>31</v>
      </c>
    </row>
    <row r="133" spans="1:17">
      <c r="A133">
        <v>1010413</v>
      </c>
      <c r="B133" t="s">
        <v>94</v>
      </c>
      <c r="C133" t="s">
        <v>3146</v>
      </c>
      <c r="D133" t="s">
        <v>3147</v>
      </c>
      <c r="E133" s="605" t="s">
        <v>384</v>
      </c>
      <c r="F133" t="s">
        <v>3148</v>
      </c>
      <c r="G133" t="s">
        <v>3606</v>
      </c>
      <c r="H133" t="s">
        <v>3607</v>
      </c>
      <c r="I133" t="s">
        <v>23</v>
      </c>
      <c r="J133" t="s">
        <v>3608</v>
      </c>
      <c r="K133" t="s">
        <v>3609</v>
      </c>
      <c r="L133" t="s">
        <v>3610</v>
      </c>
      <c r="M133" t="s">
        <v>3611</v>
      </c>
      <c r="N133" t="s">
        <v>3612</v>
      </c>
      <c r="O133" t="s">
        <v>385</v>
      </c>
      <c r="P133" t="s">
        <v>5790</v>
      </c>
      <c r="Q133" t="s">
        <v>438</v>
      </c>
    </row>
    <row r="134" spans="1:17">
      <c r="A134">
        <v>1010413</v>
      </c>
      <c r="B134" t="s">
        <v>94</v>
      </c>
      <c r="C134" t="s">
        <v>3146</v>
      </c>
      <c r="D134" t="s">
        <v>3147</v>
      </c>
      <c r="E134" s="605" t="s">
        <v>384</v>
      </c>
      <c r="F134" t="s">
        <v>3148</v>
      </c>
      <c r="G134" t="s">
        <v>3606</v>
      </c>
      <c r="H134" t="s">
        <v>3607</v>
      </c>
      <c r="I134" t="s">
        <v>23</v>
      </c>
      <c r="J134" t="s">
        <v>3608</v>
      </c>
      <c r="K134" t="s">
        <v>3609</v>
      </c>
      <c r="L134" t="s">
        <v>3610</v>
      </c>
      <c r="M134" t="s">
        <v>3611</v>
      </c>
      <c r="N134" t="s">
        <v>3612</v>
      </c>
      <c r="O134" t="s">
        <v>385</v>
      </c>
      <c r="P134" t="s">
        <v>5790</v>
      </c>
      <c r="Q134" t="s">
        <v>438</v>
      </c>
    </row>
    <row r="135" spans="1:17">
      <c r="A135">
        <v>1010561</v>
      </c>
      <c r="B135" t="s">
        <v>27</v>
      </c>
      <c r="C135" t="s">
        <v>3146</v>
      </c>
      <c r="D135" t="s">
        <v>3147</v>
      </c>
      <c r="E135" s="605" t="s">
        <v>384</v>
      </c>
      <c r="F135" t="s">
        <v>3148</v>
      </c>
      <c r="G135" t="s">
        <v>3866</v>
      </c>
      <c r="H135" t="s">
        <v>23</v>
      </c>
      <c r="I135" t="s">
        <v>23</v>
      </c>
      <c r="J135" t="s">
        <v>3867</v>
      </c>
      <c r="K135" t="s">
        <v>3868</v>
      </c>
      <c r="L135" t="s">
        <v>3869</v>
      </c>
      <c r="M135" t="s">
        <v>3870</v>
      </c>
      <c r="N135" t="s">
        <v>3485</v>
      </c>
      <c r="O135" t="s">
        <v>385</v>
      </c>
      <c r="P135" t="s">
        <v>5791</v>
      </c>
      <c r="Q135" t="s">
        <v>432</v>
      </c>
    </row>
    <row r="136" spans="1:17">
      <c r="A136">
        <v>1010561</v>
      </c>
      <c r="B136" t="s">
        <v>27</v>
      </c>
      <c r="C136" t="s">
        <v>3146</v>
      </c>
      <c r="D136" t="s">
        <v>3147</v>
      </c>
      <c r="E136" s="605" t="s">
        <v>384</v>
      </c>
      <c r="F136" t="s">
        <v>3148</v>
      </c>
      <c r="G136" t="s">
        <v>3866</v>
      </c>
      <c r="H136" t="s">
        <v>23</v>
      </c>
      <c r="I136" t="s">
        <v>23</v>
      </c>
      <c r="J136" t="s">
        <v>3867</v>
      </c>
      <c r="K136" t="s">
        <v>3868</v>
      </c>
      <c r="L136" t="s">
        <v>3869</v>
      </c>
      <c r="M136" t="s">
        <v>3870</v>
      </c>
      <c r="N136" t="s">
        <v>3485</v>
      </c>
      <c r="O136" t="s">
        <v>385</v>
      </c>
      <c r="P136" t="s">
        <v>5791</v>
      </c>
      <c r="Q136" t="s">
        <v>432</v>
      </c>
    </row>
    <row r="137" spans="1:17">
      <c r="A137">
        <v>1010660</v>
      </c>
      <c r="B137" t="s">
        <v>59</v>
      </c>
      <c r="C137" t="s">
        <v>3146</v>
      </c>
      <c r="D137" t="s">
        <v>3147</v>
      </c>
      <c r="E137" s="605" t="s">
        <v>412</v>
      </c>
      <c r="F137" t="s">
        <v>3148</v>
      </c>
      <c r="G137" t="s">
        <v>3613</v>
      </c>
      <c r="H137" t="s">
        <v>23</v>
      </c>
      <c r="I137" t="s">
        <v>23</v>
      </c>
      <c r="J137" t="s">
        <v>3614</v>
      </c>
      <c r="K137" t="s">
        <v>3615</v>
      </c>
      <c r="L137" t="s">
        <v>3616</v>
      </c>
      <c r="M137" t="s">
        <v>3617</v>
      </c>
      <c r="N137" t="s">
        <v>3598</v>
      </c>
      <c r="O137" t="s">
        <v>413</v>
      </c>
      <c r="P137" t="s">
        <v>5792</v>
      </c>
      <c r="Q137" t="s">
        <v>177</v>
      </c>
    </row>
    <row r="138" spans="1:17">
      <c r="A138">
        <v>1010660</v>
      </c>
      <c r="B138" t="s">
        <v>59</v>
      </c>
      <c r="C138" t="s">
        <v>3146</v>
      </c>
      <c r="D138" t="s">
        <v>3147</v>
      </c>
      <c r="E138" s="605" t="s">
        <v>412</v>
      </c>
      <c r="F138" t="s">
        <v>3148</v>
      </c>
      <c r="G138" t="s">
        <v>3613</v>
      </c>
      <c r="H138" t="s">
        <v>23</v>
      </c>
      <c r="I138" t="s">
        <v>23</v>
      </c>
      <c r="J138" t="s">
        <v>3614</v>
      </c>
      <c r="K138" t="s">
        <v>3615</v>
      </c>
      <c r="L138" t="s">
        <v>3616</v>
      </c>
      <c r="M138" t="s">
        <v>3617</v>
      </c>
      <c r="N138" t="s">
        <v>3598</v>
      </c>
      <c r="O138" t="s">
        <v>413</v>
      </c>
      <c r="P138" t="s">
        <v>5792</v>
      </c>
      <c r="Q138" t="s">
        <v>177</v>
      </c>
    </row>
    <row r="139" spans="1:17">
      <c r="A139">
        <v>1010991</v>
      </c>
      <c r="B139" t="s">
        <v>76</v>
      </c>
      <c r="C139" t="s">
        <v>3146</v>
      </c>
      <c r="D139" t="s">
        <v>3147</v>
      </c>
      <c r="E139" s="605" t="s">
        <v>419</v>
      </c>
      <c r="F139" t="s">
        <v>3148</v>
      </c>
      <c r="G139" t="s">
        <v>4953</v>
      </c>
      <c r="H139" t="s">
        <v>23</v>
      </c>
      <c r="I139" t="s">
        <v>23</v>
      </c>
      <c r="J139" t="s">
        <v>4954</v>
      </c>
      <c r="K139" t="s">
        <v>4955</v>
      </c>
      <c r="L139" t="s">
        <v>4956</v>
      </c>
      <c r="M139" t="s">
        <v>4957</v>
      </c>
      <c r="N139" t="s">
        <v>23</v>
      </c>
      <c r="O139" t="s">
        <v>420</v>
      </c>
      <c r="P139" t="s">
        <v>460</v>
      </c>
      <c r="Q139" t="s">
        <v>5793</v>
      </c>
    </row>
    <row r="140" spans="1:17">
      <c r="A140">
        <v>1010991</v>
      </c>
      <c r="B140" t="s">
        <v>76</v>
      </c>
      <c r="C140" t="s">
        <v>3146</v>
      </c>
      <c r="D140" t="s">
        <v>3147</v>
      </c>
      <c r="E140" s="605" t="s">
        <v>419</v>
      </c>
      <c r="F140" t="s">
        <v>3148</v>
      </c>
      <c r="G140" t="s">
        <v>4953</v>
      </c>
      <c r="H140" t="s">
        <v>23</v>
      </c>
      <c r="I140" t="s">
        <v>23</v>
      </c>
      <c r="J140" t="s">
        <v>4954</v>
      </c>
      <c r="K140" t="s">
        <v>4955</v>
      </c>
      <c r="L140" t="s">
        <v>4956</v>
      </c>
      <c r="M140" t="s">
        <v>4957</v>
      </c>
      <c r="N140" t="s">
        <v>23</v>
      </c>
      <c r="O140" t="s">
        <v>420</v>
      </c>
      <c r="P140" t="s">
        <v>460</v>
      </c>
      <c r="Q140" t="s">
        <v>5793</v>
      </c>
    </row>
    <row r="141" spans="1:17">
      <c r="A141">
        <v>1110080</v>
      </c>
      <c r="B141" t="s">
        <v>45</v>
      </c>
      <c r="C141" t="s">
        <v>3146</v>
      </c>
      <c r="D141" t="s">
        <v>3147</v>
      </c>
      <c r="E141" s="605" t="s">
        <v>419</v>
      </c>
      <c r="F141" t="s">
        <v>3148</v>
      </c>
      <c r="G141" t="s">
        <v>3872</v>
      </c>
      <c r="H141" t="s">
        <v>23</v>
      </c>
      <c r="I141" t="s">
        <v>23</v>
      </c>
      <c r="J141" t="s">
        <v>3873</v>
      </c>
      <c r="K141" t="s">
        <v>3874</v>
      </c>
      <c r="L141" t="s">
        <v>3875</v>
      </c>
      <c r="M141" t="s">
        <v>3876</v>
      </c>
      <c r="N141" t="s">
        <v>3877</v>
      </c>
      <c r="O141" t="s">
        <v>420</v>
      </c>
      <c r="P141" t="s">
        <v>411</v>
      </c>
      <c r="Q141" t="s">
        <v>2119</v>
      </c>
    </row>
    <row r="142" spans="1:17">
      <c r="A142">
        <v>1110122</v>
      </c>
      <c r="B142" t="s">
        <v>41</v>
      </c>
      <c r="C142" t="s">
        <v>3146</v>
      </c>
      <c r="D142" t="s">
        <v>3147</v>
      </c>
      <c r="E142" s="605" t="s">
        <v>419</v>
      </c>
      <c r="F142" t="s">
        <v>3148</v>
      </c>
      <c r="G142" t="s">
        <v>4976</v>
      </c>
      <c r="H142" t="s">
        <v>4977</v>
      </c>
      <c r="I142" t="s">
        <v>23</v>
      </c>
      <c r="J142" t="s">
        <v>3873</v>
      </c>
      <c r="K142" t="s">
        <v>4978</v>
      </c>
      <c r="L142" t="s">
        <v>4979</v>
      </c>
      <c r="M142" t="s">
        <v>4980</v>
      </c>
      <c r="N142" t="s">
        <v>4981</v>
      </c>
      <c r="O142" t="s">
        <v>420</v>
      </c>
      <c r="P142" t="s">
        <v>396</v>
      </c>
      <c r="Q142" t="s">
        <v>2072</v>
      </c>
    </row>
    <row r="143" spans="1:17">
      <c r="A143">
        <v>1110262</v>
      </c>
      <c r="B143" t="s">
        <v>91</v>
      </c>
      <c r="C143" t="s">
        <v>3146</v>
      </c>
      <c r="D143" t="s">
        <v>3147</v>
      </c>
      <c r="E143" s="605" t="s">
        <v>419</v>
      </c>
      <c r="F143" t="s">
        <v>3148</v>
      </c>
      <c r="G143" t="s">
        <v>3879</v>
      </c>
      <c r="H143" t="s">
        <v>23</v>
      </c>
      <c r="I143" t="s">
        <v>23</v>
      </c>
      <c r="J143" t="s">
        <v>3873</v>
      </c>
      <c r="K143" t="s">
        <v>3880</v>
      </c>
      <c r="L143" t="s">
        <v>3881</v>
      </c>
      <c r="M143" t="s">
        <v>3882</v>
      </c>
      <c r="N143" t="s">
        <v>3883</v>
      </c>
      <c r="O143" t="s">
        <v>420</v>
      </c>
      <c r="P143" t="s">
        <v>416</v>
      </c>
      <c r="Q143" t="s">
        <v>2181</v>
      </c>
    </row>
    <row r="144" spans="1:17">
      <c r="A144">
        <v>1210021</v>
      </c>
      <c r="B144" t="s">
        <v>83</v>
      </c>
      <c r="C144" t="s">
        <v>3146</v>
      </c>
      <c r="D144" t="s">
        <v>3147</v>
      </c>
      <c r="E144" s="605" t="s">
        <v>419</v>
      </c>
      <c r="F144" t="s">
        <v>3148</v>
      </c>
      <c r="G144" t="s">
        <v>3885</v>
      </c>
      <c r="H144" t="s">
        <v>23</v>
      </c>
      <c r="I144" t="s">
        <v>23</v>
      </c>
      <c r="J144" t="s">
        <v>3886</v>
      </c>
      <c r="K144" t="s">
        <v>3887</v>
      </c>
      <c r="L144" t="s">
        <v>3888</v>
      </c>
      <c r="M144" t="s">
        <v>3889</v>
      </c>
      <c r="N144" t="s">
        <v>3890</v>
      </c>
      <c r="O144" t="s">
        <v>420</v>
      </c>
      <c r="P144" t="s">
        <v>2130</v>
      </c>
      <c r="Q144" t="s">
        <v>4069</v>
      </c>
    </row>
    <row r="145" spans="1:17">
      <c r="A145">
        <v>1210021</v>
      </c>
      <c r="B145" t="s">
        <v>83</v>
      </c>
      <c r="C145" t="s">
        <v>3146</v>
      </c>
      <c r="D145" t="s">
        <v>3147</v>
      </c>
      <c r="E145" s="605" t="s">
        <v>419</v>
      </c>
      <c r="F145" t="s">
        <v>3148</v>
      </c>
      <c r="G145" t="s">
        <v>3885</v>
      </c>
      <c r="H145" t="s">
        <v>23</v>
      </c>
      <c r="I145" t="s">
        <v>23</v>
      </c>
      <c r="J145" t="s">
        <v>3886</v>
      </c>
      <c r="K145" t="s">
        <v>3887</v>
      </c>
      <c r="L145" t="s">
        <v>3888</v>
      </c>
      <c r="M145" t="s">
        <v>3889</v>
      </c>
      <c r="N145" t="s">
        <v>3890</v>
      </c>
      <c r="O145" t="s">
        <v>420</v>
      </c>
      <c r="P145" t="s">
        <v>2130</v>
      </c>
      <c r="Q145" t="s">
        <v>4069</v>
      </c>
    </row>
    <row r="146" spans="1:17">
      <c r="A146">
        <v>1210294</v>
      </c>
      <c r="B146" t="s">
        <v>27</v>
      </c>
      <c r="C146" t="s">
        <v>3146</v>
      </c>
      <c r="D146" t="s">
        <v>3147</v>
      </c>
      <c r="E146" s="605" t="s">
        <v>412</v>
      </c>
      <c r="F146" t="s">
        <v>3148</v>
      </c>
      <c r="G146" t="s">
        <v>3891</v>
      </c>
      <c r="H146" t="s">
        <v>3892</v>
      </c>
      <c r="I146" t="s">
        <v>23</v>
      </c>
      <c r="J146" t="s">
        <v>3893</v>
      </c>
      <c r="K146" t="s">
        <v>3894</v>
      </c>
      <c r="L146" t="s">
        <v>3895</v>
      </c>
      <c r="M146" t="s">
        <v>3896</v>
      </c>
      <c r="N146" t="s">
        <v>3897</v>
      </c>
      <c r="O146" t="s">
        <v>413</v>
      </c>
      <c r="P146" t="s">
        <v>5794</v>
      </c>
      <c r="Q146" t="s">
        <v>118</v>
      </c>
    </row>
    <row r="147" spans="1:17">
      <c r="A147">
        <v>1210294</v>
      </c>
      <c r="B147" t="s">
        <v>27</v>
      </c>
      <c r="C147" t="s">
        <v>3146</v>
      </c>
      <c r="D147" t="s">
        <v>3147</v>
      </c>
      <c r="E147" s="605" t="s">
        <v>412</v>
      </c>
      <c r="F147" t="s">
        <v>3148</v>
      </c>
      <c r="G147" t="s">
        <v>3891</v>
      </c>
      <c r="H147" t="s">
        <v>3892</v>
      </c>
      <c r="I147" t="s">
        <v>23</v>
      </c>
      <c r="J147" t="s">
        <v>3893</v>
      </c>
      <c r="K147" t="s">
        <v>3894</v>
      </c>
      <c r="L147" t="s">
        <v>3895</v>
      </c>
      <c r="M147" t="s">
        <v>3896</v>
      </c>
      <c r="N147" t="s">
        <v>3897</v>
      </c>
      <c r="O147" t="s">
        <v>413</v>
      </c>
      <c r="P147" t="s">
        <v>5794</v>
      </c>
      <c r="Q147" t="s">
        <v>118</v>
      </c>
    </row>
    <row r="148" spans="1:17">
      <c r="A148">
        <v>1210336</v>
      </c>
      <c r="B148" t="s">
        <v>79</v>
      </c>
      <c r="C148" t="s">
        <v>3146</v>
      </c>
      <c r="D148" t="s">
        <v>3147</v>
      </c>
      <c r="E148" s="605" t="s">
        <v>419</v>
      </c>
      <c r="F148" t="s">
        <v>3148</v>
      </c>
      <c r="G148" t="s">
        <v>3619</v>
      </c>
      <c r="H148" t="s">
        <v>23</v>
      </c>
      <c r="I148" t="s">
        <v>23</v>
      </c>
      <c r="J148" t="s">
        <v>3620</v>
      </c>
      <c r="K148" t="s">
        <v>3621</v>
      </c>
      <c r="L148" t="s">
        <v>3622</v>
      </c>
      <c r="M148" t="s">
        <v>3623</v>
      </c>
      <c r="N148" t="s">
        <v>3624</v>
      </c>
      <c r="O148" t="s">
        <v>420</v>
      </c>
      <c r="P148" t="s">
        <v>415</v>
      </c>
      <c r="Q148" t="s">
        <v>5775</v>
      </c>
    </row>
    <row r="149" spans="1:17">
      <c r="A149">
        <v>1210336</v>
      </c>
      <c r="B149" t="s">
        <v>79</v>
      </c>
      <c r="C149" t="s">
        <v>3146</v>
      </c>
      <c r="D149" t="s">
        <v>3147</v>
      </c>
      <c r="E149" s="605" t="s">
        <v>419</v>
      </c>
      <c r="F149" t="s">
        <v>3148</v>
      </c>
      <c r="G149" t="s">
        <v>3619</v>
      </c>
      <c r="H149" t="s">
        <v>23</v>
      </c>
      <c r="I149" t="s">
        <v>23</v>
      </c>
      <c r="J149" t="s">
        <v>3620</v>
      </c>
      <c r="K149" t="s">
        <v>3621</v>
      </c>
      <c r="L149" t="s">
        <v>3622</v>
      </c>
      <c r="M149" t="s">
        <v>3623</v>
      </c>
      <c r="N149" t="s">
        <v>3624</v>
      </c>
      <c r="O149" t="s">
        <v>420</v>
      </c>
      <c r="P149" t="s">
        <v>415</v>
      </c>
      <c r="Q149" t="s">
        <v>5775</v>
      </c>
    </row>
    <row r="150" spans="1:17">
      <c r="A150">
        <v>1210476</v>
      </c>
      <c r="B150" t="s">
        <v>45</v>
      </c>
      <c r="C150" t="s">
        <v>3146</v>
      </c>
      <c r="D150" t="s">
        <v>3147</v>
      </c>
      <c r="E150" s="605" t="s">
        <v>384</v>
      </c>
      <c r="F150" t="s">
        <v>3148</v>
      </c>
      <c r="G150" t="s">
        <v>3625</v>
      </c>
      <c r="H150" t="s">
        <v>23</v>
      </c>
      <c r="I150" t="s">
        <v>23</v>
      </c>
      <c r="J150" t="s">
        <v>3626</v>
      </c>
      <c r="K150" t="s">
        <v>3627</v>
      </c>
      <c r="L150" t="s">
        <v>3628</v>
      </c>
      <c r="M150" t="s">
        <v>3629</v>
      </c>
      <c r="N150" t="s">
        <v>3630</v>
      </c>
      <c r="O150" t="s">
        <v>385</v>
      </c>
      <c r="P150" t="s">
        <v>5792</v>
      </c>
      <c r="Q150" t="s">
        <v>371</v>
      </c>
    </row>
    <row r="151" spans="1:17">
      <c r="A151">
        <v>1210476</v>
      </c>
      <c r="B151" t="s">
        <v>45</v>
      </c>
      <c r="C151" t="s">
        <v>3146</v>
      </c>
      <c r="D151" t="s">
        <v>3147</v>
      </c>
      <c r="E151" s="605" t="s">
        <v>384</v>
      </c>
      <c r="F151" t="s">
        <v>3148</v>
      </c>
      <c r="G151" t="s">
        <v>3625</v>
      </c>
      <c r="H151" t="s">
        <v>23</v>
      </c>
      <c r="I151" t="s">
        <v>23</v>
      </c>
      <c r="J151" t="s">
        <v>3626</v>
      </c>
      <c r="K151" t="s">
        <v>3627</v>
      </c>
      <c r="L151" t="s">
        <v>3628</v>
      </c>
      <c r="M151" t="s">
        <v>3629</v>
      </c>
      <c r="N151" t="s">
        <v>3630</v>
      </c>
      <c r="O151" t="s">
        <v>385</v>
      </c>
      <c r="P151" t="s">
        <v>5792</v>
      </c>
      <c r="Q151" t="s">
        <v>371</v>
      </c>
    </row>
    <row r="152" spans="1:17">
      <c r="A152">
        <v>1310318</v>
      </c>
      <c r="B152" t="s">
        <v>75</v>
      </c>
      <c r="C152" t="s">
        <v>3146</v>
      </c>
      <c r="D152" t="s">
        <v>3147</v>
      </c>
      <c r="E152" s="605" t="s">
        <v>384</v>
      </c>
      <c r="F152" t="s">
        <v>3148</v>
      </c>
      <c r="G152" t="s">
        <v>3898</v>
      </c>
      <c r="H152" t="s">
        <v>23</v>
      </c>
      <c r="I152" t="s">
        <v>23</v>
      </c>
      <c r="J152" t="s">
        <v>3899</v>
      </c>
      <c r="K152" t="s">
        <v>3900</v>
      </c>
      <c r="L152" t="s">
        <v>3901</v>
      </c>
      <c r="M152" t="s">
        <v>3902</v>
      </c>
      <c r="N152" t="s">
        <v>3903</v>
      </c>
      <c r="O152" t="s">
        <v>385</v>
      </c>
      <c r="P152" t="s">
        <v>5795</v>
      </c>
      <c r="Q152" t="s">
        <v>5796</v>
      </c>
    </row>
    <row r="153" spans="1:17">
      <c r="A153">
        <v>1310318</v>
      </c>
      <c r="B153" t="s">
        <v>75</v>
      </c>
      <c r="C153" t="s">
        <v>3146</v>
      </c>
      <c r="D153" t="s">
        <v>3147</v>
      </c>
      <c r="E153" s="605" t="s">
        <v>384</v>
      </c>
      <c r="F153" t="s">
        <v>3148</v>
      </c>
      <c r="G153" t="s">
        <v>3898</v>
      </c>
      <c r="H153" t="s">
        <v>23</v>
      </c>
      <c r="I153" t="s">
        <v>23</v>
      </c>
      <c r="J153" t="s">
        <v>3899</v>
      </c>
      <c r="K153" t="s">
        <v>3900</v>
      </c>
      <c r="L153" t="s">
        <v>3901</v>
      </c>
      <c r="M153" t="s">
        <v>3902</v>
      </c>
      <c r="N153" t="s">
        <v>3903</v>
      </c>
      <c r="O153" t="s">
        <v>385</v>
      </c>
      <c r="P153" t="s">
        <v>5795</v>
      </c>
      <c r="Q153" t="s">
        <v>5796</v>
      </c>
    </row>
    <row r="154" spans="1:17">
      <c r="A154">
        <v>1310508</v>
      </c>
      <c r="B154" t="s">
        <v>77</v>
      </c>
      <c r="C154" t="s">
        <v>3146</v>
      </c>
      <c r="D154" t="s">
        <v>3147</v>
      </c>
      <c r="E154" s="605" t="s">
        <v>412</v>
      </c>
      <c r="F154" t="s">
        <v>3148</v>
      </c>
      <c r="G154" t="s">
        <v>3904</v>
      </c>
      <c r="H154" t="s">
        <v>23</v>
      </c>
      <c r="I154" t="s">
        <v>23</v>
      </c>
      <c r="J154" t="s">
        <v>3905</v>
      </c>
      <c r="K154" t="s">
        <v>3906</v>
      </c>
      <c r="L154" t="s">
        <v>3907</v>
      </c>
      <c r="M154" t="s">
        <v>3908</v>
      </c>
      <c r="N154" t="s">
        <v>365</v>
      </c>
      <c r="O154" t="s">
        <v>413</v>
      </c>
      <c r="P154" t="s">
        <v>5797</v>
      </c>
      <c r="Q154" t="s">
        <v>31</v>
      </c>
    </row>
    <row r="155" spans="1:17">
      <c r="A155">
        <v>1310508</v>
      </c>
      <c r="B155" t="s">
        <v>77</v>
      </c>
      <c r="C155" t="s">
        <v>3146</v>
      </c>
      <c r="D155" t="s">
        <v>3147</v>
      </c>
      <c r="E155" s="605" t="s">
        <v>412</v>
      </c>
      <c r="F155" t="s">
        <v>3148</v>
      </c>
      <c r="G155" t="s">
        <v>3904</v>
      </c>
      <c r="H155" t="s">
        <v>23</v>
      </c>
      <c r="I155" t="s">
        <v>23</v>
      </c>
      <c r="J155" t="s">
        <v>3905</v>
      </c>
      <c r="K155" t="s">
        <v>3906</v>
      </c>
      <c r="L155" t="s">
        <v>3907</v>
      </c>
      <c r="M155" t="s">
        <v>3908</v>
      </c>
      <c r="N155" t="s">
        <v>365</v>
      </c>
      <c r="O155" t="s">
        <v>413</v>
      </c>
      <c r="P155" t="s">
        <v>5797</v>
      </c>
      <c r="Q155" t="s">
        <v>31</v>
      </c>
    </row>
    <row r="156" spans="1:17">
      <c r="A156">
        <v>1310540</v>
      </c>
      <c r="B156" t="s">
        <v>93</v>
      </c>
      <c r="C156" t="s">
        <v>3146</v>
      </c>
      <c r="D156" t="s">
        <v>3147</v>
      </c>
      <c r="E156" s="605" t="s">
        <v>419</v>
      </c>
      <c r="F156" t="s">
        <v>3148</v>
      </c>
      <c r="G156" t="s">
        <v>5058</v>
      </c>
      <c r="H156" t="s">
        <v>23</v>
      </c>
      <c r="I156" t="s">
        <v>23</v>
      </c>
      <c r="J156" t="s">
        <v>5059</v>
      </c>
      <c r="K156" t="s">
        <v>5060</v>
      </c>
      <c r="L156" t="s">
        <v>5061</v>
      </c>
      <c r="M156" t="s">
        <v>5062</v>
      </c>
      <c r="N156" t="s">
        <v>23</v>
      </c>
      <c r="O156" t="s">
        <v>420</v>
      </c>
      <c r="P156" t="s">
        <v>2124</v>
      </c>
      <c r="Q156" t="s">
        <v>3997</v>
      </c>
    </row>
    <row r="157" spans="1:17">
      <c r="A157">
        <v>1310540</v>
      </c>
      <c r="B157" t="s">
        <v>93</v>
      </c>
      <c r="C157" t="s">
        <v>3146</v>
      </c>
      <c r="D157" t="s">
        <v>3147</v>
      </c>
      <c r="E157" s="605" t="s">
        <v>419</v>
      </c>
      <c r="F157" t="s">
        <v>3148</v>
      </c>
      <c r="G157" t="s">
        <v>5058</v>
      </c>
      <c r="H157" t="s">
        <v>23</v>
      </c>
      <c r="I157" t="s">
        <v>23</v>
      </c>
      <c r="J157" t="s">
        <v>5059</v>
      </c>
      <c r="K157" t="s">
        <v>5060</v>
      </c>
      <c r="L157" t="s">
        <v>5061</v>
      </c>
      <c r="M157" t="s">
        <v>5062</v>
      </c>
      <c r="N157" t="s">
        <v>23</v>
      </c>
      <c r="O157" t="s">
        <v>420</v>
      </c>
      <c r="P157" t="s">
        <v>2124</v>
      </c>
      <c r="Q157" t="s">
        <v>3997</v>
      </c>
    </row>
    <row r="158" spans="1:17">
      <c r="A158">
        <v>1410035</v>
      </c>
      <c r="B158" t="s">
        <v>29</v>
      </c>
      <c r="C158" t="s">
        <v>3146</v>
      </c>
      <c r="D158" t="s">
        <v>3147</v>
      </c>
      <c r="E158" s="605" t="s">
        <v>419</v>
      </c>
      <c r="F158" t="s">
        <v>3148</v>
      </c>
      <c r="G158" t="s">
        <v>3632</v>
      </c>
      <c r="H158" t="s">
        <v>23</v>
      </c>
      <c r="I158" t="s">
        <v>23</v>
      </c>
      <c r="J158" t="s">
        <v>3633</v>
      </c>
      <c r="K158" t="s">
        <v>3634</v>
      </c>
      <c r="L158" t="s">
        <v>3635</v>
      </c>
      <c r="M158" t="s">
        <v>3636</v>
      </c>
      <c r="N158" t="s">
        <v>3637</v>
      </c>
      <c r="O158" t="s">
        <v>420</v>
      </c>
      <c r="P158" t="s">
        <v>374</v>
      </c>
      <c r="Q158" t="s">
        <v>2072</v>
      </c>
    </row>
    <row r="159" spans="1:17">
      <c r="A159">
        <v>2011154</v>
      </c>
      <c r="B159" t="s">
        <v>89</v>
      </c>
      <c r="C159" t="s">
        <v>3146</v>
      </c>
      <c r="D159" t="s">
        <v>3147</v>
      </c>
      <c r="E159" s="605" t="s">
        <v>384</v>
      </c>
      <c r="F159" t="s">
        <v>3148</v>
      </c>
      <c r="G159" t="s">
        <v>3638</v>
      </c>
      <c r="H159" t="s">
        <v>3639</v>
      </c>
      <c r="I159" t="s">
        <v>23</v>
      </c>
      <c r="J159" t="s">
        <v>3640</v>
      </c>
      <c r="K159" t="s">
        <v>3641</v>
      </c>
      <c r="L159" t="s">
        <v>3642</v>
      </c>
      <c r="M159" t="s">
        <v>3643</v>
      </c>
      <c r="N159" t="s">
        <v>3644</v>
      </c>
      <c r="O159" t="s">
        <v>385</v>
      </c>
      <c r="P159" t="s">
        <v>5798</v>
      </c>
      <c r="Q159" t="s">
        <v>432</v>
      </c>
    </row>
    <row r="160" spans="1:17">
      <c r="A160">
        <v>2011154</v>
      </c>
      <c r="B160" t="s">
        <v>89</v>
      </c>
      <c r="C160" t="s">
        <v>3146</v>
      </c>
      <c r="D160" t="s">
        <v>3147</v>
      </c>
      <c r="E160" s="605" t="s">
        <v>384</v>
      </c>
      <c r="F160" t="s">
        <v>3148</v>
      </c>
      <c r="G160" t="s">
        <v>3638</v>
      </c>
      <c r="H160" t="s">
        <v>3639</v>
      </c>
      <c r="I160" t="s">
        <v>23</v>
      </c>
      <c r="J160" t="s">
        <v>3640</v>
      </c>
      <c r="K160" t="s">
        <v>3641</v>
      </c>
      <c r="L160" t="s">
        <v>3642</v>
      </c>
      <c r="M160" t="s">
        <v>3643</v>
      </c>
      <c r="N160" t="s">
        <v>3644</v>
      </c>
      <c r="O160" t="s">
        <v>385</v>
      </c>
      <c r="P160" t="s">
        <v>5798</v>
      </c>
      <c r="Q160" t="s">
        <v>432</v>
      </c>
    </row>
    <row r="161" spans="1:17">
      <c r="A161">
        <v>2012129</v>
      </c>
      <c r="B161" t="s">
        <v>43</v>
      </c>
      <c r="C161" t="s">
        <v>3146</v>
      </c>
      <c r="D161" t="s">
        <v>3147</v>
      </c>
      <c r="E161" s="605" t="s">
        <v>412</v>
      </c>
      <c r="F161" t="s">
        <v>3148</v>
      </c>
      <c r="G161" t="s">
        <v>3393</v>
      </c>
      <c r="H161" t="s">
        <v>23</v>
      </c>
      <c r="I161" t="s">
        <v>23</v>
      </c>
      <c r="J161" t="s">
        <v>3394</v>
      </c>
      <c r="K161" t="s">
        <v>3395</v>
      </c>
      <c r="L161" t="s">
        <v>3396</v>
      </c>
      <c r="M161" t="s">
        <v>3397</v>
      </c>
      <c r="N161" t="s">
        <v>3398</v>
      </c>
      <c r="O161" t="s">
        <v>413</v>
      </c>
      <c r="P161" t="s">
        <v>5799</v>
      </c>
      <c r="Q161" t="s">
        <v>2074</v>
      </c>
    </row>
    <row r="162" spans="1:17">
      <c r="A162">
        <v>2012129</v>
      </c>
      <c r="B162" t="s">
        <v>43</v>
      </c>
      <c r="C162" t="s">
        <v>3146</v>
      </c>
      <c r="D162" t="s">
        <v>3147</v>
      </c>
      <c r="E162" s="605" t="s">
        <v>412</v>
      </c>
      <c r="F162" t="s">
        <v>3148</v>
      </c>
      <c r="G162" t="s">
        <v>3393</v>
      </c>
      <c r="H162" t="s">
        <v>23</v>
      </c>
      <c r="I162" t="s">
        <v>23</v>
      </c>
      <c r="J162" t="s">
        <v>3394</v>
      </c>
      <c r="K162" t="s">
        <v>3395</v>
      </c>
      <c r="L162" t="s">
        <v>3396</v>
      </c>
      <c r="M162" t="s">
        <v>3397</v>
      </c>
      <c r="N162" t="s">
        <v>3398</v>
      </c>
      <c r="O162" t="s">
        <v>413</v>
      </c>
      <c r="P162" t="s">
        <v>5799</v>
      </c>
      <c r="Q162" t="s">
        <v>2074</v>
      </c>
    </row>
    <row r="163" spans="1:17">
      <c r="A163">
        <v>2310655</v>
      </c>
      <c r="B163" t="s">
        <v>80</v>
      </c>
      <c r="C163" t="s">
        <v>3146</v>
      </c>
      <c r="D163" t="s">
        <v>3147</v>
      </c>
      <c r="E163" s="605" t="s">
        <v>419</v>
      </c>
      <c r="F163" t="s">
        <v>3148</v>
      </c>
      <c r="G163" t="s">
        <v>3912</v>
      </c>
      <c r="H163" t="s">
        <v>23</v>
      </c>
      <c r="I163" t="s">
        <v>23</v>
      </c>
      <c r="J163" t="s">
        <v>3400</v>
      </c>
      <c r="K163" t="s">
        <v>3913</v>
      </c>
      <c r="L163" t="s">
        <v>3914</v>
      </c>
      <c r="M163" t="s">
        <v>3915</v>
      </c>
      <c r="N163" t="s">
        <v>3916</v>
      </c>
      <c r="O163" t="s">
        <v>420</v>
      </c>
      <c r="P163" t="s">
        <v>3884</v>
      </c>
      <c r="Q163" t="s">
        <v>2072</v>
      </c>
    </row>
    <row r="164" spans="1:17">
      <c r="A164">
        <v>2310655</v>
      </c>
      <c r="B164" t="s">
        <v>80</v>
      </c>
      <c r="C164" t="s">
        <v>3146</v>
      </c>
      <c r="D164" t="s">
        <v>3147</v>
      </c>
      <c r="E164" s="605" t="s">
        <v>419</v>
      </c>
      <c r="F164" t="s">
        <v>3148</v>
      </c>
      <c r="G164" t="s">
        <v>3912</v>
      </c>
      <c r="H164" t="s">
        <v>23</v>
      </c>
      <c r="I164" t="s">
        <v>23</v>
      </c>
      <c r="J164" t="s">
        <v>3400</v>
      </c>
      <c r="K164" t="s">
        <v>3913</v>
      </c>
      <c r="L164" t="s">
        <v>3914</v>
      </c>
      <c r="M164" t="s">
        <v>3915</v>
      </c>
      <c r="N164" t="s">
        <v>3916</v>
      </c>
      <c r="O164" t="s">
        <v>420</v>
      </c>
      <c r="P164" t="s">
        <v>3884</v>
      </c>
      <c r="Q164" t="s">
        <v>2072</v>
      </c>
    </row>
    <row r="165" spans="1:17">
      <c r="A165">
        <v>2511211</v>
      </c>
      <c r="B165" t="s">
        <v>84</v>
      </c>
      <c r="C165" t="s">
        <v>3146</v>
      </c>
      <c r="D165" t="s">
        <v>3147</v>
      </c>
      <c r="E165" s="605" t="s">
        <v>419</v>
      </c>
      <c r="F165" t="s">
        <v>3148</v>
      </c>
      <c r="G165" t="s">
        <v>5153</v>
      </c>
      <c r="H165" t="s">
        <v>23</v>
      </c>
      <c r="I165" t="s">
        <v>23</v>
      </c>
      <c r="J165" t="s">
        <v>5154</v>
      </c>
      <c r="K165" t="s">
        <v>5155</v>
      </c>
      <c r="L165" t="s">
        <v>5156</v>
      </c>
      <c r="M165" t="s">
        <v>5157</v>
      </c>
      <c r="N165" t="s">
        <v>5158</v>
      </c>
      <c r="O165" t="s">
        <v>420</v>
      </c>
      <c r="P165" t="s">
        <v>378</v>
      </c>
      <c r="Q165" t="s">
        <v>5701</v>
      </c>
    </row>
    <row r="166" spans="1:17">
      <c r="A166">
        <v>2511211</v>
      </c>
      <c r="B166" t="s">
        <v>84</v>
      </c>
      <c r="C166" t="s">
        <v>3146</v>
      </c>
      <c r="D166" t="s">
        <v>3147</v>
      </c>
      <c r="E166" s="605" t="s">
        <v>419</v>
      </c>
      <c r="F166" t="s">
        <v>3148</v>
      </c>
      <c r="G166" t="s">
        <v>5153</v>
      </c>
      <c r="H166" t="s">
        <v>23</v>
      </c>
      <c r="I166" t="s">
        <v>23</v>
      </c>
      <c r="J166" t="s">
        <v>5154</v>
      </c>
      <c r="K166" t="s">
        <v>5155</v>
      </c>
      <c r="L166" t="s">
        <v>5156</v>
      </c>
      <c r="M166" t="s">
        <v>5157</v>
      </c>
      <c r="N166" t="s">
        <v>5158</v>
      </c>
      <c r="O166" t="s">
        <v>420</v>
      </c>
      <c r="P166" t="s">
        <v>378</v>
      </c>
      <c r="Q166" t="s">
        <v>5701</v>
      </c>
    </row>
    <row r="167" spans="1:17">
      <c r="A167">
        <v>2610724</v>
      </c>
      <c r="B167" t="s">
        <v>75</v>
      </c>
      <c r="C167" t="s">
        <v>3146</v>
      </c>
      <c r="D167" t="s">
        <v>3147</v>
      </c>
      <c r="E167" s="605" t="s">
        <v>412</v>
      </c>
      <c r="F167" t="s">
        <v>3148</v>
      </c>
      <c r="G167" t="s">
        <v>3646</v>
      </c>
      <c r="H167" t="s">
        <v>23</v>
      </c>
      <c r="I167" t="s">
        <v>23</v>
      </c>
      <c r="J167" t="s">
        <v>3647</v>
      </c>
      <c r="K167" t="s">
        <v>3648</v>
      </c>
      <c r="L167" t="s">
        <v>3649</v>
      </c>
      <c r="M167" t="s">
        <v>3650</v>
      </c>
      <c r="N167" t="s">
        <v>3651</v>
      </c>
      <c r="O167" t="s">
        <v>413</v>
      </c>
      <c r="P167" t="s">
        <v>5800</v>
      </c>
      <c r="Q167" t="s">
        <v>26</v>
      </c>
    </row>
    <row r="168" spans="1:17">
      <c r="A168">
        <v>2610724</v>
      </c>
      <c r="B168" t="s">
        <v>75</v>
      </c>
      <c r="C168" t="s">
        <v>3146</v>
      </c>
      <c r="D168" t="s">
        <v>3147</v>
      </c>
      <c r="E168" s="605" t="s">
        <v>412</v>
      </c>
      <c r="F168" t="s">
        <v>3148</v>
      </c>
      <c r="G168" t="s">
        <v>3646</v>
      </c>
      <c r="H168" t="s">
        <v>23</v>
      </c>
      <c r="I168" t="s">
        <v>23</v>
      </c>
      <c r="J168" t="s">
        <v>3647</v>
      </c>
      <c r="K168" t="s">
        <v>3648</v>
      </c>
      <c r="L168" t="s">
        <v>3649</v>
      </c>
      <c r="M168" t="s">
        <v>3650</v>
      </c>
      <c r="N168" t="s">
        <v>3651</v>
      </c>
      <c r="O168" t="s">
        <v>413</v>
      </c>
      <c r="P168" t="s">
        <v>5800</v>
      </c>
      <c r="Q168" t="s">
        <v>26</v>
      </c>
    </row>
    <row r="169" spans="1:17">
      <c r="A169">
        <v>2710086</v>
      </c>
      <c r="B169" t="s">
        <v>55</v>
      </c>
      <c r="C169" t="s">
        <v>3146</v>
      </c>
      <c r="D169" t="s">
        <v>3147</v>
      </c>
      <c r="E169" s="605" t="s">
        <v>419</v>
      </c>
      <c r="F169" t="s">
        <v>3148</v>
      </c>
      <c r="G169" t="s">
        <v>3652</v>
      </c>
      <c r="H169" t="s">
        <v>23</v>
      </c>
      <c r="I169" t="s">
        <v>23</v>
      </c>
      <c r="J169" t="s">
        <v>3653</v>
      </c>
      <c r="K169" t="s">
        <v>3654</v>
      </c>
      <c r="L169" t="s">
        <v>3655</v>
      </c>
      <c r="M169" t="s">
        <v>3656</v>
      </c>
      <c r="N169" t="s">
        <v>3657</v>
      </c>
      <c r="O169" t="s">
        <v>420</v>
      </c>
      <c r="P169" t="s">
        <v>2041</v>
      </c>
      <c r="Q169" t="s">
        <v>5775</v>
      </c>
    </row>
    <row r="170" spans="1:17">
      <c r="A170">
        <v>2710086</v>
      </c>
      <c r="B170" t="s">
        <v>55</v>
      </c>
      <c r="C170" t="s">
        <v>3146</v>
      </c>
      <c r="D170" t="s">
        <v>3147</v>
      </c>
      <c r="E170" s="605" t="s">
        <v>419</v>
      </c>
      <c r="F170" t="s">
        <v>3148</v>
      </c>
      <c r="G170" t="s">
        <v>3652</v>
      </c>
      <c r="H170" t="s">
        <v>23</v>
      </c>
      <c r="I170" t="s">
        <v>23</v>
      </c>
      <c r="J170" t="s">
        <v>3653</v>
      </c>
      <c r="K170" t="s">
        <v>3654</v>
      </c>
      <c r="L170" t="s">
        <v>3655</v>
      </c>
      <c r="M170" t="s">
        <v>3656</v>
      </c>
      <c r="N170" t="s">
        <v>3657</v>
      </c>
      <c r="O170" t="s">
        <v>420</v>
      </c>
      <c r="P170" t="s">
        <v>2041</v>
      </c>
      <c r="Q170" t="s">
        <v>5775</v>
      </c>
    </row>
    <row r="171" spans="1:17">
      <c r="A171">
        <v>2810167</v>
      </c>
      <c r="B171" t="s">
        <v>84</v>
      </c>
      <c r="C171" t="s">
        <v>3146</v>
      </c>
      <c r="D171" t="s">
        <v>3147</v>
      </c>
      <c r="E171" s="605" t="s">
        <v>384</v>
      </c>
      <c r="F171" t="s">
        <v>3148</v>
      </c>
      <c r="G171" t="s">
        <v>3925</v>
      </c>
      <c r="H171" t="s">
        <v>23</v>
      </c>
      <c r="I171" t="s">
        <v>23</v>
      </c>
      <c r="J171" t="s">
        <v>3926</v>
      </c>
      <c r="K171" t="s">
        <v>3927</v>
      </c>
      <c r="L171" t="s">
        <v>3928</v>
      </c>
      <c r="M171" t="s">
        <v>3929</v>
      </c>
      <c r="N171" t="s">
        <v>3930</v>
      </c>
      <c r="O171" t="s">
        <v>385</v>
      </c>
      <c r="P171" t="s">
        <v>5801</v>
      </c>
      <c r="Q171" t="s">
        <v>432</v>
      </c>
    </row>
    <row r="172" spans="1:17">
      <c r="A172">
        <v>2810167</v>
      </c>
      <c r="B172" t="s">
        <v>84</v>
      </c>
      <c r="C172" t="s">
        <v>3146</v>
      </c>
      <c r="D172" t="s">
        <v>3147</v>
      </c>
      <c r="E172" s="605" t="s">
        <v>384</v>
      </c>
      <c r="F172" t="s">
        <v>3148</v>
      </c>
      <c r="G172" t="s">
        <v>3925</v>
      </c>
      <c r="H172" t="s">
        <v>23</v>
      </c>
      <c r="I172" t="s">
        <v>23</v>
      </c>
      <c r="J172" t="s">
        <v>3926</v>
      </c>
      <c r="K172" t="s">
        <v>3927</v>
      </c>
      <c r="L172" t="s">
        <v>3928</v>
      </c>
      <c r="M172" t="s">
        <v>3929</v>
      </c>
      <c r="N172" t="s">
        <v>3930</v>
      </c>
      <c r="O172" t="s">
        <v>385</v>
      </c>
      <c r="P172" t="s">
        <v>5801</v>
      </c>
      <c r="Q172" t="s">
        <v>432</v>
      </c>
    </row>
    <row r="173" spans="1:17">
      <c r="A173">
        <v>2810761</v>
      </c>
      <c r="B173" t="s">
        <v>49</v>
      </c>
      <c r="C173" t="s">
        <v>3146</v>
      </c>
      <c r="D173" t="s">
        <v>3147</v>
      </c>
      <c r="E173" s="605" t="s">
        <v>419</v>
      </c>
      <c r="F173" t="s">
        <v>3148</v>
      </c>
      <c r="G173" t="s">
        <v>5802</v>
      </c>
      <c r="H173" t="s">
        <v>23</v>
      </c>
      <c r="I173" t="s">
        <v>23</v>
      </c>
      <c r="J173" t="s">
        <v>5803</v>
      </c>
      <c r="K173" t="s">
        <v>5804</v>
      </c>
      <c r="L173" t="s">
        <v>5805</v>
      </c>
      <c r="M173" t="s">
        <v>5806</v>
      </c>
      <c r="N173" t="s">
        <v>23</v>
      </c>
      <c r="O173" t="s">
        <v>420</v>
      </c>
      <c r="P173" t="s">
        <v>464</v>
      </c>
      <c r="Q173" t="s">
        <v>2111</v>
      </c>
    </row>
    <row r="174" spans="1:17">
      <c r="A174">
        <v>2810761</v>
      </c>
      <c r="B174" t="s">
        <v>49</v>
      </c>
      <c r="C174" t="s">
        <v>3146</v>
      </c>
      <c r="D174" t="s">
        <v>3147</v>
      </c>
      <c r="E174" s="605" t="s">
        <v>419</v>
      </c>
      <c r="F174" t="s">
        <v>3148</v>
      </c>
      <c r="G174" t="s">
        <v>5802</v>
      </c>
      <c r="H174" t="s">
        <v>23</v>
      </c>
      <c r="I174" t="s">
        <v>23</v>
      </c>
      <c r="J174" t="s">
        <v>5803</v>
      </c>
      <c r="K174" t="s">
        <v>5804</v>
      </c>
      <c r="L174" t="s">
        <v>5805</v>
      </c>
      <c r="M174" t="s">
        <v>5806</v>
      </c>
      <c r="N174" t="s">
        <v>23</v>
      </c>
      <c r="O174" t="s">
        <v>420</v>
      </c>
      <c r="P174" t="s">
        <v>464</v>
      </c>
      <c r="Q174" t="s">
        <v>2111</v>
      </c>
    </row>
    <row r="175" spans="1:17">
      <c r="A175">
        <v>2810803</v>
      </c>
      <c r="B175" t="s">
        <v>49</v>
      </c>
      <c r="C175" t="s">
        <v>3146</v>
      </c>
      <c r="D175" t="s">
        <v>3147</v>
      </c>
      <c r="E175" s="605" t="s">
        <v>412</v>
      </c>
      <c r="F175" t="s">
        <v>3148</v>
      </c>
      <c r="G175" t="s">
        <v>5195</v>
      </c>
      <c r="H175" t="s">
        <v>23</v>
      </c>
      <c r="I175" t="s">
        <v>23</v>
      </c>
      <c r="J175" t="s">
        <v>5196</v>
      </c>
      <c r="K175" t="s">
        <v>5197</v>
      </c>
      <c r="L175" t="s">
        <v>5198</v>
      </c>
      <c r="M175" t="s">
        <v>5199</v>
      </c>
      <c r="N175" t="s">
        <v>23</v>
      </c>
      <c r="O175" t="s">
        <v>413</v>
      </c>
      <c r="P175" t="s">
        <v>5807</v>
      </c>
      <c r="Q175" t="s">
        <v>5808</v>
      </c>
    </row>
    <row r="176" spans="1:17">
      <c r="A176">
        <v>2810803</v>
      </c>
      <c r="B176" t="s">
        <v>49</v>
      </c>
      <c r="C176" t="s">
        <v>3146</v>
      </c>
      <c r="D176" t="s">
        <v>3147</v>
      </c>
      <c r="E176" s="605" t="s">
        <v>412</v>
      </c>
      <c r="F176" t="s">
        <v>3148</v>
      </c>
      <c r="G176" t="s">
        <v>5195</v>
      </c>
      <c r="H176" t="s">
        <v>23</v>
      </c>
      <c r="I176" t="s">
        <v>23</v>
      </c>
      <c r="J176" t="s">
        <v>5196</v>
      </c>
      <c r="K176" t="s">
        <v>5197</v>
      </c>
      <c r="L176" t="s">
        <v>5198</v>
      </c>
      <c r="M176" t="s">
        <v>5199</v>
      </c>
      <c r="N176" t="s">
        <v>23</v>
      </c>
      <c r="O176" t="s">
        <v>413</v>
      </c>
      <c r="P176" t="s">
        <v>5807</v>
      </c>
      <c r="Q176" t="s">
        <v>5808</v>
      </c>
    </row>
    <row r="177" spans="1:17">
      <c r="A177">
        <v>2910041</v>
      </c>
      <c r="B177" t="s">
        <v>32</v>
      </c>
      <c r="C177" t="s">
        <v>3146</v>
      </c>
      <c r="D177" t="s">
        <v>3147</v>
      </c>
      <c r="E177" s="605" t="s">
        <v>412</v>
      </c>
      <c r="F177" t="s">
        <v>3148</v>
      </c>
      <c r="G177" t="s">
        <v>3659</v>
      </c>
      <c r="H177" t="s">
        <v>23</v>
      </c>
      <c r="I177" t="s">
        <v>23</v>
      </c>
      <c r="J177" t="s">
        <v>3660</v>
      </c>
      <c r="K177" t="s">
        <v>3661</v>
      </c>
      <c r="L177" t="s">
        <v>3662</v>
      </c>
      <c r="M177" t="s">
        <v>3663</v>
      </c>
      <c r="N177" t="s">
        <v>3664</v>
      </c>
      <c r="O177" t="s">
        <v>413</v>
      </c>
      <c r="P177" t="s">
        <v>5809</v>
      </c>
      <c r="Q177" t="s">
        <v>5775</v>
      </c>
    </row>
    <row r="178" spans="1:17">
      <c r="A178">
        <v>2910041</v>
      </c>
      <c r="B178" t="s">
        <v>32</v>
      </c>
      <c r="C178" t="s">
        <v>3146</v>
      </c>
      <c r="D178" t="s">
        <v>3147</v>
      </c>
      <c r="E178" s="605" t="s">
        <v>412</v>
      </c>
      <c r="F178" t="s">
        <v>3148</v>
      </c>
      <c r="G178" t="s">
        <v>3659</v>
      </c>
      <c r="H178" t="s">
        <v>23</v>
      </c>
      <c r="I178" t="s">
        <v>23</v>
      </c>
      <c r="J178" t="s">
        <v>3660</v>
      </c>
      <c r="K178" t="s">
        <v>3661</v>
      </c>
      <c r="L178" t="s">
        <v>3662</v>
      </c>
      <c r="M178" t="s">
        <v>3663</v>
      </c>
      <c r="N178" t="s">
        <v>3664</v>
      </c>
      <c r="O178" t="s">
        <v>413</v>
      </c>
      <c r="P178" t="s">
        <v>5809</v>
      </c>
      <c r="Q178" t="s">
        <v>5775</v>
      </c>
    </row>
    <row r="179" spans="1:17">
      <c r="A179">
        <v>2911015</v>
      </c>
      <c r="B179" t="s">
        <v>57</v>
      </c>
      <c r="C179" t="s">
        <v>3146</v>
      </c>
      <c r="D179" t="s">
        <v>3147</v>
      </c>
      <c r="E179" s="605" t="s">
        <v>419</v>
      </c>
      <c r="F179" t="s">
        <v>3148</v>
      </c>
      <c r="G179" t="s">
        <v>5810</v>
      </c>
      <c r="H179" t="s">
        <v>23</v>
      </c>
      <c r="I179" t="s">
        <v>23</v>
      </c>
      <c r="J179" t="s">
        <v>5811</v>
      </c>
      <c r="K179" t="s">
        <v>5812</v>
      </c>
      <c r="L179" t="s">
        <v>5813</v>
      </c>
      <c r="M179" t="s">
        <v>5814</v>
      </c>
      <c r="N179" t="s">
        <v>23</v>
      </c>
      <c r="O179" t="s">
        <v>420</v>
      </c>
      <c r="P179" t="s">
        <v>425</v>
      </c>
      <c r="Q179" t="s">
        <v>371</v>
      </c>
    </row>
    <row r="180" spans="1:17">
      <c r="A180">
        <v>2911015</v>
      </c>
      <c r="B180" t="s">
        <v>57</v>
      </c>
      <c r="C180" t="s">
        <v>3146</v>
      </c>
      <c r="D180" t="s">
        <v>3147</v>
      </c>
      <c r="E180" s="605" t="s">
        <v>419</v>
      </c>
      <c r="F180" t="s">
        <v>3148</v>
      </c>
      <c r="G180" t="s">
        <v>5810</v>
      </c>
      <c r="H180" t="s">
        <v>23</v>
      </c>
      <c r="I180" t="s">
        <v>23</v>
      </c>
      <c r="J180" t="s">
        <v>5811</v>
      </c>
      <c r="K180" t="s">
        <v>5812</v>
      </c>
      <c r="L180" t="s">
        <v>5813</v>
      </c>
      <c r="M180" t="s">
        <v>5814</v>
      </c>
      <c r="N180" t="s">
        <v>23</v>
      </c>
      <c r="O180" t="s">
        <v>420</v>
      </c>
      <c r="P180" t="s">
        <v>425</v>
      </c>
      <c r="Q180" t="s">
        <v>371</v>
      </c>
    </row>
    <row r="181" spans="1:17">
      <c r="A181">
        <v>3011062</v>
      </c>
      <c r="B181" t="s">
        <v>29</v>
      </c>
      <c r="C181" t="s">
        <v>3146</v>
      </c>
      <c r="D181" t="s">
        <v>3147</v>
      </c>
      <c r="E181" s="605" t="s">
        <v>384</v>
      </c>
      <c r="F181" t="s">
        <v>3148</v>
      </c>
      <c r="G181" t="s">
        <v>3451</v>
      </c>
      <c r="H181" t="s">
        <v>3452</v>
      </c>
      <c r="I181" t="s">
        <v>23</v>
      </c>
      <c r="J181" t="s">
        <v>3453</v>
      </c>
      <c r="K181" t="s">
        <v>3454</v>
      </c>
      <c r="L181" t="s">
        <v>3455</v>
      </c>
      <c r="M181" t="s">
        <v>3456</v>
      </c>
      <c r="N181" t="s">
        <v>3457</v>
      </c>
      <c r="O181" t="s">
        <v>385</v>
      </c>
      <c r="P181" t="s">
        <v>5815</v>
      </c>
      <c r="Q181" t="s">
        <v>2048</v>
      </c>
    </row>
    <row r="182" spans="1:17">
      <c r="A182">
        <v>3011062</v>
      </c>
      <c r="B182" t="s">
        <v>29</v>
      </c>
      <c r="C182" t="s">
        <v>3146</v>
      </c>
      <c r="D182" t="s">
        <v>3147</v>
      </c>
      <c r="E182" s="605" t="s">
        <v>384</v>
      </c>
      <c r="F182" t="s">
        <v>3148</v>
      </c>
      <c r="G182" t="s">
        <v>3451</v>
      </c>
      <c r="H182" t="s">
        <v>3452</v>
      </c>
      <c r="I182" t="s">
        <v>23</v>
      </c>
      <c r="J182" t="s">
        <v>3453</v>
      </c>
      <c r="K182" t="s">
        <v>3454</v>
      </c>
      <c r="L182" t="s">
        <v>3455</v>
      </c>
      <c r="M182" t="s">
        <v>3456</v>
      </c>
      <c r="N182" t="s">
        <v>3457</v>
      </c>
      <c r="O182" t="s">
        <v>385</v>
      </c>
      <c r="P182" t="s">
        <v>5815</v>
      </c>
      <c r="Q182" t="s">
        <v>2048</v>
      </c>
    </row>
    <row r="183" spans="1:17">
      <c r="A183">
        <v>3011153</v>
      </c>
      <c r="B183" t="s">
        <v>47</v>
      </c>
      <c r="C183" t="s">
        <v>3146</v>
      </c>
      <c r="D183" t="s">
        <v>3147</v>
      </c>
      <c r="E183" s="605" t="s">
        <v>419</v>
      </c>
      <c r="F183" t="s">
        <v>3148</v>
      </c>
      <c r="G183" t="s">
        <v>5678</v>
      </c>
      <c r="H183" t="s">
        <v>23</v>
      </c>
      <c r="I183" t="s">
        <v>23</v>
      </c>
      <c r="J183" t="s">
        <v>5679</v>
      </c>
      <c r="K183" t="s">
        <v>5680</v>
      </c>
      <c r="L183" t="s">
        <v>5681</v>
      </c>
      <c r="M183" t="s">
        <v>5682</v>
      </c>
      <c r="N183" t="s">
        <v>23</v>
      </c>
      <c r="O183" t="s">
        <v>420</v>
      </c>
      <c r="P183" t="s">
        <v>426</v>
      </c>
      <c r="Q183" t="s">
        <v>5816</v>
      </c>
    </row>
    <row r="184" spans="1:17">
      <c r="A184">
        <v>3111532</v>
      </c>
      <c r="B184" t="s">
        <v>59</v>
      </c>
      <c r="C184" t="s">
        <v>3146</v>
      </c>
      <c r="D184" t="s">
        <v>3147</v>
      </c>
      <c r="E184" s="605" t="s">
        <v>384</v>
      </c>
      <c r="F184" t="s">
        <v>3148</v>
      </c>
      <c r="G184" t="s">
        <v>3666</v>
      </c>
      <c r="H184" t="s">
        <v>23</v>
      </c>
      <c r="I184" t="s">
        <v>23</v>
      </c>
      <c r="J184" t="s">
        <v>3667</v>
      </c>
      <c r="K184" t="s">
        <v>3668</v>
      </c>
      <c r="L184" t="s">
        <v>3669</v>
      </c>
      <c r="M184" t="s">
        <v>3670</v>
      </c>
      <c r="N184" t="s">
        <v>3671</v>
      </c>
      <c r="O184" t="s">
        <v>385</v>
      </c>
      <c r="P184" t="s">
        <v>5817</v>
      </c>
      <c r="Q184" t="s">
        <v>81</v>
      </c>
    </row>
    <row r="185" spans="1:17">
      <c r="A185">
        <v>3111532</v>
      </c>
      <c r="B185" t="s">
        <v>59</v>
      </c>
      <c r="C185" t="s">
        <v>3146</v>
      </c>
      <c r="D185" t="s">
        <v>3147</v>
      </c>
      <c r="E185" s="605" t="s">
        <v>384</v>
      </c>
      <c r="F185" t="s">
        <v>3148</v>
      </c>
      <c r="G185" t="s">
        <v>3666</v>
      </c>
      <c r="H185" t="s">
        <v>23</v>
      </c>
      <c r="I185" t="s">
        <v>23</v>
      </c>
      <c r="J185" t="s">
        <v>3667</v>
      </c>
      <c r="K185" t="s">
        <v>3668</v>
      </c>
      <c r="L185" t="s">
        <v>3669</v>
      </c>
      <c r="M185" t="s">
        <v>3670</v>
      </c>
      <c r="N185" t="s">
        <v>3671</v>
      </c>
      <c r="O185" t="s">
        <v>385</v>
      </c>
      <c r="P185" t="s">
        <v>5817</v>
      </c>
      <c r="Q185" t="s">
        <v>81</v>
      </c>
    </row>
    <row r="186" spans="1:17">
      <c r="A186">
        <v>3111573</v>
      </c>
      <c r="B186" t="s">
        <v>53</v>
      </c>
      <c r="C186" t="s">
        <v>3146</v>
      </c>
      <c r="D186" t="s">
        <v>3147</v>
      </c>
      <c r="E186" s="605" t="s">
        <v>412</v>
      </c>
      <c r="F186" t="s">
        <v>3148</v>
      </c>
      <c r="G186" t="s">
        <v>3672</v>
      </c>
      <c r="H186" t="s">
        <v>23</v>
      </c>
      <c r="I186" t="s">
        <v>23</v>
      </c>
      <c r="J186" t="s">
        <v>3410</v>
      </c>
      <c r="K186" t="s">
        <v>3673</v>
      </c>
      <c r="L186" t="s">
        <v>3674</v>
      </c>
      <c r="M186" t="s">
        <v>3675</v>
      </c>
      <c r="N186" t="s">
        <v>3676</v>
      </c>
      <c r="O186" t="s">
        <v>413</v>
      </c>
      <c r="P186" t="s">
        <v>5818</v>
      </c>
      <c r="Q186" t="s">
        <v>166</v>
      </c>
    </row>
    <row r="187" spans="1:17">
      <c r="A187">
        <v>3111573</v>
      </c>
      <c r="B187" t="s">
        <v>53</v>
      </c>
      <c r="C187" t="s">
        <v>3146</v>
      </c>
      <c r="D187" t="s">
        <v>3147</v>
      </c>
      <c r="E187" s="605" t="s">
        <v>412</v>
      </c>
      <c r="F187" t="s">
        <v>3148</v>
      </c>
      <c r="G187" t="s">
        <v>3672</v>
      </c>
      <c r="H187" t="s">
        <v>23</v>
      </c>
      <c r="I187" t="s">
        <v>23</v>
      </c>
      <c r="J187" t="s">
        <v>3410</v>
      </c>
      <c r="K187" t="s">
        <v>3673</v>
      </c>
      <c r="L187" t="s">
        <v>3674</v>
      </c>
      <c r="M187" t="s">
        <v>3675</v>
      </c>
      <c r="N187" t="s">
        <v>3676</v>
      </c>
      <c r="O187" t="s">
        <v>413</v>
      </c>
      <c r="P187" t="s">
        <v>5818</v>
      </c>
      <c r="Q187" t="s">
        <v>166</v>
      </c>
    </row>
    <row r="188" spans="1:17">
      <c r="A188">
        <v>3210524</v>
      </c>
      <c r="B188" t="s">
        <v>32</v>
      </c>
      <c r="C188" t="s">
        <v>3146</v>
      </c>
      <c r="D188" t="s">
        <v>3147</v>
      </c>
      <c r="E188" s="605" t="s">
        <v>419</v>
      </c>
      <c r="F188" t="s">
        <v>3148</v>
      </c>
      <c r="G188" t="s">
        <v>5819</v>
      </c>
      <c r="H188" t="s">
        <v>23</v>
      </c>
      <c r="I188" t="s">
        <v>23</v>
      </c>
      <c r="J188" t="s">
        <v>5259</v>
      </c>
      <c r="K188" t="s">
        <v>5820</v>
      </c>
      <c r="L188" t="s">
        <v>5821</v>
      </c>
      <c r="M188" t="s">
        <v>5822</v>
      </c>
      <c r="N188" t="s">
        <v>5823</v>
      </c>
      <c r="O188" t="s">
        <v>420</v>
      </c>
      <c r="P188" t="s">
        <v>474</v>
      </c>
      <c r="Q188" t="s">
        <v>2072</v>
      </c>
    </row>
    <row r="189" spans="1:17">
      <c r="A189">
        <v>3211019</v>
      </c>
      <c r="B189" t="s">
        <v>62</v>
      </c>
      <c r="C189" t="s">
        <v>3146</v>
      </c>
      <c r="D189" t="s">
        <v>3147</v>
      </c>
      <c r="E189" s="605" t="s">
        <v>412</v>
      </c>
      <c r="F189" t="s">
        <v>3148</v>
      </c>
      <c r="G189" t="s">
        <v>3415</v>
      </c>
      <c r="H189" t="s">
        <v>23</v>
      </c>
      <c r="I189" t="s">
        <v>23</v>
      </c>
      <c r="J189" t="s">
        <v>3416</v>
      </c>
      <c r="K189" t="s">
        <v>3417</v>
      </c>
      <c r="L189" t="s">
        <v>3418</v>
      </c>
      <c r="M189" t="s">
        <v>3419</v>
      </c>
      <c r="N189" t="s">
        <v>3420</v>
      </c>
      <c r="O189" t="s">
        <v>413</v>
      </c>
      <c r="P189" t="s">
        <v>5824</v>
      </c>
      <c r="Q189" t="s">
        <v>26</v>
      </c>
    </row>
    <row r="190" spans="1:17">
      <c r="A190">
        <v>3211019</v>
      </c>
      <c r="B190" t="s">
        <v>62</v>
      </c>
      <c r="C190" t="s">
        <v>3146</v>
      </c>
      <c r="D190" t="s">
        <v>3147</v>
      </c>
      <c r="E190" s="605" t="s">
        <v>412</v>
      </c>
      <c r="F190" t="s">
        <v>3148</v>
      </c>
      <c r="G190" t="s">
        <v>3415</v>
      </c>
      <c r="H190" t="s">
        <v>23</v>
      </c>
      <c r="I190" t="s">
        <v>23</v>
      </c>
      <c r="J190" t="s">
        <v>3416</v>
      </c>
      <c r="K190" t="s">
        <v>3417</v>
      </c>
      <c r="L190" t="s">
        <v>3418</v>
      </c>
      <c r="M190" t="s">
        <v>3419</v>
      </c>
      <c r="N190" t="s">
        <v>3420</v>
      </c>
      <c r="O190" t="s">
        <v>413</v>
      </c>
      <c r="P190" t="s">
        <v>5824</v>
      </c>
      <c r="Q190" t="s">
        <v>26</v>
      </c>
    </row>
    <row r="191" spans="1:17">
      <c r="A191">
        <v>3211209</v>
      </c>
      <c r="B191" t="s">
        <v>22</v>
      </c>
      <c r="C191" t="s">
        <v>3146</v>
      </c>
      <c r="D191" t="s">
        <v>3147</v>
      </c>
      <c r="E191" s="605" t="s">
        <v>419</v>
      </c>
      <c r="F191" t="s">
        <v>3148</v>
      </c>
      <c r="G191" t="s">
        <v>3939</v>
      </c>
      <c r="H191" t="s">
        <v>23</v>
      </c>
      <c r="I191" t="s">
        <v>23</v>
      </c>
      <c r="J191" t="s">
        <v>3940</v>
      </c>
      <c r="K191" t="s">
        <v>3941</v>
      </c>
      <c r="L191" t="s">
        <v>3942</v>
      </c>
      <c r="M191" t="s">
        <v>3943</v>
      </c>
      <c r="N191" t="s">
        <v>3944</v>
      </c>
      <c r="O191" t="s">
        <v>420</v>
      </c>
      <c r="P191" t="s">
        <v>63</v>
      </c>
      <c r="Q191" t="s">
        <v>2072</v>
      </c>
    </row>
    <row r="192" spans="1:17">
      <c r="A192">
        <v>3211472</v>
      </c>
      <c r="B192" t="s">
        <v>86</v>
      </c>
      <c r="C192" t="s">
        <v>3146</v>
      </c>
      <c r="D192" t="s">
        <v>3147</v>
      </c>
      <c r="E192" s="605" t="s">
        <v>419</v>
      </c>
      <c r="F192" t="s">
        <v>3148</v>
      </c>
      <c r="G192" t="s">
        <v>3945</v>
      </c>
      <c r="H192" t="s">
        <v>23</v>
      </c>
      <c r="I192" t="s">
        <v>23</v>
      </c>
      <c r="J192" t="s">
        <v>3946</v>
      </c>
      <c r="K192" t="s">
        <v>3947</v>
      </c>
      <c r="L192" t="s">
        <v>3948</v>
      </c>
      <c r="M192" t="s">
        <v>3949</v>
      </c>
      <c r="N192" t="s">
        <v>3950</v>
      </c>
      <c r="O192" t="s">
        <v>420</v>
      </c>
      <c r="P192" t="s">
        <v>381</v>
      </c>
      <c r="Q192" t="s">
        <v>81</v>
      </c>
    </row>
    <row r="193" spans="1:17">
      <c r="A193">
        <v>3211472</v>
      </c>
      <c r="B193" t="s">
        <v>86</v>
      </c>
      <c r="C193" t="s">
        <v>3146</v>
      </c>
      <c r="D193" t="s">
        <v>3147</v>
      </c>
      <c r="E193" s="605" t="s">
        <v>419</v>
      </c>
      <c r="F193" t="s">
        <v>3148</v>
      </c>
      <c r="G193" t="s">
        <v>3945</v>
      </c>
      <c r="H193" t="s">
        <v>23</v>
      </c>
      <c r="I193" t="s">
        <v>23</v>
      </c>
      <c r="J193" t="s">
        <v>3946</v>
      </c>
      <c r="K193" t="s">
        <v>3947</v>
      </c>
      <c r="L193" t="s">
        <v>3948</v>
      </c>
      <c r="M193" t="s">
        <v>3949</v>
      </c>
      <c r="N193" t="s">
        <v>3950</v>
      </c>
      <c r="O193" t="s">
        <v>420</v>
      </c>
      <c r="P193" t="s">
        <v>381</v>
      </c>
      <c r="Q193" t="s">
        <v>81</v>
      </c>
    </row>
    <row r="194" spans="1:17">
      <c r="A194">
        <v>3310704</v>
      </c>
      <c r="B194" t="s">
        <v>98</v>
      </c>
      <c r="C194" t="s">
        <v>3146</v>
      </c>
      <c r="D194" t="s">
        <v>3147</v>
      </c>
      <c r="E194" s="605" t="s">
        <v>384</v>
      </c>
      <c r="F194" t="s">
        <v>3148</v>
      </c>
      <c r="G194" t="s">
        <v>3677</v>
      </c>
      <c r="H194" t="s">
        <v>3678</v>
      </c>
      <c r="I194" t="s">
        <v>23</v>
      </c>
      <c r="J194" t="s">
        <v>3679</v>
      </c>
      <c r="K194" t="s">
        <v>3680</v>
      </c>
      <c r="L194" t="s">
        <v>3681</v>
      </c>
      <c r="M194" t="s">
        <v>3682</v>
      </c>
      <c r="N194" t="s">
        <v>3683</v>
      </c>
      <c r="O194" t="s">
        <v>385</v>
      </c>
      <c r="P194" t="s">
        <v>5825</v>
      </c>
      <c r="Q194" t="s">
        <v>223</v>
      </c>
    </row>
    <row r="195" spans="1:17">
      <c r="A195">
        <v>3310704</v>
      </c>
      <c r="B195" t="s">
        <v>98</v>
      </c>
      <c r="C195" t="s">
        <v>3146</v>
      </c>
      <c r="D195" t="s">
        <v>3147</v>
      </c>
      <c r="E195" s="605" t="s">
        <v>384</v>
      </c>
      <c r="F195" t="s">
        <v>3148</v>
      </c>
      <c r="G195" t="s">
        <v>3677</v>
      </c>
      <c r="H195" t="s">
        <v>3678</v>
      </c>
      <c r="I195" t="s">
        <v>23</v>
      </c>
      <c r="J195" t="s">
        <v>3679</v>
      </c>
      <c r="K195" t="s">
        <v>3680</v>
      </c>
      <c r="L195" t="s">
        <v>3681</v>
      </c>
      <c r="M195" t="s">
        <v>3682</v>
      </c>
      <c r="N195" t="s">
        <v>3683</v>
      </c>
      <c r="O195" t="s">
        <v>385</v>
      </c>
      <c r="P195" t="s">
        <v>5825</v>
      </c>
      <c r="Q195" t="s">
        <v>223</v>
      </c>
    </row>
    <row r="196" spans="1:17">
      <c r="A196">
        <v>5010021</v>
      </c>
      <c r="B196" t="s">
        <v>77</v>
      </c>
      <c r="C196" t="s">
        <v>3146</v>
      </c>
      <c r="D196" t="s">
        <v>3147</v>
      </c>
      <c r="E196" s="605" t="s">
        <v>384</v>
      </c>
      <c r="F196" t="s">
        <v>3148</v>
      </c>
      <c r="G196" t="s">
        <v>3951</v>
      </c>
      <c r="H196" t="s">
        <v>23</v>
      </c>
      <c r="I196" t="s">
        <v>23</v>
      </c>
      <c r="J196" t="s">
        <v>3952</v>
      </c>
      <c r="K196" t="s">
        <v>3953</v>
      </c>
      <c r="L196" t="s">
        <v>3954</v>
      </c>
      <c r="M196" t="s">
        <v>3955</v>
      </c>
      <c r="N196" t="s">
        <v>3956</v>
      </c>
      <c r="O196" t="s">
        <v>385</v>
      </c>
      <c r="P196" t="s">
        <v>5826</v>
      </c>
      <c r="Q196" t="s">
        <v>106</v>
      </c>
    </row>
    <row r="197" spans="1:17">
      <c r="A197">
        <v>5010021</v>
      </c>
      <c r="B197" t="s">
        <v>77</v>
      </c>
      <c r="C197" t="s">
        <v>3146</v>
      </c>
      <c r="D197" t="s">
        <v>3147</v>
      </c>
      <c r="E197" s="605" t="s">
        <v>384</v>
      </c>
      <c r="F197" t="s">
        <v>3148</v>
      </c>
      <c r="G197" t="s">
        <v>3951</v>
      </c>
      <c r="H197" t="s">
        <v>23</v>
      </c>
      <c r="I197" t="s">
        <v>23</v>
      </c>
      <c r="J197" t="s">
        <v>3952</v>
      </c>
      <c r="K197" t="s">
        <v>3953</v>
      </c>
      <c r="L197" t="s">
        <v>3954</v>
      </c>
      <c r="M197" t="s">
        <v>3955</v>
      </c>
      <c r="N197" t="s">
        <v>3956</v>
      </c>
      <c r="O197" t="s">
        <v>385</v>
      </c>
      <c r="P197" t="s">
        <v>5826</v>
      </c>
      <c r="Q197" t="s">
        <v>106</v>
      </c>
    </row>
    <row r="198" spans="1:17">
      <c r="A198">
        <v>5010047</v>
      </c>
      <c r="B198" t="s">
        <v>95</v>
      </c>
      <c r="C198" t="s">
        <v>3146</v>
      </c>
      <c r="D198" t="s">
        <v>3147</v>
      </c>
      <c r="E198" s="605" t="s">
        <v>384</v>
      </c>
      <c r="F198" t="s">
        <v>3148</v>
      </c>
      <c r="G198" t="s">
        <v>5827</v>
      </c>
      <c r="H198" t="s">
        <v>23</v>
      </c>
      <c r="I198" t="s">
        <v>23</v>
      </c>
      <c r="J198" t="s">
        <v>5828</v>
      </c>
      <c r="K198" t="s">
        <v>5829</v>
      </c>
      <c r="L198" t="s">
        <v>5830</v>
      </c>
      <c r="M198" t="s">
        <v>5831</v>
      </c>
      <c r="N198" t="s">
        <v>5832</v>
      </c>
      <c r="O198" t="s">
        <v>385</v>
      </c>
      <c r="P198" t="s">
        <v>5833</v>
      </c>
      <c r="Q198" t="s">
        <v>214</v>
      </c>
    </row>
    <row r="199" spans="1:17">
      <c r="A199">
        <v>5010047</v>
      </c>
      <c r="B199" t="s">
        <v>95</v>
      </c>
      <c r="C199" t="s">
        <v>3146</v>
      </c>
      <c r="D199" t="s">
        <v>3147</v>
      </c>
      <c r="E199" s="605" t="s">
        <v>384</v>
      </c>
      <c r="F199" t="s">
        <v>3148</v>
      </c>
      <c r="G199" t="s">
        <v>5827</v>
      </c>
      <c r="H199" t="s">
        <v>23</v>
      </c>
      <c r="I199" t="s">
        <v>23</v>
      </c>
      <c r="J199" t="s">
        <v>5828</v>
      </c>
      <c r="K199" t="s">
        <v>5829</v>
      </c>
      <c r="L199" t="s">
        <v>5830</v>
      </c>
      <c r="M199" t="s">
        <v>5831</v>
      </c>
      <c r="N199" t="s">
        <v>5832</v>
      </c>
      <c r="O199" t="s">
        <v>385</v>
      </c>
      <c r="P199" t="s">
        <v>5833</v>
      </c>
      <c r="Q199" t="s">
        <v>214</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E124"/>
  <sheetViews>
    <sheetView workbookViewId="0">
      <selection activeCell="S11" sqref="S11"/>
    </sheetView>
  </sheetViews>
  <sheetFormatPr defaultColWidth="8.75" defaultRowHeight="18.75"/>
  <cols>
    <col min="1" max="1" width="12.625" style="209" bestFit="1" customWidth="1"/>
    <col min="2" max="2" width="4.25" style="209" customWidth="1"/>
    <col min="3" max="3" width="59.25" style="209" bestFit="1" customWidth="1"/>
    <col min="4" max="4" width="12.375" style="209" bestFit="1" customWidth="1"/>
    <col min="5" max="5" width="73.625" style="209" bestFit="1" customWidth="1"/>
    <col min="6" max="16384" width="8.75" style="209"/>
  </cols>
  <sheetData>
    <row r="1" spans="1:5" s="1546" customFormat="1" ht="16.5">
      <c r="A1" s="1546">
        <v>110156</v>
      </c>
      <c r="B1" s="1546" t="s">
        <v>22</v>
      </c>
      <c r="C1" s="1546" t="s">
        <v>6146</v>
      </c>
      <c r="D1" s="1546" t="s">
        <v>6147</v>
      </c>
      <c r="E1" s="1546" t="s">
        <v>6148</v>
      </c>
    </row>
    <row r="2" spans="1:5" s="1546" customFormat="1" ht="16.5">
      <c r="A2" s="1546">
        <v>110875</v>
      </c>
      <c r="B2" s="1546" t="s">
        <v>27</v>
      </c>
      <c r="C2" s="1546" t="s">
        <v>6149</v>
      </c>
      <c r="D2" s="1546" t="s">
        <v>6150</v>
      </c>
      <c r="E2" s="1546" t="s">
        <v>6151</v>
      </c>
    </row>
    <row r="3" spans="1:5" s="1546" customFormat="1" ht="16.5">
      <c r="A3" s="1546">
        <v>111014</v>
      </c>
      <c r="B3" s="1546" t="s">
        <v>29</v>
      </c>
      <c r="C3" s="1546" t="s">
        <v>4051</v>
      </c>
      <c r="D3" s="1546" t="s">
        <v>6152</v>
      </c>
      <c r="E3" s="1546" t="s">
        <v>4053</v>
      </c>
    </row>
    <row r="4" spans="1:5" s="1546" customFormat="1" ht="16.5">
      <c r="A4" s="1546">
        <v>112434</v>
      </c>
      <c r="B4" s="1546" t="s">
        <v>32</v>
      </c>
      <c r="C4" s="1546" t="s">
        <v>3458</v>
      </c>
      <c r="D4" s="1546" t="s">
        <v>6153</v>
      </c>
      <c r="E4" s="1546" t="s">
        <v>3460</v>
      </c>
    </row>
    <row r="5" spans="1:5" s="1546" customFormat="1" ht="16.5">
      <c r="A5" s="1546">
        <v>112509</v>
      </c>
      <c r="B5" s="1546" t="s">
        <v>34</v>
      </c>
      <c r="C5" s="1546" t="s">
        <v>5278</v>
      </c>
      <c r="D5" s="1546" t="s">
        <v>6154</v>
      </c>
      <c r="E5" s="1546" t="s">
        <v>5279</v>
      </c>
    </row>
    <row r="6" spans="1:5" s="1546" customFormat="1" ht="16.5">
      <c r="A6" s="1546">
        <v>112863</v>
      </c>
      <c r="B6" s="1546" t="s">
        <v>37</v>
      </c>
      <c r="C6" s="1546" t="s">
        <v>3464</v>
      </c>
      <c r="D6" s="1546" t="s">
        <v>6155</v>
      </c>
      <c r="E6" s="1546" t="s">
        <v>3466</v>
      </c>
    </row>
    <row r="7" spans="1:5" s="1546" customFormat="1" ht="16.5">
      <c r="A7" s="1546">
        <v>113044</v>
      </c>
      <c r="B7" s="1546" t="s">
        <v>39</v>
      </c>
      <c r="C7" s="1546" t="s">
        <v>3685</v>
      </c>
      <c r="D7" s="1546" t="s">
        <v>6154</v>
      </c>
      <c r="E7" s="1546" t="s">
        <v>3687</v>
      </c>
    </row>
    <row r="8" spans="1:5" s="1546" customFormat="1" ht="16.5">
      <c r="A8" s="1546">
        <v>113515</v>
      </c>
      <c r="B8" s="1546" t="s">
        <v>41</v>
      </c>
      <c r="C8" s="1546" t="s">
        <v>6156</v>
      </c>
      <c r="D8" s="1546" t="s">
        <v>6157</v>
      </c>
      <c r="E8" s="1546" t="s">
        <v>6158</v>
      </c>
    </row>
    <row r="9" spans="1:5" s="1546" customFormat="1" ht="16.5">
      <c r="A9" s="1546">
        <v>113887</v>
      </c>
      <c r="B9" s="1546" t="s">
        <v>43</v>
      </c>
      <c r="C9" s="1546" t="s">
        <v>6159</v>
      </c>
      <c r="D9" s="1546" t="s">
        <v>6160</v>
      </c>
      <c r="E9" s="1546" t="s">
        <v>6161</v>
      </c>
    </row>
    <row r="10" spans="1:5" s="1546" customFormat="1" ht="16.5">
      <c r="A10" s="1546">
        <v>114091</v>
      </c>
      <c r="B10" s="1546" t="s">
        <v>45</v>
      </c>
      <c r="C10" s="1546" t="s">
        <v>3692</v>
      </c>
      <c r="D10" s="1546" t="s">
        <v>6162</v>
      </c>
      <c r="E10" s="1546" t="s">
        <v>3695</v>
      </c>
    </row>
    <row r="11" spans="1:5" s="1546" customFormat="1" ht="16.5">
      <c r="A11" s="1546">
        <v>114265</v>
      </c>
      <c r="B11" s="1546" t="s">
        <v>47</v>
      </c>
      <c r="C11" s="1546" t="s">
        <v>6097</v>
      </c>
      <c r="D11" s="1546" t="s">
        <v>6163</v>
      </c>
      <c r="E11" s="1546" t="s">
        <v>6164</v>
      </c>
    </row>
    <row r="12" spans="1:5" s="1546" customFormat="1" ht="16.5">
      <c r="A12" s="1546">
        <v>114471</v>
      </c>
      <c r="B12" s="1546" t="s">
        <v>49</v>
      </c>
      <c r="C12" s="1546" t="s">
        <v>6165</v>
      </c>
      <c r="D12" s="1546" t="s">
        <v>6166</v>
      </c>
      <c r="E12" s="1546" t="s">
        <v>6167</v>
      </c>
    </row>
    <row r="13" spans="1:5" s="1546" customFormat="1" ht="16.5">
      <c r="A13" s="1546">
        <v>114687</v>
      </c>
      <c r="B13" s="1546" t="s">
        <v>51</v>
      </c>
      <c r="C13" s="1546" t="s">
        <v>3470</v>
      </c>
      <c r="D13" s="1546" t="s">
        <v>6168</v>
      </c>
      <c r="E13" s="1546" t="s">
        <v>3472</v>
      </c>
    </row>
    <row r="14" spans="1:5" s="1546" customFormat="1" ht="16.5">
      <c r="A14" s="1546">
        <v>114810</v>
      </c>
      <c r="B14" s="1546" t="s">
        <v>53</v>
      </c>
      <c r="C14" s="1546" t="s">
        <v>4150</v>
      </c>
      <c r="D14" s="1546" t="s">
        <v>6169</v>
      </c>
      <c r="E14" s="1546" t="s">
        <v>4152</v>
      </c>
    </row>
    <row r="15" spans="1:5" s="1546" customFormat="1" ht="16.5">
      <c r="A15" s="1546">
        <v>115577</v>
      </c>
      <c r="B15" s="1546" t="s">
        <v>55</v>
      </c>
      <c r="C15" s="1546" t="s">
        <v>3476</v>
      </c>
      <c r="D15" s="1546" t="s">
        <v>6170</v>
      </c>
      <c r="E15" s="1546" t="s">
        <v>3477</v>
      </c>
    </row>
    <row r="16" spans="1:5" s="1546" customFormat="1" ht="16.5">
      <c r="A16" s="1546">
        <v>116278</v>
      </c>
      <c r="B16" s="1546" t="s">
        <v>57</v>
      </c>
      <c r="C16" s="1546" t="s">
        <v>3700</v>
      </c>
      <c r="D16" s="1546" t="s">
        <v>6171</v>
      </c>
      <c r="E16" s="1546" t="s">
        <v>3703</v>
      </c>
    </row>
    <row r="17" spans="1:5" s="1546" customFormat="1" ht="16.5">
      <c r="A17" s="1546">
        <v>116930</v>
      </c>
      <c r="B17" s="1546" t="s">
        <v>59</v>
      </c>
      <c r="C17" s="1546" t="s">
        <v>3708</v>
      </c>
      <c r="D17" s="1546" t="s">
        <v>6172</v>
      </c>
      <c r="E17" s="1546" t="s">
        <v>3711</v>
      </c>
    </row>
    <row r="18" spans="1:5" s="1546" customFormat="1" ht="16.5">
      <c r="A18" s="1546">
        <v>116989</v>
      </c>
      <c r="B18" s="1546" t="s">
        <v>62</v>
      </c>
      <c r="C18" s="1546" t="s">
        <v>3481</v>
      </c>
      <c r="D18" s="1546" t="s">
        <v>6170</v>
      </c>
      <c r="E18" s="1546" t="s">
        <v>3482</v>
      </c>
    </row>
    <row r="19" spans="1:5" s="1546" customFormat="1" ht="16.5">
      <c r="A19" s="1546">
        <v>117409</v>
      </c>
      <c r="B19" s="1546" t="s">
        <v>75</v>
      </c>
      <c r="C19" s="1546" t="s">
        <v>3715</v>
      </c>
      <c r="D19" s="1546" t="s">
        <v>6170</v>
      </c>
      <c r="E19" s="1546" t="s">
        <v>3716</v>
      </c>
    </row>
    <row r="20" spans="1:5" s="1546" customFormat="1" ht="16.5">
      <c r="A20" s="1546">
        <v>118035</v>
      </c>
      <c r="B20" s="1546" t="s">
        <v>76</v>
      </c>
      <c r="C20" s="1546" t="s">
        <v>3425</v>
      </c>
      <c r="D20" s="1546" t="s">
        <v>6173</v>
      </c>
      <c r="E20" s="1546" t="s">
        <v>3428</v>
      </c>
    </row>
    <row r="21" spans="1:5" s="1546" customFormat="1" ht="16.5">
      <c r="A21" s="1546">
        <v>118100</v>
      </c>
      <c r="B21" s="1546" t="s">
        <v>77</v>
      </c>
      <c r="C21" s="1546" t="s">
        <v>3432</v>
      </c>
      <c r="D21" s="1546" t="s">
        <v>6174</v>
      </c>
      <c r="E21" s="1546" t="s">
        <v>3434</v>
      </c>
    </row>
    <row r="22" spans="1:5" s="1546" customFormat="1" ht="16.5">
      <c r="A22" s="1546">
        <v>210097</v>
      </c>
      <c r="B22" s="1546" t="s">
        <v>79</v>
      </c>
      <c r="C22" s="1546" t="s">
        <v>3201</v>
      </c>
      <c r="D22" s="1546" t="s">
        <v>6175</v>
      </c>
      <c r="E22" s="1546" t="s">
        <v>3203</v>
      </c>
    </row>
    <row r="23" spans="1:5" s="1546" customFormat="1" ht="16.5">
      <c r="A23" s="1546">
        <v>210246</v>
      </c>
      <c r="B23" s="1546" t="s">
        <v>80</v>
      </c>
      <c r="C23" s="1546" t="s">
        <v>3207</v>
      </c>
      <c r="D23" s="1546" t="s">
        <v>6176</v>
      </c>
      <c r="E23" s="1546" t="s">
        <v>3210</v>
      </c>
    </row>
    <row r="24" spans="1:5" s="1546" customFormat="1" ht="16.5">
      <c r="A24" s="1546">
        <v>211681</v>
      </c>
      <c r="B24" s="1546" t="s">
        <v>82</v>
      </c>
      <c r="C24" s="1546" t="s">
        <v>3958</v>
      </c>
      <c r="D24" s="1546" t="s">
        <v>6177</v>
      </c>
      <c r="E24" s="1546" t="s">
        <v>3960</v>
      </c>
    </row>
    <row r="25" spans="1:5" s="1546" customFormat="1" ht="16.5">
      <c r="A25" s="1546">
        <v>211772</v>
      </c>
      <c r="B25" s="1546" t="s">
        <v>83</v>
      </c>
      <c r="C25" s="1546" t="s">
        <v>3487</v>
      </c>
      <c r="D25" s="1546" t="s">
        <v>6178</v>
      </c>
      <c r="E25" s="1546" t="s">
        <v>3490</v>
      </c>
    </row>
    <row r="26" spans="1:5" s="1546" customFormat="1" ht="16.5">
      <c r="A26" s="1546">
        <v>212911</v>
      </c>
      <c r="B26" s="1546" t="s">
        <v>84</v>
      </c>
      <c r="C26" s="1546" t="s">
        <v>3720</v>
      </c>
      <c r="D26" s="1546" t="s">
        <v>6179</v>
      </c>
      <c r="E26" s="1546" t="s">
        <v>3723</v>
      </c>
    </row>
    <row r="27" spans="1:5" s="1546" customFormat="1" ht="16.5">
      <c r="A27" s="1546">
        <v>213208</v>
      </c>
      <c r="B27" s="1546" t="s">
        <v>85</v>
      </c>
      <c r="C27" s="1546" t="s">
        <v>3219</v>
      </c>
      <c r="D27" s="1546" t="s">
        <v>6180</v>
      </c>
      <c r="E27" s="1546" t="s">
        <v>3222</v>
      </c>
    </row>
    <row r="28" spans="1:5" s="1546" customFormat="1" ht="16.5">
      <c r="A28" s="1546">
        <v>213273</v>
      </c>
      <c r="B28" s="1546" t="s">
        <v>86</v>
      </c>
      <c r="C28" s="1546" t="s">
        <v>6181</v>
      </c>
      <c r="D28" s="1546" t="s">
        <v>6182</v>
      </c>
      <c r="E28" s="1546" t="s">
        <v>6183</v>
      </c>
    </row>
    <row r="29" spans="1:5" s="1546" customFormat="1" ht="16.5">
      <c r="A29" s="1546">
        <v>310525</v>
      </c>
      <c r="B29" s="1546" t="s">
        <v>87</v>
      </c>
      <c r="C29" s="1546" t="s">
        <v>3965</v>
      </c>
      <c r="D29" s="1546" t="s">
        <v>6184</v>
      </c>
      <c r="E29" s="1546" t="s">
        <v>3967</v>
      </c>
    </row>
    <row r="30" spans="1:5" s="1546" customFormat="1" ht="16.5">
      <c r="A30" s="1546">
        <v>310558</v>
      </c>
      <c r="B30" s="1546" t="s">
        <v>88</v>
      </c>
      <c r="C30" s="1546" t="s">
        <v>4057</v>
      </c>
      <c r="D30" s="1546" t="s">
        <v>6185</v>
      </c>
      <c r="E30" s="1546" t="s">
        <v>4059</v>
      </c>
    </row>
    <row r="31" spans="1:5" s="1546" customFormat="1" ht="16.5">
      <c r="A31" s="1546">
        <v>310640</v>
      </c>
      <c r="B31" s="1546" t="s">
        <v>89</v>
      </c>
      <c r="C31" s="1546" t="s">
        <v>3495</v>
      </c>
      <c r="D31" s="1546" t="s">
        <v>6186</v>
      </c>
      <c r="E31" s="1546" t="s">
        <v>3498</v>
      </c>
    </row>
    <row r="32" spans="1:5" s="1546" customFormat="1" ht="16.5">
      <c r="A32" s="1546">
        <v>310822</v>
      </c>
      <c r="B32" s="1546" t="s">
        <v>90</v>
      </c>
      <c r="C32" s="1546" t="s">
        <v>5730</v>
      </c>
      <c r="D32" s="1546" t="s">
        <v>6187</v>
      </c>
      <c r="E32" s="1546" t="s">
        <v>5732</v>
      </c>
    </row>
    <row r="33" spans="1:5" s="1546" customFormat="1" ht="16.5">
      <c r="A33" s="1546">
        <v>310947</v>
      </c>
      <c r="B33" s="1546" t="s">
        <v>91</v>
      </c>
      <c r="C33" s="1546" t="s">
        <v>3502</v>
      </c>
      <c r="D33" s="1546" t="s">
        <v>6188</v>
      </c>
      <c r="E33" s="1546" t="s">
        <v>3505</v>
      </c>
    </row>
    <row r="34" spans="1:5" s="1546" customFormat="1" ht="16.5">
      <c r="A34" s="1546">
        <v>311184</v>
      </c>
      <c r="B34" s="1546" t="s">
        <v>92</v>
      </c>
      <c r="C34" s="1546" t="s">
        <v>3730</v>
      </c>
      <c r="D34" s="1546" t="s">
        <v>6189</v>
      </c>
      <c r="E34" s="1546" t="s">
        <v>3733</v>
      </c>
    </row>
    <row r="35" spans="1:5" s="1546" customFormat="1" ht="16.5">
      <c r="A35" s="1546">
        <v>312356</v>
      </c>
      <c r="B35" s="1546" t="s">
        <v>93</v>
      </c>
      <c r="C35" s="1546" t="s">
        <v>3509</v>
      </c>
      <c r="D35" s="1546" t="s">
        <v>6190</v>
      </c>
      <c r="E35" s="1546" t="s">
        <v>3512</v>
      </c>
    </row>
    <row r="36" spans="1:5" s="1546" customFormat="1" ht="16.5">
      <c r="A36" s="1546">
        <v>312414</v>
      </c>
      <c r="B36" s="1546" t="s">
        <v>94</v>
      </c>
      <c r="C36" s="1546" t="s">
        <v>3738</v>
      </c>
      <c r="D36" s="1546" t="s">
        <v>6191</v>
      </c>
      <c r="E36" s="1546" t="s">
        <v>3740</v>
      </c>
    </row>
    <row r="37" spans="1:5" s="1546" customFormat="1" ht="16.5">
      <c r="A37" s="1546">
        <v>312463</v>
      </c>
      <c r="B37" s="1546" t="s">
        <v>95</v>
      </c>
      <c r="C37" s="1546" t="s">
        <v>6105</v>
      </c>
      <c r="D37" s="1546" t="s">
        <v>6192</v>
      </c>
      <c r="E37" s="1546" t="s">
        <v>6193</v>
      </c>
    </row>
    <row r="38" spans="1:5" s="1546" customFormat="1" ht="16.5">
      <c r="A38" s="1546">
        <v>312471</v>
      </c>
      <c r="B38" s="1546" t="s">
        <v>97</v>
      </c>
      <c r="C38" s="1546" t="s">
        <v>3743</v>
      </c>
      <c r="D38" s="1546" t="s">
        <v>6194</v>
      </c>
      <c r="E38" s="1546" t="s">
        <v>3745</v>
      </c>
    </row>
    <row r="39" spans="1:5" s="1546" customFormat="1" ht="16.5">
      <c r="A39" s="1546">
        <v>312802</v>
      </c>
      <c r="B39" s="1546" t="s">
        <v>98</v>
      </c>
      <c r="C39" s="1546" t="s">
        <v>3517</v>
      </c>
      <c r="D39" s="1546" t="s">
        <v>6195</v>
      </c>
      <c r="E39" s="1546" t="s">
        <v>3519</v>
      </c>
    </row>
    <row r="40" spans="1:5" s="1546" customFormat="1" ht="16.5">
      <c r="A40" s="1546">
        <v>312943</v>
      </c>
      <c r="B40" s="1546" t="s">
        <v>99</v>
      </c>
      <c r="C40" s="1546" t="s">
        <v>3524</v>
      </c>
      <c r="D40" s="1546" t="s">
        <v>6196</v>
      </c>
      <c r="E40" s="1546" t="s">
        <v>3526</v>
      </c>
    </row>
    <row r="41" spans="1:5" s="1546" customFormat="1" ht="16.5">
      <c r="A41" s="1546">
        <v>313172</v>
      </c>
      <c r="B41" s="1546" t="s">
        <v>100</v>
      </c>
      <c r="C41" s="1546" t="s">
        <v>3752</v>
      </c>
      <c r="D41" s="1546" t="s">
        <v>6197</v>
      </c>
      <c r="E41" s="1546" t="s">
        <v>3754</v>
      </c>
    </row>
    <row r="42" spans="1:5" s="1546" customFormat="1" ht="16.5">
      <c r="A42" s="1546">
        <v>313198</v>
      </c>
      <c r="B42" s="1546" t="s">
        <v>101</v>
      </c>
      <c r="C42" s="1546" t="s">
        <v>3759</v>
      </c>
      <c r="D42" s="1546" t="s">
        <v>6198</v>
      </c>
      <c r="E42" s="1546" t="s">
        <v>3762</v>
      </c>
    </row>
    <row r="43" spans="1:5" s="1546" customFormat="1" ht="16.5">
      <c r="A43" s="1546">
        <v>313263</v>
      </c>
      <c r="B43" s="1546" t="s">
        <v>103</v>
      </c>
      <c r="C43" s="1546" t="s">
        <v>6106</v>
      </c>
      <c r="D43" s="1546" t="s">
        <v>6196</v>
      </c>
      <c r="E43" s="1546" t="s">
        <v>6199</v>
      </c>
    </row>
    <row r="44" spans="1:5" s="1546" customFormat="1" ht="16.5">
      <c r="A44" s="1546">
        <v>313586</v>
      </c>
      <c r="B44" s="1546" t="s">
        <v>104</v>
      </c>
      <c r="C44" s="1546" t="s">
        <v>3226</v>
      </c>
      <c r="D44" s="1546" t="s">
        <v>6200</v>
      </c>
      <c r="E44" s="1546" t="s">
        <v>3229</v>
      </c>
    </row>
    <row r="45" spans="1:5" s="1546" customFormat="1" ht="16.5">
      <c r="A45" s="1546">
        <v>316274</v>
      </c>
      <c r="B45" s="1546" t="s">
        <v>67</v>
      </c>
      <c r="C45" s="1546" t="s">
        <v>3766</v>
      </c>
      <c r="D45" s="1546" t="s">
        <v>6201</v>
      </c>
      <c r="E45" s="1546" t="s">
        <v>3768</v>
      </c>
    </row>
    <row r="46" spans="1:5" s="1546" customFormat="1" ht="16.5">
      <c r="A46" s="1546">
        <v>316860</v>
      </c>
      <c r="B46" s="1546" t="s">
        <v>107</v>
      </c>
      <c r="C46" s="1546" t="s">
        <v>3771</v>
      </c>
      <c r="D46" s="1546" t="s">
        <v>6202</v>
      </c>
      <c r="E46" s="1546" t="s">
        <v>3774</v>
      </c>
    </row>
    <row r="47" spans="1:5" s="1546" customFormat="1" ht="16.5">
      <c r="A47" s="1546">
        <v>317074</v>
      </c>
      <c r="B47" s="1546" t="s">
        <v>108</v>
      </c>
      <c r="C47" s="1546" t="s">
        <v>3276</v>
      </c>
      <c r="D47" s="1546" t="s">
        <v>6203</v>
      </c>
      <c r="E47" s="1546" t="s">
        <v>3279</v>
      </c>
    </row>
    <row r="48" spans="1:5" s="1546" customFormat="1" ht="16.5">
      <c r="A48" s="1546">
        <v>317132</v>
      </c>
      <c r="B48" s="1546" t="s">
        <v>110</v>
      </c>
      <c r="C48" s="1546" t="s">
        <v>3778</v>
      </c>
      <c r="D48" s="1546" t="s">
        <v>6204</v>
      </c>
      <c r="E48" s="1546" t="s">
        <v>3780</v>
      </c>
    </row>
    <row r="49" spans="1:5" s="1546" customFormat="1" ht="16.5">
      <c r="A49" s="1546">
        <v>317355</v>
      </c>
      <c r="B49" s="1546" t="s">
        <v>111</v>
      </c>
      <c r="C49" s="1546" t="s">
        <v>3530</v>
      </c>
      <c r="D49" s="1546" t="s">
        <v>6205</v>
      </c>
      <c r="E49" s="1546" t="s">
        <v>3532</v>
      </c>
    </row>
    <row r="50" spans="1:5" s="1546" customFormat="1" ht="16.5">
      <c r="A50" s="1546">
        <v>317645</v>
      </c>
      <c r="B50" s="1546" t="s">
        <v>112</v>
      </c>
      <c r="C50" s="1546" t="s">
        <v>5960</v>
      </c>
      <c r="D50" s="1546" t="s">
        <v>6206</v>
      </c>
      <c r="E50" s="1546" t="s">
        <v>5962</v>
      </c>
    </row>
    <row r="51" spans="1:5" s="1546" customFormat="1" ht="16.5">
      <c r="A51" s="1546">
        <v>410440</v>
      </c>
      <c r="B51" s="1546" t="s">
        <v>113</v>
      </c>
      <c r="C51" s="1546" t="s">
        <v>4063</v>
      </c>
      <c r="D51" s="1546" t="s">
        <v>6207</v>
      </c>
      <c r="E51" s="1546" t="s">
        <v>4065</v>
      </c>
    </row>
    <row r="52" spans="1:5" s="1546" customFormat="1" ht="16.5">
      <c r="A52" s="1546">
        <v>410697</v>
      </c>
      <c r="B52" s="1546" t="s">
        <v>114</v>
      </c>
      <c r="C52" s="1546" t="s">
        <v>5754</v>
      </c>
      <c r="D52" s="1546" t="s">
        <v>6208</v>
      </c>
      <c r="E52" s="1546" t="s">
        <v>5756</v>
      </c>
    </row>
    <row r="53" spans="1:5" s="1546" customFormat="1" ht="16.5">
      <c r="A53" s="1546">
        <v>410796</v>
      </c>
      <c r="B53" s="1546" t="s">
        <v>115</v>
      </c>
      <c r="C53" s="1546" t="s">
        <v>4070</v>
      </c>
      <c r="D53" s="1546" t="s">
        <v>6209</v>
      </c>
      <c r="E53" s="1546" t="s">
        <v>4071</v>
      </c>
    </row>
    <row r="54" spans="1:5" s="1546" customFormat="1" ht="16.5">
      <c r="A54" s="1546">
        <v>410838</v>
      </c>
      <c r="B54" s="1546" t="s">
        <v>116</v>
      </c>
      <c r="C54" s="1546" t="s">
        <v>3536</v>
      </c>
      <c r="D54" s="1546" t="s">
        <v>6210</v>
      </c>
      <c r="E54" s="1546" t="s">
        <v>3537</v>
      </c>
    </row>
    <row r="55" spans="1:5" s="1546" customFormat="1" ht="16.5">
      <c r="A55" s="1546">
        <v>411489</v>
      </c>
      <c r="B55" s="1546" t="s">
        <v>117</v>
      </c>
      <c r="C55" s="1546" t="s">
        <v>3541</v>
      </c>
      <c r="D55" s="1546" t="s">
        <v>6211</v>
      </c>
      <c r="E55" s="1546" t="s">
        <v>3544</v>
      </c>
    </row>
    <row r="56" spans="1:5" s="1546" customFormat="1" ht="16.5">
      <c r="A56" s="1546">
        <v>411497</v>
      </c>
      <c r="B56" s="1546" t="s">
        <v>119</v>
      </c>
      <c r="C56" s="1546" t="s">
        <v>3786</v>
      </c>
      <c r="D56" s="1546" t="s">
        <v>6212</v>
      </c>
      <c r="E56" s="1546" t="s">
        <v>3789</v>
      </c>
    </row>
    <row r="57" spans="1:5" s="1546" customFormat="1" ht="16.5">
      <c r="A57" s="1546">
        <v>411521</v>
      </c>
      <c r="B57" s="1546" t="s">
        <v>121</v>
      </c>
      <c r="C57" s="1546" t="s">
        <v>3793</v>
      </c>
      <c r="D57" s="1546" t="s">
        <v>6213</v>
      </c>
      <c r="E57" s="1546" t="s">
        <v>3795</v>
      </c>
    </row>
    <row r="58" spans="1:5" s="1546" customFormat="1" ht="16.5">
      <c r="A58" s="1546">
        <v>411588</v>
      </c>
      <c r="B58" s="1546" t="s">
        <v>122</v>
      </c>
      <c r="C58" s="1546" t="s">
        <v>6214</v>
      </c>
      <c r="D58" s="1546" t="s">
        <v>6213</v>
      </c>
      <c r="E58" s="1546" t="s">
        <v>6215</v>
      </c>
    </row>
    <row r="59" spans="1:5" s="1546" customFormat="1" ht="16.5">
      <c r="A59" s="1546">
        <v>411737</v>
      </c>
      <c r="B59" s="1546" t="s">
        <v>123</v>
      </c>
      <c r="C59" s="1546" t="s">
        <v>3438</v>
      </c>
      <c r="D59" s="1546" t="s">
        <v>6216</v>
      </c>
      <c r="E59" s="1546" t="s">
        <v>3440</v>
      </c>
    </row>
    <row r="60" spans="1:5" s="1546" customFormat="1" ht="16.5">
      <c r="A60" s="1546">
        <v>412222</v>
      </c>
      <c r="B60" s="1546" t="s">
        <v>124</v>
      </c>
      <c r="C60" s="1546" t="s">
        <v>6114</v>
      </c>
      <c r="D60" s="1546" t="s">
        <v>6217</v>
      </c>
      <c r="E60" s="1546" t="s">
        <v>6218</v>
      </c>
    </row>
    <row r="61" spans="1:5" s="1546" customFormat="1" ht="16.5">
      <c r="A61" s="1546">
        <v>412339</v>
      </c>
      <c r="B61" s="1546" t="s">
        <v>125</v>
      </c>
      <c r="C61" s="1546" t="s">
        <v>3548</v>
      </c>
      <c r="D61" s="1546" t="s">
        <v>6219</v>
      </c>
      <c r="E61" s="1546" t="s">
        <v>3549</v>
      </c>
    </row>
    <row r="62" spans="1:5" s="1546" customFormat="1" ht="16.5">
      <c r="A62" s="1546">
        <v>412545</v>
      </c>
      <c r="B62" s="1546" t="s">
        <v>126</v>
      </c>
      <c r="C62" s="1546" t="s">
        <v>3554</v>
      </c>
      <c r="D62" s="1546" t="s">
        <v>6220</v>
      </c>
      <c r="E62" s="1546" t="s">
        <v>3556</v>
      </c>
    </row>
    <row r="63" spans="1:5" s="1546" customFormat="1" ht="16.5">
      <c r="A63" s="1546">
        <v>413154</v>
      </c>
      <c r="B63" s="1546" t="s">
        <v>127</v>
      </c>
      <c r="C63" s="1546" t="s">
        <v>6221</v>
      </c>
      <c r="D63" s="1546" t="s">
        <v>6222</v>
      </c>
      <c r="E63" s="1546" t="s">
        <v>6223</v>
      </c>
    </row>
    <row r="64" spans="1:5" s="1546" customFormat="1" ht="16.5">
      <c r="A64" s="1546">
        <v>413584</v>
      </c>
      <c r="B64" s="1546" t="s">
        <v>128</v>
      </c>
      <c r="C64" s="1546" t="s">
        <v>3305</v>
      </c>
      <c r="D64" s="1546" t="s">
        <v>6224</v>
      </c>
      <c r="E64" s="1546" t="s">
        <v>3307</v>
      </c>
    </row>
    <row r="65" spans="1:5" s="1546" customFormat="1" ht="16.5">
      <c r="A65" s="1546">
        <v>413659</v>
      </c>
      <c r="B65" s="1546" t="s">
        <v>130</v>
      </c>
      <c r="C65" s="1546" t="s">
        <v>6225</v>
      </c>
      <c r="D65" s="1546" t="s">
        <v>6226</v>
      </c>
      <c r="E65" s="1546" t="s">
        <v>6227</v>
      </c>
    </row>
    <row r="66" spans="1:5" s="1546" customFormat="1" ht="16.5">
      <c r="A66" s="1546">
        <v>414434</v>
      </c>
      <c r="B66" s="1546" t="s">
        <v>131</v>
      </c>
      <c r="C66" s="1546" t="s">
        <v>3801</v>
      </c>
      <c r="D66" s="1546" t="s">
        <v>6228</v>
      </c>
      <c r="E66" s="1546" t="s">
        <v>3803</v>
      </c>
    </row>
    <row r="67" spans="1:5" s="1546" customFormat="1" ht="16.5">
      <c r="A67" s="1546">
        <v>415498</v>
      </c>
      <c r="B67" s="1546" t="s">
        <v>133</v>
      </c>
      <c r="C67" s="1546" t="s">
        <v>3981</v>
      </c>
      <c r="D67" s="1546" t="s">
        <v>6220</v>
      </c>
      <c r="E67" s="1546" t="s">
        <v>3982</v>
      </c>
    </row>
    <row r="68" spans="1:5" s="1546" customFormat="1" ht="16.5">
      <c r="A68" s="1546">
        <v>415571</v>
      </c>
      <c r="B68" s="1546" t="s">
        <v>134</v>
      </c>
      <c r="C68" s="1546" t="s">
        <v>3808</v>
      </c>
      <c r="D68" s="1546" t="s">
        <v>6229</v>
      </c>
      <c r="E68" s="1546" t="s">
        <v>3810</v>
      </c>
    </row>
    <row r="69" spans="1:5" s="1546" customFormat="1" ht="16.5">
      <c r="A69" s="1546">
        <v>415928</v>
      </c>
      <c r="B69" s="1546" t="s">
        <v>64</v>
      </c>
      <c r="C69" s="1546" t="s">
        <v>3988</v>
      </c>
      <c r="D69" s="1546" t="s">
        <v>6230</v>
      </c>
      <c r="E69" s="1546" t="s">
        <v>3990</v>
      </c>
    </row>
    <row r="70" spans="1:5" s="1546" customFormat="1" ht="16.5">
      <c r="A70" s="1546">
        <v>416280</v>
      </c>
      <c r="B70" s="1546" t="s">
        <v>135</v>
      </c>
      <c r="C70" s="1546" t="s">
        <v>3815</v>
      </c>
      <c r="D70" s="1546" t="s">
        <v>6209</v>
      </c>
      <c r="E70" s="1546" t="s">
        <v>3817</v>
      </c>
    </row>
    <row r="71" spans="1:5" s="1546" customFormat="1" ht="16.5">
      <c r="A71" s="1546">
        <v>416702</v>
      </c>
      <c r="B71" s="1546" t="s">
        <v>136</v>
      </c>
      <c r="C71" s="1546" t="s">
        <v>3560</v>
      </c>
      <c r="D71" s="1546" t="s">
        <v>6231</v>
      </c>
      <c r="E71" s="1546" t="s">
        <v>3562</v>
      </c>
    </row>
    <row r="72" spans="1:5" s="1546" customFormat="1" ht="16.5">
      <c r="A72" s="1546">
        <v>417841</v>
      </c>
      <c r="B72" s="1546" t="s">
        <v>137</v>
      </c>
      <c r="C72" s="1546" t="s">
        <v>3822</v>
      </c>
      <c r="D72" s="1546" t="s">
        <v>6232</v>
      </c>
      <c r="E72" s="1546" t="s">
        <v>3823</v>
      </c>
    </row>
    <row r="73" spans="1:5" s="1546" customFormat="1" ht="16.5">
      <c r="A73" s="1546">
        <v>418492</v>
      </c>
      <c r="B73" s="1546" t="s">
        <v>138</v>
      </c>
      <c r="C73" s="1546" t="s">
        <v>3566</v>
      </c>
      <c r="D73" s="1546" t="s">
        <v>6233</v>
      </c>
      <c r="E73" s="1546" t="s">
        <v>3568</v>
      </c>
    </row>
    <row r="74" spans="1:5" s="1546" customFormat="1" ht="16.5">
      <c r="A74" s="1546">
        <v>418609</v>
      </c>
      <c r="B74" s="1546" t="s">
        <v>139</v>
      </c>
      <c r="C74" s="1546" t="s">
        <v>3352</v>
      </c>
      <c r="D74" s="1546" t="s">
        <v>6210</v>
      </c>
      <c r="E74" s="1546" t="s">
        <v>3354</v>
      </c>
    </row>
    <row r="75" spans="1:5" s="1546" customFormat="1" ht="16.5">
      <c r="A75" s="1546">
        <v>511254</v>
      </c>
      <c r="B75" s="1546" t="s">
        <v>140</v>
      </c>
      <c r="C75" s="1546" t="s">
        <v>3572</v>
      </c>
      <c r="D75" s="1546" t="s">
        <v>6234</v>
      </c>
      <c r="E75" s="1546" t="s">
        <v>3574</v>
      </c>
    </row>
    <row r="76" spans="1:5" s="1546" customFormat="1" ht="16.5">
      <c r="A76" s="1546">
        <v>511429</v>
      </c>
      <c r="B76" s="1546" t="s">
        <v>141</v>
      </c>
      <c r="C76" s="1546" t="s">
        <v>3829</v>
      </c>
      <c r="D76" s="1546" t="s">
        <v>6235</v>
      </c>
      <c r="E76" s="1546" t="s">
        <v>3831</v>
      </c>
    </row>
    <row r="77" spans="1:5" s="1546" customFormat="1" ht="16.5">
      <c r="A77" s="1546">
        <v>710021</v>
      </c>
      <c r="B77" s="1546" t="s">
        <v>143</v>
      </c>
      <c r="C77" s="1546" t="s">
        <v>3578</v>
      </c>
      <c r="D77" s="1546" t="s">
        <v>6236</v>
      </c>
      <c r="E77" s="1546" t="s">
        <v>3580</v>
      </c>
    </row>
    <row r="78" spans="1:5" s="1546" customFormat="1" ht="16.5">
      <c r="A78" s="1546">
        <v>710450</v>
      </c>
      <c r="B78" s="1546" t="s">
        <v>73</v>
      </c>
      <c r="C78" s="1546" t="s">
        <v>3836</v>
      </c>
      <c r="D78" s="1546" t="s">
        <v>6237</v>
      </c>
      <c r="E78" s="1546" t="s">
        <v>3838</v>
      </c>
    </row>
    <row r="79" spans="1:5" s="1546" customFormat="1" ht="16.5">
      <c r="A79" s="1546">
        <v>710831</v>
      </c>
      <c r="B79" s="1546" t="s">
        <v>144</v>
      </c>
      <c r="C79" s="1546" t="s">
        <v>3842</v>
      </c>
      <c r="D79" s="1546" t="s">
        <v>6238</v>
      </c>
      <c r="E79" s="1546" t="s">
        <v>3844</v>
      </c>
    </row>
    <row r="80" spans="1:5" s="1546" customFormat="1" ht="16.5">
      <c r="A80" s="1546">
        <v>711516</v>
      </c>
      <c r="B80" s="1546" t="s">
        <v>145</v>
      </c>
      <c r="C80" s="1546" t="s">
        <v>3848</v>
      </c>
      <c r="D80" s="1546" t="s">
        <v>6239</v>
      </c>
      <c r="E80" s="1546" t="s">
        <v>3850</v>
      </c>
    </row>
    <row r="81" spans="1:5" s="1546" customFormat="1" ht="16.5">
      <c r="A81" s="1546">
        <v>711706</v>
      </c>
      <c r="B81" s="1546" t="s">
        <v>146</v>
      </c>
      <c r="C81" s="1546" t="s">
        <v>3585</v>
      </c>
      <c r="D81" s="1546" t="s">
        <v>6240</v>
      </c>
      <c r="E81" s="1546" t="s">
        <v>3588</v>
      </c>
    </row>
    <row r="82" spans="1:5" s="1546" customFormat="1" ht="16.5">
      <c r="A82" s="1546">
        <v>810540</v>
      </c>
      <c r="B82" s="1546" t="s">
        <v>147</v>
      </c>
      <c r="C82" s="1546" t="s">
        <v>5780</v>
      </c>
      <c r="D82" s="1546" t="s">
        <v>6241</v>
      </c>
      <c r="E82" s="1546" t="s">
        <v>5782</v>
      </c>
    </row>
    <row r="83" spans="1:5" s="1546" customFormat="1" ht="16.5">
      <c r="A83" s="1546">
        <v>810649</v>
      </c>
      <c r="B83" s="1546" t="s">
        <v>148</v>
      </c>
      <c r="C83" s="1546" t="s">
        <v>4001</v>
      </c>
      <c r="D83" s="1546" t="s">
        <v>6242</v>
      </c>
      <c r="E83" s="1546" t="s">
        <v>4004</v>
      </c>
    </row>
    <row r="84" spans="1:5" s="1546" customFormat="1" ht="16.5">
      <c r="A84" s="1546">
        <v>810664</v>
      </c>
      <c r="B84" s="1546" t="s">
        <v>149</v>
      </c>
      <c r="C84" s="1546" t="s">
        <v>3445</v>
      </c>
      <c r="D84" s="1546" t="s">
        <v>6243</v>
      </c>
      <c r="E84" s="1546" t="s">
        <v>3447</v>
      </c>
    </row>
    <row r="85" spans="1:5" s="1546" customFormat="1" ht="16.5">
      <c r="A85" s="1546">
        <v>810672</v>
      </c>
      <c r="B85" s="1546" t="s">
        <v>150</v>
      </c>
      <c r="C85" s="1546" t="s">
        <v>3592</v>
      </c>
      <c r="D85" s="1546" t="s">
        <v>6241</v>
      </c>
      <c r="E85" s="1546" t="s">
        <v>3595</v>
      </c>
    </row>
    <row r="86" spans="1:5" s="1546" customFormat="1" ht="16.5">
      <c r="A86" s="1546">
        <v>810698</v>
      </c>
      <c r="B86" s="1546" t="s">
        <v>151</v>
      </c>
      <c r="C86" s="1546" t="s">
        <v>4010</v>
      </c>
      <c r="D86" s="1546" t="s">
        <v>6244</v>
      </c>
      <c r="E86" s="1546" t="s">
        <v>4012</v>
      </c>
    </row>
    <row r="87" spans="1:5" s="1546" customFormat="1" ht="16.5">
      <c r="A87" s="1546">
        <v>810946</v>
      </c>
      <c r="B87" s="1546" t="s">
        <v>152</v>
      </c>
      <c r="C87" s="1546" t="s">
        <v>4017</v>
      </c>
      <c r="D87" s="1546" t="s">
        <v>6245</v>
      </c>
      <c r="E87" s="1546" t="s">
        <v>4019</v>
      </c>
    </row>
    <row r="88" spans="1:5" s="1546" customFormat="1" ht="16.5">
      <c r="A88" s="1546">
        <v>910449</v>
      </c>
      <c r="B88" s="1546" t="s">
        <v>153</v>
      </c>
      <c r="C88" s="1546" t="s">
        <v>3599</v>
      </c>
      <c r="D88" s="1546" t="s">
        <v>6246</v>
      </c>
      <c r="E88" s="1546" t="s">
        <v>3601</v>
      </c>
    </row>
    <row r="89" spans="1:5" s="1546" customFormat="1" ht="16.5">
      <c r="A89" s="1546">
        <v>910605</v>
      </c>
      <c r="B89" s="1546" t="s">
        <v>154</v>
      </c>
      <c r="C89" s="1546" t="s">
        <v>3859</v>
      </c>
      <c r="D89" s="1546" t="s">
        <v>6247</v>
      </c>
      <c r="E89" s="1546" t="s">
        <v>3862</v>
      </c>
    </row>
    <row r="90" spans="1:5" s="1546" customFormat="1" ht="16.5">
      <c r="A90" s="1546">
        <v>1010413</v>
      </c>
      <c r="B90" s="1546" t="s">
        <v>155</v>
      </c>
      <c r="C90" s="1546" t="s">
        <v>3606</v>
      </c>
      <c r="D90" s="1546" t="s">
        <v>6248</v>
      </c>
      <c r="E90" s="1546" t="s">
        <v>3609</v>
      </c>
    </row>
    <row r="91" spans="1:5" s="1546" customFormat="1" ht="16.5">
      <c r="A91" s="1546">
        <v>1010561</v>
      </c>
      <c r="B91" s="1546" t="s">
        <v>157</v>
      </c>
      <c r="C91" s="1546" t="s">
        <v>3866</v>
      </c>
      <c r="D91" s="1546" t="s">
        <v>6249</v>
      </c>
      <c r="E91" s="1546" t="s">
        <v>3868</v>
      </c>
    </row>
    <row r="92" spans="1:5" s="1546" customFormat="1" ht="16.5">
      <c r="A92" s="1546">
        <v>1010660</v>
      </c>
      <c r="B92" s="1546" t="s">
        <v>159</v>
      </c>
      <c r="C92" s="1546" t="s">
        <v>3613</v>
      </c>
      <c r="D92" s="1546" t="s">
        <v>6250</v>
      </c>
      <c r="E92" s="1546" t="s">
        <v>3615</v>
      </c>
    </row>
    <row r="93" spans="1:5" s="1546" customFormat="1" ht="16.5">
      <c r="A93" s="1546">
        <v>1110262</v>
      </c>
      <c r="B93" s="1546" t="s">
        <v>161</v>
      </c>
      <c r="C93" s="1546" t="s">
        <v>3879</v>
      </c>
      <c r="D93" s="1546" t="s">
        <v>6251</v>
      </c>
      <c r="E93" s="1546" t="s">
        <v>3880</v>
      </c>
    </row>
    <row r="94" spans="1:5" s="1546" customFormat="1" ht="16.5">
      <c r="A94" s="1546">
        <v>1210013</v>
      </c>
      <c r="B94" s="1546" t="s">
        <v>163</v>
      </c>
      <c r="C94" s="1546" t="s">
        <v>6252</v>
      </c>
      <c r="D94" s="1546" t="s">
        <v>6253</v>
      </c>
      <c r="E94" s="1546" t="s">
        <v>6254</v>
      </c>
    </row>
    <row r="95" spans="1:5" s="1546" customFormat="1" ht="16.5">
      <c r="A95" s="1546">
        <v>1210021</v>
      </c>
      <c r="B95" s="1546" t="s">
        <v>164</v>
      </c>
      <c r="C95" s="1546" t="s">
        <v>3885</v>
      </c>
      <c r="D95" s="1546" t="s">
        <v>6255</v>
      </c>
      <c r="E95" s="1546" t="s">
        <v>3887</v>
      </c>
    </row>
    <row r="96" spans="1:5" s="1546" customFormat="1" ht="16.5">
      <c r="A96" s="1546">
        <v>1210294</v>
      </c>
      <c r="B96" s="1546" t="s">
        <v>165</v>
      </c>
      <c r="C96" s="1546" t="s">
        <v>3891</v>
      </c>
      <c r="D96" s="1546" t="s">
        <v>6256</v>
      </c>
      <c r="E96" s="1546" t="s">
        <v>3894</v>
      </c>
    </row>
    <row r="97" spans="1:5" s="1546" customFormat="1" ht="16.5">
      <c r="A97" s="1546">
        <v>1210336</v>
      </c>
      <c r="B97" s="1546" t="s">
        <v>167</v>
      </c>
      <c r="C97" s="1546" t="s">
        <v>3619</v>
      </c>
      <c r="D97" s="1546" t="s">
        <v>6257</v>
      </c>
      <c r="E97" s="1546" t="s">
        <v>3621</v>
      </c>
    </row>
    <row r="98" spans="1:5" s="1546" customFormat="1" ht="16.5">
      <c r="A98" s="1546">
        <v>1210476</v>
      </c>
      <c r="B98" s="1546" t="s">
        <v>168</v>
      </c>
      <c r="C98" s="1546" t="s">
        <v>3625</v>
      </c>
      <c r="D98" s="1546" t="s">
        <v>6258</v>
      </c>
      <c r="E98" s="1546" t="s">
        <v>3627</v>
      </c>
    </row>
    <row r="99" spans="1:5" s="1546" customFormat="1" ht="16.5">
      <c r="A99" s="1546">
        <v>1310029</v>
      </c>
      <c r="B99" s="1546" t="s">
        <v>170</v>
      </c>
      <c r="C99" s="1546" t="s">
        <v>6259</v>
      </c>
      <c r="D99" s="1546" t="s">
        <v>6260</v>
      </c>
      <c r="E99" s="1546" t="s">
        <v>6261</v>
      </c>
    </row>
    <row r="100" spans="1:5" s="1546" customFormat="1" ht="16.5">
      <c r="A100" s="1546">
        <v>1310318</v>
      </c>
      <c r="B100" s="1546" t="s">
        <v>171</v>
      </c>
      <c r="C100" s="1546" t="s">
        <v>3898</v>
      </c>
      <c r="D100" s="1546" t="s">
        <v>6262</v>
      </c>
      <c r="E100" s="1546" t="s">
        <v>3900</v>
      </c>
    </row>
    <row r="101" spans="1:5" s="1546" customFormat="1" ht="16.5">
      <c r="A101" s="1546">
        <v>1310508</v>
      </c>
      <c r="B101" s="1546" t="s">
        <v>172</v>
      </c>
      <c r="C101" s="1546" t="s">
        <v>3904</v>
      </c>
      <c r="D101" s="1546" t="s">
        <v>6263</v>
      </c>
      <c r="E101" s="1546" t="s">
        <v>3906</v>
      </c>
    </row>
    <row r="102" spans="1:5" s="1546" customFormat="1" ht="16.5">
      <c r="A102" s="1546">
        <v>1410035</v>
      </c>
      <c r="B102" s="1546" t="s">
        <v>173</v>
      </c>
      <c r="C102" s="1546" t="s">
        <v>3632</v>
      </c>
      <c r="D102" s="1546" t="s">
        <v>6264</v>
      </c>
      <c r="E102" s="1546" t="s">
        <v>3634</v>
      </c>
    </row>
    <row r="103" spans="1:5" s="1546" customFormat="1" ht="16.5">
      <c r="A103" s="1546">
        <v>1410043</v>
      </c>
      <c r="B103" s="1546" t="s">
        <v>175</v>
      </c>
      <c r="C103" s="1546" t="s">
        <v>4075</v>
      </c>
      <c r="D103" s="1546" t="s">
        <v>6265</v>
      </c>
      <c r="E103" s="1546" t="s">
        <v>4077</v>
      </c>
    </row>
    <row r="104" spans="1:5" s="1546" customFormat="1" ht="16.5">
      <c r="A104" s="1546">
        <v>2011154</v>
      </c>
      <c r="B104" s="1546" t="s">
        <v>178</v>
      </c>
      <c r="C104" s="1546" t="s">
        <v>3638</v>
      </c>
      <c r="D104" s="1546" t="s">
        <v>6266</v>
      </c>
      <c r="E104" s="1546" t="s">
        <v>3641</v>
      </c>
    </row>
    <row r="105" spans="1:5" s="1546" customFormat="1" ht="16.5">
      <c r="A105" s="1546">
        <v>2012129</v>
      </c>
      <c r="B105" s="1546" t="s">
        <v>180</v>
      </c>
      <c r="C105" s="1546" t="s">
        <v>3393</v>
      </c>
      <c r="D105" s="1546" t="s">
        <v>6267</v>
      </c>
      <c r="E105" s="1546" t="s">
        <v>3395</v>
      </c>
    </row>
    <row r="106" spans="1:5" s="1546" customFormat="1" ht="16.5">
      <c r="A106" s="1546">
        <v>2310655</v>
      </c>
      <c r="B106" s="1546" t="s">
        <v>182</v>
      </c>
      <c r="C106" s="1546" t="s">
        <v>3912</v>
      </c>
      <c r="D106" s="1546" t="s">
        <v>6268</v>
      </c>
      <c r="E106" s="1546" t="s">
        <v>3913</v>
      </c>
    </row>
    <row r="107" spans="1:5" s="1546" customFormat="1" ht="16.5">
      <c r="A107" s="1546">
        <v>2511211</v>
      </c>
      <c r="B107" s="1546" t="s">
        <v>184</v>
      </c>
      <c r="C107" s="1546" t="s">
        <v>5153</v>
      </c>
      <c r="D107" s="1546" t="s">
        <v>6269</v>
      </c>
      <c r="E107" s="1546" t="s">
        <v>5155</v>
      </c>
    </row>
    <row r="108" spans="1:5" s="1546" customFormat="1" ht="16.5">
      <c r="A108" s="1546">
        <v>2610724</v>
      </c>
      <c r="B108" s="1546" t="s">
        <v>185</v>
      </c>
      <c r="C108" s="1546" t="s">
        <v>3646</v>
      </c>
      <c r="D108" s="1546" t="s">
        <v>6270</v>
      </c>
      <c r="E108" s="1546" t="s">
        <v>3648</v>
      </c>
    </row>
    <row r="109" spans="1:5" s="1546" customFormat="1" ht="16.5">
      <c r="A109" s="1546">
        <v>2710086</v>
      </c>
      <c r="B109" s="1546" t="s">
        <v>186</v>
      </c>
      <c r="C109" s="1546" t="s">
        <v>3652</v>
      </c>
      <c r="D109" s="1546" t="s">
        <v>6271</v>
      </c>
      <c r="E109" s="1546" t="s">
        <v>3654</v>
      </c>
    </row>
    <row r="110" spans="1:5" s="1546" customFormat="1" ht="16.5">
      <c r="A110" s="1546">
        <v>2710441</v>
      </c>
      <c r="B110" s="1546" t="s">
        <v>187</v>
      </c>
      <c r="C110" s="1546" t="s">
        <v>3920</v>
      </c>
      <c r="D110" s="1546" t="s">
        <v>6272</v>
      </c>
      <c r="E110" s="1546" t="s">
        <v>3922</v>
      </c>
    </row>
    <row r="111" spans="1:5" s="1546" customFormat="1" ht="16.5">
      <c r="A111" s="1546">
        <v>2810043</v>
      </c>
      <c r="B111" s="1546" t="s">
        <v>188</v>
      </c>
      <c r="C111" s="1546" t="s">
        <v>4082</v>
      </c>
      <c r="D111" s="1546" t="s">
        <v>6273</v>
      </c>
      <c r="E111" s="1546" t="s">
        <v>4085</v>
      </c>
    </row>
    <row r="112" spans="1:5" s="1546" customFormat="1" ht="16.5">
      <c r="A112" s="1546">
        <v>2810167</v>
      </c>
      <c r="B112" s="1546" t="s">
        <v>190</v>
      </c>
      <c r="C112" s="1546" t="s">
        <v>3925</v>
      </c>
      <c r="D112" s="1546" t="s">
        <v>6274</v>
      </c>
      <c r="E112" s="1546" t="s">
        <v>3927</v>
      </c>
    </row>
    <row r="113" spans="1:5" s="1546" customFormat="1" ht="16.5">
      <c r="A113" s="1546">
        <v>2810738</v>
      </c>
      <c r="B113" s="1546" t="s">
        <v>191</v>
      </c>
      <c r="C113" s="1546" t="s">
        <v>6275</v>
      </c>
      <c r="D113" s="1546" t="s">
        <v>6276</v>
      </c>
      <c r="E113" s="1546" t="s">
        <v>6277</v>
      </c>
    </row>
    <row r="114" spans="1:5" s="1546" customFormat="1" ht="16.5">
      <c r="A114" s="1546">
        <v>2910041</v>
      </c>
      <c r="B114" s="1546" t="s">
        <v>192</v>
      </c>
      <c r="C114" s="1546" t="s">
        <v>3659</v>
      </c>
      <c r="D114" s="1546" t="s">
        <v>6278</v>
      </c>
      <c r="E114" s="1546" t="s">
        <v>3661</v>
      </c>
    </row>
    <row r="115" spans="1:5" s="1546" customFormat="1" ht="16.5">
      <c r="A115" s="1546">
        <v>2911007</v>
      </c>
      <c r="B115" s="1546" t="s">
        <v>193</v>
      </c>
      <c r="C115" s="1546" t="s">
        <v>3931</v>
      </c>
      <c r="D115" s="1546" t="s">
        <v>6279</v>
      </c>
      <c r="E115" s="1546" t="s">
        <v>3933</v>
      </c>
    </row>
    <row r="116" spans="1:5" s="1546" customFormat="1" ht="16.5">
      <c r="A116" s="1546">
        <v>3011062</v>
      </c>
      <c r="B116" s="1546" t="s">
        <v>194</v>
      </c>
      <c r="C116" s="1546" t="s">
        <v>3451</v>
      </c>
      <c r="D116" s="1546" t="s">
        <v>6280</v>
      </c>
      <c r="E116" s="1546" t="s">
        <v>3454</v>
      </c>
    </row>
    <row r="117" spans="1:5" s="1546" customFormat="1" ht="16.5">
      <c r="A117" s="1546">
        <v>3111532</v>
      </c>
      <c r="B117" s="1546" t="s">
        <v>195</v>
      </c>
      <c r="C117" s="1546" t="s">
        <v>3666</v>
      </c>
      <c r="D117" s="1546" t="s">
        <v>6281</v>
      </c>
      <c r="E117" s="1546" t="s">
        <v>3668</v>
      </c>
    </row>
    <row r="118" spans="1:5" s="1546" customFormat="1" ht="16.5">
      <c r="A118" s="1546">
        <v>3111573</v>
      </c>
      <c r="B118" s="1546" t="s">
        <v>196</v>
      </c>
      <c r="C118" s="1546" t="s">
        <v>3672</v>
      </c>
      <c r="D118" s="1546" t="s">
        <v>6282</v>
      </c>
      <c r="E118" s="1546" t="s">
        <v>3673</v>
      </c>
    </row>
    <row r="119" spans="1:5" s="1546" customFormat="1" ht="16.5">
      <c r="A119" s="1546">
        <v>3210524</v>
      </c>
      <c r="B119" s="1546" t="s">
        <v>198</v>
      </c>
      <c r="C119" s="1546" t="s">
        <v>5819</v>
      </c>
      <c r="D119" s="1546" t="s">
        <v>6283</v>
      </c>
      <c r="E119" s="1546" t="s">
        <v>5820</v>
      </c>
    </row>
    <row r="120" spans="1:5" s="1546" customFormat="1" ht="16.5">
      <c r="A120" s="1546">
        <v>3211019</v>
      </c>
      <c r="B120" s="1546" t="s">
        <v>183</v>
      </c>
      <c r="C120" s="1546" t="s">
        <v>3415</v>
      </c>
      <c r="D120" s="1546" t="s">
        <v>6284</v>
      </c>
      <c r="E120" s="1546" t="s">
        <v>3417</v>
      </c>
    </row>
    <row r="121" spans="1:5" s="1546" customFormat="1" ht="16.5">
      <c r="A121" s="1546">
        <v>3211472</v>
      </c>
      <c r="B121" s="1546" t="s">
        <v>199</v>
      </c>
      <c r="C121" s="1546" t="s">
        <v>3945</v>
      </c>
      <c r="D121" s="1546" t="s">
        <v>6285</v>
      </c>
      <c r="E121" s="1546" t="s">
        <v>3947</v>
      </c>
    </row>
    <row r="122" spans="1:5" s="1546" customFormat="1" ht="16.5">
      <c r="A122" s="1546">
        <v>3310704</v>
      </c>
      <c r="B122" s="1546" t="s">
        <v>200</v>
      </c>
      <c r="C122" s="1546" t="s">
        <v>3677</v>
      </c>
      <c r="D122" s="1546" t="s">
        <v>6286</v>
      </c>
      <c r="E122" s="1546" t="s">
        <v>3680</v>
      </c>
    </row>
    <row r="123" spans="1:5" s="1546" customFormat="1" ht="16.5">
      <c r="A123" s="1546">
        <v>5010021</v>
      </c>
      <c r="B123" s="1546" t="s">
        <v>201</v>
      </c>
      <c r="C123" s="1546" t="s">
        <v>3951</v>
      </c>
      <c r="D123" s="1546" t="s">
        <v>6287</v>
      </c>
      <c r="E123" s="1546" t="s">
        <v>3953</v>
      </c>
    </row>
    <row r="124" spans="1:5" s="1546" customFormat="1" ht="16.5">
      <c r="A124" s="1546">
        <v>5010047</v>
      </c>
      <c r="B124" s="1546" t="s">
        <v>202</v>
      </c>
      <c r="C124" s="1546" t="s">
        <v>5827</v>
      </c>
      <c r="D124" s="1546" t="s">
        <v>6288</v>
      </c>
      <c r="E124" s="1546" t="s">
        <v>5829</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B050"/>
  </sheetPr>
  <dimension ref="A1:Q270"/>
  <sheetViews>
    <sheetView workbookViewId="0">
      <selection activeCell="S11" sqref="S11"/>
    </sheetView>
  </sheetViews>
  <sheetFormatPr defaultRowHeight="18.75"/>
  <cols>
    <col min="2" max="2" width="5.75" customWidth="1"/>
    <col min="3" max="3" width="5.625" customWidth="1"/>
    <col min="5" max="5" width="31.25" style="605" customWidth="1"/>
    <col min="7" max="7" width="33.75" bestFit="1" customWidth="1"/>
    <col min="9" max="9" width="5.25" customWidth="1"/>
    <col min="10" max="10" width="12.5" customWidth="1"/>
  </cols>
  <sheetData>
    <row r="1" spans="1:17">
      <c r="A1" s="600">
        <v>111014</v>
      </c>
      <c r="B1" t="s">
        <v>75</v>
      </c>
      <c r="C1" t="s">
        <v>3146</v>
      </c>
      <c r="D1" t="s">
        <v>3147</v>
      </c>
      <c r="E1" s="605" t="s">
        <v>470</v>
      </c>
      <c r="F1" t="s">
        <v>3148</v>
      </c>
      <c r="G1" t="s">
        <v>4051</v>
      </c>
      <c r="H1" t="s">
        <v>23</v>
      </c>
      <c r="I1" t="s">
        <v>23</v>
      </c>
      <c r="J1" t="s">
        <v>4052</v>
      </c>
      <c r="K1" t="s">
        <v>4053</v>
      </c>
      <c r="L1" t="s">
        <v>4054</v>
      </c>
      <c r="M1" t="s">
        <v>4055</v>
      </c>
      <c r="N1" t="s">
        <v>4056</v>
      </c>
      <c r="O1" t="s">
        <v>471</v>
      </c>
      <c r="P1" t="s">
        <v>5330</v>
      </c>
      <c r="Q1" t="s">
        <v>177</v>
      </c>
    </row>
    <row r="2" spans="1:17">
      <c r="A2" s="600">
        <v>111014</v>
      </c>
      <c r="B2" t="s">
        <v>75</v>
      </c>
      <c r="C2" t="s">
        <v>3146</v>
      </c>
      <c r="D2" t="s">
        <v>3147</v>
      </c>
      <c r="E2" s="605" t="s">
        <v>470</v>
      </c>
      <c r="F2" t="s">
        <v>3148</v>
      </c>
      <c r="G2" t="s">
        <v>4051</v>
      </c>
      <c r="H2" t="s">
        <v>23</v>
      </c>
      <c r="I2" t="s">
        <v>23</v>
      </c>
      <c r="J2" t="s">
        <v>4052</v>
      </c>
      <c r="K2" t="s">
        <v>4053</v>
      </c>
      <c r="L2" t="s">
        <v>4054</v>
      </c>
      <c r="M2" t="s">
        <v>4055</v>
      </c>
      <c r="N2" t="s">
        <v>4056</v>
      </c>
      <c r="O2" t="s">
        <v>471</v>
      </c>
      <c r="P2" t="s">
        <v>5330</v>
      </c>
      <c r="Q2" t="s">
        <v>177</v>
      </c>
    </row>
    <row r="3" spans="1:17">
      <c r="A3" s="600">
        <v>112434</v>
      </c>
      <c r="B3" t="s">
        <v>22</v>
      </c>
      <c r="C3" t="s">
        <v>3146</v>
      </c>
      <c r="D3" t="s">
        <v>3147</v>
      </c>
      <c r="E3" s="605" t="s">
        <v>429</v>
      </c>
      <c r="F3" t="s">
        <v>3148</v>
      </c>
      <c r="G3" t="s">
        <v>3458</v>
      </c>
      <c r="H3" t="s">
        <v>3459</v>
      </c>
      <c r="I3" t="s">
        <v>23</v>
      </c>
      <c r="J3" t="s">
        <v>3161</v>
      </c>
      <c r="K3" t="s">
        <v>3460</v>
      </c>
      <c r="L3" t="s">
        <v>3461</v>
      </c>
      <c r="M3" t="s">
        <v>3462</v>
      </c>
      <c r="N3" t="s">
        <v>3463</v>
      </c>
      <c r="O3" t="s">
        <v>430</v>
      </c>
      <c r="P3" t="s">
        <v>403</v>
      </c>
      <c r="Q3" t="s">
        <v>432</v>
      </c>
    </row>
    <row r="4" spans="1:17">
      <c r="A4" s="600">
        <v>112434</v>
      </c>
      <c r="B4" t="s">
        <v>22</v>
      </c>
      <c r="C4" t="s">
        <v>3146</v>
      </c>
      <c r="D4" t="s">
        <v>3147</v>
      </c>
      <c r="E4" s="605" t="s">
        <v>429</v>
      </c>
      <c r="F4" t="s">
        <v>3148</v>
      </c>
      <c r="G4" t="s">
        <v>3458</v>
      </c>
      <c r="H4" t="s">
        <v>3459</v>
      </c>
      <c r="I4" t="s">
        <v>23</v>
      </c>
      <c r="J4" t="s">
        <v>3161</v>
      </c>
      <c r="K4" t="s">
        <v>3460</v>
      </c>
      <c r="L4" t="s">
        <v>3461</v>
      </c>
      <c r="M4" t="s">
        <v>3462</v>
      </c>
      <c r="N4" t="s">
        <v>3463</v>
      </c>
      <c r="O4" t="s">
        <v>430</v>
      </c>
      <c r="P4" t="s">
        <v>403</v>
      </c>
      <c r="Q4" t="s">
        <v>432</v>
      </c>
    </row>
    <row r="5" spans="1:17">
      <c r="A5" s="600">
        <v>112509</v>
      </c>
      <c r="B5" t="s">
        <v>39</v>
      </c>
      <c r="C5" t="s">
        <v>3146</v>
      </c>
      <c r="D5" t="s">
        <v>3147</v>
      </c>
      <c r="E5" s="605" t="s">
        <v>470</v>
      </c>
      <c r="F5" t="s">
        <v>3148</v>
      </c>
      <c r="G5" t="s">
        <v>5278</v>
      </c>
      <c r="H5" t="s">
        <v>23</v>
      </c>
      <c r="I5" t="s">
        <v>23</v>
      </c>
      <c r="J5" t="s">
        <v>3686</v>
      </c>
      <c r="K5" t="s">
        <v>5279</v>
      </c>
      <c r="L5" t="s">
        <v>5280</v>
      </c>
      <c r="M5" t="s">
        <v>5281</v>
      </c>
      <c r="N5" t="s">
        <v>5282</v>
      </c>
      <c r="O5" t="s">
        <v>471</v>
      </c>
      <c r="P5" t="s">
        <v>472</v>
      </c>
      <c r="Q5" t="s">
        <v>476</v>
      </c>
    </row>
    <row r="6" spans="1:17">
      <c r="A6" s="600">
        <v>112509</v>
      </c>
      <c r="B6" t="s">
        <v>39</v>
      </c>
      <c r="C6" t="s">
        <v>3146</v>
      </c>
      <c r="D6" t="s">
        <v>3147</v>
      </c>
      <c r="E6" s="605" t="s">
        <v>470</v>
      </c>
      <c r="F6" t="s">
        <v>3148</v>
      </c>
      <c r="G6" t="s">
        <v>5278</v>
      </c>
      <c r="H6" t="s">
        <v>23</v>
      </c>
      <c r="I6" t="s">
        <v>23</v>
      </c>
      <c r="J6" t="s">
        <v>3686</v>
      </c>
      <c r="K6" t="s">
        <v>5279</v>
      </c>
      <c r="L6" t="s">
        <v>5280</v>
      </c>
      <c r="M6" t="s">
        <v>5281</v>
      </c>
      <c r="N6" t="s">
        <v>5282</v>
      </c>
      <c r="O6" t="s">
        <v>471</v>
      </c>
      <c r="P6" t="s">
        <v>472</v>
      </c>
      <c r="Q6" t="s">
        <v>476</v>
      </c>
    </row>
    <row r="7" spans="1:17">
      <c r="A7" s="600">
        <v>112863</v>
      </c>
      <c r="B7" t="s">
        <v>84</v>
      </c>
      <c r="C7" t="s">
        <v>3146</v>
      </c>
      <c r="D7" t="s">
        <v>3147</v>
      </c>
      <c r="E7" s="605" t="s">
        <v>429</v>
      </c>
      <c r="F7" t="s">
        <v>3148</v>
      </c>
      <c r="G7" t="s">
        <v>3464</v>
      </c>
      <c r="H7" t="s">
        <v>23</v>
      </c>
      <c r="I7" t="s">
        <v>23</v>
      </c>
      <c r="J7" t="s">
        <v>3465</v>
      </c>
      <c r="K7" t="s">
        <v>3466</v>
      </c>
      <c r="L7" t="s">
        <v>3467</v>
      </c>
      <c r="M7" t="s">
        <v>3468</v>
      </c>
      <c r="N7" t="s">
        <v>3469</v>
      </c>
      <c r="O7" t="s">
        <v>430</v>
      </c>
      <c r="P7" t="s">
        <v>5834</v>
      </c>
      <c r="Q7" t="s">
        <v>432</v>
      </c>
    </row>
    <row r="8" spans="1:17">
      <c r="A8" s="600">
        <v>112863</v>
      </c>
      <c r="B8" t="s">
        <v>84</v>
      </c>
      <c r="C8" t="s">
        <v>3146</v>
      </c>
      <c r="D8" t="s">
        <v>3147</v>
      </c>
      <c r="E8" s="605" t="s">
        <v>429</v>
      </c>
      <c r="F8" t="s">
        <v>3148</v>
      </c>
      <c r="G8" t="s">
        <v>3464</v>
      </c>
      <c r="H8" t="s">
        <v>23</v>
      </c>
      <c r="I8" t="s">
        <v>23</v>
      </c>
      <c r="J8" t="s">
        <v>3465</v>
      </c>
      <c r="K8" t="s">
        <v>3466</v>
      </c>
      <c r="L8" t="s">
        <v>3467</v>
      </c>
      <c r="M8" t="s">
        <v>3468</v>
      </c>
      <c r="N8" t="s">
        <v>3469</v>
      </c>
      <c r="O8" t="s">
        <v>430</v>
      </c>
      <c r="P8" t="s">
        <v>5834</v>
      </c>
      <c r="Q8" t="s">
        <v>432</v>
      </c>
    </row>
    <row r="9" spans="1:17">
      <c r="A9" s="600">
        <v>114182</v>
      </c>
      <c r="B9" t="s">
        <v>34</v>
      </c>
      <c r="C9" t="s">
        <v>3146</v>
      </c>
      <c r="D9" t="s">
        <v>3147</v>
      </c>
      <c r="E9" s="605" t="s">
        <v>470</v>
      </c>
      <c r="F9" t="s">
        <v>3148</v>
      </c>
      <c r="G9" t="s">
        <v>3154</v>
      </c>
      <c r="H9" t="s">
        <v>23</v>
      </c>
      <c r="I9" t="s">
        <v>23</v>
      </c>
      <c r="J9" t="s">
        <v>3155</v>
      </c>
      <c r="K9" t="s">
        <v>3156</v>
      </c>
      <c r="L9" t="s">
        <v>3157</v>
      </c>
      <c r="M9" t="s">
        <v>3158</v>
      </c>
      <c r="N9" t="s">
        <v>362</v>
      </c>
      <c r="O9" t="s">
        <v>471</v>
      </c>
      <c r="P9" t="s">
        <v>2070</v>
      </c>
      <c r="Q9" t="s">
        <v>5835</v>
      </c>
    </row>
    <row r="10" spans="1:17">
      <c r="A10" s="600">
        <v>114687</v>
      </c>
      <c r="B10" t="s">
        <v>108</v>
      </c>
      <c r="C10" t="s">
        <v>3146</v>
      </c>
      <c r="D10" t="s">
        <v>3147</v>
      </c>
      <c r="E10" s="605" t="s">
        <v>429</v>
      </c>
      <c r="F10" t="s">
        <v>3148</v>
      </c>
      <c r="G10" t="s">
        <v>3470</v>
      </c>
      <c r="H10" t="s">
        <v>23</v>
      </c>
      <c r="I10" t="s">
        <v>23</v>
      </c>
      <c r="J10" t="s">
        <v>3471</v>
      </c>
      <c r="K10" t="s">
        <v>3472</v>
      </c>
      <c r="L10" t="s">
        <v>3473</v>
      </c>
      <c r="M10" t="s">
        <v>3474</v>
      </c>
      <c r="N10" t="s">
        <v>3475</v>
      </c>
      <c r="O10" t="s">
        <v>430</v>
      </c>
      <c r="P10" t="s">
        <v>5836</v>
      </c>
      <c r="Q10" t="s">
        <v>366</v>
      </c>
    </row>
    <row r="11" spans="1:17">
      <c r="A11" s="600">
        <v>114687</v>
      </c>
      <c r="B11" t="s">
        <v>108</v>
      </c>
      <c r="C11" t="s">
        <v>3146</v>
      </c>
      <c r="D11" t="s">
        <v>3147</v>
      </c>
      <c r="E11" s="605" t="s">
        <v>429</v>
      </c>
      <c r="F11" t="s">
        <v>3148</v>
      </c>
      <c r="G11" t="s">
        <v>3470</v>
      </c>
      <c r="H11" t="s">
        <v>23</v>
      </c>
      <c r="I11" t="s">
        <v>23</v>
      </c>
      <c r="J11" t="s">
        <v>3471</v>
      </c>
      <c r="K11" t="s">
        <v>3472</v>
      </c>
      <c r="L11" t="s">
        <v>3473</v>
      </c>
      <c r="M11" t="s">
        <v>3474</v>
      </c>
      <c r="N11" t="s">
        <v>3475</v>
      </c>
      <c r="O11" t="s">
        <v>430</v>
      </c>
      <c r="P11" t="s">
        <v>5836</v>
      </c>
      <c r="Q11" t="s">
        <v>366</v>
      </c>
    </row>
    <row r="12" spans="1:17">
      <c r="A12" s="600">
        <v>115213</v>
      </c>
      <c r="B12" t="s">
        <v>91</v>
      </c>
      <c r="C12" t="s">
        <v>3146</v>
      </c>
      <c r="D12" t="s">
        <v>3147</v>
      </c>
      <c r="E12" s="605" t="s">
        <v>455</v>
      </c>
      <c r="F12" t="s">
        <v>3148</v>
      </c>
      <c r="G12" t="s">
        <v>5837</v>
      </c>
      <c r="H12" t="s">
        <v>23</v>
      </c>
      <c r="I12" t="s">
        <v>23</v>
      </c>
      <c r="J12" t="s">
        <v>5838</v>
      </c>
      <c r="K12" t="s">
        <v>5839</v>
      </c>
      <c r="L12" t="s">
        <v>5840</v>
      </c>
      <c r="M12" t="s">
        <v>5841</v>
      </c>
      <c r="N12" t="s">
        <v>23</v>
      </c>
      <c r="O12" t="s">
        <v>456</v>
      </c>
      <c r="P12" t="s">
        <v>5842</v>
      </c>
      <c r="Q12" t="s">
        <v>5843</v>
      </c>
    </row>
    <row r="13" spans="1:17">
      <c r="A13" s="600">
        <v>115577</v>
      </c>
      <c r="B13" t="s">
        <v>34</v>
      </c>
      <c r="C13" t="s">
        <v>3146</v>
      </c>
      <c r="D13" t="s">
        <v>3147</v>
      </c>
      <c r="E13" s="605" t="s">
        <v>429</v>
      </c>
      <c r="F13" t="s">
        <v>3148</v>
      </c>
      <c r="G13" t="s">
        <v>3476</v>
      </c>
      <c r="H13" t="s">
        <v>23</v>
      </c>
      <c r="I13" t="s">
        <v>23</v>
      </c>
      <c r="J13" t="s">
        <v>3176</v>
      </c>
      <c r="K13" t="s">
        <v>3477</v>
      </c>
      <c r="L13" t="s">
        <v>3478</v>
      </c>
      <c r="M13" t="s">
        <v>3479</v>
      </c>
      <c r="N13" t="s">
        <v>3480</v>
      </c>
      <c r="O13" t="s">
        <v>430</v>
      </c>
      <c r="P13" t="s">
        <v>5844</v>
      </c>
      <c r="Q13" t="s">
        <v>432</v>
      </c>
    </row>
    <row r="14" spans="1:17">
      <c r="A14" s="600">
        <v>115577</v>
      </c>
      <c r="B14" t="s">
        <v>34</v>
      </c>
      <c r="C14" t="s">
        <v>3146</v>
      </c>
      <c r="D14" t="s">
        <v>3147</v>
      </c>
      <c r="E14" s="605" t="s">
        <v>429</v>
      </c>
      <c r="F14" t="s">
        <v>3148</v>
      </c>
      <c r="G14" t="s">
        <v>3476</v>
      </c>
      <c r="H14" t="s">
        <v>23</v>
      </c>
      <c r="I14" t="s">
        <v>23</v>
      </c>
      <c r="J14" t="s">
        <v>3176</v>
      </c>
      <c r="K14" t="s">
        <v>3477</v>
      </c>
      <c r="L14" t="s">
        <v>3478</v>
      </c>
      <c r="M14" t="s">
        <v>3479</v>
      </c>
      <c r="N14" t="s">
        <v>3480</v>
      </c>
      <c r="O14" t="s">
        <v>430</v>
      </c>
      <c r="P14" t="s">
        <v>5844</v>
      </c>
      <c r="Q14" t="s">
        <v>432</v>
      </c>
    </row>
    <row r="15" spans="1:17">
      <c r="A15" s="600">
        <v>115643</v>
      </c>
      <c r="B15" t="s">
        <v>88</v>
      </c>
      <c r="C15" t="s">
        <v>3146</v>
      </c>
      <c r="D15" t="s">
        <v>3147</v>
      </c>
      <c r="E15" s="605" t="s">
        <v>455</v>
      </c>
      <c r="F15" t="s">
        <v>3148</v>
      </c>
      <c r="G15" t="s">
        <v>5845</v>
      </c>
      <c r="H15" t="s">
        <v>23</v>
      </c>
      <c r="I15" t="s">
        <v>23</v>
      </c>
      <c r="J15" t="s">
        <v>3471</v>
      </c>
      <c r="K15" t="s">
        <v>5846</v>
      </c>
      <c r="L15" t="s">
        <v>5847</v>
      </c>
      <c r="M15" t="s">
        <v>5848</v>
      </c>
      <c r="N15" t="s">
        <v>362</v>
      </c>
      <c r="O15" t="s">
        <v>456</v>
      </c>
      <c r="P15" t="s">
        <v>2128</v>
      </c>
      <c r="Q15" t="s">
        <v>3800</v>
      </c>
    </row>
    <row r="16" spans="1:17">
      <c r="A16" s="600">
        <v>115643</v>
      </c>
      <c r="B16" t="s">
        <v>88</v>
      </c>
      <c r="C16" t="s">
        <v>3146</v>
      </c>
      <c r="D16" t="s">
        <v>3147</v>
      </c>
      <c r="E16" s="605" t="s">
        <v>455</v>
      </c>
      <c r="F16" t="s">
        <v>3148</v>
      </c>
      <c r="G16" t="s">
        <v>5845</v>
      </c>
      <c r="H16" t="s">
        <v>23</v>
      </c>
      <c r="I16" t="s">
        <v>23</v>
      </c>
      <c r="J16" t="s">
        <v>3471</v>
      </c>
      <c r="K16" t="s">
        <v>5846</v>
      </c>
      <c r="L16" t="s">
        <v>5847</v>
      </c>
      <c r="M16" t="s">
        <v>5848</v>
      </c>
      <c r="N16" t="s">
        <v>362</v>
      </c>
      <c r="O16" t="s">
        <v>456</v>
      </c>
      <c r="P16" t="s">
        <v>2128</v>
      </c>
      <c r="Q16" t="s">
        <v>3800</v>
      </c>
    </row>
    <row r="17" spans="1:17">
      <c r="A17" s="600">
        <v>116229</v>
      </c>
      <c r="B17" t="s">
        <v>99</v>
      </c>
      <c r="C17" t="s">
        <v>3146</v>
      </c>
      <c r="D17" t="s">
        <v>3147</v>
      </c>
      <c r="E17" s="605" t="s">
        <v>455</v>
      </c>
      <c r="F17" t="s">
        <v>3148</v>
      </c>
      <c r="G17" t="s">
        <v>5849</v>
      </c>
      <c r="H17" t="s">
        <v>23</v>
      </c>
      <c r="I17" t="s">
        <v>23</v>
      </c>
      <c r="J17" t="s">
        <v>3150</v>
      </c>
      <c r="K17" t="s">
        <v>5850</v>
      </c>
      <c r="L17" t="s">
        <v>5851</v>
      </c>
      <c r="M17" t="s">
        <v>5852</v>
      </c>
      <c r="N17" t="s">
        <v>23</v>
      </c>
      <c r="O17" t="s">
        <v>456</v>
      </c>
      <c r="P17" t="s">
        <v>5707</v>
      </c>
      <c r="Q17" t="s">
        <v>461</v>
      </c>
    </row>
    <row r="18" spans="1:17">
      <c r="A18" s="600">
        <v>116229</v>
      </c>
      <c r="B18" t="s">
        <v>99</v>
      </c>
      <c r="C18" t="s">
        <v>3146</v>
      </c>
      <c r="D18" t="s">
        <v>3147</v>
      </c>
      <c r="E18" s="605" t="s">
        <v>455</v>
      </c>
      <c r="F18" t="s">
        <v>3148</v>
      </c>
      <c r="G18" t="s">
        <v>5849</v>
      </c>
      <c r="H18" t="s">
        <v>23</v>
      </c>
      <c r="I18" t="s">
        <v>23</v>
      </c>
      <c r="J18" t="s">
        <v>3150</v>
      </c>
      <c r="K18" t="s">
        <v>5850</v>
      </c>
      <c r="L18" t="s">
        <v>5851</v>
      </c>
      <c r="M18" t="s">
        <v>5852</v>
      </c>
      <c r="N18" t="s">
        <v>23</v>
      </c>
      <c r="O18" t="s">
        <v>456</v>
      </c>
      <c r="P18" t="s">
        <v>5707</v>
      </c>
      <c r="Q18" t="s">
        <v>461</v>
      </c>
    </row>
    <row r="19" spans="1:17">
      <c r="A19" s="600">
        <v>116278</v>
      </c>
      <c r="B19" t="s">
        <v>101</v>
      </c>
      <c r="C19" t="s">
        <v>3146</v>
      </c>
      <c r="D19" t="s">
        <v>3147</v>
      </c>
      <c r="E19" s="605" t="s">
        <v>429</v>
      </c>
      <c r="F19" t="s">
        <v>3148</v>
      </c>
      <c r="G19" t="s">
        <v>3700</v>
      </c>
      <c r="H19" t="s">
        <v>3701</v>
      </c>
      <c r="I19" t="s">
        <v>23</v>
      </c>
      <c r="J19" t="s">
        <v>3702</v>
      </c>
      <c r="K19" t="s">
        <v>3703</v>
      </c>
      <c r="L19" t="s">
        <v>3704</v>
      </c>
      <c r="M19" t="s">
        <v>3705</v>
      </c>
      <c r="N19" t="s">
        <v>3706</v>
      </c>
      <c r="O19" t="s">
        <v>430</v>
      </c>
      <c r="P19" t="s">
        <v>5853</v>
      </c>
      <c r="Q19" t="s">
        <v>432</v>
      </c>
    </row>
    <row r="20" spans="1:17">
      <c r="A20" s="600">
        <v>116278</v>
      </c>
      <c r="B20" t="s">
        <v>101</v>
      </c>
      <c r="C20" t="s">
        <v>3146</v>
      </c>
      <c r="D20" t="s">
        <v>3147</v>
      </c>
      <c r="E20" s="605" t="s">
        <v>429</v>
      </c>
      <c r="F20" t="s">
        <v>3148</v>
      </c>
      <c r="G20" t="s">
        <v>3700</v>
      </c>
      <c r="H20" t="s">
        <v>3701</v>
      </c>
      <c r="I20" t="s">
        <v>23</v>
      </c>
      <c r="J20" t="s">
        <v>3702</v>
      </c>
      <c r="K20" t="s">
        <v>3703</v>
      </c>
      <c r="L20" t="s">
        <v>3704</v>
      </c>
      <c r="M20" t="s">
        <v>3705</v>
      </c>
      <c r="N20" t="s">
        <v>3706</v>
      </c>
      <c r="O20" t="s">
        <v>430</v>
      </c>
      <c r="P20" t="s">
        <v>5853</v>
      </c>
      <c r="Q20" t="s">
        <v>432</v>
      </c>
    </row>
    <row r="21" spans="1:17">
      <c r="A21" s="600">
        <v>116930</v>
      </c>
      <c r="B21" t="s">
        <v>77</v>
      </c>
      <c r="C21" t="s">
        <v>3146</v>
      </c>
      <c r="D21" t="s">
        <v>3147</v>
      </c>
      <c r="E21" s="605" t="s">
        <v>429</v>
      </c>
      <c r="F21" t="s">
        <v>3148</v>
      </c>
      <c r="G21" t="s">
        <v>3708</v>
      </c>
      <c r="H21" t="s">
        <v>3709</v>
      </c>
      <c r="I21" t="s">
        <v>23</v>
      </c>
      <c r="J21" t="s">
        <v>3710</v>
      </c>
      <c r="K21" t="s">
        <v>3711</v>
      </c>
      <c r="L21" t="s">
        <v>3712</v>
      </c>
      <c r="M21" t="s">
        <v>3713</v>
      </c>
      <c r="N21" t="s">
        <v>3714</v>
      </c>
      <c r="O21" t="s">
        <v>430</v>
      </c>
      <c r="P21" t="s">
        <v>5854</v>
      </c>
      <c r="Q21" t="s">
        <v>5706</v>
      </c>
    </row>
    <row r="22" spans="1:17">
      <c r="A22" s="600">
        <v>116930</v>
      </c>
      <c r="B22" t="s">
        <v>77</v>
      </c>
      <c r="C22" t="s">
        <v>3146</v>
      </c>
      <c r="D22" t="s">
        <v>3147</v>
      </c>
      <c r="E22" s="605" t="s">
        <v>429</v>
      </c>
      <c r="F22" t="s">
        <v>3148</v>
      </c>
      <c r="G22" t="s">
        <v>3708</v>
      </c>
      <c r="H22" t="s">
        <v>3709</v>
      </c>
      <c r="I22" t="s">
        <v>23</v>
      </c>
      <c r="J22" t="s">
        <v>3710</v>
      </c>
      <c r="K22" t="s">
        <v>3711</v>
      </c>
      <c r="L22" t="s">
        <v>3712</v>
      </c>
      <c r="M22" t="s">
        <v>3713</v>
      </c>
      <c r="N22" t="s">
        <v>3714</v>
      </c>
      <c r="O22" t="s">
        <v>430</v>
      </c>
      <c r="P22" t="s">
        <v>5854</v>
      </c>
      <c r="Q22" t="s">
        <v>5706</v>
      </c>
    </row>
    <row r="23" spans="1:17">
      <c r="A23" s="600">
        <v>116948</v>
      </c>
      <c r="B23" t="s">
        <v>84</v>
      </c>
      <c r="C23" t="s">
        <v>3146</v>
      </c>
      <c r="D23" t="s">
        <v>3147</v>
      </c>
      <c r="E23" s="605" t="s">
        <v>455</v>
      </c>
      <c r="F23" t="s">
        <v>3148</v>
      </c>
      <c r="G23" t="s">
        <v>5855</v>
      </c>
      <c r="H23" t="s">
        <v>23</v>
      </c>
      <c r="I23" t="s">
        <v>23</v>
      </c>
      <c r="J23" t="s">
        <v>5856</v>
      </c>
      <c r="K23" t="s">
        <v>5857</v>
      </c>
      <c r="L23" t="s">
        <v>5858</v>
      </c>
      <c r="M23" t="s">
        <v>5859</v>
      </c>
      <c r="N23" t="s">
        <v>23</v>
      </c>
      <c r="O23" t="s">
        <v>456</v>
      </c>
      <c r="P23" t="s">
        <v>2105</v>
      </c>
      <c r="Q23" t="s">
        <v>5860</v>
      </c>
    </row>
    <row r="24" spans="1:17">
      <c r="A24" s="600">
        <v>116948</v>
      </c>
      <c r="B24" t="s">
        <v>84</v>
      </c>
      <c r="C24" t="s">
        <v>3146</v>
      </c>
      <c r="D24" t="s">
        <v>3147</v>
      </c>
      <c r="E24" s="605" t="s">
        <v>455</v>
      </c>
      <c r="F24" t="s">
        <v>3148</v>
      </c>
      <c r="G24" t="s">
        <v>5855</v>
      </c>
      <c r="H24" t="s">
        <v>23</v>
      </c>
      <c r="I24" t="s">
        <v>23</v>
      </c>
      <c r="J24" t="s">
        <v>5856</v>
      </c>
      <c r="K24" t="s">
        <v>5857</v>
      </c>
      <c r="L24" t="s">
        <v>5858</v>
      </c>
      <c r="M24" t="s">
        <v>5859</v>
      </c>
      <c r="N24" t="s">
        <v>23</v>
      </c>
      <c r="O24" t="s">
        <v>456</v>
      </c>
      <c r="P24" t="s">
        <v>2105</v>
      </c>
      <c r="Q24" t="s">
        <v>5860</v>
      </c>
    </row>
    <row r="25" spans="1:17">
      <c r="A25" s="600">
        <v>116989</v>
      </c>
      <c r="B25" t="s">
        <v>59</v>
      </c>
      <c r="C25" t="s">
        <v>3146</v>
      </c>
      <c r="D25" t="s">
        <v>3147</v>
      </c>
      <c r="E25" s="605" t="s">
        <v>470</v>
      </c>
      <c r="F25" t="s">
        <v>3148</v>
      </c>
      <c r="G25" t="s">
        <v>3481</v>
      </c>
      <c r="H25" t="s">
        <v>23</v>
      </c>
      <c r="I25" t="s">
        <v>23</v>
      </c>
      <c r="J25" t="s">
        <v>3176</v>
      </c>
      <c r="K25" t="s">
        <v>3482</v>
      </c>
      <c r="L25" t="s">
        <v>3483</v>
      </c>
      <c r="M25" t="s">
        <v>3484</v>
      </c>
      <c r="N25" t="s">
        <v>3485</v>
      </c>
      <c r="O25" t="s">
        <v>471</v>
      </c>
      <c r="P25" t="s">
        <v>3878</v>
      </c>
      <c r="Q25" t="s">
        <v>169</v>
      </c>
    </row>
    <row r="26" spans="1:17">
      <c r="A26" s="600">
        <v>116989</v>
      </c>
      <c r="B26" t="s">
        <v>59</v>
      </c>
      <c r="C26" t="s">
        <v>3146</v>
      </c>
      <c r="D26" t="s">
        <v>3147</v>
      </c>
      <c r="E26" s="605" t="s">
        <v>470</v>
      </c>
      <c r="F26" t="s">
        <v>3148</v>
      </c>
      <c r="G26" t="s">
        <v>3481</v>
      </c>
      <c r="H26" t="s">
        <v>23</v>
      </c>
      <c r="I26" t="s">
        <v>23</v>
      </c>
      <c r="J26" t="s">
        <v>3176</v>
      </c>
      <c r="K26" t="s">
        <v>3482</v>
      </c>
      <c r="L26" t="s">
        <v>3483</v>
      </c>
      <c r="M26" t="s">
        <v>3484</v>
      </c>
      <c r="N26" t="s">
        <v>3485</v>
      </c>
      <c r="O26" t="s">
        <v>471</v>
      </c>
      <c r="P26" t="s">
        <v>3878</v>
      </c>
      <c r="Q26" t="s">
        <v>169</v>
      </c>
    </row>
    <row r="27" spans="1:17">
      <c r="A27" s="600">
        <v>117342</v>
      </c>
      <c r="B27" t="s">
        <v>59</v>
      </c>
      <c r="C27" t="s">
        <v>3146</v>
      </c>
      <c r="D27" t="s">
        <v>3147</v>
      </c>
      <c r="E27" s="605" t="s">
        <v>455</v>
      </c>
      <c r="F27" t="s">
        <v>3148</v>
      </c>
      <c r="G27" t="s">
        <v>5861</v>
      </c>
      <c r="H27" t="s">
        <v>23</v>
      </c>
      <c r="I27" t="s">
        <v>23</v>
      </c>
      <c r="J27" t="s">
        <v>4140</v>
      </c>
      <c r="K27" t="s">
        <v>5862</v>
      </c>
      <c r="L27" t="s">
        <v>5863</v>
      </c>
      <c r="M27" t="s">
        <v>5864</v>
      </c>
      <c r="N27" t="s">
        <v>23</v>
      </c>
      <c r="O27" t="s">
        <v>456</v>
      </c>
      <c r="P27" t="s">
        <v>448</v>
      </c>
      <c r="Q27" t="s">
        <v>2121</v>
      </c>
    </row>
    <row r="28" spans="1:17">
      <c r="A28" s="600">
        <v>117367</v>
      </c>
      <c r="B28" t="s">
        <v>119</v>
      </c>
      <c r="C28" t="s">
        <v>3146</v>
      </c>
      <c r="D28" t="s">
        <v>3147</v>
      </c>
      <c r="E28" s="605" t="s">
        <v>455</v>
      </c>
      <c r="F28" t="s">
        <v>3148</v>
      </c>
      <c r="G28" t="s">
        <v>5865</v>
      </c>
      <c r="H28" t="s">
        <v>23</v>
      </c>
      <c r="I28" t="s">
        <v>23</v>
      </c>
      <c r="J28" t="s">
        <v>4284</v>
      </c>
      <c r="K28" t="s">
        <v>5866</v>
      </c>
      <c r="L28" t="s">
        <v>5867</v>
      </c>
      <c r="M28" t="s">
        <v>5868</v>
      </c>
      <c r="N28" t="s">
        <v>23</v>
      </c>
      <c r="O28" t="s">
        <v>456</v>
      </c>
      <c r="P28" t="s">
        <v>5869</v>
      </c>
      <c r="Q28" t="s">
        <v>3304</v>
      </c>
    </row>
    <row r="29" spans="1:17">
      <c r="A29" s="600">
        <v>117367</v>
      </c>
      <c r="B29" t="s">
        <v>119</v>
      </c>
      <c r="C29" t="s">
        <v>3146</v>
      </c>
      <c r="D29" t="s">
        <v>3147</v>
      </c>
      <c r="E29" s="605" t="s">
        <v>455</v>
      </c>
      <c r="F29" t="s">
        <v>3148</v>
      </c>
      <c r="G29" t="s">
        <v>5865</v>
      </c>
      <c r="H29" t="s">
        <v>23</v>
      </c>
      <c r="I29" t="s">
        <v>23</v>
      </c>
      <c r="J29" t="s">
        <v>4284</v>
      </c>
      <c r="K29" t="s">
        <v>5866</v>
      </c>
      <c r="L29" t="s">
        <v>5867</v>
      </c>
      <c r="M29" t="s">
        <v>5868</v>
      </c>
      <c r="N29" t="s">
        <v>23</v>
      </c>
      <c r="O29" t="s">
        <v>456</v>
      </c>
      <c r="P29" t="s">
        <v>5869</v>
      </c>
      <c r="Q29" t="s">
        <v>3304</v>
      </c>
    </row>
    <row r="30" spans="1:17">
      <c r="A30" s="600">
        <v>117409</v>
      </c>
      <c r="B30" t="s">
        <v>117</v>
      </c>
      <c r="C30" t="s">
        <v>3146</v>
      </c>
      <c r="D30" t="s">
        <v>3147</v>
      </c>
      <c r="E30" s="605" t="s">
        <v>429</v>
      </c>
      <c r="F30" t="s">
        <v>3148</v>
      </c>
      <c r="G30" t="s">
        <v>3715</v>
      </c>
      <c r="H30" t="s">
        <v>23</v>
      </c>
      <c r="I30" t="s">
        <v>23</v>
      </c>
      <c r="J30" t="s">
        <v>3176</v>
      </c>
      <c r="K30" t="s">
        <v>3716</v>
      </c>
      <c r="L30" t="s">
        <v>3717</v>
      </c>
      <c r="M30" t="s">
        <v>3718</v>
      </c>
      <c r="N30" t="s">
        <v>3719</v>
      </c>
      <c r="O30" t="s">
        <v>430</v>
      </c>
      <c r="P30" t="s">
        <v>5306</v>
      </c>
      <c r="Q30" t="s">
        <v>432</v>
      </c>
    </row>
    <row r="31" spans="1:17">
      <c r="A31" s="600">
        <v>117409</v>
      </c>
      <c r="B31" t="s">
        <v>117</v>
      </c>
      <c r="C31" t="s">
        <v>3146</v>
      </c>
      <c r="D31" t="s">
        <v>3147</v>
      </c>
      <c r="E31" s="605" t="s">
        <v>429</v>
      </c>
      <c r="F31" t="s">
        <v>3148</v>
      </c>
      <c r="G31" t="s">
        <v>3715</v>
      </c>
      <c r="H31" t="s">
        <v>23</v>
      </c>
      <c r="I31" t="s">
        <v>23</v>
      </c>
      <c r="J31" t="s">
        <v>3176</v>
      </c>
      <c r="K31" t="s">
        <v>3716</v>
      </c>
      <c r="L31" t="s">
        <v>3717</v>
      </c>
      <c r="M31" t="s">
        <v>3718</v>
      </c>
      <c r="N31" t="s">
        <v>3719</v>
      </c>
      <c r="O31" t="s">
        <v>430</v>
      </c>
      <c r="P31" t="s">
        <v>5306</v>
      </c>
      <c r="Q31" t="s">
        <v>432</v>
      </c>
    </row>
    <row r="32" spans="1:17">
      <c r="A32" s="600">
        <v>117672</v>
      </c>
      <c r="B32" t="s">
        <v>94</v>
      </c>
      <c r="C32" t="s">
        <v>3146</v>
      </c>
      <c r="D32" t="s">
        <v>3147</v>
      </c>
      <c r="E32" s="605" t="s">
        <v>455</v>
      </c>
      <c r="F32" t="s">
        <v>3148</v>
      </c>
      <c r="G32" t="s">
        <v>5870</v>
      </c>
      <c r="H32" t="s">
        <v>23</v>
      </c>
      <c r="I32" t="s">
        <v>23</v>
      </c>
      <c r="J32" t="s">
        <v>5285</v>
      </c>
      <c r="K32" t="s">
        <v>5871</v>
      </c>
      <c r="L32" t="s">
        <v>5872</v>
      </c>
      <c r="M32" t="s">
        <v>5873</v>
      </c>
      <c r="N32" t="s">
        <v>23</v>
      </c>
      <c r="O32" t="s">
        <v>456</v>
      </c>
      <c r="P32" t="s">
        <v>5874</v>
      </c>
      <c r="Q32" t="s">
        <v>4112</v>
      </c>
    </row>
    <row r="33" spans="1:17">
      <c r="A33" s="600">
        <v>117672</v>
      </c>
      <c r="B33" t="s">
        <v>94</v>
      </c>
      <c r="C33" t="s">
        <v>3146</v>
      </c>
      <c r="D33" t="s">
        <v>3147</v>
      </c>
      <c r="E33" s="605" t="s">
        <v>455</v>
      </c>
      <c r="F33" t="s">
        <v>3148</v>
      </c>
      <c r="G33" t="s">
        <v>5870</v>
      </c>
      <c r="H33" t="s">
        <v>23</v>
      </c>
      <c r="I33" t="s">
        <v>23</v>
      </c>
      <c r="J33" t="s">
        <v>5285</v>
      </c>
      <c r="K33" t="s">
        <v>5871</v>
      </c>
      <c r="L33" t="s">
        <v>5872</v>
      </c>
      <c r="M33" t="s">
        <v>5873</v>
      </c>
      <c r="N33" t="s">
        <v>23</v>
      </c>
      <c r="O33" t="s">
        <v>456</v>
      </c>
      <c r="P33" t="s">
        <v>5874</v>
      </c>
      <c r="Q33" t="s">
        <v>4112</v>
      </c>
    </row>
    <row r="34" spans="1:17">
      <c r="A34" s="600">
        <v>117847</v>
      </c>
      <c r="B34" t="s">
        <v>77</v>
      </c>
      <c r="C34" t="s">
        <v>3146</v>
      </c>
      <c r="D34" t="s">
        <v>3147</v>
      </c>
      <c r="E34" s="605" t="s">
        <v>455</v>
      </c>
      <c r="F34" t="s">
        <v>3148</v>
      </c>
      <c r="G34" t="s">
        <v>5379</v>
      </c>
      <c r="H34" t="s">
        <v>23</v>
      </c>
      <c r="I34" t="s">
        <v>23</v>
      </c>
      <c r="J34" t="s">
        <v>4354</v>
      </c>
      <c r="K34" t="s">
        <v>5380</v>
      </c>
      <c r="L34" t="s">
        <v>5381</v>
      </c>
      <c r="M34" t="s">
        <v>5382</v>
      </c>
      <c r="N34" t="s">
        <v>23</v>
      </c>
      <c r="O34" t="s">
        <v>456</v>
      </c>
      <c r="P34" t="s">
        <v>3631</v>
      </c>
      <c r="Q34" t="s">
        <v>5875</v>
      </c>
    </row>
    <row r="35" spans="1:17">
      <c r="A35" s="600">
        <v>117847</v>
      </c>
      <c r="B35" t="s">
        <v>77</v>
      </c>
      <c r="C35" t="s">
        <v>3146</v>
      </c>
      <c r="D35" t="s">
        <v>3147</v>
      </c>
      <c r="E35" s="605" t="s">
        <v>455</v>
      </c>
      <c r="F35" t="s">
        <v>3148</v>
      </c>
      <c r="G35" t="s">
        <v>5379</v>
      </c>
      <c r="H35" t="s">
        <v>23</v>
      </c>
      <c r="I35" t="s">
        <v>23</v>
      </c>
      <c r="J35" t="s">
        <v>4354</v>
      </c>
      <c r="K35" t="s">
        <v>5380</v>
      </c>
      <c r="L35" t="s">
        <v>5381</v>
      </c>
      <c r="M35" t="s">
        <v>5382</v>
      </c>
      <c r="N35" t="s">
        <v>23</v>
      </c>
      <c r="O35" t="s">
        <v>456</v>
      </c>
      <c r="P35" t="s">
        <v>3631</v>
      </c>
      <c r="Q35" t="s">
        <v>5875</v>
      </c>
    </row>
    <row r="36" spans="1:17">
      <c r="A36" s="600">
        <v>117920</v>
      </c>
      <c r="B36" t="s">
        <v>95</v>
      </c>
      <c r="C36" t="s">
        <v>3146</v>
      </c>
      <c r="D36" t="s">
        <v>3147</v>
      </c>
      <c r="E36" s="605" t="s">
        <v>455</v>
      </c>
      <c r="F36" t="s">
        <v>3148</v>
      </c>
      <c r="G36" t="s">
        <v>5876</v>
      </c>
      <c r="H36" t="s">
        <v>23</v>
      </c>
      <c r="I36" t="s">
        <v>23</v>
      </c>
      <c r="J36" t="s">
        <v>4317</v>
      </c>
      <c r="K36" t="s">
        <v>5877</v>
      </c>
      <c r="L36" t="s">
        <v>5878</v>
      </c>
      <c r="M36" t="s">
        <v>5879</v>
      </c>
      <c r="N36" t="s">
        <v>23</v>
      </c>
      <c r="O36" t="s">
        <v>456</v>
      </c>
      <c r="P36" t="s">
        <v>4040</v>
      </c>
      <c r="Q36" t="s">
        <v>243</v>
      </c>
    </row>
    <row r="37" spans="1:17">
      <c r="A37" s="600">
        <v>117920</v>
      </c>
      <c r="B37" t="s">
        <v>95</v>
      </c>
      <c r="C37" t="s">
        <v>3146</v>
      </c>
      <c r="D37" t="s">
        <v>3147</v>
      </c>
      <c r="E37" s="605" t="s">
        <v>455</v>
      </c>
      <c r="F37" t="s">
        <v>3148</v>
      </c>
      <c r="G37" t="s">
        <v>5876</v>
      </c>
      <c r="H37" t="s">
        <v>23</v>
      </c>
      <c r="I37" t="s">
        <v>23</v>
      </c>
      <c r="J37" t="s">
        <v>4317</v>
      </c>
      <c r="K37" t="s">
        <v>5877</v>
      </c>
      <c r="L37" t="s">
        <v>5878</v>
      </c>
      <c r="M37" t="s">
        <v>5879</v>
      </c>
      <c r="N37" t="s">
        <v>23</v>
      </c>
      <c r="O37" t="s">
        <v>456</v>
      </c>
      <c r="P37" t="s">
        <v>4040</v>
      </c>
      <c r="Q37" t="s">
        <v>243</v>
      </c>
    </row>
    <row r="38" spans="1:17">
      <c r="A38" s="600">
        <v>117961</v>
      </c>
      <c r="B38" t="s">
        <v>76</v>
      </c>
      <c r="C38" t="s">
        <v>3146</v>
      </c>
      <c r="D38" t="s">
        <v>3147</v>
      </c>
      <c r="E38" s="605" t="s">
        <v>470</v>
      </c>
      <c r="F38" t="s">
        <v>3148</v>
      </c>
      <c r="G38" t="s">
        <v>5709</v>
      </c>
      <c r="H38" t="s">
        <v>23</v>
      </c>
      <c r="I38" t="s">
        <v>23</v>
      </c>
      <c r="J38" t="s">
        <v>4284</v>
      </c>
      <c r="K38" t="s">
        <v>5710</v>
      </c>
      <c r="L38" t="s">
        <v>5711</v>
      </c>
      <c r="M38" t="s">
        <v>5712</v>
      </c>
      <c r="N38" t="s">
        <v>5713</v>
      </c>
      <c r="O38" t="s">
        <v>471</v>
      </c>
      <c r="P38" t="s">
        <v>3937</v>
      </c>
      <c r="Q38" t="s">
        <v>3737</v>
      </c>
    </row>
    <row r="39" spans="1:17">
      <c r="A39" s="600">
        <v>117961</v>
      </c>
      <c r="B39" t="s">
        <v>76</v>
      </c>
      <c r="C39" t="s">
        <v>3146</v>
      </c>
      <c r="D39" t="s">
        <v>3147</v>
      </c>
      <c r="E39" s="605" t="s">
        <v>470</v>
      </c>
      <c r="F39" t="s">
        <v>3148</v>
      </c>
      <c r="G39" t="s">
        <v>5709</v>
      </c>
      <c r="H39" t="s">
        <v>23</v>
      </c>
      <c r="I39" t="s">
        <v>23</v>
      </c>
      <c r="J39" t="s">
        <v>4284</v>
      </c>
      <c r="K39" t="s">
        <v>5710</v>
      </c>
      <c r="L39" t="s">
        <v>5711</v>
      </c>
      <c r="M39" t="s">
        <v>5712</v>
      </c>
      <c r="N39" t="s">
        <v>5713</v>
      </c>
      <c r="O39" t="s">
        <v>471</v>
      </c>
      <c r="P39" t="s">
        <v>3937</v>
      </c>
      <c r="Q39" t="s">
        <v>3737</v>
      </c>
    </row>
    <row r="40" spans="1:17">
      <c r="A40" s="600">
        <v>118035</v>
      </c>
      <c r="B40" t="s">
        <v>103</v>
      </c>
      <c r="C40" t="s">
        <v>3146</v>
      </c>
      <c r="D40" t="s">
        <v>3147</v>
      </c>
      <c r="E40" s="605" t="s">
        <v>429</v>
      </c>
      <c r="F40" t="s">
        <v>3148</v>
      </c>
      <c r="G40" t="s">
        <v>3425</v>
      </c>
      <c r="H40" t="s">
        <v>3426</v>
      </c>
      <c r="I40" t="s">
        <v>23</v>
      </c>
      <c r="J40" t="s">
        <v>3427</v>
      </c>
      <c r="K40" t="s">
        <v>3428</v>
      </c>
      <c r="L40" t="s">
        <v>3429</v>
      </c>
      <c r="M40" t="s">
        <v>3430</v>
      </c>
      <c r="N40" t="s">
        <v>3431</v>
      </c>
      <c r="O40" t="s">
        <v>430</v>
      </c>
      <c r="P40" t="s">
        <v>5880</v>
      </c>
      <c r="Q40" t="s">
        <v>72</v>
      </c>
    </row>
    <row r="41" spans="1:17">
      <c r="A41" s="600">
        <v>118035</v>
      </c>
      <c r="B41" t="s">
        <v>103</v>
      </c>
      <c r="C41" t="s">
        <v>3146</v>
      </c>
      <c r="D41" t="s">
        <v>3147</v>
      </c>
      <c r="E41" s="605" t="s">
        <v>429</v>
      </c>
      <c r="F41" t="s">
        <v>3148</v>
      </c>
      <c r="G41" t="s">
        <v>3425</v>
      </c>
      <c r="H41" t="s">
        <v>3426</v>
      </c>
      <c r="I41" t="s">
        <v>23</v>
      </c>
      <c r="J41" t="s">
        <v>3427</v>
      </c>
      <c r="K41" t="s">
        <v>3428</v>
      </c>
      <c r="L41" t="s">
        <v>3429</v>
      </c>
      <c r="M41" t="s">
        <v>3430</v>
      </c>
      <c r="N41" t="s">
        <v>3431</v>
      </c>
      <c r="O41" t="s">
        <v>430</v>
      </c>
      <c r="P41" t="s">
        <v>5880</v>
      </c>
      <c r="Q41" t="s">
        <v>72</v>
      </c>
    </row>
    <row r="42" spans="1:17">
      <c r="A42" s="600">
        <v>118084</v>
      </c>
      <c r="B42" t="s">
        <v>92</v>
      </c>
      <c r="C42" t="s">
        <v>3146</v>
      </c>
      <c r="D42" t="s">
        <v>3147</v>
      </c>
      <c r="E42" s="605" t="s">
        <v>455</v>
      </c>
      <c r="F42" t="s">
        <v>3148</v>
      </c>
      <c r="G42" t="s">
        <v>5881</v>
      </c>
      <c r="H42" t="s">
        <v>23</v>
      </c>
      <c r="I42" t="s">
        <v>23</v>
      </c>
      <c r="J42" t="s">
        <v>4207</v>
      </c>
      <c r="K42" t="s">
        <v>5882</v>
      </c>
      <c r="L42" t="s">
        <v>5883</v>
      </c>
      <c r="M42" t="s">
        <v>5883</v>
      </c>
      <c r="N42" t="s">
        <v>23</v>
      </c>
      <c r="O42" t="s">
        <v>456</v>
      </c>
      <c r="P42" t="s">
        <v>5884</v>
      </c>
      <c r="Q42" t="s">
        <v>349</v>
      </c>
    </row>
    <row r="43" spans="1:17">
      <c r="A43" s="600">
        <v>118084</v>
      </c>
      <c r="B43" t="s">
        <v>92</v>
      </c>
      <c r="C43" t="s">
        <v>3146</v>
      </c>
      <c r="D43" t="s">
        <v>3147</v>
      </c>
      <c r="E43" s="605" t="s">
        <v>455</v>
      </c>
      <c r="F43" t="s">
        <v>3148</v>
      </c>
      <c r="G43" t="s">
        <v>5881</v>
      </c>
      <c r="H43" t="s">
        <v>23</v>
      </c>
      <c r="I43" t="s">
        <v>23</v>
      </c>
      <c r="J43" t="s">
        <v>4207</v>
      </c>
      <c r="K43" t="s">
        <v>5882</v>
      </c>
      <c r="L43" t="s">
        <v>5883</v>
      </c>
      <c r="M43" t="s">
        <v>5883</v>
      </c>
      <c r="N43" t="s">
        <v>23</v>
      </c>
      <c r="O43" t="s">
        <v>456</v>
      </c>
      <c r="P43" t="s">
        <v>5884</v>
      </c>
      <c r="Q43" t="s">
        <v>349</v>
      </c>
    </row>
    <row r="44" spans="1:17">
      <c r="A44" s="600">
        <v>118100</v>
      </c>
      <c r="B44" t="s">
        <v>67</v>
      </c>
      <c r="C44" t="s">
        <v>3146</v>
      </c>
      <c r="D44" t="s">
        <v>3147</v>
      </c>
      <c r="E44" s="605" t="s">
        <v>429</v>
      </c>
      <c r="F44" t="s">
        <v>3148</v>
      </c>
      <c r="G44" t="s">
        <v>3432</v>
      </c>
      <c r="H44" t="s">
        <v>23</v>
      </c>
      <c r="I44" t="s">
        <v>23</v>
      </c>
      <c r="J44" t="s">
        <v>3433</v>
      </c>
      <c r="K44" t="s">
        <v>3434</v>
      </c>
      <c r="L44" t="s">
        <v>3435</v>
      </c>
      <c r="M44" t="s">
        <v>3436</v>
      </c>
      <c r="N44" t="s">
        <v>3437</v>
      </c>
      <c r="O44" t="s">
        <v>430</v>
      </c>
      <c r="P44" t="s">
        <v>5885</v>
      </c>
      <c r="Q44" t="s">
        <v>207</v>
      </c>
    </row>
    <row r="45" spans="1:17">
      <c r="A45" s="600">
        <v>118100</v>
      </c>
      <c r="B45" t="s">
        <v>67</v>
      </c>
      <c r="C45" t="s">
        <v>3146</v>
      </c>
      <c r="D45" t="s">
        <v>3147</v>
      </c>
      <c r="E45" s="605" t="s">
        <v>429</v>
      </c>
      <c r="F45" t="s">
        <v>3148</v>
      </c>
      <c r="G45" t="s">
        <v>3432</v>
      </c>
      <c r="H45" t="s">
        <v>23</v>
      </c>
      <c r="I45" t="s">
        <v>23</v>
      </c>
      <c r="J45" t="s">
        <v>3433</v>
      </c>
      <c r="K45" t="s">
        <v>3434</v>
      </c>
      <c r="L45" t="s">
        <v>3435</v>
      </c>
      <c r="M45" t="s">
        <v>3436</v>
      </c>
      <c r="N45" t="s">
        <v>3437</v>
      </c>
      <c r="O45" t="s">
        <v>430</v>
      </c>
      <c r="P45" t="s">
        <v>5885</v>
      </c>
      <c r="Q45" t="s">
        <v>207</v>
      </c>
    </row>
    <row r="46" spans="1:17">
      <c r="A46" s="600">
        <v>118183</v>
      </c>
      <c r="B46" t="s">
        <v>53</v>
      </c>
      <c r="C46" t="s">
        <v>3146</v>
      </c>
      <c r="D46" t="s">
        <v>3147</v>
      </c>
      <c r="E46" s="605" t="s">
        <v>470</v>
      </c>
      <c r="F46" t="s">
        <v>3148</v>
      </c>
      <c r="G46" t="s">
        <v>5716</v>
      </c>
      <c r="H46" t="s">
        <v>23</v>
      </c>
      <c r="I46" t="s">
        <v>23</v>
      </c>
      <c r="J46" t="s">
        <v>5314</v>
      </c>
      <c r="K46" t="s">
        <v>5717</v>
      </c>
      <c r="L46" t="s">
        <v>5718</v>
      </c>
      <c r="M46" t="s">
        <v>5719</v>
      </c>
      <c r="N46" t="s">
        <v>23</v>
      </c>
      <c r="O46" t="s">
        <v>471</v>
      </c>
      <c r="P46" t="s">
        <v>3910</v>
      </c>
      <c r="Q46" t="s">
        <v>5886</v>
      </c>
    </row>
    <row r="47" spans="1:17">
      <c r="A47" s="600">
        <v>118183</v>
      </c>
      <c r="B47" t="s">
        <v>53</v>
      </c>
      <c r="C47" t="s">
        <v>3146</v>
      </c>
      <c r="D47" t="s">
        <v>3147</v>
      </c>
      <c r="E47" s="605" t="s">
        <v>470</v>
      </c>
      <c r="F47" t="s">
        <v>3148</v>
      </c>
      <c r="G47" t="s">
        <v>5716</v>
      </c>
      <c r="H47" t="s">
        <v>23</v>
      </c>
      <c r="I47" t="s">
        <v>23</v>
      </c>
      <c r="J47" t="s">
        <v>5314</v>
      </c>
      <c r="K47" t="s">
        <v>5717</v>
      </c>
      <c r="L47" t="s">
        <v>5718</v>
      </c>
      <c r="M47" t="s">
        <v>5719</v>
      </c>
      <c r="N47" t="s">
        <v>23</v>
      </c>
      <c r="O47" t="s">
        <v>471</v>
      </c>
      <c r="P47" t="s">
        <v>3910</v>
      </c>
      <c r="Q47" t="s">
        <v>5886</v>
      </c>
    </row>
    <row r="48" spans="1:17">
      <c r="A48" s="600">
        <v>118324</v>
      </c>
      <c r="B48" t="s">
        <v>111</v>
      </c>
      <c r="C48" t="s">
        <v>3146</v>
      </c>
      <c r="D48" t="s">
        <v>3147</v>
      </c>
      <c r="E48" s="605" t="s">
        <v>455</v>
      </c>
      <c r="F48" t="s">
        <v>3148</v>
      </c>
      <c r="G48" t="s">
        <v>5887</v>
      </c>
      <c r="H48" t="s">
        <v>23</v>
      </c>
      <c r="I48" t="s">
        <v>23</v>
      </c>
      <c r="J48" t="s">
        <v>3694</v>
      </c>
      <c r="K48" t="s">
        <v>5888</v>
      </c>
      <c r="L48" t="s">
        <v>5889</v>
      </c>
      <c r="M48" t="s">
        <v>5890</v>
      </c>
      <c r="N48" t="s">
        <v>23</v>
      </c>
      <c r="O48" t="s">
        <v>456</v>
      </c>
      <c r="P48" t="s">
        <v>5891</v>
      </c>
      <c r="Q48" t="s">
        <v>222</v>
      </c>
    </row>
    <row r="49" spans="1:17">
      <c r="A49" s="600">
        <v>118324</v>
      </c>
      <c r="B49" t="s">
        <v>111</v>
      </c>
      <c r="C49" t="s">
        <v>3146</v>
      </c>
      <c r="D49" t="s">
        <v>3147</v>
      </c>
      <c r="E49" s="605" t="s">
        <v>455</v>
      </c>
      <c r="F49" t="s">
        <v>3148</v>
      </c>
      <c r="G49" t="s">
        <v>5887</v>
      </c>
      <c r="H49" t="s">
        <v>23</v>
      </c>
      <c r="I49" t="s">
        <v>23</v>
      </c>
      <c r="J49" t="s">
        <v>3694</v>
      </c>
      <c r="K49" t="s">
        <v>5888</v>
      </c>
      <c r="L49" t="s">
        <v>5889</v>
      </c>
      <c r="M49" t="s">
        <v>5890</v>
      </c>
      <c r="N49" t="s">
        <v>23</v>
      </c>
      <c r="O49" t="s">
        <v>456</v>
      </c>
      <c r="P49" t="s">
        <v>5891</v>
      </c>
      <c r="Q49" t="s">
        <v>222</v>
      </c>
    </row>
    <row r="50" spans="1:17">
      <c r="A50" s="600">
        <v>210097</v>
      </c>
      <c r="B50" t="s">
        <v>41</v>
      </c>
      <c r="C50" t="s">
        <v>3146</v>
      </c>
      <c r="D50" t="s">
        <v>3147</v>
      </c>
      <c r="E50" s="605" t="s">
        <v>470</v>
      </c>
      <c r="F50" t="s">
        <v>3148</v>
      </c>
      <c r="G50" t="s">
        <v>3201</v>
      </c>
      <c r="H50" t="s">
        <v>23</v>
      </c>
      <c r="I50" t="s">
        <v>23</v>
      </c>
      <c r="J50" t="s">
        <v>3202</v>
      </c>
      <c r="K50" t="s">
        <v>3203</v>
      </c>
      <c r="L50" t="s">
        <v>3204</v>
      </c>
      <c r="M50" t="s">
        <v>3205</v>
      </c>
      <c r="N50" t="s">
        <v>3206</v>
      </c>
      <c r="O50" t="s">
        <v>471</v>
      </c>
      <c r="P50" t="s">
        <v>386</v>
      </c>
      <c r="Q50" t="s">
        <v>2047</v>
      </c>
    </row>
    <row r="51" spans="1:17">
      <c r="A51" s="600">
        <v>210097</v>
      </c>
      <c r="B51" t="s">
        <v>41</v>
      </c>
      <c r="C51" t="s">
        <v>3146</v>
      </c>
      <c r="D51" t="s">
        <v>3147</v>
      </c>
      <c r="E51" s="605" t="s">
        <v>470</v>
      </c>
      <c r="F51" t="s">
        <v>3148</v>
      </c>
      <c r="G51" t="s">
        <v>3201</v>
      </c>
      <c r="H51" t="s">
        <v>23</v>
      </c>
      <c r="I51" t="s">
        <v>23</v>
      </c>
      <c r="J51" t="s">
        <v>3202</v>
      </c>
      <c r="K51" t="s">
        <v>3203</v>
      </c>
      <c r="L51" t="s">
        <v>3204</v>
      </c>
      <c r="M51" t="s">
        <v>3205</v>
      </c>
      <c r="N51" t="s">
        <v>3206</v>
      </c>
      <c r="O51" t="s">
        <v>471</v>
      </c>
      <c r="P51" t="s">
        <v>386</v>
      </c>
      <c r="Q51" t="s">
        <v>2047</v>
      </c>
    </row>
    <row r="52" spans="1:17">
      <c r="A52" s="600">
        <v>210246</v>
      </c>
      <c r="B52" t="s">
        <v>99</v>
      </c>
      <c r="C52" t="s">
        <v>3146</v>
      </c>
      <c r="D52" t="s">
        <v>3147</v>
      </c>
      <c r="E52" s="605" t="s">
        <v>429</v>
      </c>
      <c r="F52" t="s">
        <v>3148</v>
      </c>
      <c r="G52" t="s">
        <v>3207</v>
      </c>
      <c r="H52" t="s">
        <v>3208</v>
      </c>
      <c r="I52" t="s">
        <v>23</v>
      </c>
      <c r="J52" t="s">
        <v>3209</v>
      </c>
      <c r="K52" t="s">
        <v>3210</v>
      </c>
      <c r="L52" t="s">
        <v>3211</v>
      </c>
      <c r="M52" t="s">
        <v>3212</v>
      </c>
      <c r="N52" t="s">
        <v>3213</v>
      </c>
      <c r="O52" t="s">
        <v>430</v>
      </c>
      <c r="P52" t="s">
        <v>5892</v>
      </c>
      <c r="Q52" t="s">
        <v>432</v>
      </c>
    </row>
    <row r="53" spans="1:17">
      <c r="A53" s="600">
        <v>210246</v>
      </c>
      <c r="B53" t="s">
        <v>99</v>
      </c>
      <c r="C53" t="s">
        <v>3146</v>
      </c>
      <c r="D53" t="s">
        <v>3147</v>
      </c>
      <c r="E53" s="605" t="s">
        <v>429</v>
      </c>
      <c r="F53" t="s">
        <v>3148</v>
      </c>
      <c r="G53" t="s">
        <v>3207</v>
      </c>
      <c r="H53" t="s">
        <v>3208</v>
      </c>
      <c r="I53" t="s">
        <v>23</v>
      </c>
      <c r="J53" t="s">
        <v>3209</v>
      </c>
      <c r="K53" t="s">
        <v>3210</v>
      </c>
      <c r="L53" t="s">
        <v>3211</v>
      </c>
      <c r="M53" t="s">
        <v>3212</v>
      </c>
      <c r="N53" t="s">
        <v>3213</v>
      </c>
      <c r="O53" t="s">
        <v>430</v>
      </c>
      <c r="P53" t="s">
        <v>5892</v>
      </c>
      <c r="Q53" t="s">
        <v>432</v>
      </c>
    </row>
    <row r="54" spans="1:17">
      <c r="A54" s="600">
        <v>211681</v>
      </c>
      <c r="B54" t="s">
        <v>93</v>
      </c>
      <c r="C54" t="s">
        <v>3146</v>
      </c>
      <c r="D54" t="s">
        <v>3147</v>
      </c>
      <c r="E54" s="605" t="s">
        <v>429</v>
      </c>
      <c r="F54" t="s">
        <v>3148</v>
      </c>
      <c r="G54" t="s">
        <v>3958</v>
      </c>
      <c r="H54" t="s">
        <v>23</v>
      </c>
      <c r="I54" t="s">
        <v>23</v>
      </c>
      <c r="J54" t="s">
        <v>3959</v>
      </c>
      <c r="K54" t="s">
        <v>3960</v>
      </c>
      <c r="L54" t="s">
        <v>3961</v>
      </c>
      <c r="M54" t="s">
        <v>3962</v>
      </c>
      <c r="N54" t="s">
        <v>3963</v>
      </c>
      <c r="O54" t="s">
        <v>430</v>
      </c>
      <c r="P54" t="s">
        <v>5893</v>
      </c>
      <c r="Q54" t="s">
        <v>432</v>
      </c>
    </row>
    <row r="55" spans="1:17">
      <c r="A55" s="600">
        <v>211681</v>
      </c>
      <c r="B55" t="s">
        <v>93</v>
      </c>
      <c r="C55" t="s">
        <v>3146</v>
      </c>
      <c r="D55" t="s">
        <v>3147</v>
      </c>
      <c r="E55" s="605" t="s">
        <v>429</v>
      </c>
      <c r="F55" t="s">
        <v>3148</v>
      </c>
      <c r="G55" t="s">
        <v>3958</v>
      </c>
      <c r="H55" t="s">
        <v>23</v>
      </c>
      <c r="I55" t="s">
        <v>23</v>
      </c>
      <c r="J55" t="s">
        <v>3959</v>
      </c>
      <c r="K55" t="s">
        <v>3960</v>
      </c>
      <c r="L55" t="s">
        <v>3961</v>
      </c>
      <c r="M55" t="s">
        <v>3962</v>
      </c>
      <c r="N55" t="s">
        <v>3963</v>
      </c>
      <c r="O55" t="s">
        <v>430</v>
      </c>
      <c r="P55" t="s">
        <v>5893</v>
      </c>
      <c r="Q55" t="s">
        <v>432</v>
      </c>
    </row>
    <row r="56" spans="1:17">
      <c r="A56" s="600">
        <v>211772</v>
      </c>
      <c r="B56" t="s">
        <v>114</v>
      </c>
      <c r="C56" t="s">
        <v>3146</v>
      </c>
      <c r="D56" t="s">
        <v>3147</v>
      </c>
      <c r="E56" s="605" t="s">
        <v>429</v>
      </c>
      <c r="F56" t="s">
        <v>3148</v>
      </c>
      <c r="G56" t="s">
        <v>3487</v>
      </c>
      <c r="H56" t="s">
        <v>3488</v>
      </c>
      <c r="I56" t="s">
        <v>23</v>
      </c>
      <c r="J56" t="s">
        <v>3489</v>
      </c>
      <c r="K56" t="s">
        <v>3490</v>
      </c>
      <c r="L56" t="s">
        <v>3491</v>
      </c>
      <c r="M56" t="s">
        <v>3492</v>
      </c>
      <c r="N56" t="s">
        <v>3493</v>
      </c>
      <c r="O56" t="s">
        <v>430</v>
      </c>
      <c r="P56" t="s">
        <v>5482</v>
      </c>
      <c r="Q56" t="s">
        <v>432</v>
      </c>
    </row>
    <row r="57" spans="1:17">
      <c r="A57" s="600">
        <v>211772</v>
      </c>
      <c r="B57" t="s">
        <v>114</v>
      </c>
      <c r="C57" t="s">
        <v>3146</v>
      </c>
      <c r="D57" t="s">
        <v>3147</v>
      </c>
      <c r="E57" s="605" t="s">
        <v>429</v>
      </c>
      <c r="F57" t="s">
        <v>3148</v>
      </c>
      <c r="G57" t="s">
        <v>3487</v>
      </c>
      <c r="H57" t="s">
        <v>3488</v>
      </c>
      <c r="I57" t="s">
        <v>23</v>
      </c>
      <c r="J57" t="s">
        <v>3489</v>
      </c>
      <c r="K57" t="s">
        <v>3490</v>
      </c>
      <c r="L57" t="s">
        <v>3491</v>
      </c>
      <c r="M57" t="s">
        <v>3492</v>
      </c>
      <c r="N57" t="s">
        <v>3493</v>
      </c>
      <c r="O57" t="s">
        <v>430</v>
      </c>
      <c r="P57" t="s">
        <v>5482</v>
      </c>
      <c r="Q57" t="s">
        <v>432</v>
      </c>
    </row>
    <row r="58" spans="1:17">
      <c r="A58" s="600">
        <v>211970</v>
      </c>
      <c r="B58" t="s">
        <v>22</v>
      </c>
      <c r="C58" t="s">
        <v>3146</v>
      </c>
      <c r="D58" t="s">
        <v>3147</v>
      </c>
      <c r="E58" s="605" t="s">
        <v>455</v>
      </c>
      <c r="F58" t="s">
        <v>3148</v>
      </c>
      <c r="G58" t="s">
        <v>5894</v>
      </c>
      <c r="H58" t="s">
        <v>23</v>
      </c>
      <c r="I58" t="s">
        <v>23</v>
      </c>
      <c r="J58" t="s">
        <v>4424</v>
      </c>
      <c r="K58" t="s">
        <v>5895</v>
      </c>
      <c r="L58" t="s">
        <v>5896</v>
      </c>
      <c r="M58" t="s">
        <v>5897</v>
      </c>
      <c r="N58" t="s">
        <v>23</v>
      </c>
      <c r="O58" t="s">
        <v>456</v>
      </c>
      <c r="P58" t="s">
        <v>369</v>
      </c>
      <c r="Q58" t="s">
        <v>461</v>
      </c>
    </row>
    <row r="59" spans="1:17">
      <c r="A59" s="600">
        <v>212721</v>
      </c>
      <c r="B59" t="s">
        <v>76</v>
      </c>
      <c r="C59" t="s">
        <v>3146</v>
      </c>
      <c r="D59" t="s">
        <v>3147</v>
      </c>
      <c r="E59" s="605" t="s">
        <v>455</v>
      </c>
      <c r="F59" t="s">
        <v>3148</v>
      </c>
      <c r="G59" t="s">
        <v>5898</v>
      </c>
      <c r="H59" t="s">
        <v>23</v>
      </c>
      <c r="I59" t="s">
        <v>23</v>
      </c>
      <c r="J59" t="s">
        <v>5899</v>
      </c>
      <c r="K59" t="s">
        <v>5900</v>
      </c>
      <c r="L59" t="s">
        <v>5901</v>
      </c>
      <c r="M59" t="s">
        <v>5902</v>
      </c>
      <c r="N59" t="s">
        <v>23</v>
      </c>
      <c r="O59" t="s">
        <v>456</v>
      </c>
      <c r="P59" t="s">
        <v>3684</v>
      </c>
      <c r="Q59" t="s">
        <v>461</v>
      </c>
    </row>
    <row r="60" spans="1:17">
      <c r="A60" s="600">
        <v>212721</v>
      </c>
      <c r="B60" t="s">
        <v>76</v>
      </c>
      <c r="C60" t="s">
        <v>3146</v>
      </c>
      <c r="D60" t="s">
        <v>3147</v>
      </c>
      <c r="E60" s="605" t="s">
        <v>455</v>
      </c>
      <c r="F60" t="s">
        <v>3148</v>
      </c>
      <c r="G60" t="s">
        <v>5898</v>
      </c>
      <c r="H60" t="s">
        <v>23</v>
      </c>
      <c r="I60" t="s">
        <v>23</v>
      </c>
      <c r="J60" t="s">
        <v>5899</v>
      </c>
      <c r="K60" t="s">
        <v>5900</v>
      </c>
      <c r="L60" t="s">
        <v>5901</v>
      </c>
      <c r="M60" t="s">
        <v>5902</v>
      </c>
      <c r="N60" t="s">
        <v>23</v>
      </c>
      <c r="O60" t="s">
        <v>456</v>
      </c>
      <c r="P60" t="s">
        <v>3684</v>
      </c>
      <c r="Q60" t="s">
        <v>461</v>
      </c>
    </row>
    <row r="61" spans="1:17">
      <c r="A61" s="600">
        <v>213208</v>
      </c>
      <c r="B61" t="s">
        <v>32</v>
      </c>
      <c r="C61" t="s">
        <v>3146</v>
      </c>
      <c r="D61" t="s">
        <v>3147</v>
      </c>
      <c r="E61" s="605" t="s">
        <v>429</v>
      </c>
      <c r="F61" t="s">
        <v>3148</v>
      </c>
      <c r="G61" t="s">
        <v>3219</v>
      </c>
      <c r="H61" t="s">
        <v>3220</v>
      </c>
      <c r="I61" t="s">
        <v>23</v>
      </c>
      <c r="J61" t="s">
        <v>3221</v>
      </c>
      <c r="K61" t="s">
        <v>3222</v>
      </c>
      <c r="L61" t="s">
        <v>3223</v>
      </c>
      <c r="M61" t="s">
        <v>3224</v>
      </c>
      <c r="N61" t="s">
        <v>3225</v>
      </c>
      <c r="O61" t="s">
        <v>430</v>
      </c>
      <c r="P61" t="s">
        <v>2136</v>
      </c>
      <c r="Q61" t="s">
        <v>3727</v>
      </c>
    </row>
    <row r="62" spans="1:17">
      <c r="A62" s="600">
        <v>213208</v>
      </c>
      <c r="B62" t="s">
        <v>32</v>
      </c>
      <c r="C62" t="s">
        <v>3146</v>
      </c>
      <c r="D62" t="s">
        <v>3147</v>
      </c>
      <c r="E62" s="605" t="s">
        <v>429</v>
      </c>
      <c r="F62" t="s">
        <v>3148</v>
      </c>
      <c r="G62" t="s">
        <v>3219</v>
      </c>
      <c r="H62" t="s">
        <v>3220</v>
      </c>
      <c r="I62" t="s">
        <v>23</v>
      </c>
      <c r="J62" t="s">
        <v>3221</v>
      </c>
      <c r="K62" t="s">
        <v>3222</v>
      </c>
      <c r="L62" t="s">
        <v>3223</v>
      </c>
      <c r="M62" t="s">
        <v>3224</v>
      </c>
      <c r="N62" t="s">
        <v>3225</v>
      </c>
      <c r="O62" t="s">
        <v>430</v>
      </c>
      <c r="P62" t="s">
        <v>2136</v>
      </c>
      <c r="Q62" t="s">
        <v>3727</v>
      </c>
    </row>
    <row r="63" spans="1:17">
      <c r="A63" s="600">
        <v>213216</v>
      </c>
      <c r="B63" t="s">
        <v>43</v>
      </c>
      <c r="C63" t="s">
        <v>3146</v>
      </c>
      <c r="D63" t="s">
        <v>3147</v>
      </c>
      <c r="E63" s="605" t="s">
        <v>470</v>
      </c>
      <c r="F63" t="s">
        <v>3148</v>
      </c>
      <c r="G63" t="s">
        <v>5725</v>
      </c>
      <c r="H63" t="s">
        <v>23</v>
      </c>
      <c r="I63" t="s">
        <v>23</v>
      </c>
      <c r="J63" t="s">
        <v>4417</v>
      </c>
      <c r="K63" t="s">
        <v>5726</v>
      </c>
      <c r="L63" t="s">
        <v>5727</v>
      </c>
      <c r="M63" t="s">
        <v>5728</v>
      </c>
      <c r="N63" t="s">
        <v>23</v>
      </c>
      <c r="O63" t="s">
        <v>471</v>
      </c>
      <c r="P63" t="s">
        <v>407</v>
      </c>
      <c r="Q63" t="s">
        <v>2141</v>
      </c>
    </row>
    <row r="64" spans="1:17">
      <c r="A64" s="600">
        <v>213216</v>
      </c>
      <c r="B64" t="s">
        <v>43</v>
      </c>
      <c r="C64" t="s">
        <v>3146</v>
      </c>
      <c r="D64" t="s">
        <v>3147</v>
      </c>
      <c r="E64" s="605" t="s">
        <v>470</v>
      </c>
      <c r="F64" t="s">
        <v>3148</v>
      </c>
      <c r="G64" t="s">
        <v>5725</v>
      </c>
      <c r="H64" t="s">
        <v>23</v>
      </c>
      <c r="I64" t="s">
        <v>23</v>
      </c>
      <c r="J64" t="s">
        <v>4417</v>
      </c>
      <c r="K64" t="s">
        <v>5726</v>
      </c>
      <c r="L64" t="s">
        <v>5727</v>
      </c>
      <c r="M64" t="s">
        <v>5728</v>
      </c>
      <c r="N64" t="s">
        <v>23</v>
      </c>
      <c r="O64" t="s">
        <v>471</v>
      </c>
      <c r="P64" t="s">
        <v>407</v>
      </c>
      <c r="Q64" t="s">
        <v>2141</v>
      </c>
    </row>
    <row r="65" spans="1:17">
      <c r="A65" s="600">
        <v>310640</v>
      </c>
      <c r="B65" t="s">
        <v>76</v>
      </c>
      <c r="C65" t="s">
        <v>3146</v>
      </c>
      <c r="D65" t="s">
        <v>3147</v>
      </c>
      <c r="E65" s="605" t="s">
        <v>429</v>
      </c>
      <c r="F65" t="s">
        <v>3148</v>
      </c>
      <c r="G65" t="s">
        <v>3495</v>
      </c>
      <c r="H65" t="s">
        <v>3496</v>
      </c>
      <c r="I65" t="s">
        <v>23</v>
      </c>
      <c r="J65" t="s">
        <v>3497</v>
      </c>
      <c r="K65" t="s">
        <v>3498</v>
      </c>
      <c r="L65" t="s">
        <v>3499</v>
      </c>
      <c r="M65" t="s">
        <v>3500</v>
      </c>
      <c r="N65" t="s">
        <v>3501</v>
      </c>
      <c r="O65" t="s">
        <v>430</v>
      </c>
      <c r="P65" t="s">
        <v>5779</v>
      </c>
      <c r="Q65" t="s">
        <v>299</v>
      </c>
    </row>
    <row r="66" spans="1:17">
      <c r="A66" s="600">
        <v>310640</v>
      </c>
      <c r="B66" t="s">
        <v>76</v>
      </c>
      <c r="C66" t="s">
        <v>3146</v>
      </c>
      <c r="D66" t="s">
        <v>3147</v>
      </c>
      <c r="E66" s="605" t="s">
        <v>429</v>
      </c>
      <c r="F66" t="s">
        <v>3148</v>
      </c>
      <c r="G66" t="s">
        <v>3495</v>
      </c>
      <c r="H66" t="s">
        <v>3496</v>
      </c>
      <c r="I66" t="s">
        <v>23</v>
      </c>
      <c r="J66" t="s">
        <v>3497</v>
      </c>
      <c r="K66" t="s">
        <v>3498</v>
      </c>
      <c r="L66" t="s">
        <v>3499</v>
      </c>
      <c r="M66" t="s">
        <v>3500</v>
      </c>
      <c r="N66" t="s">
        <v>3501</v>
      </c>
      <c r="O66" t="s">
        <v>430</v>
      </c>
      <c r="P66" t="s">
        <v>5779</v>
      </c>
      <c r="Q66" t="s">
        <v>299</v>
      </c>
    </row>
    <row r="67" spans="1:17">
      <c r="A67" s="600">
        <v>310822</v>
      </c>
      <c r="B67" t="s">
        <v>80</v>
      </c>
      <c r="C67" t="s">
        <v>3146</v>
      </c>
      <c r="D67" t="s">
        <v>3147</v>
      </c>
      <c r="E67" s="605" t="s">
        <v>429</v>
      </c>
      <c r="F67" t="s">
        <v>3148</v>
      </c>
      <c r="G67" t="s">
        <v>5730</v>
      </c>
      <c r="H67" t="s">
        <v>5731</v>
      </c>
      <c r="I67" t="s">
        <v>23</v>
      </c>
      <c r="J67" t="s">
        <v>3261</v>
      </c>
      <c r="K67" t="s">
        <v>5732</v>
      </c>
      <c r="L67" t="s">
        <v>5733</v>
      </c>
      <c r="M67" t="s">
        <v>5734</v>
      </c>
      <c r="N67" t="s">
        <v>3398</v>
      </c>
      <c r="O67" t="s">
        <v>430</v>
      </c>
      <c r="P67" t="s">
        <v>5772</v>
      </c>
      <c r="Q67" t="s">
        <v>5736</v>
      </c>
    </row>
    <row r="68" spans="1:17">
      <c r="A68" s="600">
        <v>310822</v>
      </c>
      <c r="B68" t="s">
        <v>80</v>
      </c>
      <c r="C68" t="s">
        <v>3146</v>
      </c>
      <c r="D68" t="s">
        <v>3147</v>
      </c>
      <c r="E68" s="605" t="s">
        <v>429</v>
      </c>
      <c r="F68" t="s">
        <v>3148</v>
      </c>
      <c r="G68" t="s">
        <v>5730</v>
      </c>
      <c r="H68" t="s">
        <v>5731</v>
      </c>
      <c r="I68" t="s">
        <v>23</v>
      </c>
      <c r="J68" t="s">
        <v>3261</v>
      </c>
      <c r="K68" t="s">
        <v>5732</v>
      </c>
      <c r="L68" t="s">
        <v>5733</v>
      </c>
      <c r="M68" t="s">
        <v>5734</v>
      </c>
      <c r="N68" t="s">
        <v>3398</v>
      </c>
      <c r="O68" t="s">
        <v>430</v>
      </c>
      <c r="P68" t="s">
        <v>5772</v>
      </c>
      <c r="Q68" t="s">
        <v>5736</v>
      </c>
    </row>
    <row r="69" spans="1:17">
      <c r="A69" s="600">
        <v>310947</v>
      </c>
      <c r="B69" t="s">
        <v>97</v>
      </c>
      <c r="C69" t="s">
        <v>3146</v>
      </c>
      <c r="D69" t="s">
        <v>3147</v>
      </c>
      <c r="E69" s="605" t="s">
        <v>429</v>
      </c>
      <c r="F69" t="s">
        <v>3148</v>
      </c>
      <c r="G69" t="s">
        <v>3502</v>
      </c>
      <c r="H69" t="s">
        <v>3503</v>
      </c>
      <c r="I69" t="s">
        <v>23</v>
      </c>
      <c r="J69" t="s">
        <v>3504</v>
      </c>
      <c r="K69" t="s">
        <v>3505</v>
      </c>
      <c r="L69" t="s">
        <v>3506</v>
      </c>
      <c r="M69" t="s">
        <v>3507</v>
      </c>
      <c r="N69" t="s">
        <v>3508</v>
      </c>
      <c r="O69" t="s">
        <v>430</v>
      </c>
      <c r="P69" t="s">
        <v>5903</v>
      </c>
      <c r="Q69" t="s">
        <v>66</v>
      </c>
    </row>
    <row r="70" spans="1:17">
      <c r="A70" s="600">
        <v>310947</v>
      </c>
      <c r="B70" t="s">
        <v>97</v>
      </c>
      <c r="C70" t="s">
        <v>3146</v>
      </c>
      <c r="D70" t="s">
        <v>3147</v>
      </c>
      <c r="E70" s="605" t="s">
        <v>429</v>
      </c>
      <c r="F70" t="s">
        <v>3148</v>
      </c>
      <c r="G70" t="s">
        <v>3502</v>
      </c>
      <c r="H70" t="s">
        <v>3503</v>
      </c>
      <c r="I70" t="s">
        <v>23</v>
      </c>
      <c r="J70" t="s">
        <v>3504</v>
      </c>
      <c r="K70" t="s">
        <v>3505</v>
      </c>
      <c r="L70" t="s">
        <v>3506</v>
      </c>
      <c r="M70" t="s">
        <v>3507</v>
      </c>
      <c r="N70" t="s">
        <v>3508</v>
      </c>
      <c r="O70" t="s">
        <v>430</v>
      </c>
      <c r="P70" t="s">
        <v>5903</v>
      </c>
      <c r="Q70" t="s">
        <v>66</v>
      </c>
    </row>
    <row r="71" spans="1:17">
      <c r="A71" s="600">
        <v>312356</v>
      </c>
      <c r="B71" t="s">
        <v>57</v>
      </c>
      <c r="C71" t="s">
        <v>3146</v>
      </c>
      <c r="D71" t="s">
        <v>3147</v>
      </c>
      <c r="E71" s="605" t="s">
        <v>429</v>
      </c>
      <c r="F71" t="s">
        <v>3148</v>
      </c>
      <c r="G71" t="s">
        <v>3509</v>
      </c>
      <c r="H71" t="s">
        <v>3510</v>
      </c>
      <c r="I71" t="s">
        <v>23</v>
      </c>
      <c r="J71" t="s">
        <v>3511</v>
      </c>
      <c r="K71" t="s">
        <v>3512</v>
      </c>
      <c r="L71" t="s">
        <v>3513</v>
      </c>
      <c r="M71" t="s">
        <v>3514</v>
      </c>
      <c r="N71" t="s">
        <v>3515</v>
      </c>
      <c r="O71" t="s">
        <v>430</v>
      </c>
      <c r="P71" t="s">
        <v>5904</v>
      </c>
      <c r="Q71" t="s">
        <v>432</v>
      </c>
    </row>
    <row r="72" spans="1:17">
      <c r="A72" s="600">
        <v>312356</v>
      </c>
      <c r="B72" t="s">
        <v>57</v>
      </c>
      <c r="C72" t="s">
        <v>3146</v>
      </c>
      <c r="D72" t="s">
        <v>3147</v>
      </c>
      <c r="E72" s="605" t="s">
        <v>429</v>
      </c>
      <c r="F72" t="s">
        <v>3148</v>
      </c>
      <c r="G72" t="s">
        <v>3509</v>
      </c>
      <c r="H72" t="s">
        <v>3510</v>
      </c>
      <c r="I72" t="s">
        <v>23</v>
      </c>
      <c r="J72" t="s">
        <v>3511</v>
      </c>
      <c r="K72" t="s">
        <v>3512</v>
      </c>
      <c r="L72" t="s">
        <v>3513</v>
      </c>
      <c r="M72" t="s">
        <v>3514</v>
      </c>
      <c r="N72" t="s">
        <v>3515</v>
      </c>
      <c r="O72" t="s">
        <v>430</v>
      </c>
      <c r="P72" t="s">
        <v>5904</v>
      </c>
      <c r="Q72" t="s">
        <v>432</v>
      </c>
    </row>
    <row r="73" spans="1:17">
      <c r="A73" s="600">
        <v>312471</v>
      </c>
      <c r="B73" t="s">
        <v>53</v>
      </c>
      <c r="C73" t="s">
        <v>3146</v>
      </c>
      <c r="D73" t="s">
        <v>3147</v>
      </c>
      <c r="E73" s="605" t="s">
        <v>429</v>
      </c>
      <c r="F73" t="s">
        <v>3148</v>
      </c>
      <c r="G73" t="s">
        <v>3743</v>
      </c>
      <c r="H73" t="s">
        <v>23</v>
      </c>
      <c r="I73" t="s">
        <v>23</v>
      </c>
      <c r="J73" t="s">
        <v>3744</v>
      </c>
      <c r="K73" t="s">
        <v>3745</v>
      </c>
      <c r="L73" t="s">
        <v>3746</v>
      </c>
      <c r="M73" t="s">
        <v>3747</v>
      </c>
      <c r="N73" t="s">
        <v>3748</v>
      </c>
      <c r="O73" t="s">
        <v>430</v>
      </c>
      <c r="P73" t="s">
        <v>5751</v>
      </c>
      <c r="Q73" t="s">
        <v>432</v>
      </c>
    </row>
    <row r="74" spans="1:17">
      <c r="A74" s="600">
        <v>312471</v>
      </c>
      <c r="B74" t="s">
        <v>53</v>
      </c>
      <c r="C74" t="s">
        <v>3146</v>
      </c>
      <c r="D74" t="s">
        <v>3147</v>
      </c>
      <c r="E74" s="605" t="s">
        <v>429</v>
      </c>
      <c r="F74" t="s">
        <v>3148</v>
      </c>
      <c r="G74" t="s">
        <v>3743</v>
      </c>
      <c r="H74" t="s">
        <v>23</v>
      </c>
      <c r="I74" t="s">
        <v>23</v>
      </c>
      <c r="J74" t="s">
        <v>3744</v>
      </c>
      <c r="K74" t="s">
        <v>3745</v>
      </c>
      <c r="L74" t="s">
        <v>3746</v>
      </c>
      <c r="M74" t="s">
        <v>3747</v>
      </c>
      <c r="N74" t="s">
        <v>3748</v>
      </c>
      <c r="O74" t="s">
        <v>430</v>
      </c>
      <c r="P74" t="s">
        <v>5751</v>
      </c>
      <c r="Q74" t="s">
        <v>432</v>
      </c>
    </row>
    <row r="75" spans="1:17">
      <c r="A75" s="600">
        <v>312802</v>
      </c>
      <c r="B75" t="s">
        <v>91</v>
      </c>
      <c r="C75" t="s">
        <v>3146</v>
      </c>
      <c r="D75" t="s">
        <v>3147</v>
      </c>
      <c r="E75" s="605" t="s">
        <v>429</v>
      </c>
      <c r="F75" t="s">
        <v>3148</v>
      </c>
      <c r="G75" t="s">
        <v>3517</v>
      </c>
      <c r="H75" t="s">
        <v>23</v>
      </c>
      <c r="I75" t="s">
        <v>23</v>
      </c>
      <c r="J75" t="s">
        <v>3518</v>
      </c>
      <c r="K75" t="s">
        <v>3519</v>
      </c>
      <c r="L75" t="s">
        <v>3520</v>
      </c>
      <c r="M75" t="s">
        <v>3521</v>
      </c>
      <c r="N75" t="s">
        <v>3522</v>
      </c>
      <c r="O75" t="s">
        <v>430</v>
      </c>
      <c r="P75" t="s">
        <v>5905</v>
      </c>
      <c r="Q75" t="s">
        <v>2060</v>
      </c>
    </row>
    <row r="76" spans="1:17">
      <c r="A76" s="600">
        <v>312802</v>
      </c>
      <c r="B76" t="s">
        <v>91</v>
      </c>
      <c r="C76" t="s">
        <v>3146</v>
      </c>
      <c r="D76" t="s">
        <v>3147</v>
      </c>
      <c r="E76" s="605" t="s">
        <v>429</v>
      </c>
      <c r="F76" t="s">
        <v>3148</v>
      </c>
      <c r="G76" t="s">
        <v>3517</v>
      </c>
      <c r="H76" t="s">
        <v>23</v>
      </c>
      <c r="I76" t="s">
        <v>23</v>
      </c>
      <c r="J76" t="s">
        <v>3518</v>
      </c>
      <c r="K76" t="s">
        <v>3519</v>
      </c>
      <c r="L76" t="s">
        <v>3520</v>
      </c>
      <c r="M76" t="s">
        <v>3521</v>
      </c>
      <c r="N76" t="s">
        <v>3522</v>
      </c>
      <c r="O76" t="s">
        <v>430</v>
      </c>
      <c r="P76" t="s">
        <v>5905</v>
      </c>
      <c r="Q76" t="s">
        <v>2060</v>
      </c>
    </row>
    <row r="77" spans="1:17">
      <c r="A77" s="600">
        <v>312943</v>
      </c>
      <c r="B77" t="s">
        <v>95</v>
      </c>
      <c r="C77" t="s">
        <v>3146</v>
      </c>
      <c r="D77" t="s">
        <v>3147</v>
      </c>
      <c r="E77" s="605" t="s">
        <v>429</v>
      </c>
      <c r="F77" t="s">
        <v>3148</v>
      </c>
      <c r="G77" t="s">
        <v>3524</v>
      </c>
      <c r="H77" t="s">
        <v>23</v>
      </c>
      <c r="I77" t="s">
        <v>23</v>
      </c>
      <c r="J77" t="s">
        <v>3525</v>
      </c>
      <c r="K77" t="s">
        <v>3526</v>
      </c>
      <c r="L77" t="s">
        <v>3527</v>
      </c>
      <c r="M77" t="s">
        <v>3528</v>
      </c>
      <c r="N77" t="s">
        <v>3529</v>
      </c>
      <c r="O77" t="s">
        <v>430</v>
      </c>
      <c r="P77" t="s">
        <v>5906</v>
      </c>
      <c r="Q77" t="s">
        <v>432</v>
      </c>
    </row>
    <row r="78" spans="1:17">
      <c r="A78" s="600">
        <v>312943</v>
      </c>
      <c r="B78" t="s">
        <v>95</v>
      </c>
      <c r="C78" t="s">
        <v>3146</v>
      </c>
      <c r="D78" t="s">
        <v>3147</v>
      </c>
      <c r="E78" s="605" t="s">
        <v>429</v>
      </c>
      <c r="F78" t="s">
        <v>3148</v>
      </c>
      <c r="G78" t="s">
        <v>3524</v>
      </c>
      <c r="H78" t="s">
        <v>23</v>
      </c>
      <c r="I78" t="s">
        <v>23</v>
      </c>
      <c r="J78" t="s">
        <v>3525</v>
      </c>
      <c r="K78" t="s">
        <v>3526</v>
      </c>
      <c r="L78" t="s">
        <v>3527</v>
      </c>
      <c r="M78" t="s">
        <v>3528</v>
      </c>
      <c r="N78" t="s">
        <v>3529</v>
      </c>
      <c r="O78" t="s">
        <v>430</v>
      </c>
      <c r="P78" t="s">
        <v>5906</v>
      </c>
      <c r="Q78" t="s">
        <v>432</v>
      </c>
    </row>
    <row r="79" spans="1:17">
      <c r="A79" s="600">
        <v>313586</v>
      </c>
      <c r="B79" t="s">
        <v>90</v>
      </c>
      <c r="C79" t="s">
        <v>3146</v>
      </c>
      <c r="D79" t="s">
        <v>3147</v>
      </c>
      <c r="E79" s="605" t="s">
        <v>429</v>
      </c>
      <c r="F79" t="s">
        <v>3148</v>
      </c>
      <c r="G79" t="s">
        <v>3226</v>
      </c>
      <c r="H79" t="s">
        <v>3227</v>
      </c>
      <c r="I79" t="s">
        <v>23</v>
      </c>
      <c r="J79" t="s">
        <v>3228</v>
      </c>
      <c r="K79" t="s">
        <v>3229</v>
      </c>
      <c r="L79" t="s">
        <v>3230</v>
      </c>
      <c r="M79" t="s">
        <v>3231</v>
      </c>
      <c r="N79" t="s">
        <v>3232</v>
      </c>
      <c r="O79" t="s">
        <v>430</v>
      </c>
      <c r="P79" t="s">
        <v>5907</v>
      </c>
      <c r="Q79" t="s">
        <v>432</v>
      </c>
    </row>
    <row r="80" spans="1:17">
      <c r="A80" s="600">
        <v>313586</v>
      </c>
      <c r="B80" t="s">
        <v>90</v>
      </c>
      <c r="C80" t="s">
        <v>3146</v>
      </c>
      <c r="D80" t="s">
        <v>3147</v>
      </c>
      <c r="E80" s="605" t="s">
        <v>429</v>
      </c>
      <c r="F80" t="s">
        <v>3148</v>
      </c>
      <c r="G80" t="s">
        <v>3226</v>
      </c>
      <c r="H80" t="s">
        <v>3227</v>
      </c>
      <c r="I80" t="s">
        <v>23</v>
      </c>
      <c r="J80" t="s">
        <v>3228</v>
      </c>
      <c r="K80" t="s">
        <v>3229</v>
      </c>
      <c r="L80" t="s">
        <v>3230</v>
      </c>
      <c r="M80" t="s">
        <v>3231</v>
      </c>
      <c r="N80" t="s">
        <v>3232</v>
      </c>
      <c r="O80" t="s">
        <v>430</v>
      </c>
      <c r="P80" t="s">
        <v>5907</v>
      </c>
      <c r="Q80" t="s">
        <v>432</v>
      </c>
    </row>
    <row r="81" spans="1:17">
      <c r="A81" s="600">
        <v>313628</v>
      </c>
      <c r="B81" t="s">
        <v>34</v>
      </c>
      <c r="C81" t="s">
        <v>3146</v>
      </c>
      <c r="D81" t="s">
        <v>3147</v>
      </c>
      <c r="E81" s="605" t="s">
        <v>455</v>
      </c>
      <c r="F81" t="s">
        <v>3148</v>
      </c>
      <c r="G81" t="s">
        <v>5908</v>
      </c>
      <c r="H81" t="s">
        <v>23</v>
      </c>
      <c r="I81" t="s">
        <v>23</v>
      </c>
      <c r="J81" t="s">
        <v>3261</v>
      </c>
      <c r="K81" t="s">
        <v>5909</v>
      </c>
      <c r="L81" t="s">
        <v>5910</v>
      </c>
      <c r="M81" t="s">
        <v>5911</v>
      </c>
      <c r="N81" t="s">
        <v>23</v>
      </c>
      <c r="O81" t="s">
        <v>456</v>
      </c>
      <c r="P81" t="s">
        <v>402</v>
      </c>
      <c r="Q81" t="s">
        <v>461</v>
      </c>
    </row>
    <row r="82" spans="1:17">
      <c r="A82" s="600">
        <v>314170</v>
      </c>
      <c r="B82" t="s">
        <v>75</v>
      </c>
      <c r="C82" t="s">
        <v>3146</v>
      </c>
      <c r="D82" t="s">
        <v>3147</v>
      </c>
      <c r="E82" s="605" t="s">
        <v>455</v>
      </c>
      <c r="F82" t="s">
        <v>3148</v>
      </c>
      <c r="G82" t="s">
        <v>5912</v>
      </c>
      <c r="H82" t="s">
        <v>23</v>
      </c>
      <c r="I82" t="s">
        <v>23</v>
      </c>
      <c r="J82" t="s">
        <v>3295</v>
      </c>
      <c r="K82" t="s">
        <v>5913</v>
      </c>
      <c r="L82" t="s">
        <v>5914</v>
      </c>
      <c r="M82" t="s">
        <v>5915</v>
      </c>
      <c r="N82" t="s">
        <v>362</v>
      </c>
      <c r="O82" t="s">
        <v>456</v>
      </c>
      <c r="P82" t="s">
        <v>5916</v>
      </c>
      <c r="Q82" t="s">
        <v>432</v>
      </c>
    </row>
    <row r="83" spans="1:17">
      <c r="A83" s="600">
        <v>314170</v>
      </c>
      <c r="B83" t="s">
        <v>75</v>
      </c>
      <c r="C83" t="s">
        <v>3146</v>
      </c>
      <c r="D83" t="s">
        <v>3147</v>
      </c>
      <c r="E83" s="605" t="s">
        <v>455</v>
      </c>
      <c r="F83" t="s">
        <v>3148</v>
      </c>
      <c r="G83" t="s">
        <v>5912</v>
      </c>
      <c r="H83" t="s">
        <v>23</v>
      </c>
      <c r="I83" t="s">
        <v>23</v>
      </c>
      <c r="J83" t="s">
        <v>3295</v>
      </c>
      <c r="K83" t="s">
        <v>5913</v>
      </c>
      <c r="L83" t="s">
        <v>5914</v>
      </c>
      <c r="M83" t="s">
        <v>5915</v>
      </c>
      <c r="N83" t="s">
        <v>362</v>
      </c>
      <c r="O83" t="s">
        <v>456</v>
      </c>
      <c r="P83" t="s">
        <v>5916</v>
      </c>
      <c r="Q83" t="s">
        <v>432</v>
      </c>
    </row>
    <row r="84" spans="1:17">
      <c r="A84" s="600">
        <v>314543</v>
      </c>
      <c r="B84" t="s">
        <v>80</v>
      </c>
      <c r="C84" t="s">
        <v>3146</v>
      </c>
      <c r="D84" t="s">
        <v>3147</v>
      </c>
      <c r="E84" s="605" t="s">
        <v>470</v>
      </c>
      <c r="F84" t="s">
        <v>3148</v>
      </c>
      <c r="G84" t="s">
        <v>5917</v>
      </c>
      <c r="H84" t="s">
        <v>23</v>
      </c>
      <c r="I84" t="s">
        <v>23</v>
      </c>
      <c r="J84" t="s">
        <v>3267</v>
      </c>
      <c r="K84" t="s">
        <v>5918</v>
      </c>
      <c r="L84" t="s">
        <v>5919</v>
      </c>
      <c r="M84" t="s">
        <v>5920</v>
      </c>
      <c r="N84" t="s">
        <v>23</v>
      </c>
      <c r="O84" t="s">
        <v>471</v>
      </c>
      <c r="P84" t="s">
        <v>3758</v>
      </c>
      <c r="Q84" t="s">
        <v>3248</v>
      </c>
    </row>
    <row r="85" spans="1:17">
      <c r="A85" s="600">
        <v>315235</v>
      </c>
      <c r="B85" t="s">
        <v>86</v>
      </c>
      <c r="C85" t="s">
        <v>3146</v>
      </c>
      <c r="D85" t="s">
        <v>3147</v>
      </c>
      <c r="E85" s="605" t="s">
        <v>455</v>
      </c>
      <c r="F85" t="s">
        <v>3148</v>
      </c>
      <c r="G85" t="s">
        <v>5921</v>
      </c>
      <c r="H85" t="s">
        <v>23</v>
      </c>
      <c r="I85" t="s">
        <v>23</v>
      </c>
      <c r="J85" t="s">
        <v>5922</v>
      </c>
      <c r="K85" t="s">
        <v>5923</v>
      </c>
      <c r="L85" t="s">
        <v>5924</v>
      </c>
      <c r="M85" t="s">
        <v>5925</v>
      </c>
      <c r="N85" t="s">
        <v>361</v>
      </c>
      <c r="O85" t="s">
        <v>456</v>
      </c>
      <c r="P85" t="s">
        <v>2129</v>
      </c>
      <c r="Q85" t="s">
        <v>299</v>
      </c>
    </row>
    <row r="86" spans="1:17">
      <c r="A86" s="600">
        <v>315235</v>
      </c>
      <c r="B86" t="s">
        <v>86</v>
      </c>
      <c r="C86" t="s">
        <v>3146</v>
      </c>
      <c r="D86" t="s">
        <v>3147</v>
      </c>
      <c r="E86" s="605" t="s">
        <v>455</v>
      </c>
      <c r="F86" t="s">
        <v>3148</v>
      </c>
      <c r="G86" t="s">
        <v>5921</v>
      </c>
      <c r="H86" t="s">
        <v>23</v>
      </c>
      <c r="I86" t="s">
        <v>23</v>
      </c>
      <c r="J86" t="s">
        <v>5922</v>
      </c>
      <c r="K86" t="s">
        <v>5923</v>
      </c>
      <c r="L86" t="s">
        <v>5924</v>
      </c>
      <c r="M86" t="s">
        <v>5925</v>
      </c>
      <c r="N86" t="s">
        <v>361</v>
      </c>
      <c r="O86" t="s">
        <v>456</v>
      </c>
      <c r="P86" t="s">
        <v>2129</v>
      </c>
      <c r="Q86" t="s">
        <v>299</v>
      </c>
    </row>
    <row r="87" spans="1:17">
      <c r="A87" s="600">
        <v>315615</v>
      </c>
      <c r="B87" t="s">
        <v>51</v>
      </c>
      <c r="C87" t="s">
        <v>3146</v>
      </c>
      <c r="D87" t="s">
        <v>3147</v>
      </c>
      <c r="E87" s="605" t="s">
        <v>455</v>
      </c>
      <c r="F87" t="s">
        <v>3148</v>
      </c>
      <c r="G87" t="s">
        <v>5926</v>
      </c>
      <c r="H87" t="s">
        <v>23</v>
      </c>
      <c r="I87" t="s">
        <v>23</v>
      </c>
      <c r="J87" t="s">
        <v>5927</v>
      </c>
      <c r="K87" t="s">
        <v>5928</v>
      </c>
      <c r="L87" t="s">
        <v>5929</v>
      </c>
      <c r="M87" t="s">
        <v>5930</v>
      </c>
      <c r="N87" t="s">
        <v>23</v>
      </c>
      <c r="O87" t="s">
        <v>456</v>
      </c>
      <c r="P87" t="s">
        <v>2040</v>
      </c>
      <c r="Q87" t="s">
        <v>463</v>
      </c>
    </row>
    <row r="88" spans="1:17">
      <c r="A88" s="600">
        <v>315946</v>
      </c>
      <c r="B88" t="s">
        <v>29</v>
      </c>
      <c r="C88" t="s">
        <v>3146</v>
      </c>
      <c r="D88" t="s">
        <v>3147</v>
      </c>
      <c r="E88" s="605" t="s">
        <v>470</v>
      </c>
      <c r="F88" t="s">
        <v>3148</v>
      </c>
      <c r="G88" t="s">
        <v>5743</v>
      </c>
      <c r="H88" t="s">
        <v>23</v>
      </c>
      <c r="I88" t="s">
        <v>23</v>
      </c>
      <c r="J88" t="s">
        <v>3531</v>
      </c>
      <c r="K88" t="s">
        <v>5744</v>
      </c>
      <c r="L88" t="s">
        <v>5745</v>
      </c>
      <c r="M88" t="s">
        <v>5746</v>
      </c>
      <c r="N88" t="s">
        <v>5747</v>
      </c>
      <c r="O88" t="s">
        <v>471</v>
      </c>
      <c r="P88" t="s">
        <v>50</v>
      </c>
      <c r="Q88" t="s">
        <v>461</v>
      </c>
    </row>
    <row r="89" spans="1:17">
      <c r="A89" s="600">
        <v>315987</v>
      </c>
      <c r="B89" t="s">
        <v>90</v>
      </c>
      <c r="C89" t="s">
        <v>3146</v>
      </c>
      <c r="D89" t="s">
        <v>3147</v>
      </c>
      <c r="E89" s="605" t="s">
        <v>455</v>
      </c>
      <c r="F89" t="s">
        <v>3148</v>
      </c>
      <c r="G89" t="s">
        <v>4528</v>
      </c>
      <c r="H89" t="s">
        <v>4529</v>
      </c>
      <c r="I89" t="s">
        <v>23</v>
      </c>
      <c r="J89" t="s">
        <v>3228</v>
      </c>
      <c r="K89" t="s">
        <v>4530</v>
      </c>
      <c r="L89" t="s">
        <v>4531</v>
      </c>
      <c r="M89" t="s">
        <v>4532</v>
      </c>
      <c r="N89" t="s">
        <v>23</v>
      </c>
      <c r="O89" t="s">
        <v>456</v>
      </c>
      <c r="P89" t="s">
        <v>5844</v>
      </c>
      <c r="Q89" t="s">
        <v>461</v>
      </c>
    </row>
    <row r="90" spans="1:17">
      <c r="A90" s="600">
        <v>315987</v>
      </c>
      <c r="B90" t="s">
        <v>90</v>
      </c>
      <c r="C90" t="s">
        <v>3146</v>
      </c>
      <c r="D90" t="s">
        <v>3147</v>
      </c>
      <c r="E90" s="605" t="s">
        <v>455</v>
      </c>
      <c r="F90" t="s">
        <v>3148</v>
      </c>
      <c r="G90" t="s">
        <v>4528</v>
      </c>
      <c r="H90" t="s">
        <v>4529</v>
      </c>
      <c r="I90" t="s">
        <v>23</v>
      </c>
      <c r="J90" t="s">
        <v>3228</v>
      </c>
      <c r="K90" t="s">
        <v>4530</v>
      </c>
      <c r="L90" t="s">
        <v>4531</v>
      </c>
      <c r="M90" t="s">
        <v>4532</v>
      </c>
      <c r="N90" t="s">
        <v>23</v>
      </c>
      <c r="O90" t="s">
        <v>456</v>
      </c>
      <c r="P90" t="s">
        <v>5844</v>
      </c>
      <c r="Q90" t="s">
        <v>461</v>
      </c>
    </row>
    <row r="91" spans="1:17">
      <c r="A91" s="600">
        <v>316266</v>
      </c>
      <c r="B91" t="s">
        <v>82</v>
      </c>
      <c r="C91" t="s">
        <v>3146</v>
      </c>
      <c r="D91" t="s">
        <v>3147</v>
      </c>
      <c r="E91" s="605" t="s">
        <v>455</v>
      </c>
      <c r="F91" t="s">
        <v>3148</v>
      </c>
      <c r="G91" t="s">
        <v>5931</v>
      </c>
      <c r="H91" t="s">
        <v>23</v>
      </c>
      <c r="I91" t="s">
        <v>23</v>
      </c>
      <c r="J91" t="s">
        <v>5932</v>
      </c>
      <c r="K91" t="s">
        <v>5933</v>
      </c>
      <c r="L91" t="s">
        <v>5934</v>
      </c>
      <c r="M91" t="s">
        <v>5935</v>
      </c>
      <c r="N91" t="s">
        <v>23</v>
      </c>
      <c r="O91" t="s">
        <v>456</v>
      </c>
      <c r="P91" t="s">
        <v>383</v>
      </c>
      <c r="Q91" t="s">
        <v>2060</v>
      </c>
    </row>
    <row r="92" spans="1:17">
      <c r="A92" s="600">
        <v>316274</v>
      </c>
      <c r="B92" t="s">
        <v>55</v>
      </c>
      <c r="C92" t="s">
        <v>3146</v>
      </c>
      <c r="D92" t="s">
        <v>3147</v>
      </c>
      <c r="E92" s="605" t="s">
        <v>470</v>
      </c>
      <c r="F92" t="s">
        <v>3148</v>
      </c>
      <c r="G92" t="s">
        <v>3766</v>
      </c>
      <c r="H92" t="s">
        <v>23</v>
      </c>
      <c r="I92" t="s">
        <v>23</v>
      </c>
      <c r="J92" t="s">
        <v>3767</v>
      </c>
      <c r="K92" t="s">
        <v>3768</v>
      </c>
      <c r="L92" t="s">
        <v>3769</v>
      </c>
      <c r="M92" t="s">
        <v>3770</v>
      </c>
      <c r="N92" t="s">
        <v>2104</v>
      </c>
      <c r="O92" t="s">
        <v>471</v>
      </c>
      <c r="P92" t="s">
        <v>425</v>
      </c>
      <c r="Q92" t="s">
        <v>166</v>
      </c>
    </row>
    <row r="93" spans="1:17">
      <c r="A93" s="600">
        <v>316860</v>
      </c>
      <c r="B93" t="s">
        <v>83</v>
      </c>
      <c r="C93" t="s">
        <v>3146</v>
      </c>
      <c r="D93" t="s">
        <v>3147</v>
      </c>
      <c r="E93" s="605" t="s">
        <v>429</v>
      </c>
      <c r="F93" t="s">
        <v>3148</v>
      </c>
      <c r="G93" t="s">
        <v>3771</v>
      </c>
      <c r="H93" t="s">
        <v>3772</v>
      </c>
      <c r="I93" t="s">
        <v>23</v>
      </c>
      <c r="J93" t="s">
        <v>3773</v>
      </c>
      <c r="K93" t="s">
        <v>3774</v>
      </c>
      <c r="L93" t="s">
        <v>3775</v>
      </c>
      <c r="M93" t="s">
        <v>3776</v>
      </c>
      <c r="N93" t="s">
        <v>3777</v>
      </c>
      <c r="O93" t="s">
        <v>430</v>
      </c>
      <c r="P93" t="s">
        <v>5936</v>
      </c>
      <c r="Q93" t="s">
        <v>436</v>
      </c>
    </row>
    <row r="94" spans="1:17">
      <c r="A94" s="600">
        <v>316860</v>
      </c>
      <c r="B94" t="s">
        <v>83</v>
      </c>
      <c r="C94" t="s">
        <v>3146</v>
      </c>
      <c r="D94" t="s">
        <v>3147</v>
      </c>
      <c r="E94" s="605" t="s">
        <v>429</v>
      </c>
      <c r="F94" t="s">
        <v>3148</v>
      </c>
      <c r="G94" t="s">
        <v>3771</v>
      </c>
      <c r="H94" t="s">
        <v>3772</v>
      </c>
      <c r="I94" t="s">
        <v>23</v>
      </c>
      <c r="J94" t="s">
        <v>3773</v>
      </c>
      <c r="K94" t="s">
        <v>3774</v>
      </c>
      <c r="L94" t="s">
        <v>3775</v>
      </c>
      <c r="M94" t="s">
        <v>3776</v>
      </c>
      <c r="N94" t="s">
        <v>3777</v>
      </c>
      <c r="O94" t="s">
        <v>430</v>
      </c>
      <c r="P94" t="s">
        <v>5936</v>
      </c>
      <c r="Q94" t="s">
        <v>436</v>
      </c>
    </row>
    <row r="95" spans="1:17">
      <c r="A95" s="600">
        <v>316944</v>
      </c>
      <c r="B95" t="s">
        <v>80</v>
      </c>
      <c r="C95" t="s">
        <v>3146</v>
      </c>
      <c r="D95" t="s">
        <v>3147</v>
      </c>
      <c r="E95" s="605" t="s">
        <v>455</v>
      </c>
      <c r="F95" t="s">
        <v>3148</v>
      </c>
      <c r="G95" t="s">
        <v>5937</v>
      </c>
      <c r="H95" t="s">
        <v>23</v>
      </c>
      <c r="I95" t="s">
        <v>23</v>
      </c>
      <c r="J95" t="s">
        <v>4542</v>
      </c>
      <c r="K95" t="s">
        <v>5938</v>
      </c>
      <c r="L95" t="s">
        <v>5939</v>
      </c>
      <c r="M95" t="s">
        <v>5940</v>
      </c>
      <c r="N95" t="s">
        <v>23</v>
      </c>
      <c r="O95" t="s">
        <v>456</v>
      </c>
      <c r="P95" t="s">
        <v>5703</v>
      </c>
      <c r="Q95" t="s">
        <v>4097</v>
      </c>
    </row>
    <row r="96" spans="1:17">
      <c r="A96" s="600">
        <v>316944</v>
      </c>
      <c r="B96" t="s">
        <v>80</v>
      </c>
      <c r="C96" t="s">
        <v>3146</v>
      </c>
      <c r="D96" t="s">
        <v>3147</v>
      </c>
      <c r="E96" s="605" t="s">
        <v>455</v>
      </c>
      <c r="F96" t="s">
        <v>3148</v>
      </c>
      <c r="G96" t="s">
        <v>5937</v>
      </c>
      <c r="H96" t="s">
        <v>23</v>
      </c>
      <c r="I96" t="s">
        <v>23</v>
      </c>
      <c r="J96" t="s">
        <v>4542</v>
      </c>
      <c r="K96" t="s">
        <v>5938</v>
      </c>
      <c r="L96" t="s">
        <v>5939</v>
      </c>
      <c r="M96" t="s">
        <v>5940</v>
      </c>
      <c r="N96" t="s">
        <v>23</v>
      </c>
      <c r="O96" t="s">
        <v>456</v>
      </c>
      <c r="P96" t="s">
        <v>5703</v>
      </c>
      <c r="Q96" t="s">
        <v>4097</v>
      </c>
    </row>
    <row r="97" spans="1:17">
      <c r="A97" s="600">
        <v>317074</v>
      </c>
      <c r="B97" t="s">
        <v>87</v>
      </c>
      <c r="C97" t="s">
        <v>3146</v>
      </c>
      <c r="D97" t="s">
        <v>3147</v>
      </c>
      <c r="E97" s="605" t="s">
        <v>429</v>
      </c>
      <c r="F97" t="s">
        <v>3148</v>
      </c>
      <c r="G97" t="s">
        <v>3276</v>
      </c>
      <c r="H97" t="s">
        <v>3277</v>
      </c>
      <c r="I97" t="s">
        <v>23</v>
      </c>
      <c r="J97" t="s">
        <v>3278</v>
      </c>
      <c r="K97" t="s">
        <v>3279</v>
      </c>
      <c r="L97" t="s">
        <v>3280</v>
      </c>
      <c r="M97" t="s">
        <v>3281</v>
      </c>
      <c r="N97" t="s">
        <v>3282</v>
      </c>
      <c r="O97" t="s">
        <v>430</v>
      </c>
      <c r="P97" t="s">
        <v>5941</v>
      </c>
      <c r="Q97" t="s">
        <v>4046</v>
      </c>
    </row>
    <row r="98" spans="1:17">
      <c r="A98" s="600">
        <v>317074</v>
      </c>
      <c r="B98" t="s">
        <v>87</v>
      </c>
      <c r="C98" t="s">
        <v>3146</v>
      </c>
      <c r="D98" t="s">
        <v>3147</v>
      </c>
      <c r="E98" s="605" t="s">
        <v>429</v>
      </c>
      <c r="F98" t="s">
        <v>3148</v>
      </c>
      <c r="G98" t="s">
        <v>3276</v>
      </c>
      <c r="H98" t="s">
        <v>3277</v>
      </c>
      <c r="I98" t="s">
        <v>23</v>
      </c>
      <c r="J98" t="s">
        <v>3278</v>
      </c>
      <c r="K98" t="s">
        <v>3279</v>
      </c>
      <c r="L98" t="s">
        <v>3280</v>
      </c>
      <c r="M98" t="s">
        <v>3281</v>
      </c>
      <c r="N98" t="s">
        <v>3282</v>
      </c>
      <c r="O98" t="s">
        <v>430</v>
      </c>
      <c r="P98" t="s">
        <v>5941</v>
      </c>
      <c r="Q98" t="s">
        <v>4046</v>
      </c>
    </row>
    <row r="99" spans="1:17">
      <c r="A99" s="600">
        <v>317132</v>
      </c>
      <c r="B99" t="s">
        <v>98</v>
      </c>
      <c r="C99" t="s">
        <v>3146</v>
      </c>
      <c r="D99" t="s">
        <v>3147</v>
      </c>
      <c r="E99" s="605" t="s">
        <v>429</v>
      </c>
      <c r="F99" t="s">
        <v>3148</v>
      </c>
      <c r="G99" t="s">
        <v>3778</v>
      </c>
      <c r="H99" t="s">
        <v>23</v>
      </c>
      <c r="I99" t="s">
        <v>23</v>
      </c>
      <c r="J99" t="s">
        <v>3779</v>
      </c>
      <c r="K99" t="s">
        <v>3780</v>
      </c>
      <c r="L99" t="s">
        <v>3781</v>
      </c>
      <c r="M99" t="s">
        <v>3782</v>
      </c>
      <c r="N99" t="s">
        <v>3783</v>
      </c>
      <c r="O99" t="s">
        <v>430</v>
      </c>
      <c r="P99" t="s">
        <v>5942</v>
      </c>
      <c r="Q99" t="s">
        <v>5752</v>
      </c>
    </row>
    <row r="100" spans="1:17">
      <c r="A100" s="600">
        <v>317132</v>
      </c>
      <c r="B100" t="s">
        <v>98</v>
      </c>
      <c r="C100" t="s">
        <v>3146</v>
      </c>
      <c r="D100" t="s">
        <v>3147</v>
      </c>
      <c r="E100" s="605" t="s">
        <v>429</v>
      </c>
      <c r="F100" t="s">
        <v>3148</v>
      </c>
      <c r="G100" t="s">
        <v>3778</v>
      </c>
      <c r="H100" t="s">
        <v>23</v>
      </c>
      <c r="I100" t="s">
        <v>23</v>
      </c>
      <c r="J100" t="s">
        <v>3779</v>
      </c>
      <c r="K100" t="s">
        <v>3780</v>
      </c>
      <c r="L100" t="s">
        <v>3781</v>
      </c>
      <c r="M100" t="s">
        <v>3782</v>
      </c>
      <c r="N100" t="s">
        <v>3783</v>
      </c>
      <c r="O100" t="s">
        <v>430</v>
      </c>
      <c r="P100" t="s">
        <v>5942</v>
      </c>
      <c r="Q100" t="s">
        <v>5752</v>
      </c>
    </row>
    <row r="101" spans="1:17">
      <c r="A101" s="600">
        <v>317249</v>
      </c>
      <c r="B101" t="s">
        <v>79</v>
      </c>
      <c r="C101" t="s">
        <v>3146</v>
      </c>
      <c r="D101" t="s">
        <v>3147</v>
      </c>
      <c r="E101" s="605" t="s">
        <v>455</v>
      </c>
      <c r="F101" t="s">
        <v>3148</v>
      </c>
      <c r="G101" t="s">
        <v>5943</v>
      </c>
      <c r="H101" t="s">
        <v>23</v>
      </c>
      <c r="I101" t="s">
        <v>23</v>
      </c>
      <c r="J101" t="s">
        <v>3239</v>
      </c>
      <c r="K101" t="s">
        <v>5944</v>
      </c>
      <c r="L101" t="s">
        <v>5945</v>
      </c>
      <c r="M101" t="s">
        <v>5946</v>
      </c>
      <c r="N101" t="s">
        <v>23</v>
      </c>
      <c r="O101" t="s">
        <v>456</v>
      </c>
      <c r="P101" t="s">
        <v>376</v>
      </c>
      <c r="Q101" t="s">
        <v>4097</v>
      </c>
    </row>
    <row r="102" spans="1:17">
      <c r="A102" s="600">
        <v>317249</v>
      </c>
      <c r="B102" t="s">
        <v>79</v>
      </c>
      <c r="C102" t="s">
        <v>3146</v>
      </c>
      <c r="D102" t="s">
        <v>3147</v>
      </c>
      <c r="E102" s="605" t="s">
        <v>455</v>
      </c>
      <c r="F102" t="s">
        <v>3148</v>
      </c>
      <c r="G102" t="s">
        <v>5943</v>
      </c>
      <c r="H102" t="s">
        <v>23</v>
      </c>
      <c r="I102" t="s">
        <v>23</v>
      </c>
      <c r="J102" t="s">
        <v>3239</v>
      </c>
      <c r="K102" t="s">
        <v>5944</v>
      </c>
      <c r="L102" t="s">
        <v>5945</v>
      </c>
      <c r="M102" t="s">
        <v>5946</v>
      </c>
      <c r="N102" t="s">
        <v>23</v>
      </c>
      <c r="O102" t="s">
        <v>456</v>
      </c>
      <c r="P102" t="s">
        <v>376</v>
      </c>
      <c r="Q102" t="s">
        <v>4097</v>
      </c>
    </row>
    <row r="103" spans="1:17">
      <c r="A103" s="600">
        <v>317355</v>
      </c>
      <c r="B103" t="s">
        <v>75</v>
      </c>
      <c r="C103" t="s">
        <v>3146</v>
      </c>
      <c r="D103" t="s">
        <v>3147</v>
      </c>
      <c r="E103" s="605" t="s">
        <v>429</v>
      </c>
      <c r="F103" t="s">
        <v>3148</v>
      </c>
      <c r="G103" t="s">
        <v>3530</v>
      </c>
      <c r="H103" t="s">
        <v>23</v>
      </c>
      <c r="I103" t="s">
        <v>23</v>
      </c>
      <c r="J103" t="s">
        <v>3531</v>
      </c>
      <c r="K103" t="s">
        <v>3532</v>
      </c>
      <c r="L103" t="s">
        <v>3533</v>
      </c>
      <c r="M103" t="s">
        <v>3534</v>
      </c>
      <c r="N103" t="s">
        <v>3535</v>
      </c>
      <c r="O103" t="s">
        <v>430</v>
      </c>
      <c r="P103" t="s">
        <v>5798</v>
      </c>
      <c r="Q103" t="s">
        <v>5796</v>
      </c>
    </row>
    <row r="104" spans="1:17">
      <c r="A104" s="600">
        <v>317355</v>
      </c>
      <c r="B104" t="s">
        <v>75</v>
      </c>
      <c r="C104" t="s">
        <v>3146</v>
      </c>
      <c r="D104" t="s">
        <v>3147</v>
      </c>
      <c r="E104" s="605" t="s">
        <v>429</v>
      </c>
      <c r="F104" t="s">
        <v>3148</v>
      </c>
      <c r="G104" t="s">
        <v>3530</v>
      </c>
      <c r="H104" t="s">
        <v>23</v>
      </c>
      <c r="I104" t="s">
        <v>23</v>
      </c>
      <c r="J104" t="s">
        <v>3531</v>
      </c>
      <c r="K104" t="s">
        <v>3532</v>
      </c>
      <c r="L104" t="s">
        <v>3533</v>
      </c>
      <c r="M104" t="s">
        <v>3534</v>
      </c>
      <c r="N104" t="s">
        <v>3535</v>
      </c>
      <c r="O104" t="s">
        <v>430</v>
      </c>
      <c r="P104" t="s">
        <v>5798</v>
      </c>
      <c r="Q104" t="s">
        <v>5796</v>
      </c>
    </row>
    <row r="105" spans="1:17">
      <c r="A105" s="600">
        <v>317454</v>
      </c>
      <c r="B105" t="s">
        <v>124</v>
      </c>
      <c r="C105" t="s">
        <v>3146</v>
      </c>
      <c r="D105" t="s">
        <v>3147</v>
      </c>
      <c r="E105" s="605" t="s">
        <v>429</v>
      </c>
      <c r="F105" t="s">
        <v>3148</v>
      </c>
      <c r="G105" t="s">
        <v>5947</v>
      </c>
      <c r="H105" t="s">
        <v>23</v>
      </c>
      <c r="I105" t="s">
        <v>23</v>
      </c>
      <c r="J105" t="s">
        <v>4622</v>
      </c>
      <c r="K105" t="s">
        <v>5948</v>
      </c>
      <c r="L105" t="s">
        <v>5949</v>
      </c>
      <c r="M105" t="s">
        <v>5950</v>
      </c>
      <c r="N105" t="s">
        <v>23</v>
      </c>
      <c r="O105" t="s">
        <v>430</v>
      </c>
      <c r="P105" t="s">
        <v>4604</v>
      </c>
      <c r="Q105" t="s">
        <v>214</v>
      </c>
    </row>
    <row r="106" spans="1:17">
      <c r="A106" s="600">
        <v>317454</v>
      </c>
      <c r="B106" t="s">
        <v>124</v>
      </c>
      <c r="C106" t="s">
        <v>3146</v>
      </c>
      <c r="D106" t="s">
        <v>3147</v>
      </c>
      <c r="E106" s="605" t="s">
        <v>429</v>
      </c>
      <c r="F106" t="s">
        <v>3148</v>
      </c>
      <c r="G106" t="s">
        <v>5947</v>
      </c>
      <c r="H106" t="s">
        <v>23</v>
      </c>
      <c r="I106" t="s">
        <v>23</v>
      </c>
      <c r="J106" t="s">
        <v>4622</v>
      </c>
      <c r="K106" t="s">
        <v>5948</v>
      </c>
      <c r="L106" t="s">
        <v>5949</v>
      </c>
      <c r="M106" t="s">
        <v>5950</v>
      </c>
      <c r="N106" t="s">
        <v>23</v>
      </c>
      <c r="O106" t="s">
        <v>430</v>
      </c>
      <c r="P106" t="s">
        <v>4604</v>
      </c>
      <c r="Q106" t="s">
        <v>214</v>
      </c>
    </row>
    <row r="107" spans="1:17">
      <c r="A107" s="600">
        <v>317512</v>
      </c>
      <c r="B107" t="s">
        <v>97</v>
      </c>
      <c r="C107" t="s">
        <v>3146</v>
      </c>
      <c r="D107" t="s">
        <v>3147</v>
      </c>
      <c r="E107" s="605" t="s">
        <v>455</v>
      </c>
      <c r="F107" t="s">
        <v>3148</v>
      </c>
      <c r="G107" t="s">
        <v>5951</v>
      </c>
      <c r="H107" t="s">
        <v>23</v>
      </c>
      <c r="I107" t="s">
        <v>23</v>
      </c>
      <c r="J107" t="s">
        <v>4479</v>
      </c>
      <c r="K107" t="s">
        <v>5952</v>
      </c>
      <c r="L107" t="s">
        <v>5953</v>
      </c>
      <c r="M107" t="s">
        <v>5954</v>
      </c>
      <c r="N107" t="s">
        <v>23</v>
      </c>
      <c r="O107" t="s">
        <v>456</v>
      </c>
      <c r="P107" t="s">
        <v>5955</v>
      </c>
      <c r="Q107" t="s">
        <v>245</v>
      </c>
    </row>
    <row r="108" spans="1:17">
      <c r="A108" s="600">
        <v>317512</v>
      </c>
      <c r="B108" t="s">
        <v>97</v>
      </c>
      <c r="C108" t="s">
        <v>3146</v>
      </c>
      <c r="D108" t="s">
        <v>3147</v>
      </c>
      <c r="E108" s="605" t="s">
        <v>455</v>
      </c>
      <c r="F108" t="s">
        <v>3148</v>
      </c>
      <c r="G108" t="s">
        <v>5951</v>
      </c>
      <c r="H108" t="s">
        <v>23</v>
      </c>
      <c r="I108" t="s">
        <v>23</v>
      </c>
      <c r="J108" t="s">
        <v>4479</v>
      </c>
      <c r="K108" t="s">
        <v>5952</v>
      </c>
      <c r="L108" t="s">
        <v>5953</v>
      </c>
      <c r="M108" t="s">
        <v>5954</v>
      </c>
      <c r="N108" t="s">
        <v>23</v>
      </c>
      <c r="O108" t="s">
        <v>456</v>
      </c>
      <c r="P108" t="s">
        <v>5955</v>
      </c>
      <c r="Q108" t="s">
        <v>245</v>
      </c>
    </row>
    <row r="109" spans="1:17">
      <c r="A109" s="600">
        <v>317538</v>
      </c>
      <c r="B109" t="s">
        <v>64</v>
      </c>
      <c r="C109" t="s">
        <v>3146</v>
      </c>
      <c r="D109" t="s">
        <v>3147</v>
      </c>
      <c r="E109" s="605" t="s">
        <v>429</v>
      </c>
      <c r="F109" t="s">
        <v>3148</v>
      </c>
      <c r="G109" t="s">
        <v>5956</v>
      </c>
      <c r="H109" t="s">
        <v>23</v>
      </c>
      <c r="I109" t="s">
        <v>23</v>
      </c>
      <c r="J109" t="s">
        <v>4464</v>
      </c>
      <c r="K109" t="s">
        <v>5957</v>
      </c>
      <c r="L109" t="s">
        <v>5958</v>
      </c>
      <c r="M109" t="s">
        <v>5959</v>
      </c>
      <c r="N109" t="s">
        <v>23</v>
      </c>
      <c r="O109" t="s">
        <v>430</v>
      </c>
      <c r="P109" t="s">
        <v>5653</v>
      </c>
      <c r="Q109" t="s">
        <v>3191</v>
      </c>
    </row>
    <row r="110" spans="1:17">
      <c r="A110" s="600">
        <v>317538</v>
      </c>
      <c r="B110" t="s">
        <v>64</v>
      </c>
      <c r="C110" t="s">
        <v>3146</v>
      </c>
      <c r="D110" t="s">
        <v>3147</v>
      </c>
      <c r="E110" s="605" t="s">
        <v>429</v>
      </c>
      <c r="F110" t="s">
        <v>3148</v>
      </c>
      <c r="G110" t="s">
        <v>5956</v>
      </c>
      <c r="H110" t="s">
        <v>23</v>
      </c>
      <c r="I110" t="s">
        <v>23</v>
      </c>
      <c r="J110" t="s">
        <v>4464</v>
      </c>
      <c r="K110" t="s">
        <v>5957</v>
      </c>
      <c r="L110" t="s">
        <v>5958</v>
      </c>
      <c r="M110" t="s">
        <v>5959</v>
      </c>
      <c r="N110" t="s">
        <v>23</v>
      </c>
      <c r="O110" t="s">
        <v>430</v>
      </c>
      <c r="P110" t="s">
        <v>5653</v>
      </c>
      <c r="Q110" t="s">
        <v>3191</v>
      </c>
    </row>
    <row r="111" spans="1:17">
      <c r="A111" s="600">
        <v>317645</v>
      </c>
      <c r="B111" t="s">
        <v>79</v>
      </c>
      <c r="C111" t="s">
        <v>3146</v>
      </c>
      <c r="D111" t="s">
        <v>3147</v>
      </c>
      <c r="E111" s="605" t="s">
        <v>470</v>
      </c>
      <c r="F111" t="s">
        <v>3148</v>
      </c>
      <c r="G111" t="s">
        <v>5960</v>
      </c>
      <c r="H111" t="s">
        <v>23</v>
      </c>
      <c r="I111" t="s">
        <v>23</v>
      </c>
      <c r="J111" t="s">
        <v>5961</v>
      </c>
      <c r="K111" t="s">
        <v>5962</v>
      </c>
      <c r="L111" t="s">
        <v>5963</v>
      </c>
      <c r="M111" t="s">
        <v>5964</v>
      </c>
      <c r="N111" t="s">
        <v>5965</v>
      </c>
      <c r="O111" t="s">
        <v>471</v>
      </c>
      <c r="P111" t="s">
        <v>417</v>
      </c>
      <c r="Q111" t="s">
        <v>26</v>
      </c>
    </row>
    <row r="112" spans="1:17">
      <c r="A112" s="600">
        <v>317645</v>
      </c>
      <c r="B112" t="s">
        <v>79</v>
      </c>
      <c r="C112" t="s">
        <v>3146</v>
      </c>
      <c r="D112" t="s">
        <v>3147</v>
      </c>
      <c r="E112" s="605" t="s">
        <v>470</v>
      </c>
      <c r="F112" t="s">
        <v>3148</v>
      </c>
      <c r="G112" t="s">
        <v>5960</v>
      </c>
      <c r="H112" t="s">
        <v>23</v>
      </c>
      <c r="I112" t="s">
        <v>23</v>
      </c>
      <c r="J112" t="s">
        <v>5961</v>
      </c>
      <c r="K112" t="s">
        <v>5962</v>
      </c>
      <c r="L112" t="s">
        <v>5963</v>
      </c>
      <c r="M112" t="s">
        <v>5964</v>
      </c>
      <c r="N112" t="s">
        <v>5965</v>
      </c>
      <c r="O112" t="s">
        <v>471</v>
      </c>
      <c r="P112" t="s">
        <v>417</v>
      </c>
      <c r="Q112" t="s">
        <v>26</v>
      </c>
    </row>
    <row r="113" spans="1:17">
      <c r="A113" s="600">
        <v>410697</v>
      </c>
      <c r="B113" t="s">
        <v>79</v>
      </c>
      <c r="C113" t="s">
        <v>3146</v>
      </c>
      <c r="D113" t="s">
        <v>3147</v>
      </c>
      <c r="E113" s="605" t="s">
        <v>429</v>
      </c>
      <c r="F113" t="s">
        <v>3148</v>
      </c>
      <c r="G113" t="s">
        <v>5754</v>
      </c>
      <c r="H113" t="s">
        <v>23</v>
      </c>
      <c r="I113" t="s">
        <v>23</v>
      </c>
      <c r="J113" t="s">
        <v>5755</v>
      </c>
      <c r="K113" t="s">
        <v>5756</v>
      </c>
      <c r="L113" t="s">
        <v>5757</v>
      </c>
      <c r="M113" t="s">
        <v>5758</v>
      </c>
      <c r="N113" t="s">
        <v>60</v>
      </c>
      <c r="O113" t="s">
        <v>430</v>
      </c>
      <c r="P113" t="s">
        <v>5966</v>
      </c>
      <c r="Q113" t="s">
        <v>366</v>
      </c>
    </row>
    <row r="114" spans="1:17">
      <c r="A114" s="600">
        <v>410697</v>
      </c>
      <c r="B114" t="s">
        <v>79</v>
      </c>
      <c r="C114" t="s">
        <v>3146</v>
      </c>
      <c r="D114" t="s">
        <v>3147</v>
      </c>
      <c r="E114" s="605" t="s">
        <v>429</v>
      </c>
      <c r="F114" t="s">
        <v>3148</v>
      </c>
      <c r="G114" t="s">
        <v>5754</v>
      </c>
      <c r="H114" t="s">
        <v>23</v>
      </c>
      <c r="I114" t="s">
        <v>23</v>
      </c>
      <c r="J114" t="s">
        <v>5755</v>
      </c>
      <c r="K114" t="s">
        <v>5756</v>
      </c>
      <c r="L114" t="s">
        <v>5757</v>
      </c>
      <c r="M114" t="s">
        <v>5758</v>
      </c>
      <c r="N114" t="s">
        <v>60</v>
      </c>
      <c r="O114" t="s">
        <v>430</v>
      </c>
      <c r="P114" t="s">
        <v>5966</v>
      </c>
      <c r="Q114" t="s">
        <v>366</v>
      </c>
    </row>
    <row r="115" spans="1:17">
      <c r="A115" s="600">
        <v>410838</v>
      </c>
      <c r="B115" t="s">
        <v>115</v>
      </c>
      <c r="C115" t="s">
        <v>3146</v>
      </c>
      <c r="D115" t="s">
        <v>3147</v>
      </c>
      <c r="E115" s="605" t="s">
        <v>429</v>
      </c>
      <c r="F115" t="s">
        <v>3148</v>
      </c>
      <c r="G115" t="s">
        <v>3536</v>
      </c>
      <c r="H115" t="s">
        <v>23</v>
      </c>
      <c r="I115" t="s">
        <v>23</v>
      </c>
      <c r="J115" t="s">
        <v>3317</v>
      </c>
      <c r="K115" t="s">
        <v>3537</v>
      </c>
      <c r="L115" t="s">
        <v>3538</v>
      </c>
      <c r="M115" t="s">
        <v>3539</v>
      </c>
      <c r="N115" t="s">
        <v>3540</v>
      </c>
      <c r="O115" t="s">
        <v>430</v>
      </c>
      <c r="P115" t="s">
        <v>5572</v>
      </c>
      <c r="Q115" t="s">
        <v>432</v>
      </c>
    </row>
    <row r="116" spans="1:17">
      <c r="A116" s="600">
        <v>410838</v>
      </c>
      <c r="B116" t="s">
        <v>115</v>
      </c>
      <c r="C116" t="s">
        <v>3146</v>
      </c>
      <c r="D116" t="s">
        <v>3147</v>
      </c>
      <c r="E116" s="605" t="s">
        <v>429</v>
      </c>
      <c r="F116" t="s">
        <v>3148</v>
      </c>
      <c r="G116" t="s">
        <v>3536</v>
      </c>
      <c r="H116" t="s">
        <v>23</v>
      </c>
      <c r="I116" t="s">
        <v>23</v>
      </c>
      <c r="J116" t="s">
        <v>3317</v>
      </c>
      <c r="K116" t="s">
        <v>3537</v>
      </c>
      <c r="L116" t="s">
        <v>3538</v>
      </c>
      <c r="M116" t="s">
        <v>3539</v>
      </c>
      <c r="N116" t="s">
        <v>3540</v>
      </c>
      <c r="O116" t="s">
        <v>430</v>
      </c>
      <c r="P116" t="s">
        <v>5572</v>
      </c>
      <c r="Q116" t="s">
        <v>432</v>
      </c>
    </row>
    <row r="117" spans="1:17">
      <c r="A117" s="600">
        <v>411489</v>
      </c>
      <c r="B117" t="s">
        <v>111</v>
      </c>
      <c r="C117" t="s">
        <v>3146</v>
      </c>
      <c r="D117" t="s">
        <v>3147</v>
      </c>
      <c r="E117" s="605" t="s">
        <v>429</v>
      </c>
      <c r="F117" t="s">
        <v>3148</v>
      </c>
      <c r="G117" t="s">
        <v>3541</v>
      </c>
      <c r="H117" t="s">
        <v>3542</v>
      </c>
      <c r="I117" t="s">
        <v>23</v>
      </c>
      <c r="J117" t="s">
        <v>3543</v>
      </c>
      <c r="K117" t="s">
        <v>3544</v>
      </c>
      <c r="L117" t="s">
        <v>3545</v>
      </c>
      <c r="M117" t="s">
        <v>3546</v>
      </c>
      <c r="N117" t="s">
        <v>3547</v>
      </c>
      <c r="O117" t="s">
        <v>430</v>
      </c>
      <c r="P117" t="s">
        <v>5407</v>
      </c>
      <c r="Q117" t="s">
        <v>436</v>
      </c>
    </row>
    <row r="118" spans="1:17">
      <c r="A118" s="600">
        <v>411489</v>
      </c>
      <c r="B118" t="s">
        <v>111</v>
      </c>
      <c r="C118" t="s">
        <v>3146</v>
      </c>
      <c r="D118" t="s">
        <v>3147</v>
      </c>
      <c r="E118" s="605" t="s">
        <v>429</v>
      </c>
      <c r="F118" t="s">
        <v>3148</v>
      </c>
      <c r="G118" t="s">
        <v>3541</v>
      </c>
      <c r="H118" t="s">
        <v>3542</v>
      </c>
      <c r="I118" t="s">
        <v>23</v>
      </c>
      <c r="J118" t="s">
        <v>3543</v>
      </c>
      <c r="K118" t="s">
        <v>3544</v>
      </c>
      <c r="L118" t="s">
        <v>3545</v>
      </c>
      <c r="M118" t="s">
        <v>3546</v>
      </c>
      <c r="N118" t="s">
        <v>3547</v>
      </c>
      <c r="O118" t="s">
        <v>430</v>
      </c>
      <c r="P118" t="s">
        <v>5407</v>
      </c>
      <c r="Q118" t="s">
        <v>436</v>
      </c>
    </row>
    <row r="119" spans="1:17">
      <c r="A119" s="2">
        <v>411497</v>
      </c>
      <c r="B119" t="s">
        <v>104</v>
      </c>
      <c r="C119" t="s">
        <v>3146</v>
      </c>
      <c r="D119" t="s">
        <v>3147</v>
      </c>
      <c r="E119" s="605" t="s">
        <v>429</v>
      </c>
      <c r="F119" t="s">
        <v>3148</v>
      </c>
      <c r="G119" t="s">
        <v>3786</v>
      </c>
      <c r="H119" t="s">
        <v>3787</v>
      </c>
      <c r="I119" t="s">
        <v>23</v>
      </c>
      <c r="J119" t="s">
        <v>3788</v>
      </c>
      <c r="K119" t="s">
        <v>3789</v>
      </c>
      <c r="L119" t="s">
        <v>3790</v>
      </c>
      <c r="M119" t="s">
        <v>3791</v>
      </c>
      <c r="N119" t="s">
        <v>3792</v>
      </c>
      <c r="O119" t="s">
        <v>430</v>
      </c>
      <c r="P119" t="s">
        <v>5967</v>
      </c>
      <c r="Q119" t="s">
        <v>2060</v>
      </c>
    </row>
    <row r="120" spans="1:17">
      <c r="A120" s="2">
        <v>411497</v>
      </c>
      <c r="B120" t="s">
        <v>104</v>
      </c>
      <c r="C120" t="s">
        <v>3146</v>
      </c>
      <c r="D120" t="s">
        <v>3147</v>
      </c>
      <c r="E120" s="605" t="s">
        <v>429</v>
      </c>
      <c r="F120" t="s">
        <v>3148</v>
      </c>
      <c r="G120" t="s">
        <v>3786</v>
      </c>
      <c r="H120" t="s">
        <v>3787</v>
      </c>
      <c r="I120" t="s">
        <v>23</v>
      </c>
      <c r="J120" t="s">
        <v>3788</v>
      </c>
      <c r="K120" t="s">
        <v>3789</v>
      </c>
      <c r="L120" t="s">
        <v>3790</v>
      </c>
      <c r="M120" t="s">
        <v>3791</v>
      </c>
      <c r="N120" t="s">
        <v>3792</v>
      </c>
      <c r="O120" t="s">
        <v>430</v>
      </c>
      <c r="P120" t="s">
        <v>5967</v>
      </c>
      <c r="Q120" t="s">
        <v>2060</v>
      </c>
    </row>
    <row r="121" spans="1:17">
      <c r="A121" s="2">
        <v>411521</v>
      </c>
      <c r="B121" t="s">
        <v>93</v>
      </c>
      <c r="C121" t="s">
        <v>3146</v>
      </c>
      <c r="D121" t="s">
        <v>3147</v>
      </c>
      <c r="E121" s="605" t="s">
        <v>455</v>
      </c>
      <c r="F121" t="s">
        <v>3148</v>
      </c>
      <c r="G121" t="s">
        <v>3793</v>
      </c>
      <c r="H121" t="s">
        <v>23</v>
      </c>
      <c r="I121" t="s">
        <v>23</v>
      </c>
      <c r="J121" t="s">
        <v>3794</v>
      </c>
      <c r="K121" t="s">
        <v>3795</v>
      </c>
      <c r="L121" t="s">
        <v>3796</v>
      </c>
      <c r="M121" t="s">
        <v>3797</v>
      </c>
      <c r="N121" t="s">
        <v>3798</v>
      </c>
      <c r="O121" t="s">
        <v>456</v>
      </c>
      <c r="P121" t="s">
        <v>5968</v>
      </c>
      <c r="Q121" t="s">
        <v>158</v>
      </c>
    </row>
    <row r="122" spans="1:17">
      <c r="A122" s="2">
        <v>411521</v>
      </c>
      <c r="B122" t="s">
        <v>93</v>
      </c>
      <c r="C122" t="s">
        <v>3146</v>
      </c>
      <c r="D122" t="s">
        <v>3147</v>
      </c>
      <c r="E122" s="605" t="s">
        <v>455</v>
      </c>
      <c r="F122" t="s">
        <v>3148</v>
      </c>
      <c r="G122" t="s">
        <v>3793</v>
      </c>
      <c r="H122" t="s">
        <v>23</v>
      </c>
      <c r="I122" t="s">
        <v>23</v>
      </c>
      <c r="J122" t="s">
        <v>3794</v>
      </c>
      <c r="K122" t="s">
        <v>3795</v>
      </c>
      <c r="L122" t="s">
        <v>3796</v>
      </c>
      <c r="M122" t="s">
        <v>3797</v>
      </c>
      <c r="N122" t="s">
        <v>3798</v>
      </c>
      <c r="O122" t="s">
        <v>456</v>
      </c>
      <c r="P122" t="s">
        <v>5968</v>
      </c>
      <c r="Q122" t="s">
        <v>158</v>
      </c>
    </row>
    <row r="123" spans="1:17">
      <c r="A123" s="2">
        <v>411737</v>
      </c>
      <c r="B123" t="s">
        <v>86</v>
      </c>
      <c r="C123" t="s">
        <v>3146</v>
      </c>
      <c r="D123" t="s">
        <v>3147</v>
      </c>
      <c r="E123" s="605" t="s">
        <v>429</v>
      </c>
      <c r="F123" t="s">
        <v>3148</v>
      </c>
      <c r="G123" t="s">
        <v>3438</v>
      </c>
      <c r="H123" t="s">
        <v>23</v>
      </c>
      <c r="I123" t="s">
        <v>23</v>
      </c>
      <c r="J123" t="s">
        <v>3439</v>
      </c>
      <c r="K123" t="s">
        <v>3440</v>
      </c>
      <c r="L123" t="s">
        <v>3441</v>
      </c>
      <c r="M123" t="s">
        <v>3442</v>
      </c>
      <c r="N123" t="s">
        <v>3443</v>
      </c>
      <c r="O123" t="s">
        <v>430</v>
      </c>
      <c r="P123" t="s">
        <v>5969</v>
      </c>
      <c r="Q123" t="s">
        <v>454</v>
      </c>
    </row>
    <row r="124" spans="1:17">
      <c r="A124" s="2">
        <v>411737</v>
      </c>
      <c r="B124" t="s">
        <v>86</v>
      </c>
      <c r="C124" t="s">
        <v>3146</v>
      </c>
      <c r="D124" t="s">
        <v>3147</v>
      </c>
      <c r="E124" s="605" t="s">
        <v>429</v>
      </c>
      <c r="F124" t="s">
        <v>3148</v>
      </c>
      <c r="G124" t="s">
        <v>3438</v>
      </c>
      <c r="H124" t="s">
        <v>23</v>
      </c>
      <c r="I124" t="s">
        <v>23</v>
      </c>
      <c r="J124" t="s">
        <v>3439</v>
      </c>
      <c r="K124" t="s">
        <v>3440</v>
      </c>
      <c r="L124" t="s">
        <v>3441</v>
      </c>
      <c r="M124" t="s">
        <v>3442</v>
      </c>
      <c r="N124" t="s">
        <v>3443</v>
      </c>
      <c r="O124" t="s">
        <v>430</v>
      </c>
      <c r="P124" t="s">
        <v>5969</v>
      </c>
      <c r="Q124" t="s">
        <v>454</v>
      </c>
    </row>
    <row r="125" spans="1:17">
      <c r="A125" s="2">
        <v>412339</v>
      </c>
      <c r="B125" t="s">
        <v>112</v>
      </c>
      <c r="C125" t="s">
        <v>3146</v>
      </c>
      <c r="D125" t="s">
        <v>3147</v>
      </c>
      <c r="E125" s="605" t="s">
        <v>455</v>
      </c>
      <c r="F125" t="s">
        <v>3148</v>
      </c>
      <c r="G125" t="s">
        <v>3548</v>
      </c>
      <c r="H125" t="s">
        <v>23</v>
      </c>
      <c r="I125" t="s">
        <v>23</v>
      </c>
      <c r="J125" t="s">
        <v>3343</v>
      </c>
      <c r="K125" t="s">
        <v>3549</v>
      </c>
      <c r="L125" t="s">
        <v>3550</v>
      </c>
      <c r="M125" t="s">
        <v>3551</v>
      </c>
      <c r="N125" t="s">
        <v>3552</v>
      </c>
      <c r="O125" t="s">
        <v>456</v>
      </c>
      <c r="P125" t="s">
        <v>5770</v>
      </c>
      <c r="Q125" t="s">
        <v>227</v>
      </c>
    </row>
    <row r="126" spans="1:17">
      <c r="A126" s="2">
        <v>412339</v>
      </c>
      <c r="B126" t="s">
        <v>112</v>
      </c>
      <c r="C126" t="s">
        <v>3146</v>
      </c>
      <c r="D126" t="s">
        <v>3147</v>
      </c>
      <c r="E126" s="605" t="s">
        <v>455</v>
      </c>
      <c r="F126" t="s">
        <v>3148</v>
      </c>
      <c r="G126" t="s">
        <v>3548</v>
      </c>
      <c r="H126" t="s">
        <v>23</v>
      </c>
      <c r="I126" t="s">
        <v>23</v>
      </c>
      <c r="J126" t="s">
        <v>3343</v>
      </c>
      <c r="K126" t="s">
        <v>3549</v>
      </c>
      <c r="L126" t="s">
        <v>3550</v>
      </c>
      <c r="M126" t="s">
        <v>3551</v>
      </c>
      <c r="N126" t="s">
        <v>3552</v>
      </c>
      <c r="O126" t="s">
        <v>456</v>
      </c>
      <c r="P126" t="s">
        <v>5770</v>
      </c>
      <c r="Q126" t="s">
        <v>227</v>
      </c>
    </row>
    <row r="127" spans="1:17">
      <c r="A127" s="2">
        <v>412545</v>
      </c>
      <c r="B127" t="s">
        <v>37</v>
      </c>
      <c r="C127" t="s">
        <v>3146</v>
      </c>
      <c r="D127" t="s">
        <v>3147</v>
      </c>
      <c r="E127" s="605" t="s">
        <v>429</v>
      </c>
      <c r="F127" t="s">
        <v>3148</v>
      </c>
      <c r="G127" t="s">
        <v>3554</v>
      </c>
      <c r="H127" t="s">
        <v>23</v>
      </c>
      <c r="I127" t="s">
        <v>23</v>
      </c>
      <c r="J127" t="s">
        <v>3555</v>
      </c>
      <c r="K127" t="s">
        <v>3556</v>
      </c>
      <c r="L127" t="s">
        <v>3557</v>
      </c>
      <c r="M127" t="s">
        <v>3558</v>
      </c>
      <c r="N127" t="s">
        <v>3559</v>
      </c>
      <c r="O127" t="s">
        <v>430</v>
      </c>
      <c r="P127" t="s">
        <v>5799</v>
      </c>
      <c r="Q127" t="s">
        <v>439</v>
      </c>
    </row>
    <row r="128" spans="1:17">
      <c r="A128" s="2">
        <v>412545</v>
      </c>
      <c r="B128" t="s">
        <v>37</v>
      </c>
      <c r="C128" t="s">
        <v>3146</v>
      </c>
      <c r="D128" t="s">
        <v>3147</v>
      </c>
      <c r="E128" s="605" t="s">
        <v>429</v>
      </c>
      <c r="F128" t="s">
        <v>3148</v>
      </c>
      <c r="G128" t="s">
        <v>3554</v>
      </c>
      <c r="H128" t="s">
        <v>23</v>
      </c>
      <c r="I128" t="s">
        <v>23</v>
      </c>
      <c r="J128" t="s">
        <v>3555</v>
      </c>
      <c r="K128" t="s">
        <v>3556</v>
      </c>
      <c r="L128" t="s">
        <v>3557</v>
      </c>
      <c r="M128" t="s">
        <v>3558</v>
      </c>
      <c r="N128" t="s">
        <v>3559</v>
      </c>
      <c r="O128" t="s">
        <v>430</v>
      </c>
      <c r="P128" t="s">
        <v>5799</v>
      </c>
      <c r="Q128" t="s">
        <v>439</v>
      </c>
    </row>
    <row r="129" spans="1:17">
      <c r="A129" s="2">
        <v>413584</v>
      </c>
      <c r="B129" t="s">
        <v>88</v>
      </c>
      <c r="C129" t="s">
        <v>3146</v>
      </c>
      <c r="D129" t="s">
        <v>3147</v>
      </c>
      <c r="E129" s="605" t="s">
        <v>429</v>
      </c>
      <c r="F129" t="s">
        <v>3148</v>
      </c>
      <c r="G129" t="s">
        <v>3305</v>
      </c>
      <c r="H129" t="s">
        <v>23</v>
      </c>
      <c r="I129" t="s">
        <v>23</v>
      </c>
      <c r="J129" t="s">
        <v>3306</v>
      </c>
      <c r="K129" t="s">
        <v>3307</v>
      </c>
      <c r="L129" t="s">
        <v>3308</v>
      </c>
      <c r="M129" t="s">
        <v>3309</v>
      </c>
      <c r="N129" t="s">
        <v>3310</v>
      </c>
      <c r="O129" t="s">
        <v>430</v>
      </c>
      <c r="P129" t="s">
        <v>5970</v>
      </c>
      <c r="Q129" t="s">
        <v>432</v>
      </c>
    </row>
    <row r="130" spans="1:17">
      <c r="A130" s="2">
        <v>413584</v>
      </c>
      <c r="B130" t="s">
        <v>88</v>
      </c>
      <c r="C130" t="s">
        <v>3146</v>
      </c>
      <c r="D130" t="s">
        <v>3147</v>
      </c>
      <c r="E130" s="605" t="s">
        <v>429</v>
      </c>
      <c r="F130" t="s">
        <v>3148</v>
      </c>
      <c r="G130" t="s">
        <v>3305</v>
      </c>
      <c r="H130" t="s">
        <v>23</v>
      </c>
      <c r="I130" t="s">
        <v>23</v>
      </c>
      <c r="J130" t="s">
        <v>3306</v>
      </c>
      <c r="K130" t="s">
        <v>3307</v>
      </c>
      <c r="L130" t="s">
        <v>3308</v>
      </c>
      <c r="M130" t="s">
        <v>3309</v>
      </c>
      <c r="N130" t="s">
        <v>3310</v>
      </c>
      <c r="O130" t="s">
        <v>430</v>
      </c>
      <c r="P130" t="s">
        <v>5970</v>
      </c>
      <c r="Q130" t="s">
        <v>432</v>
      </c>
    </row>
    <row r="131" spans="1:17">
      <c r="A131" s="2">
        <v>414566</v>
      </c>
      <c r="B131" t="s">
        <v>29</v>
      </c>
      <c r="C131" t="s">
        <v>3146</v>
      </c>
      <c r="D131" t="s">
        <v>3147</v>
      </c>
      <c r="E131" s="605" t="s">
        <v>429</v>
      </c>
      <c r="F131" t="s">
        <v>3148</v>
      </c>
      <c r="G131" t="s">
        <v>5765</v>
      </c>
      <c r="H131" t="s">
        <v>23</v>
      </c>
      <c r="I131" t="s">
        <v>23</v>
      </c>
      <c r="J131" t="s">
        <v>5766</v>
      </c>
      <c r="K131" t="s">
        <v>5767</v>
      </c>
      <c r="L131" t="s">
        <v>5768</v>
      </c>
      <c r="M131" t="s">
        <v>5769</v>
      </c>
      <c r="N131" t="s">
        <v>23</v>
      </c>
      <c r="O131" t="s">
        <v>430</v>
      </c>
      <c r="P131" t="s">
        <v>2139</v>
      </c>
      <c r="Q131" t="s">
        <v>438</v>
      </c>
    </row>
    <row r="132" spans="1:17">
      <c r="A132" s="2">
        <v>414566</v>
      </c>
      <c r="B132" t="s">
        <v>29</v>
      </c>
      <c r="C132" t="s">
        <v>3146</v>
      </c>
      <c r="D132" t="s">
        <v>3147</v>
      </c>
      <c r="E132" s="605" t="s">
        <v>429</v>
      </c>
      <c r="F132" t="s">
        <v>3148</v>
      </c>
      <c r="G132" t="s">
        <v>5765</v>
      </c>
      <c r="H132" t="s">
        <v>23</v>
      </c>
      <c r="I132" t="s">
        <v>23</v>
      </c>
      <c r="J132" t="s">
        <v>5766</v>
      </c>
      <c r="K132" t="s">
        <v>5767</v>
      </c>
      <c r="L132" t="s">
        <v>5768</v>
      </c>
      <c r="M132" t="s">
        <v>5769</v>
      </c>
      <c r="N132" t="s">
        <v>23</v>
      </c>
      <c r="O132" t="s">
        <v>430</v>
      </c>
      <c r="P132" t="s">
        <v>2139</v>
      </c>
      <c r="Q132" t="s">
        <v>438</v>
      </c>
    </row>
    <row r="133" spans="1:17">
      <c r="A133" s="2">
        <v>415241</v>
      </c>
      <c r="B133" t="s">
        <v>43</v>
      </c>
      <c r="C133" t="s">
        <v>3146</v>
      </c>
      <c r="D133" t="s">
        <v>3147</v>
      </c>
      <c r="E133" s="605" t="s">
        <v>455</v>
      </c>
      <c r="F133" t="s">
        <v>3148</v>
      </c>
      <c r="G133" t="s">
        <v>5971</v>
      </c>
      <c r="H133" t="s">
        <v>23</v>
      </c>
      <c r="I133" t="s">
        <v>23</v>
      </c>
      <c r="J133" t="s">
        <v>3312</v>
      </c>
      <c r="K133" t="s">
        <v>5972</v>
      </c>
      <c r="L133" t="s">
        <v>5973</v>
      </c>
      <c r="M133" t="s">
        <v>5974</v>
      </c>
      <c r="N133" t="s">
        <v>23</v>
      </c>
      <c r="O133" t="s">
        <v>456</v>
      </c>
      <c r="P133" t="s">
        <v>464</v>
      </c>
      <c r="Q133" t="s">
        <v>461</v>
      </c>
    </row>
    <row r="134" spans="1:17">
      <c r="A134" s="2">
        <v>415498</v>
      </c>
      <c r="B134" t="s">
        <v>136</v>
      </c>
      <c r="C134" t="s">
        <v>3146</v>
      </c>
      <c r="D134" t="s">
        <v>3147</v>
      </c>
      <c r="E134" s="605" t="s">
        <v>429</v>
      </c>
      <c r="F134" t="s">
        <v>3148</v>
      </c>
      <c r="G134" t="s">
        <v>3981</v>
      </c>
      <c r="H134" t="s">
        <v>23</v>
      </c>
      <c r="I134" t="s">
        <v>23</v>
      </c>
      <c r="J134" t="s">
        <v>3555</v>
      </c>
      <c r="K134" t="s">
        <v>3982</v>
      </c>
      <c r="L134" t="s">
        <v>3983</v>
      </c>
      <c r="M134" t="s">
        <v>3984</v>
      </c>
      <c r="N134" t="s">
        <v>3985</v>
      </c>
      <c r="O134" t="s">
        <v>430</v>
      </c>
      <c r="P134" t="s">
        <v>4438</v>
      </c>
      <c r="Q134" t="s">
        <v>3326</v>
      </c>
    </row>
    <row r="135" spans="1:17">
      <c r="A135" s="2">
        <v>415498</v>
      </c>
      <c r="B135" t="s">
        <v>136</v>
      </c>
      <c r="C135" t="s">
        <v>3146</v>
      </c>
      <c r="D135" t="s">
        <v>3147</v>
      </c>
      <c r="E135" s="605" t="s">
        <v>429</v>
      </c>
      <c r="F135" t="s">
        <v>3148</v>
      </c>
      <c r="G135" t="s">
        <v>3981</v>
      </c>
      <c r="H135" t="s">
        <v>23</v>
      </c>
      <c r="I135" t="s">
        <v>23</v>
      </c>
      <c r="J135" t="s">
        <v>3555</v>
      </c>
      <c r="K135" t="s">
        <v>3982</v>
      </c>
      <c r="L135" t="s">
        <v>3983</v>
      </c>
      <c r="M135" t="s">
        <v>3984</v>
      </c>
      <c r="N135" t="s">
        <v>3985</v>
      </c>
      <c r="O135" t="s">
        <v>430</v>
      </c>
      <c r="P135" t="s">
        <v>4438</v>
      </c>
      <c r="Q135" t="s">
        <v>3326</v>
      </c>
    </row>
    <row r="136" spans="1:17">
      <c r="A136" s="2">
        <v>415571</v>
      </c>
      <c r="B136" t="s">
        <v>87</v>
      </c>
      <c r="C136" t="s">
        <v>3146</v>
      </c>
      <c r="D136" t="s">
        <v>3147</v>
      </c>
      <c r="E136" s="605" t="s">
        <v>455</v>
      </c>
      <c r="F136" t="s">
        <v>3148</v>
      </c>
      <c r="G136" t="s">
        <v>3808</v>
      </c>
      <c r="H136" t="s">
        <v>23</v>
      </c>
      <c r="I136" t="s">
        <v>23</v>
      </c>
      <c r="J136" t="s">
        <v>3809</v>
      </c>
      <c r="K136" t="s">
        <v>3810</v>
      </c>
      <c r="L136" t="s">
        <v>3811</v>
      </c>
      <c r="M136" t="s">
        <v>3812</v>
      </c>
      <c r="N136" t="s">
        <v>3813</v>
      </c>
      <c r="O136" t="s">
        <v>456</v>
      </c>
      <c r="P136" t="s">
        <v>2122</v>
      </c>
      <c r="Q136" t="s">
        <v>96</v>
      </c>
    </row>
    <row r="137" spans="1:17">
      <c r="A137" s="2">
        <v>415571</v>
      </c>
      <c r="B137" t="s">
        <v>87</v>
      </c>
      <c r="C137" t="s">
        <v>3146</v>
      </c>
      <c r="D137" t="s">
        <v>3147</v>
      </c>
      <c r="E137" s="605" t="s">
        <v>455</v>
      </c>
      <c r="F137" t="s">
        <v>3148</v>
      </c>
      <c r="G137" t="s">
        <v>3808</v>
      </c>
      <c r="H137" t="s">
        <v>23</v>
      </c>
      <c r="I137" t="s">
        <v>23</v>
      </c>
      <c r="J137" t="s">
        <v>3809</v>
      </c>
      <c r="K137" t="s">
        <v>3810</v>
      </c>
      <c r="L137" t="s">
        <v>3811</v>
      </c>
      <c r="M137" t="s">
        <v>3812</v>
      </c>
      <c r="N137" t="s">
        <v>3813</v>
      </c>
      <c r="O137" t="s">
        <v>456</v>
      </c>
      <c r="P137" t="s">
        <v>2122</v>
      </c>
      <c r="Q137" t="s">
        <v>96</v>
      </c>
    </row>
    <row r="138" spans="1:17">
      <c r="A138" s="2">
        <v>415860</v>
      </c>
      <c r="B138" t="s">
        <v>45</v>
      </c>
      <c r="C138" t="s">
        <v>3146</v>
      </c>
      <c r="D138" t="s">
        <v>3147</v>
      </c>
      <c r="E138" s="605" t="s">
        <v>455</v>
      </c>
      <c r="F138" t="s">
        <v>3148</v>
      </c>
      <c r="G138" t="s">
        <v>4687</v>
      </c>
      <c r="H138" t="s">
        <v>23</v>
      </c>
      <c r="I138" t="s">
        <v>23</v>
      </c>
      <c r="J138" t="s">
        <v>3543</v>
      </c>
      <c r="K138" t="s">
        <v>4688</v>
      </c>
      <c r="L138" t="s">
        <v>4689</v>
      </c>
      <c r="M138" t="s">
        <v>4690</v>
      </c>
      <c r="N138" t="s">
        <v>23</v>
      </c>
      <c r="O138" t="s">
        <v>456</v>
      </c>
      <c r="P138" t="s">
        <v>5975</v>
      </c>
      <c r="Q138" t="s">
        <v>461</v>
      </c>
    </row>
    <row r="139" spans="1:17">
      <c r="A139" s="2">
        <v>416256</v>
      </c>
      <c r="B139" t="s">
        <v>32</v>
      </c>
      <c r="C139" t="s">
        <v>3146</v>
      </c>
      <c r="D139" t="s">
        <v>3147</v>
      </c>
      <c r="E139" s="605" t="s">
        <v>470</v>
      </c>
      <c r="F139" t="s">
        <v>3148</v>
      </c>
      <c r="G139" t="s">
        <v>5489</v>
      </c>
      <c r="H139" t="s">
        <v>23</v>
      </c>
      <c r="I139" t="s">
        <v>23</v>
      </c>
      <c r="J139" t="s">
        <v>5490</v>
      </c>
      <c r="K139" t="s">
        <v>5491</v>
      </c>
      <c r="L139" t="s">
        <v>5492</v>
      </c>
      <c r="M139" t="s">
        <v>5493</v>
      </c>
      <c r="N139" t="s">
        <v>362</v>
      </c>
      <c r="O139" t="s">
        <v>471</v>
      </c>
      <c r="P139" t="s">
        <v>2100</v>
      </c>
      <c r="Q139" t="s">
        <v>5976</v>
      </c>
    </row>
    <row r="140" spans="1:17">
      <c r="A140" s="2">
        <v>416280</v>
      </c>
      <c r="B140" t="s">
        <v>133</v>
      </c>
      <c r="C140" t="s">
        <v>3146</v>
      </c>
      <c r="D140" t="s">
        <v>3147</v>
      </c>
      <c r="E140" s="605" t="s">
        <v>429</v>
      </c>
      <c r="F140" t="s">
        <v>3148</v>
      </c>
      <c r="G140" t="s">
        <v>3815</v>
      </c>
      <c r="H140" t="s">
        <v>23</v>
      </c>
      <c r="I140" t="s">
        <v>23</v>
      </c>
      <c r="J140" t="s">
        <v>3816</v>
      </c>
      <c r="K140" t="s">
        <v>3817</v>
      </c>
      <c r="L140" t="s">
        <v>3818</v>
      </c>
      <c r="M140" t="s">
        <v>3819</v>
      </c>
      <c r="N140" t="s">
        <v>3820</v>
      </c>
      <c r="O140" t="s">
        <v>430</v>
      </c>
      <c r="P140" t="s">
        <v>5671</v>
      </c>
      <c r="Q140" t="s">
        <v>3997</v>
      </c>
    </row>
    <row r="141" spans="1:17">
      <c r="A141" s="2">
        <v>416280</v>
      </c>
      <c r="B141" t="s">
        <v>133</v>
      </c>
      <c r="C141" t="s">
        <v>3146</v>
      </c>
      <c r="D141" t="s">
        <v>3147</v>
      </c>
      <c r="E141" s="605" t="s">
        <v>429</v>
      </c>
      <c r="F141" t="s">
        <v>3148</v>
      </c>
      <c r="G141" t="s">
        <v>3815</v>
      </c>
      <c r="H141" t="s">
        <v>23</v>
      </c>
      <c r="I141" t="s">
        <v>23</v>
      </c>
      <c r="J141" t="s">
        <v>3816</v>
      </c>
      <c r="K141" t="s">
        <v>3817</v>
      </c>
      <c r="L141" t="s">
        <v>3818</v>
      </c>
      <c r="M141" t="s">
        <v>3819</v>
      </c>
      <c r="N141" t="s">
        <v>3820</v>
      </c>
      <c r="O141" t="s">
        <v>430</v>
      </c>
      <c r="P141" t="s">
        <v>5671</v>
      </c>
      <c r="Q141" t="s">
        <v>3997</v>
      </c>
    </row>
    <row r="142" spans="1:17">
      <c r="A142" s="2">
        <v>416363</v>
      </c>
      <c r="B142" t="s">
        <v>37</v>
      </c>
      <c r="C142" t="s">
        <v>3146</v>
      </c>
      <c r="D142" t="s">
        <v>3147</v>
      </c>
      <c r="E142" s="605" t="s">
        <v>455</v>
      </c>
      <c r="F142" t="s">
        <v>3148</v>
      </c>
      <c r="G142" t="s">
        <v>5977</v>
      </c>
      <c r="H142" t="s">
        <v>23</v>
      </c>
      <c r="I142" t="s">
        <v>23</v>
      </c>
      <c r="J142" t="s">
        <v>5978</v>
      </c>
      <c r="K142" t="s">
        <v>5979</v>
      </c>
      <c r="L142" t="s">
        <v>5980</v>
      </c>
      <c r="M142" t="s">
        <v>5981</v>
      </c>
      <c r="N142" t="s">
        <v>23</v>
      </c>
      <c r="O142" t="s">
        <v>456</v>
      </c>
      <c r="P142" t="s">
        <v>389</v>
      </c>
      <c r="Q142" t="s">
        <v>461</v>
      </c>
    </row>
    <row r="143" spans="1:17">
      <c r="A143" s="2">
        <v>416702</v>
      </c>
      <c r="B143" t="s">
        <v>103</v>
      </c>
      <c r="C143" t="s">
        <v>3146</v>
      </c>
      <c r="D143" t="s">
        <v>3147</v>
      </c>
      <c r="E143" s="605" t="s">
        <v>455</v>
      </c>
      <c r="F143" t="s">
        <v>3148</v>
      </c>
      <c r="G143" t="s">
        <v>3560</v>
      </c>
      <c r="H143" t="s">
        <v>23</v>
      </c>
      <c r="I143" t="s">
        <v>23</v>
      </c>
      <c r="J143" t="s">
        <v>3561</v>
      </c>
      <c r="K143" t="s">
        <v>3562</v>
      </c>
      <c r="L143" t="s">
        <v>3563</v>
      </c>
      <c r="M143" t="s">
        <v>3564</v>
      </c>
      <c r="N143" t="s">
        <v>3565</v>
      </c>
      <c r="O143" t="s">
        <v>456</v>
      </c>
      <c r="P143" t="s">
        <v>5982</v>
      </c>
      <c r="Q143" t="s">
        <v>214</v>
      </c>
    </row>
    <row r="144" spans="1:17">
      <c r="A144" s="2">
        <v>416702</v>
      </c>
      <c r="B144" t="s">
        <v>103</v>
      </c>
      <c r="C144" t="s">
        <v>3146</v>
      </c>
      <c r="D144" t="s">
        <v>3147</v>
      </c>
      <c r="E144" s="605" t="s">
        <v>455</v>
      </c>
      <c r="F144" t="s">
        <v>3148</v>
      </c>
      <c r="G144" t="s">
        <v>3560</v>
      </c>
      <c r="H144" t="s">
        <v>23</v>
      </c>
      <c r="I144" t="s">
        <v>23</v>
      </c>
      <c r="J144" t="s">
        <v>3561</v>
      </c>
      <c r="K144" t="s">
        <v>3562</v>
      </c>
      <c r="L144" t="s">
        <v>3563</v>
      </c>
      <c r="M144" t="s">
        <v>3564</v>
      </c>
      <c r="N144" t="s">
        <v>3565</v>
      </c>
      <c r="O144" t="s">
        <v>456</v>
      </c>
      <c r="P144" t="s">
        <v>5982</v>
      </c>
      <c r="Q144" t="s">
        <v>214</v>
      </c>
    </row>
    <row r="145" spans="1:17">
      <c r="A145" s="2">
        <v>416801</v>
      </c>
      <c r="B145" t="s">
        <v>27</v>
      </c>
      <c r="C145" t="s">
        <v>3146</v>
      </c>
      <c r="D145" t="s">
        <v>3147</v>
      </c>
      <c r="E145" s="605" t="s">
        <v>455</v>
      </c>
      <c r="F145" t="s">
        <v>3148</v>
      </c>
      <c r="G145" t="s">
        <v>5983</v>
      </c>
      <c r="H145" t="s">
        <v>23</v>
      </c>
      <c r="I145" t="s">
        <v>23</v>
      </c>
      <c r="J145" t="s">
        <v>4064</v>
      </c>
      <c r="K145" t="s">
        <v>5984</v>
      </c>
      <c r="L145" t="s">
        <v>5985</v>
      </c>
      <c r="M145" t="s">
        <v>5986</v>
      </c>
      <c r="N145" t="s">
        <v>23</v>
      </c>
      <c r="O145" t="s">
        <v>456</v>
      </c>
      <c r="P145" t="s">
        <v>2114</v>
      </c>
      <c r="Q145" t="s">
        <v>461</v>
      </c>
    </row>
    <row r="146" spans="1:17">
      <c r="A146" s="2">
        <v>417239</v>
      </c>
      <c r="B146" t="s">
        <v>98</v>
      </c>
      <c r="C146" t="s">
        <v>3146</v>
      </c>
      <c r="D146" t="s">
        <v>3147</v>
      </c>
      <c r="E146" s="605" t="s">
        <v>455</v>
      </c>
      <c r="F146" t="s">
        <v>3148</v>
      </c>
      <c r="G146" t="s">
        <v>5987</v>
      </c>
      <c r="H146" t="s">
        <v>23</v>
      </c>
      <c r="I146" t="s">
        <v>23</v>
      </c>
      <c r="J146" t="s">
        <v>3333</v>
      </c>
      <c r="K146" t="s">
        <v>5988</v>
      </c>
      <c r="L146" t="s">
        <v>5989</v>
      </c>
      <c r="M146" t="s">
        <v>5990</v>
      </c>
      <c r="N146" t="s">
        <v>23</v>
      </c>
      <c r="O146" t="s">
        <v>456</v>
      </c>
      <c r="P146" t="s">
        <v>5774</v>
      </c>
      <c r="Q146" t="s">
        <v>461</v>
      </c>
    </row>
    <row r="147" spans="1:17">
      <c r="A147" s="2">
        <v>417239</v>
      </c>
      <c r="B147" t="s">
        <v>98</v>
      </c>
      <c r="C147" t="s">
        <v>3146</v>
      </c>
      <c r="D147" t="s">
        <v>3147</v>
      </c>
      <c r="E147" s="605" t="s">
        <v>455</v>
      </c>
      <c r="F147" t="s">
        <v>3148</v>
      </c>
      <c r="G147" t="s">
        <v>5987</v>
      </c>
      <c r="H147" t="s">
        <v>23</v>
      </c>
      <c r="I147" t="s">
        <v>23</v>
      </c>
      <c r="J147" t="s">
        <v>3333</v>
      </c>
      <c r="K147" t="s">
        <v>5988</v>
      </c>
      <c r="L147" t="s">
        <v>5989</v>
      </c>
      <c r="M147" t="s">
        <v>5990</v>
      </c>
      <c r="N147" t="s">
        <v>23</v>
      </c>
      <c r="O147" t="s">
        <v>456</v>
      </c>
      <c r="P147" t="s">
        <v>5774</v>
      </c>
      <c r="Q147" t="s">
        <v>461</v>
      </c>
    </row>
    <row r="148" spans="1:17">
      <c r="A148" s="2">
        <v>417320</v>
      </c>
      <c r="B148" t="s">
        <v>116</v>
      </c>
      <c r="C148" t="s">
        <v>3146</v>
      </c>
      <c r="D148" t="s">
        <v>3147</v>
      </c>
      <c r="E148" s="605" t="s">
        <v>455</v>
      </c>
      <c r="F148" t="s">
        <v>3148</v>
      </c>
      <c r="G148" t="s">
        <v>5991</v>
      </c>
      <c r="H148" t="s">
        <v>23</v>
      </c>
      <c r="I148" t="s">
        <v>23</v>
      </c>
      <c r="J148" t="s">
        <v>5527</v>
      </c>
      <c r="K148" t="s">
        <v>5992</v>
      </c>
      <c r="L148" t="s">
        <v>5993</v>
      </c>
      <c r="M148" t="s">
        <v>5994</v>
      </c>
      <c r="N148" t="s">
        <v>23</v>
      </c>
      <c r="O148" t="s">
        <v>456</v>
      </c>
      <c r="P148" t="s">
        <v>5995</v>
      </c>
      <c r="Q148" t="s">
        <v>2178</v>
      </c>
    </row>
    <row r="149" spans="1:17">
      <c r="A149" s="2">
        <v>417320</v>
      </c>
      <c r="B149" t="s">
        <v>116</v>
      </c>
      <c r="C149" t="s">
        <v>3146</v>
      </c>
      <c r="D149" t="s">
        <v>3147</v>
      </c>
      <c r="E149" s="605" t="s">
        <v>455</v>
      </c>
      <c r="F149" t="s">
        <v>3148</v>
      </c>
      <c r="G149" t="s">
        <v>5991</v>
      </c>
      <c r="H149" t="s">
        <v>23</v>
      </c>
      <c r="I149" t="s">
        <v>23</v>
      </c>
      <c r="J149" t="s">
        <v>5527</v>
      </c>
      <c r="K149" t="s">
        <v>5992</v>
      </c>
      <c r="L149" t="s">
        <v>5993</v>
      </c>
      <c r="M149" t="s">
        <v>5994</v>
      </c>
      <c r="N149" t="s">
        <v>23</v>
      </c>
      <c r="O149" t="s">
        <v>456</v>
      </c>
      <c r="P149" t="s">
        <v>5995</v>
      </c>
      <c r="Q149" t="s">
        <v>2178</v>
      </c>
    </row>
    <row r="150" spans="1:17">
      <c r="A150" s="2">
        <v>417346</v>
      </c>
      <c r="B150" t="s">
        <v>27</v>
      </c>
      <c r="C150" t="s">
        <v>3146</v>
      </c>
      <c r="D150" t="s">
        <v>3147</v>
      </c>
      <c r="E150" s="605" t="s">
        <v>470</v>
      </c>
      <c r="F150" t="s">
        <v>3148</v>
      </c>
      <c r="G150" t="s">
        <v>4717</v>
      </c>
      <c r="H150" t="s">
        <v>4718</v>
      </c>
      <c r="I150" t="s">
        <v>23</v>
      </c>
      <c r="J150" t="s">
        <v>4719</v>
      </c>
      <c r="K150" t="s">
        <v>4720</v>
      </c>
      <c r="L150" t="s">
        <v>4721</v>
      </c>
      <c r="M150" t="s">
        <v>4722</v>
      </c>
      <c r="N150" t="s">
        <v>35</v>
      </c>
      <c r="O150" t="s">
        <v>471</v>
      </c>
      <c r="P150" t="s">
        <v>40</v>
      </c>
      <c r="Q150" t="s">
        <v>5996</v>
      </c>
    </row>
    <row r="151" spans="1:17">
      <c r="A151">
        <v>417742</v>
      </c>
      <c r="B151" t="s">
        <v>55</v>
      </c>
      <c r="C151" t="s">
        <v>3146</v>
      </c>
      <c r="D151" t="s">
        <v>3147</v>
      </c>
      <c r="E151" s="605" t="s">
        <v>455</v>
      </c>
      <c r="F151" t="s">
        <v>3148</v>
      </c>
      <c r="G151" t="s">
        <v>5997</v>
      </c>
      <c r="H151" t="s">
        <v>23</v>
      </c>
      <c r="I151" t="s">
        <v>23</v>
      </c>
      <c r="J151" t="s">
        <v>3317</v>
      </c>
      <c r="K151" t="s">
        <v>5998</v>
      </c>
      <c r="L151" t="s">
        <v>5999</v>
      </c>
      <c r="M151" t="s">
        <v>6000</v>
      </c>
      <c r="N151" t="s">
        <v>23</v>
      </c>
      <c r="O151" t="s">
        <v>456</v>
      </c>
      <c r="P151" t="s">
        <v>3909</v>
      </c>
      <c r="Q151" t="s">
        <v>2109</v>
      </c>
    </row>
    <row r="152" spans="1:17">
      <c r="A152">
        <v>417841</v>
      </c>
      <c r="B152" t="s">
        <v>51</v>
      </c>
      <c r="C152" t="s">
        <v>3146</v>
      </c>
      <c r="D152" t="s">
        <v>3147</v>
      </c>
      <c r="E152" s="605" t="s">
        <v>429</v>
      </c>
      <c r="F152" t="s">
        <v>3148</v>
      </c>
      <c r="G152" t="s">
        <v>3822</v>
      </c>
      <c r="H152" t="s">
        <v>23</v>
      </c>
      <c r="I152" t="s">
        <v>23</v>
      </c>
      <c r="J152" t="s">
        <v>3322</v>
      </c>
      <c r="K152" t="s">
        <v>3823</v>
      </c>
      <c r="L152" t="s">
        <v>3824</v>
      </c>
      <c r="M152" t="s">
        <v>3825</v>
      </c>
      <c r="N152" t="s">
        <v>3826</v>
      </c>
      <c r="O152" t="s">
        <v>430</v>
      </c>
      <c r="P152" t="s">
        <v>5737</v>
      </c>
      <c r="Q152" t="s">
        <v>2074</v>
      </c>
    </row>
    <row r="153" spans="1:17">
      <c r="A153">
        <v>417841</v>
      </c>
      <c r="B153" t="s">
        <v>51</v>
      </c>
      <c r="C153" t="s">
        <v>3146</v>
      </c>
      <c r="D153" t="s">
        <v>3147</v>
      </c>
      <c r="E153" s="605" t="s">
        <v>429</v>
      </c>
      <c r="F153" t="s">
        <v>3148</v>
      </c>
      <c r="G153" t="s">
        <v>3822</v>
      </c>
      <c r="H153" t="s">
        <v>23</v>
      </c>
      <c r="I153" t="s">
        <v>23</v>
      </c>
      <c r="J153" t="s">
        <v>3322</v>
      </c>
      <c r="K153" t="s">
        <v>3823</v>
      </c>
      <c r="L153" t="s">
        <v>3824</v>
      </c>
      <c r="M153" t="s">
        <v>3825</v>
      </c>
      <c r="N153" t="s">
        <v>3826</v>
      </c>
      <c r="O153" t="s">
        <v>430</v>
      </c>
      <c r="P153" t="s">
        <v>5737</v>
      </c>
      <c r="Q153" t="s">
        <v>2074</v>
      </c>
    </row>
    <row r="154" spans="1:17">
      <c r="A154">
        <v>417957</v>
      </c>
      <c r="B154" t="s">
        <v>89</v>
      </c>
      <c r="C154" t="s">
        <v>3146</v>
      </c>
      <c r="D154" t="s">
        <v>3147</v>
      </c>
      <c r="E154" s="605" t="s">
        <v>455</v>
      </c>
      <c r="F154" t="s">
        <v>3148</v>
      </c>
      <c r="G154" t="s">
        <v>6001</v>
      </c>
      <c r="H154" t="s">
        <v>23</v>
      </c>
      <c r="I154" t="s">
        <v>23</v>
      </c>
      <c r="J154" t="s">
        <v>6002</v>
      </c>
      <c r="K154" t="s">
        <v>6003</v>
      </c>
      <c r="L154" t="s">
        <v>6004</v>
      </c>
      <c r="M154" t="s">
        <v>6005</v>
      </c>
      <c r="N154" t="s">
        <v>23</v>
      </c>
      <c r="O154" t="s">
        <v>456</v>
      </c>
      <c r="P154" t="s">
        <v>2126</v>
      </c>
      <c r="Q154" t="s">
        <v>3800</v>
      </c>
    </row>
    <row r="155" spans="1:17">
      <c r="A155">
        <v>417957</v>
      </c>
      <c r="B155" t="s">
        <v>89</v>
      </c>
      <c r="C155" t="s">
        <v>3146</v>
      </c>
      <c r="D155" t="s">
        <v>3147</v>
      </c>
      <c r="E155" s="605" t="s">
        <v>455</v>
      </c>
      <c r="F155" t="s">
        <v>3148</v>
      </c>
      <c r="G155" t="s">
        <v>6001</v>
      </c>
      <c r="H155" t="s">
        <v>23</v>
      </c>
      <c r="I155" t="s">
        <v>23</v>
      </c>
      <c r="J155" t="s">
        <v>6002</v>
      </c>
      <c r="K155" t="s">
        <v>6003</v>
      </c>
      <c r="L155" t="s">
        <v>6004</v>
      </c>
      <c r="M155" t="s">
        <v>6005</v>
      </c>
      <c r="N155" t="s">
        <v>23</v>
      </c>
      <c r="O155" t="s">
        <v>456</v>
      </c>
      <c r="P155" t="s">
        <v>2126</v>
      </c>
      <c r="Q155" t="s">
        <v>3800</v>
      </c>
    </row>
    <row r="156" spans="1:17">
      <c r="A156">
        <v>418492</v>
      </c>
      <c r="B156" t="s">
        <v>116</v>
      </c>
      <c r="C156" t="s">
        <v>3146</v>
      </c>
      <c r="D156" t="s">
        <v>3147</v>
      </c>
      <c r="E156" s="605" t="s">
        <v>429</v>
      </c>
      <c r="F156" t="s">
        <v>3148</v>
      </c>
      <c r="G156" t="s">
        <v>3566</v>
      </c>
      <c r="H156" t="s">
        <v>23</v>
      </c>
      <c r="I156" t="s">
        <v>23</v>
      </c>
      <c r="J156" t="s">
        <v>3567</v>
      </c>
      <c r="K156" t="s">
        <v>3568</v>
      </c>
      <c r="L156" t="s">
        <v>3569</v>
      </c>
      <c r="M156" t="s">
        <v>3570</v>
      </c>
      <c r="N156" t="s">
        <v>3571</v>
      </c>
      <c r="O156" t="s">
        <v>430</v>
      </c>
      <c r="P156" t="s">
        <v>5356</v>
      </c>
      <c r="Q156" t="s">
        <v>6006</v>
      </c>
    </row>
    <row r="157" spans="1:17">
      <c r="A157">
        <v>418492</v>
      </c>
      <c r="B157" t="s">
        <v>116</v>
      </c>
      <c r="C157" t="s">
        <v>3146</v>
      </c>
      <c r="D157" t="s">
        <v>3147</v>
      </c>
      <c r="E157" s="605" t="s">
        <v>429</v>
      </c>
      <c r="F157" t="s">
        <v>3148</v>
      </c>
      <c r="G157" t="s">
        <v>3566</v>
      </c>
      <c r="H157" t="s">
        <v>23</v>
      </c>
      <c r="I157" t="s">
        <v>23</v>
      </c>
      <c r="J157" t="s">
        <v>3567</v>
      </c>
      <c r="K157" t="s">
        <v>3568</v>
      </c>
      <c r="L157" t="s">
        <v>3569</v>
      </c>
      <c r="M157" t="s">
        <v>3570</v>
      </c>
      <c r="N157" t="s">
        <v>3571</v>
      </c>
      <c r="O157" t="s">
        <v>430</v>
      </c>
      <c r="P157" t="s">
        <v>5356</v>
      </c>
      <c r="Q157" t="s">
        <v>6006</v>
      </c>
    </row>
    <row r="158" spans="1:17">
      <c r="A158">
        <v>418609</v>
      </c>
      <c r="B158" t="s">
        <v>131</v>
      </c>
      <c r="C158" t="s">
        <v>3146</v>
      </c>
      <c r="D158" t="s">
        <v>3147</v>
      </c>
      <c r="E158" s="605" t="s">
        <v>429</v>
      </c>
      <c r="F158" t="s">
        <v>3148</v>
      </c>
      <c r="G158" t="s">
        <v>3352</v>
      </c>
      <c r="H158" t="s">
        <v>3353</v>
      </c>
      <c r="I158" t="s">
        <v>23</v>
      </c>
      <c r="J158" t="s">
        <v>3317</v>
      </c>
      <c r="K158" t="s">
        <v>3354</v>
      </c>
      <c r="L158" t="s">
        <v>3355</v>
      </c>
      <c r="M158" t="s">
        <v>3356</v>
      </c>
      <c r="N158" t="s">
        <v>3357</v>
      </c>
      <c r="O158" t="s">
        <v>430</v>
      </c>
      <c r="P158" t="s">
        <v>5452</v>
      </c>
      <c r="Q158" t="s">
        <v>3358</v>
      </c>
    </row>
    <row r="159" spans="1:17">
      <c r="A159">
        <v>418609</v>
      </c>
      <c r="B159" t="s">
        <v>131</v>
      </c>
      <c r="C159" t="s">
        <v>3146</v>
      </c>
      <c r="D159" t="s">
        <v>3147</v>
      </c>
      <c r="E159" s="605" t="s">
        <v>429</v>
      </c>
      <c r="F159" t="s">
        <v>3148</v>
      </c>
      <c r="G159" t="s">
        <v>3352</v>
      </c>
      <c r="H159" t="s">
        <v>3353</v>
      </c>
      <c r="I159" t="s">
        <v>23</v>
      </c>
      <c r="J159" t="s">
        <v>3317</v>
      </c>
      <c r="K159" t="s">
        <v>3354</v>
      </c>
      <c r="L159" t="s">
        <v>3355</v>
      </c>
      <c r="M159" t="s">
        <v>3356</v>
      </c>
      <c r="N159" t="s">
        <v>3357</v>
      </c>
      <c r="O159" t="s">
        <v>430</v>
      </c>
      <c r="P159" t="s">
        <v>5452</v>
      </c>
      <c r="Q159" t="s">
        <v>3358</v>
      </c>
    </row>
    <row r="160" spans="1:17">
      <c r="A160">
        <v>511155</v>
      </c>
      <c r="B160" t="s">
        <v>39</v>
      </c>
      <c r="C160" t="s">
        <v>3146</v>
      </c>
      <c r="D160" t="s">
        <v>3147</v>
      </c>
      <c r="E160" s="605" t="s">
        <v>455</v>
      </c>
      <c r="F160" t="s">
        <v>3148</v>
      </c>
      <c r="G160" t="s">
        <v>6007</v>
      </c>
      <c r="H160" t="s">
        <v>23</v>
      </c>
      <c r="I160" t="s">
        <v>23</v>
      </c>
      <c r="J160" t="s">
        <v>6008</v>
      </c>
      <c r="K160" t="s">
        <v>6009</v>
      </c>
      <c r="L160" t="s">
        <v>6010</v>
      </c>
      <c r="M160" t="s">
        <v>6011</v>
      </c>
      <c r="N160" t="s">
        <v>23</v>
      </c>
      <c r="O160" t="s">
        <v>456</v>
      </c>
      <c r="P160" t="s">
        <v>3523</v>
      </c>
      <c r="Q160" t="s">
        <v>461</v>
      </c>
    </row>
    <row r="161" spans="1:17">
      <c r="A161">
        <v>511254</v>
      </c>
      <c r="B161" t="s">
        <v>27</v>
      </c>
      <c r="C161" t="s">
        <v>3146</v>
      </c>
      <c r="D161" t="s">
        <v>3147</v>
      </c>
      <c r="E161" s="605" t="s">
        <v>429</v>
      </c>
      <c r="F161" t="s">
        <v>3148</v>
      </c>
      <c r="G161" t="s">
        <v>3572</v>
      </c>
      <c r="H161" t="s">
        <v>23</v>
      </c>
      <c r="I161" t="s">
        <v>23</v>
      </c>
      <c r="J161" t="s">
        <v>3573</v>
      </c>
      <c r="K161" t="s">
        <v>3574</v>
      </c>
      <c r="L161" t="s">
        <v>3575</v>
      </c>
      <c r="M161" t="s">
        <v>3576</v>
      </c>
      <c r="N161" t="s">
        <v>3577</v>
      </c>
      <c r="O161" t="s">
        <v>430</v>
      </c>
      <c r="P161" t="s">
        <v>6012</v>
      </c>
      <c r="Q161" t="s">
        <v>371</v>
      </c>
    </row>
    <row r="162" spans="1:17">
      <c r="A162">
        <v>511254</v>
      </c>
      <c r="B162" t="s">
        <v>27</v>
      </c>
      <c r="C162" t="s">
        <v>3146</v>
      </c>
      <c r="D162" t="s">
        <v>3147</v>
      </c>
      <c r="E162" s="605" t="s">
        <v>429</v>
      </c>
      <c r="F162" t="s">
        <v>3148</v>
      </c>
      <c r="G162" t="s">
        <v>3572</v>
      </c>
      <c r="H162" t="s">
        <v>23</v>
      </c>
      <c r="I162" t="s">
        <v>23</v>
      </c>
      <c r="J162" t="s">
        <v>3573</v>
      </c>
      <c r="K162" t="s">
        <v>3574</v>
      </c>
      <c r="L162" t="s">
        <v>3575</v>
      </c>
      <c r="M162" t="s">
        <v>3576</v>
      </c>
      <c r="N162" t="s">
        <v>3577</v>
      </c>
      <c r="O162" t="s">
        <v>430</v>
      </c>
      <c r="P162" t="s">
        <v>6012</v>
      </c>
      <c r="Q162" t="s">
        <v>371</v>
      </c>
    </row>
    <row r="163" spans="1:17">
      <c r="A163">
        <v>511429</v>
      </c>
      <c r="B163" t="s">
        <v>55</v>
      </c>
      <c r="C163" t="s">
        <v>3146</v>
      </c>
      <c r="D163" t="s">
        <v>3147</v>
      </c>
      <c r="E163" s="605" t="s">
        <v>429</v>
      </c>
      <c r="F163" t="s">
        <v>3148</v>
      </c>
      <c r="G163" t="s">
        <v>3829</v>
      </c>
      <c r="H163" t="s">
        <v>23</v>
      </c>
      <c r="I163" t="s">
        <v>23</v>
      </c>
      <c r="J163" t="s">
        <v>3830</v>
      </c>
      <c r="K163" t="s">
        <v>3831</v>
      </c>
      <c r="L163" t="s">
        <v>3832</v>
      </c>
      <c r="M163" t="s">
        <v>3833</v>
      </c>
      <c r="N163" t="s">
        <v>3834</v>
      </c>
      <c r="O163" t="s">
        <v>430</v>
      </c>
      <c r="P163" t="s">
        <v>6013</v>
      </c>
      <c r="Q163" t="s">
        <v>5775</v>
      </c>
    </row>
    <row r="164" spans="1:17">
      <c r="A164">
        <v>511429</v>
      </c>
      <c r="B164" t="s">
        <v>55</v>
      </c>
      <c r="C164" t="s">
        <v>3146</v>
      </c>
      <c r="D164" t="s">
        <v>3147</v>
      </c>
      <c r="E164" s="605" t="s">
        <v>429</v>
      </c>
      <c r="F164" t="s">
        <v>3148</v>
      </c>
      <c r="G164" t="s">
        <v>3829</v>
      </c>
      <c r="H164" t="s">
        <v>23</v>
      </c>
      <c r="I164" t="s">
        <v>23</v>
      </c>
      <c r="J164" t="s">
        <v>3830</v>
      </c>
      <c r="K164" t="s">
        <v>3831</v>
      </c>
      <c r="L164" t="s">
        <v>3832</v>
      </c>
      <c r="M164" t="s">
        <v>3833</v>
      </c>
      <c r="N164" t="s">
        <v>3834</v>
      </c>
      <c r="O164" t="s">
        <v>430</v>
      </c>
      <c r="P164" t="s">
        <v>6013</v>
      </c>
      <c r="Q164" t="s">
        <v>5775</v>
      </c>
    </row>
    <row r="165" spans="1:17">
      <c r="A165">
        <v>710021</v>
      </c>
      <c r="B165" t="s">
        <v>45</v>
      </c>
      <c r="C165" t="s">
        <v>3146</v>
      </c>
      <c r="D165" t="s">
        <v>3147</v>
      </c>
      <c r="E165" s="605" t="s">
        <v>429</v>
      </c>
      <c r="F165" t="s">
        <v>3148</v>
      </c>
      <c r="G165" t="s">
        <v>3578</v>
      </c>
      <c r="H165" t="s">
        <v>23</v>
      </c>
      <c r="I165" t="s">
        <v>23</v>
      </c>
      <c r="J165" t="s">
        <v>3579</v>
      </c>
      <c r="K165" t="s">
        <v>3580</v>
      </c>
      <c r="L165" t="s">
        <v>3581</v>
      </c>
      <c r="M165" t="s">
        <v>3582</v>
      </c>
      <c r="N165" t="s">
        <v>3583</v>
      </c>
      <c r="O165" t="s">
        <v>430</v>
      </c>
      <c r="P165" t="s">
        <v>5742</v>
      </c>
      <c r="Q165" t="s">
        <v>432</v>
      </c>
    </row>
    <row r="166" spans="1:17">
      <c r="A166">
        <v>710021</v>
      </c>
      <c r="B166" t="s">
        <v>45</v>
      </c>
      <c r="C166" t="s">
        <v>3146</v>
      </c>
      <c r="D166" t="s">
        <v>3147</v>
      </c>
      <c r="E166" s="605" t="s">
        <v>429</v>
      </c>
      <c r="F166" t="s">
        <v>3148</v>
      </c>
      <c r="G166" t="s">
        <v>3578</v>
      </c>
      <c r="H166" t="s">
        <v>23</v>
      </c>
      <c r="I166" t="s">
        <v>23</v>
      </c>
      <c r="J166" t="s">
        <v>3579</v>
      </c>
      <c r="K166" t="s">
        <v>3580</v>
      </c>
      <c r="L166" t="s">
        <v>3581</v>
      </c>
      <c r="M166" t="s">
        <v>3582</v>
      </c>
      <c r="N166" t="s">
        <v>3583</v>
      </c>
      <c r="O166" t="s">
        <v>430</v>
      </c>
      <c r="P166" t="s">
        <v>5742</v>
      </c>
      <c r="Q166" t="s">
        <v>432</v>
      </c>
    </row>
    <row r="167" spans="1:17">
      <c r="A167">
        <v>710831</v>
      </c>
      <c r="B167" t="s">
        <v>43</v>
      </c>
      <c r="C167" t="s">
        <v>3146</v>
      </c>
      <c r="D167" t="s">
        <v>3147</v>
      </c>
      <c r="E167" s="605" t="s">
        <v>429</v>
      </c>
      <c r="F167" t="s">
        <v>3148</v>
      </c>
      <c r="G167" t="s">
        <v>3842</v>
      </c>
      <c r="H167" t="s">
        <v>23</v>
      </c>
      <c r="I167" t="s">
        <v>23</v>
      </c>
      <c r="J167" t="s">
        <v>3843</v>
      </c>
      <c r="K167" t="s">
        <v>3844</v>
      </c>
      <c r="L167" t="s">
        <v>3845</v>
      </c>
      <c r="M167" t="s">
        <v>3846</v>
      </c>
      <c r="N167" t="s">
        <v>3847</v>
      </c>
      <c r="O167" t="s">
        <v>430</v>
      </c>
      <c r="P167" t="s">
        <v>6014</v>
      </c>
      <c r="Q167" t="s">
        <v>449</v>
      </c>
    </row>
    <row r="168" spans="1:17">
      <c r="A168">
        <v>710831</v>
      </c>
      <c r="B168" t="s">
        <v>43</v>
      </c>
      <c r="C168" t="s">
        <v>3146</v>
      </c>
      <c r="D168" t="s">
        <v>3147</v>
      </c>
      <c r="E168" s="605" t="s">
        <v>429</v>
      </c>
      <c r="F168" t="s">
        <v>3148</v>
      </c>
      <c r="G168" t="s">
        <v>3842</v>
      </c>
      <c r="H168" t="s">
        <v>23</v>
      </c>
      <c r="I168" t="s">
        <v>23</v>
      </c>
      <c r="J168" t="s">
        <v>3843</v>
      </c>
      <c r="K168" t="s">
        <v>3844</v>
      </c>
      <c r="L168" t="s">
        <v>3845</v>
      </c>
      <c r="M168" t="s">
        <v>3846</v>
      </c>
      <c r="N168" t="s">
        <v>3847</v>
      </c>
      <c r="O168" t="s">
        <v>430</v>
      </c>
      <c r="P168" t="s">
        <v>6014</v>
      </c>
      <c r="Q168" t="s">
        <v>449</v>
      </c>
    </row>
    <row r="169" spans="1:17">
      <c r="A169">
        <v>711516</v>
      </c>
      <c r="B169" t="s">
        <v>62</v>
      </c>
      <c r="C169" t="s">
        <v>3146</v>
      </c>
      <c r="D169" t="s">
        <v>3147</v>
      </c>
      <c r="E169" s="605" t="s">
        <v>429</v>
      </c>
      <c r="F169" t="s">
        <v>3148</v>
      </c>
      <c r="G169" t="s">
        <v>3848</v>
      </c>
      <c r="H169" t="s">
        <v>23</v>
      </c>
      <c r="I169" t="s">
        <v>23</v>
      </c>
      <c r="J169" t="s">
        <v>3849</v>
      </c>
      <c r="K169" t="s">
        <v>3850</v>
      </c>
      <c r="L169" t="s">
        <v>3851</v>
      </c>
      <c r="M169" t="s">
        <v>3852</v>
      </c>
      <c r="N169" t="s">
        <v>3853</v>
      </c>
      <c r="O169" t="s">
        <v>430</v>
      </c>
      <c r="P169" t="s">
        <v>6015</v>
      </c>
      <c r="Q169" t="s">
        <v>432</v>
      </c>
    </row>
    <row r="170" spans="1:17">
      <c r="A170">
        <v>711516</v>
      </c>
      <c r="B170" t="s">
        <v>62</v>
      </c>
      <c r="C170" t="s">
        <v>3146</v>
      </c>
      <c r="D170" t="s">
        <v>3147</v>
      </c>
      <c r="E170" s="605" t="s">
        <v>429</v>
      </c>
      <c r="F170" t="s">
        <v>3148</v>
      </c>
      <c r="G170" t="s">
        <v>3848</v>
      </c>
      <c r="H170" t="s">
        <v>23</v>
      </c>
      <c r="I170" t="s">
        <v>23</v>
      </c>
      <c r="J170" t="s">
        <v>3849</v>
      </c>
      <c r="K170" t="s">
        <v>3850</v>
      </c>
      <c r="L170" t="s">
        <v>3851</v>
      </c>
      <c r="M170" t="s">
        <v>3852</v>
      </c>
      <c r="N170" t="s">
        <v>3853</v>
      </c>
      <c r="O170" t="s">
        <v>430</v>
      </c>
      <c r="P170" t="s">
        <v>6015</v>
      </c>
      <c r="Q170" t="s">
        <v>432</v>
      </c>
    </row>
    <row r="171" spans="1:17">
      <c r="A171">
        <v>711706</v>
      </c>
      <c r="B171" t="s">
        <v>110</v>
      </c>
      <c r="C171" t="s">
        <v>3146</v>
      </c>
      <c r="D171" t="s">
        <v>3147</v>
      </c>
      <c r="E171" s="605" t="s">
        <v>429</v>
      </c>
      <c r="F171" t="s">
        <v>3148</v>
      </c>
      <c r="G171" t="s">
        <v>3585</v>
      </c>
      <c r="H171" t="s">
        <v>3586</v>
      </c>
      <c r="I171" t="s">
        <v>23</v>
      </c>
      <c r="J171" t="s">
        <v>3587</v>
      </c>
      <c r="K171" t="s">
        <v>3588</v>
      </c>
      <c r="L171" t="s">
        <v>3589</v>
      </c>
      <c r="M171" t="s">
        <v>3590</v>
      </c>
      <c r="N171" t="s">
        <v>3591</v>
      </c>
      <c r="O171" t="s">
        <v>430</v>
      </c>
      <c r="P171" t="s">
        <v>5383</v>
      </c>
      <c r="Q171" t="s">
        <v>432</v>
      </c>
    </row>
    <row r="172" spans="1:17">
      <c r="A172">
        <v>711706</v>
      </c>
      <c r="B172" t="s">
        <v>110</v>
      </c>
      <c r="C172" t="s">
        <v>3146</v>
      </c>
      <c r="D172" t="s">
        <v>3147</v>
      </c>
      <c r="E172" s="605" t="s">
        <v>429</v>
      </c>
      <c r="F172" t="s">
        <v>3148</v>
      </c>
      <c r="G172" t="s">
        <v>3585</v>
      </c>
      <c r="H172" t="s">
        <v>3586</v>
      </c>
      <c r="I172" t="s">
        <v>23</v>
      </c>
      <c r="J172" t="s">
        <v>3587</v>
      </c>
      <c r="K172" t="s">
        <v>3588</v>
      </c>
      <c r="L172" t="s">
        <v>3589</v>
      </c>
      <c r="M172" t="s">
        <v>3590</v>
      </c>
      <c r="N172" t="s">
        <v>3591</v>
      </c>
      <c r="O172" t="s">
        <v>430</v>
      </c>
      <c r="P172" t="s">
        <v>5383</v>
      </c>
      <c r="Q172" t="s">
        <v>432</v>
      </c>
    </row>
    <row r="173" spans="1:17">
      <c r="A173">
        <v>810649</v>
      </c>
      <c r="B173" t="s">
        <v>37</v>
      </c>
      <c r="C173" t="s">
        <v>3146</v>
      </c>
      <c r="D173" t="s">
        <v>3147</v>
      </c>
      <c r="E173" s="605" t="s">
        <v>470</v>
      </c>
      <c r="F173" t="s">
        <v>3148</v>
      </c>
      <c r="G173" t="s">
        <v>4001</v>
      </c>
      <c r="H173" t="s">
        <v>4002</v>
      </c>
      <c r="I173" t="s">
        <v>23</v>
      </c>
      <c r="J173" t="s">
        <v>4003</v>
      </c>
      <c r="K173" t="s">
        <v>4004</v>
      </c>
      <c r="L173" t="s">
        <v>4005</v>
      </c>
      <c r="M173" t="s">
        <v>4006</v>
      </c>
      <c r="N173" t="s">
        <v>4007</v>
      </c>
      <c r="O173" t="s">
        <v>471</v>
      </c>
      <c r="P173" t="s">
        <v>401</v>
      </c>
      <c r="Q173" t="s">
        <v>6016</v>
      </c>
    </row>
    <row r="174" spans="1:17">
      <c r="A174">
        <v>810664</v>
      </c>
      <c r="B174" t="s">
        <v>117</v>
      </c>
      <c r="C174" t="s">
        <v>3146</v>
      </c>
      <c r="D174" t="s">
        <v>3147</v>
      </c>
      <c r="E174" s="605" t="s">
        <v>455</v>
      </c>
      <c r="F174" t="s">
        <v>3148</v>
      </c>
      <c r="G174" t="s">
        <v>3445</v>
      </c>
      <c r="H174" t="s">
        <v>23</v>
      </c>
      <c r="I174" t="s">
        <v>23</v>
      </c>
      <c r="J174" t="s">
        <v>3446</v>
      </c>
      <c r="K174" t="s">
        <v>3447</v>
      </c>
      <c r="L174" t="s">
        <v>3448</v>
      </c>
      <c r="M174" t="s">
        <v>3449</v>
      </c>
      <c r="N174" t="s">
        <v>3450</v>
      </c>
      <c r="O174" t="s">
        <v>456</v>
      </c>
      <c r="P174" t="s">
        <v>5818</v>
      </c>
      <c r="Q174" t="s">
        <v>3304</v>
      </c>
    </row>
    <row r="175" spans="1:17">
      <c r="A175">
        <v>810664</v>
      </c>
      <c r="B175" t="s">
        <v>117</v>
      </c>
      <c r="C175" t="s">
        <v>3146</v>
      </c>
      <c r="D175" t="s">
        <v>3147</v>
      </c>
      <c r="E175" s="605" t="s">
        <v>455</v>
      </c>
      <c r="F175" t="s">
        <v>3148</v>
      </c>
      <c r="G175" t="s">
        <v>3445</v>
      </c>
      <c r="H175" t="s">
        <v>23</v>
      </c>
      <c r="I175" t="s">
        <v>23</v>
      </c>
      <c r="J175" t="s">
        <v>3446</v>
      </c>
      <c r="K175" t="s">
        <v>3447</v>
      </c>
      <c r="L175" t="s">
        <v>3448</v>
      </c>
      <c r="M175" t="s">
        <v>3449</v>
      </c>
      <c r="N175" t="s">
        <v>3450</v>
      </c>
      <c r="O175" t="s">
        <v>456</v>
      </c>
      <c r="P175" t="s">
        <v>5818</v>
      </c>
      <c r="Q175" t="s">
        <v>3304</v>
      </c>
    </row>
    <row r="176" spans="1:17">
      <c r="A176">
        <v>810672</v>
      </c>
      <c r="B176" t="s">
        <v>89</v>
      </c>
      <c r="C176" t="s">
        <v>3146</v>
      </c>
      <c r="D176" t="s">
        <v>3147</v>
      </c>
      <c r="E176" s="605" t="s">
        <v>429</v>
      </c>
      <c r="F176" t="s">
        <v>3148</v>
      </c>
      <c r="G176" t="s">
        <v>3592</v>
      </c>
      <c r="H176" t="s">
        <v>3593</v>
      </c>
      <c r="I176" t="s">
        <v>23</v>
      </c>
      <c r="J176" t="s">
        <v>3594</v>
      </c>
      <c r="K176" t="s">
        <v>3595</v>
      </c>
      <c r="L176" t="s">
        <v>3596</v>
      </c>
      <c r="M176" t="s">
        <v>3597</v>
      </c>
      <c r="N176" t="s">
        <v>3598</v>
      </c>
      <c r="O176" t="s">
        <v>430</v>
      </c>
      <c r="P176" t="s">
        <v>6017</v>
      </c>
      <c r="Q176" t="s">
        <v>449</v>
      </c>
    </row>
    <row r="177" spans="1:17">
      <c r="A177">
        <v>810672</v>
      </c>
      <c r="B177" t="s">
        <v>89</v>
      </c>
      <c r="C177" t="s">
        <v>3146</v>
      </c>
      <c r="D177" t="s">
        <v>3147</v>
      </c>
      <c r="E177" s="605" t="s">
        <v>429</v>
      </c>
      <c r="F177" t="s">
        <v>3148</v>
      </c>
      <c r="G177" t="s">
        <v>3592</v>
      </c>
      <c r="H177" t="s">
        <v>3593</v>
      </c>
      <c r="I177" t="s">
        <v>23</v>
      </c>
      <c r="J177" t="s">
        <v>3594</v>
      </c>
      <c r="K177" t="s">
        <v>3595</v>
      </c>
      <c r="L177" t="s">
        <v>3596</v>
      </c>
      <c r="M177" t="s">
        <v>3597</v>
      </c>
      <c r="N177" t="s">
        <v>3598</v>
      </c>
      <c r="O177" t="s">
        <v>430</v>
      </c>
      <c r="P177" t="s">
        <v>6017</v>
      </c>
      <c r="Q177" t="s">
        <v>449</v>
      </c>
    </row>
    <row r="178" spans="1:17">
      <c r="A178">
        <v>810698</v>
      </c>
      <c r="B178" t="s">
        <v>51</v>
      </c>
      <c r="C178" t="s">
        <v>3146</v>
      </c>
      <c r="D178" t="s">
        <v>3147</v>
      </c>
      <c r="E178" s="605" t="s">
        <v>470</v>
      </c>
      <c r="F178" t="s">
        <v>3148</v>
      </c>
      <c r="G178" t="s">
        <v>4010</v>
      </c>
      <c r="H178" t="s">
        <v>23</v>
      </c>
      <c r="I178" t="s">
        <v>23</v>
      </c>
      <c r="J178" t="s">
        <v>4011</v>
      </c>
      <c r="K178" t="s">
        <v>4012</v>
      </c>
      <c r="L178" t="s">
        <v>4013</v>
      </c>
      <c r="M178" t="s">
        <v>4014</v>
      </c>
      <c r="N178" t="s">
        <v>4015</v>
      </c>
      <c r="O178" t="s">
        <v>471</v>
      </c>
      <c r="P178" t="s">
        <v>2039</v>
      </c>
      <c r="Q178" t="s">
        <v>432</v>
      </c>
    </row>
    <row r="179" spans="1:17">
      <c r="A179">
        <v>810698</v>
      </c>
      <c r="B179" t="s">
        <v>51</v>
      </c>
      <c r="C179" t="s">
        <v>3146</v>
      </c>
      <c r="D179" t="s">
        <v>3147</v>
      </c>
      <c r="E179" s="605" t="s">
        <v>470</v>
      </c>
      <c r="F179" t="s">
        <v>3148</v>
      </c>
      <c r="G179" t="s">
        <v>4010</v>
      </c>
      <c r="H179" t="s">
        <v>23</v>
      </c>
      <c r="I179" t="s">
        <v>23</v>
      </c>
      <c r="J179" t="s">
        <v>4011</v>
      </c>
      <c r="K179" t="s">
        <v>4012</v>
      </c>
      <c r="L179" t="s">
        <v>4013</v>
      </c>
      <c r="M179" t="s">
        <v>4014</v>
      </c>
      <c r="N179" t="s">
        <v>4015</v>
      </c>
      <c r="O179" t="s">
        <v>471</v>
      </c>
      <c r="P179" t="s">
        <v>2039</v>
      </c>
      <c r="Q179" t="s">
        <v>432</v>
      </c>
    </row>
    <row r="180" spans="1:17">
      <c r="A180">
        <v>810920</v>
      </c>
      <c r="B180" t="s">
        <v>100</v>
      </c>
      <c r="C180" t="s">
        <v>3146</v>
      </c>
      <c r="D180" t="s">
        <v>3147</v>
      </c>
      <c r="E180" s="605" t="s">
        <v>455</v>
      </c>
      <c r="F180" t="s">
        <v>3148</v>
      </c>
      <c r="G180" t="s">
        <v>4878</v>
      </c>
      <c r="H180" t="s">
        <v>23</v>
      </c>
      <c r="I180" t="s">
        <v>23</v>
      </c>
      <c r="J180" t="s">
        <v>4879</v>
      </c>
      <c r="K180" t="s">
        <v>4880</v>
      </c>
      <c r="L180" t="s">
        <v>4881</v>
      </c>
      <c r="M180" t="s">
        <v>4882</v>
      </c>
      <c r="N180" t="s">
        <v>23</v>
      </c>
      <c r="O180" t="s">
        <v>456</v>
      </c>
      <c r="P180" t="s">
        <v>5738</v>
      </c>
      <c r="Q180" t="s">
        <v>5277</v>
      </c>
    </row>
    <row r="181" spans="1:17">
      <c r="A181">
        <v>810920</v>
      </c>
      <c r="B181" t="s">
        <v>100</v>
      </c>
      <c r="C181" t="s">
        <v>3146</v>
      </c>
      <c r="D181" t="s">
        <v>3147</v>
      </c>
      <c r="E181" s="605" t="s">
        <v>455</v>
      </c>
      <c r="F181" t="s">
        <v>3148</v>
      </c>
      <c r="G181" t="s">
        <v>4878</v>
      </c>
      <c r="H181" t="s">
        <v>23</v>
      </c>
      <c r="I181" t="s">
        <v>23</v>
      </c>
      <c r="J181" t="s">
        <v>4879</v>
      </c>
      <c r="K181" t="s">
        <v>4880</v>
      </c>
      <c r="L181" t="s">
        <v>4881</v>
      </c>
      <c r="M181" t="s">
        <v>4882</v>
      </c>
      <c r="N181" t="s">
        <v>23</v>
      </c>
      <c r="O181" t="s">
        <v>456</v>
      </c>
      <c r="P181" t="s">
        <v>5738</v>
      </c>
      <c r="Q181" t="s">
        <v>5277</v>
      </c>
    </row>
    <row r="182" spans="1:17">
      <c r="A182">
        <v>810946</v>
      </c>
      <c r="B182" t="s">
        <v>62</v>
      </c>
      <c r="C182" t="s">
        <v>3146</v>
      </c>
      <c r="D182" t="s">
        <v>3147</v>
      </c>
      <c r="E182" s="605" t="s">
        <v>470</v>
      </c>
      <c r="F182" t="s">
        <v>3148</v>
      </c>
      <c r="G182" t="s">
        <v>4017</v>
      </c>
      <c r="H182" t="s">
        <v>23</v>
      </c>
      <c r="I182" t="s">
        <v>23</v>
      </c>
      <c r="J182" t="s">
        <v>4018</v>
      </c>
      <c r="K182" t="s">
        <v>4019</v>
      </c>
      <c r="L182" t="s">
        <v>4020</v>
      </c>
      <c r="M182" t="s">
        <v>4021</v>
      </c>
      <c r="N182" t="s">
        <v>4022</v>
      </c>
      <c r="O182" t="s">
        <v>471</v>
      </c>
      <c r="P182" t="s">
        <v>468</v>
      </c>
      <c r="Q182" t="s">
        <v>249</v>
      </c>
    </row>
    <row r="183" spans="1:17">
      <c r="A183">
        <v>810946</v>
      </c>
      <c r="B183" t="s">
        <v>62</v>
      </c>
      <c r="C183" t="s">
        <v>3146</v>
      </c>
      <c r="D183" t="s">
        <v>3147</v>
      </c>
      <c r="E183" s="605" t="s">
        <v>470</v>
      </c>
      <c r="F183" t="s">
        <v>3148</v>
      </c>
      <c r="G183" t="s">
        <v>4017</v>
      </c>
      <c r="H183" t="s">
        <v>23</v>
      </c>
      <c r="I183" t="s">
        <v>23</v>
      </c>
      <c r="J183" t="s">
        <v>4018</v>
      </c>
      <c r="K183" t="s">
        <v>4019</v>
      </c>
      <c r="L183" t="s">
        <v>4020</v>
      </c>
      <c r="M183" t="s">
        <v>4021</v>
      </c>
      <c r="N183" t="s">
        <v>4022</v>
      </c>
      <c r="O183" t="s">
        <v>471</v>
      </c>
      <c r="P183" t="s">
        <v>468</v>
      </c>
      <c r="Q183" t="s">
        <v>249</v>
      </c>
    </row>
    <row r="184" spans="1:17">
      <c r="A184">
        <v>811084</v>
      </c>
      <c r="B184" t="s">
        <v>57</v>
      </c>
      <c r="C184" t="s">
        <v>3146</v>
      </c>
      <c r="D184" t="s">
        <v>3147</v>
      </c>
      <c r="E184" s="605" t="s">
        <v>470</v>
      </c>
      <c r="F184" t="s">
        <v>3148</v>
      </c>
      <c r="G184" t="s">
        <v>6018</v>
      </c>
      <c r="H184" t="s">
        <v>23</v>
      </c>
      <c r="I184" t="s">
        <v>23</v>
      </c>
      <c r="J184" t="s">
        <v>6019</v>
      </c>
      <c r="K184" t="s">
        <v>6020</v>
      </c>
      <c r="L184" t="s">
        <v>6021</v>
      </c>
      <c r="M184" t="s">
        <v>6022</v>
      </c>
      <c r="N184" t="s">
        <v>23</v>
      </c>
      <c r="O184" t="s">
        <v>471</v>
      </c>
      <c r="P184" t="s">
        <v>469</v>
      </c>
      <c r="Q184" t="s">
        <v>166</v>
      </c>
    </row>
    <row r="185" spans="1:17">
      <c r="A185">
        <v>811084</v>
      </c>
      <c r="B185" t="s">
        <v>57</v>
      </c>
      <c r="C185" t="s">
        <v>3146</v>
      </c>
      <c r="D185" t="s">
        <v>3147</v>
      </c>
      <c r="E185" s="605" t="s">
        <v>470</v>
      </c>
      <c r="F185" t="s">
        <v>3148</v>
      </c>
      <c r="G185" t="s">
        <v>6018</v>
      </c>
      <c r="H185" t="s">
        <v>23</v>
      </c>
      <c r="I185" t="s">
        <v>23</v>
      </c>
      <c r="J185" t="s">
        <v>6019</v>
      </c>
      <c r="K185" t="s">
        <v>6020</v>
      </c>
      <c r="L185" t="s">
        <v>6021</v>
      </c>
      <c r="M185" t="s">
        <v>6022</v>
      </c>
      <c r="N185" t="s">
        <v>23</v>
      </c>
      <c r="O185" t="s">
        <v>471</v>
      </c>
      <c r="P185" t="s">
        <v>469</v>
      </c>
      <c r="Q185" t="s">
        <v>166</v>
      </c>
    </row>
    <row r="186" spans="1:17">
      <c r="A186">
        <v>910449</v>
      </c>
      <c r="B186" t="s">
        <v>39</v>
      </c>
      <c r="C186" t="s">
        <v>3146</v>
      </c>
      <c r="D186" t="s">
        <v>3147</v>
      </c>
      <c r="E186" s="605" t="s">
        <v>429</v>
      </c>
      <c r="F186" t="s">
        <v>3148</v>
      </c>
      <c r="G186" t="s">
        <v>3599</v>
      </c>
      <c r="H186" t="s">
        <v>23</v>
      </c>
      <c r="I186" t="s">
        <v>23</v>
      </c>
      <c r="J186" t="s">
        <v>3600</v>
      </c>
      <c r="K186" t="s">
        <v>3601</v>
      </c>
      <c r="L186" t="s">
        <v>3602</v>
      </c>
      <c r="M186" t="s">
        <v>3603</v>
      </c>
      <c r="N186" t="s">
        <v>3604</v>
      </c>
      <c r="O186" t="s">
        <v>430</v>
      </c>
      <c r="P186" t="s">
        <v>6023</v>
      </c>
      <c r="Q186" t="s">
        <v>96</v>
      </c>
    </row>
    <row r="187" spans="1:17">
      <c r="A187">
        <v>910449</v>
      </c>
      <c r="B187" t="s">
        <v>39</v>
      </c>
      <c r="C187" t="s">
        <v>3146</v>
      </c>
      <c r="D187" t="s">
        <v>3147</v>
      </c>
      <c r="E187" s="605" t="s">
        <v>429</v>
      </c>
      <c r="F187" t="s">
        <v>3148</v>
      </c>
      <c r="G187" t="s">
        <v>3599</v>
      </c>
      <c r="H187" t="s">
        <v>23</v>
      </c>
      <c r="I187" t="s">
        <v>23</v>
      </c>
      <c r="J187" t="s">
        <v>3600</v>
      </c>
      <c r="K187" t="s">
        <v>3601</v>
      </c>
      <c r="L187" t="s">
        <v>3602</v>
      </c>
      <c r="M187" t="s">
        <v>3603</v>
      </c>
      <c r="N187" t="s">
        <v>3604</v>
      </c>
      <c r="O187" t="s">
        <v>430</v>
      </c>
      <c r="P187" t="s">
        <v>6023</v>
      </c>
      <c r="Q187" t="s">
        <v>96</v>
      </c>
    </row>
    <row r="188" spans="1:17">
      <c r="A188">
        <v>1010413</v>
      </c>
      <c r="B188" t="s">
        <v>119</v>
      </c>
      <c r="C188" t="s">
        <v>3146</v>
      </c>
      <c r="D188" t="s">
        <v>3147</v>
      </c>
      <c r="E188" s="605" t="s">
        <v>429</v>
      </c>
      <c r="F188" t="s">
        <v>3148</v>
      </c>
      <c r="G188" t="s">
        <v>3606</v>
      </c>
      <c r="H188" t="s">
        <v>3607</v>
      </c>
      <c r="I188" t="s">
        <v>23</v>
      </c>
      <c r="J188" t="s">
        <v>3608</v>
      </c>
      <c r="K188" t="s">
        <v>3609</v>
      </c>
      <c r="L188" t="s">
        <v>3610</v>
      </c>
      <c r="M188" t="s">
        <v>3611</v>
      </c>
      <c r="N188" t="s">
        <v>3612</v>
      </c>
      <c r="O188" t="s">
        <v>430</v>
      </c>
      <c r="P188" t="s">
        <v>5525</v>
      </c>
      <c r="Q188" t="s">
        <v>432</v>
      </c>
    </row>
    <row r="189" spans="1:17">
      <c r="A189">
        <v>1010413</v>
      </c>
      <c r="B189" t="s">
        <v>119</v>
      </c>
      <c r="C189" t="s">
        <v>3146</v>
      </c>
      <c r="D189" t="s">
        <v>3147</v>
      </c>
      <c r="E189" s="605" t="s">
        <v>429</v>
      </c>
      <c r="F189" t="s">
        <v>3148</v>
      </c>
      <c r="G189" t="s">
        <v>3606</v>
      </c>
      <c r="H189" t="s">
        <v>3607</v>
      </c>
      <c r="I189" t="s">
        <v>23</v>
      </c>
      <c r="J189" t="s">
        <v>3608</v>
      </c>
      <c r="K189" t="s">
        <v>3609</v>
      </c>
      <c r="L189" t="s">
        <v>3610</v>
      </c>
      <c r="M189" t="s">
        <v>3611</v>
      </c>
      <c r="N189" t="s">
        <v>3612</v>
      </c>
      <c r="O189" t="s">
        <v>430</v>
      </c>
      <c r="P189" t="s">
        <v>5525</v>
      </c>
      <c r="Q189" t="s">
        <v>432</v>
      </c>
    </row>
    <row r="190" spans="1:17">
      <c r="A190">
        <v>1010546</v>
      </c>
      <c r="B190" t="s">
        <v>62</v>
      </c>
      <c r="C190" t="s">
        <v>3146</v>
      </c>
      <c r="D190" t="s">
        <v>3147</v>
      </c>
      <c r="E190" s="605" t="s">
        <v>455</v>
      </c>
      <c r="F190" t="s">
        <v>3148</v>
      </c>
      <c r="G190" t="s">
        <v>6024</v>
      </c>
      <c r="H190" t="s">
        <v>23</v>
      </c>
      <c r="I190" t="s">
        <v>23</v>
      </c>
      <c r="J190" t="s">
        <v>6025</v>
      </c>
      <c r="K190" t="s">
        <v>6026</v>
      </c>
      <c r="L190" t="s">
        <v>6027</v>
      </c>
      <c r="M190" t="s">
        <v>6028</v>
      </c>
      <c r="N190" t="s">
        <v>23</v>
      </c>
      <c r="O190" t="s">
        <v>456</v>
      </c>
      <c r="P190" t="s">
        <v>6029</v>
      </c>
      <c r="Q190" t="s">
        <v>6030</v>
      </c>
    </row>
    <row r="191" spans="1:17">
      <c r="A191">
        <v>1010561</v>
      </c>
      <c r="B191" t="s">
        <v>47</v>
      </c>
      <c r="C191" t="s">
        <v>3146</v>
      </c>
      <c r="D191" t="s">
        <v>3147</v>
      </c>
      <c r="E191" s="605" t="s">
        <v>429</v>
      </c>
      <c r="F191" t="s">
        <v>3148</v>
      </c>
      <c r="G191" t="s">
        <v>3866</v>
      </c>
      <c r="H191" t="s">
        <v>23</v>
      </c>
      <c r="I191" t="s">
        <v>23</v>
      </c>
      <c r="J191" t="s">
        <v>3867</v>
      </c>
      <c r="K191" t="s">
        <v>3868</v>
      </c>
      <c r="L191" t="s">
        <v>3869</v>
      </c>
      <c r="M191" t="s">
        <v>3870</v>
      </c>
      <c r="N191" t="s">
        <v>3485</v>
      </c>
      <c r="O191" t="s">
        <v>430</v>
      </c>
      <c r="P191" t="s">
        <v>6031</v>
      </c>
      <c r="Q191" t="s">
        <v>432</v>
      </c>
    </row>
    <row r="192" spans="1:17">
      <c r="A192">
        <v>1010561</v>
      </c>
      <c r="B192" t="s">
        <v>47</v>
      </c>
      <c r="C192" t="s">
        <v>3146</v>
      </c>
      <c r="D192" t="s">
        <v>3147</v>
      </c>
      <c r="E192" s="605" t="s">
        <v>429</v>
      </c>
      <c r="F192" t="s">
        <v>3148</v>
      </c>
      <c r="G192" t="s">
        <v>3866</v>
      </c>
      <c r="H192" t="s">
        <v>23</v>
      </c>
      <c r="I192" t="s">
        <v>23</v>
      </c>
      <c r="J192" t="s">
        <v>3867</v>
      </c>
      <c r="K192" t="s">
        <v>3868</v>
      </c>
      <c r="L192" t="s">
        <v>3869</v>
      </c>
      <c r="M192" t="s">
        <v>3870</v>
      </c>
      <c r="N192" t="s">
        <v>3485</v>
      </c>
      <c r="O192" t="s">
        <v>430</v>
      </c>
      <c r="P192" t="s">
        <v>6031</v>
      </c>
      <c r="Q192" t="s">
        <v>432</v>
      </c>
    </row>
    <row r="193" spans="1:17">
      <c r="A193">
        <v>1010660</v>
      </c>
      <c r="B193" t="s">
        <v>125</v>
      </c>
      <c r="C193" t="s">
        <v>3146</v>
      </c>
      <c r="D193" t="s">
        <v>3147</v>
      </c>
      <c r="E193" s="605" t="s">
        <v>429</v>
      </c>
      <c r="F193" t="s">
        <v>3148</v>
      </c>
      <c r="G193" t="s">
        <v>3613</v>
      </c>
      <c r="H193" t="s">
        <v>23</v>
      </c>
      <c r="I193" t="s">
        <v>23</v>
      </c>
      <c r="J193" t="s">
        <v>3614</v>
      </c>
      <c r="K193" t="s">
        <v>3615</v>
      </c>
      <c r="L193" t="s">
        <v>3616</v>
      </c>
      <c r="M193" t="s">
        <v>3617</v>
      </c>
      <c r="N193" t="s">
        <v>3598</v>
      </c>
      <c r="O193" t="s">
        <v>430</v>
      </c>
      <c r="P193" t="s">
        <v>5336</v>
      </c>
      <c r="Q193" t="s">
        <v>177</v>
      </c>
    </row>
    <row r="194" spans="1:17">
      <c r="A194">
        <v>1010660</v>
      </c>
      <c r="B194" t="s">
        <v>125</v>
      </c>
      <c r="C194" t="s">
        <v>3146</v>
      </c>
      <c r="D194" t="s">
        <v>3147</v>
      </c>
      <c r="E194" s="605" t="s">
        <v>429</v>
      </c>
      <c r="F194" t="s">
        <v>3148</v>
      </c>
      <c r="G194" t="s">
        <v>3613</v>
      </c>
      <c r="H194" t="s">
        <v>23</v>
      </c>
      <c r="I194" t="s">
        <v>23</v>
      </c>
      <c r="J194" t="s">
        <v>3614</v>
      </c>
      <c r="K194" t="s">
        <v>3615</v>
      </c>
      <c r="L194" t="s">
        <v>3616</v>
      </c>
      <c r="M194" t="s">
        <v>3617</v>
      </c>
      <c r="N194" t="s">
        <v>3598</v>
      </c>
      <c r="O194" t="s">
        <v>430</v>
      </c>
      <c r="P194" t="s">
        <v>5336</v>
      </c>
      <c r="Q194" t="s">
        <v>177</v>
      </c>
    </row>
    <row r="195" spans="1:17">
      <c r="A195">
        <v>1010991</v>
      </c>
      <c r="B195" t="s">
        <v>45</v>
      </c>
      <c r="C195" t="s">
        <v>3146</v>
      </c>
      <c r="D195" t="s">
        <v>3147</v>
      </c>
      <c r="E195" s="605" t="s">
        <v>470</v>
      </c>
      <c r="F195" t="s">
        <v>3148</v>
      </c>
      <c r="G195" t="s">
        <v>4953</v>
      </c>
      <c r="H195" t="s">
        <v>23</v>
      </c>
      <c r="I195" t="s">
        <v>23</v>
      </c>
      <c r="J195" t="s">
        <v>4954</v>
      </c>
      <c r="K195" t="s">
        <v>4955</v>
      </c>
      <c r="L195" t="s">
        <v>4956</v>
      </c>
      <c r="M195" t="s">
        <v>4957</v>
      </c>
      <c r="N195" t="s">
        <v>23</v>
      </c>
      <c r="O195" t="s">
        <v>471</v>
      </c>
      <c r="P195" t="s">
        <v>428</v>
      </c>
      <c r="Q195" t="s">
        <v>5793</v>
      </c>
    </row>
    <row r="196" spans="1:17">
      <c r="A196">
        <v>1010991</v>
      </c>
      <c r="B196" t="s">
        <v>45</v>
      </c>
      <c r="C196" t="s">
        <v>3146</v>
      </c>
      <c r="D196" t="s">
        <v>3147</v>
      </c>
      <c r="E196" s="605" t="s">
        <v>470</v>
      </c>
      <c r="F196" t="s">
        <v>3148</v>
      </c>
      <c r="G196" t="s">
        <v>4953</v>
      </c>
      <c r="H196" t="s">
        <v>23</v>
      </c>
      <c r="I196" t="s">
        <v>23</v>
      </c>
      <c r="J196" t="s">
        <v>4954</v>
      </c>
      <c r="K196" t="s">
        <v>4955</v>
      </c>
      <c r="L196" t="s">
        <v>4956</v>
      </c>
      <c r="M196" t="s">
        <v>4957</v>
      </c>
      <c r="N196" t="s">
        <v>23</v>
      </c>
      <c r="O196" t="s">
        <v>471</v>
      </c>
      <c r="P196" t="s">
        <v>428</v>
      </c>
      <c r="Q196" t="s">
        <v>5793</v>
      </c>
    </row>
    <row r="197" spans="1:17">
      <c r="A197">
        <v>1110080</v>
      </c>
      <c r="B197" t="s">
        <v>101</v>
      </c>
      <c r="C197" t="s">
        <v>3146</v>
      </c>
      <c r="D197" t="s">
        <v>3147</v>
      </c>
      <c r="E197" s="605" t="s">
        <v>455</v>
      </c>
      <c r="F197" t="s">
        <v>3148</v>
      </c>
      <c r="G197" t="s">
        <v>3872</v>
      </c>
      <c r="H197" t="s">
        <v>23</v>
      </c>
      <c r="I197" t="s">
        <v>23</v>
      </c>
      <c r="J197" t="s">
        <v>3873</v>
      </c>
      <c r="K197" t="s">
        <v>3874</v>
      </c>
      <c r="L197" t="s">
        <v>3875</v>
      </c>
      <c r="M197" t="s">
        <v>3876</v>
      </c>
      <c r="N197" t="s">
        <v>3877</v>
      </c>
      <c r="O197" t="s">
        <v>456</v>
      </c>
      <c r="P197" t="s">
        <v>6032</v>
      </c>
      <c r="Q197" t="s">
        <v>166</v>
      </c>
    </row>
    <row r="198" spans="1:17">
      <c r="A198">
        <v>1110080</v>
      </c>
      <c r="B198" t="s">
        <v>101</v>
      </c>
      <c r="C198" t="s">
        <v>3146</v>
      </c>
      <c r="D198" t="s">
        <v>3147</v>
      </c>
      <c r="E198" s="605" t="s">
        <v>455</v>
      </c>
      <c r="F198" t="s">
        <v>3148</v>
      </c>
      <c r="G198" t="s">
        <v>3872</v>
      </c>
      <c r="H198" t="s">
        <v>23</v>
      </c>
      <c r="I198" t="s">
        <v>23</v>
      </c>
      <c r="J198" t="s">
        <v>3873</v>
      </c>
      <c r="K198" t="s">
        <v>3874</v>
      </c>
      <c r="L198" t="s">
        <v>3875</v>
      </c>
      <c r="M198" t="s">
        <v>3876</v>
      </c>
      <c r="N198" t="s">
        <v>3877</v>
      </c>
      <c r="O198" t="s">
        <v>456</v>
      </c>
      <c r="P198" t="s">
        <v>6032</v>
      </c>
      <c r="Q198" t="s">
        <v>166</v>
      </c>
    </row>
    <row r="199" spans="1:17">
      <c r="A199">
        <v>1110122</v>
      </c>
      <c r="B199" t="s">
        <v>53</v>
      </c>
      <c r="C199" t="s">
        <v>3146</v>
      </c>
      <c r="D199" t="s">
        <v>3147</v>
      </c>
      <c r="E199" s="605" t="s">
        <v>455</v>
      </c>
      <c r="F199" t="s">
        <v>3148</v>
      </c>
      <c r="G199" t="s">
        <v>4976</v>
      </c>
      <c r="H199" t="s">
        <v>4977</v>
      </c>
      <c r="I199" t="s">
        <v>23</v>
      </c>
      <c r="J199" t="s">
        <v>3873</v>
      </c>
      <c r="K199" t="s">
        <v>4978</v>
      </c>
      <c r="L199" t="s">
        <v>4979</v>
      </c>
      <c r="M199" t="s">
        <v>4980</v>
      </c>
      <c r="N199" t="s">
        <v>4981</v>
      </c>
      <c r="O199" t="s">
        <v>456</v>
      </c>
      <c r="P199" t="s">
        <v>5488</v>
      </c>
      <c r="Q199" t="s">
        <v>2072</v>
      </c>
    </row>
    <row r="200" spans="1:17">
      <c r="A200">
        <v>1110262</v>
      </c>
      <c r="B200" t="s">
        <v>67</v>
      </c>
      <c r="C200" t="s">
        <v>3146</v>
      </c>
      <c r="D200" t="s">
        <v>3147</v>
      </c>
      <c r="E200" s="605" t="s">
        <v>455</v>
      </c>
      <c r="F200" t="s">
        <v>3148</v>
      </c>
      <c r="G200" t="s">
        <v>3879</v>
      </c>
      <c r="H200" t="s">
        <v>23</v>
      </c>
      <c r="I200" t="s">
        <v>23</v>
      </c>
      <c r="J200" t="s">
        <v>3873</v>
      </c>
      <c r="K200" t="s">
        <v>3880</v>
      </c>
      <c r="L200" t="s">
        <v>3881</v>
      </c>
      <c r="M200" t="s">
        <v>3882</v>
      </c>
      <c r="N200" t="s">
        <v>3883</v>
      </c>
      <c r="O200" t="s">
        <v>456</v>
      </c>
      <c r="P200" t="s">
        <v>5786</v>
      </c>
      <c r="Q200" t="s">
        <v>2181</v>
      </c>
    </row>
    <row r="201" spans="1:17">
      <c r="A201">
        <v>1210021</v>
      </c>
      <c r="B201" t="s">
        <v>107</v>
      </c>
      <c r="C201" t="s">
        <v>3146</v>
      </c>
      <c r="D201" t="s">
        <v>3147</v>
      </c>
      <c r="E201" s="605" t="s">
        <v>455</v>
      </c>
      <c r="F201" t="s">
        <v>3148</v>
      </c>
      <c r="G201" t="s">
        <v>3885</v>
      </c>
      <c r="H201" t="s">
        <v>23</v>
      </c>
      <c r="I201" t="s">
        <v>23</v>
      </c>
      <c r="J201" t="s">
        <v>3886</v>
      </c>
      <c r="K201" t="s">
        <v>3887</v>
      </c>
      <c r="L201" t="s">
        <v>3888</v>
      </c>
      <c r="M201" t="s">
        <v>3889</v>
      </c>
      <c r="N201" t="s">
        <v>3890</v>
      </c>
      <c r="O201" t="s">
        <v>456</v>
      </c>
      <c r="P201" t="s">
        <v>5799</v>
      </c>
      <c r="Q201" t="s">
        <v>3827</v>
      </c>
    </row>
    <row r="202" spans="1:17">
      <c r="A202">
        <v>1210021</v>
      </c>
      <c r="B202" t="s">
        <v>107</v>
      </c>
      <c r="C202" t="s">
        <v>3146</v>
      </c>
      <c r="D202" t="s">
        <v>3147</v>
      </c>
      <c r="E202" s="605" t="s">
        <v>455</v>
      </c>
      <c r="F202" t="s">
        <v>3148</v>
      </c>
      <c r="G202" t="s">
        <v>3885</v>
      </c>
      <c r="H202" t="s">
        <v>23</v>
      </c>
      <c r="I202" t="s">
        <v>23</v>
      </c>
      <c r="J202" t="s">
        <v>3886</v>
      </c>
      <c r="K202" t="s">
        <v>3887</v>
      </c>
      <c r="L202" t="s">
        <v>3888</v>
      </c>
      <c r="M202" t="s">
        <v>3889</v>
      </c>
      <c r="N202" t="s">
        <v>3890</v>
      </c>
      <c r="O202" t="s">
        <v>456</v>
      </c>
      <c r="P202" t="s">
        <v>5799</v>
      </c>
      <c r="Q202" t="s">
        <v>3827</v>
      </c>
    </row>
    <row r="203" spans="1:17">
      <c r="A203">
        <v>1210294</v>
      </c>
      <c r="B203" t="s">
        <v>41</v>
      </c>
      <c r="C203" t="s">
        <v>3146</v>
      </c>
      <c r="D203" t="s">
        <v>3147</v>
      </c>
      <c r="E203" s="605" t="s">
        <v>429</v>
      </c>
      <c r="F203" t="s">
        <v>3148</v>
      </c>
      <c r="G203" t="s">
        <v>3891</v>
      </c>
      <c r="H203" t="s">
        <v>3892</v>
      </c>
      <c r="I203" t="s">
        <v>23</v>
      </c>
      <c r="J203" t="s">
        <v>3893</v>
      </c>
      <c r="K203" t="s">
        <v>3894</v>
      </c>
      <c r="L203" t="s">
        <v>3895</v>
      </c>
      <c r="M203" t="s">
        <v>3896</v>
      </c>
      <c r="N203" t="s">
        <v>3897</v>
      </c>
      <c r="O203" t="s">
        <v>430</v>
      </c>
      <c r="P203" t="s">
        <v>5749</v>
      </c>
      <c r="Q203" t="s">
        <v>118</v>
      </c>
    </row>
    <row r="204" spans="1:17">
      <c r="A204">
        <v>1210294</v>
      </c>
      <c r="B204" t="s">
        <v>41</v>
      </c>
      <c r="C204" t="s">
        <v>3146</v>
      </c>
      <c r="D204" t="s">
        <v>3147</v>
      </c>
      <c r="E204" s="605" t="s">
        <v>429</v>
      </c>
      <c r="F204" t="s">
        <v>3148</v>
      </c>
      <c r="G204" t="s">
        <v>3891</v>
      </c>
      <c r="H204" t="s">
        <v>3892</v>
      </c>
      <c r="I204" t="s">
        <v>23</v>
      </c>
      <c r="J204" t="s">
        <v>3893</v>
      </c>
      <c r="K204" t="s">
        <v>3894</v>
      </c>
      <c r="L204" t="s">
        <v>3895</v>
      </c>
      <c r="M204" t="s">
        <v>3896</v>
      </c>
      <c r="N204" t="s">
        <v>3897</v>
      </c>
      <c r="O204" t="s">
        <v>430</v>
      </c>
      <c r="P204" t="s">
        <v>5749</v>
      </c>
      <c r="Q204" t="s">
        <v>118</v>
      </c>
    </row>
    <row r="205" spans="1:17">
      <c r="A205">
        <v>1210336</v>
      </c>
      <c r="B205" t="s">
        <v>114</v>
      </c>
      <c r="C205" t="s">
        <v>3146</v>
      </c>
      <c r="D205" t="s">
        <v>3147</v>
      </c>
      <c r="E205" s="605" t="s">
        <v>455</v>
      </c>
      <c r="F205" t="s">
        <v>3148</v>
      </c>
      <c r="G205" t="s">
        <v>3619</v>
      </c>
      <c r="H205" t="s">
        <v>23</v>
      </c>
      <c r="I205" t="s">
        <v>23</v>
      </c>
      <c r="J205" t="s">
        <v>3620</v>
      </c>
      <c r="K205" t="s">
        <v>3621</v>
      </c>
      <c r="L205" t="s">
        <v>3622</v>
      </c>
      <c r="M205" t="s">
        <v>3623</v>
      </c>
      <c r="N205" t="s">
        <v>3624</v>
      </c>
      <c r="O205" t="s">
        <v>456</v>
      </c>
      <c r="P205" t="s">
        <v>6033</v>
      </c>
      <c r="Q205" t="s">
        <v>26</v>
      </c>
    </row>
    <row r="206" spans="1:17">
      <c r="A206">
        <v>1210336</v>
      </c>
      <c r="B206" t="s">
        <v>114</v>
      </c>
      <c r="C206" t="s">
        <v>3146</v>
      </c>
      <c r="D206" t="s">
        <v>3147</v>
      </c>
      <c r="E206" s="605" t="s">
        <v>455</v>
      </c>
      <c r="F206" t="s">
        <v>3148</v>
      </c>
      <c r="G206" t="s">
        <v>3619</v>
      </c>
      <c r="H206" t="s">
        <v>23</v>
      </c>
      <c r="I206" t="s">
        <v>23</v>
      </c>
      <c r="J206" t="s">
        <v>3620</v>
      </c>
      <c r="K206" t="s">
        <v>3621</v>
      </c>
      <c r="L206" t="s">
        <v>3622</v>
      </c>
      <c r="M206" t="s">
        <v>3623</v>
      </c>
      <c r="N206" t="s">
        <v>3624</v>
      </c>
      <c r="O206" t="s">
        <v>456</v>
      </c>
      <c r="P206" t="s">
        <v>6033</v>
      </c>
      <c r="Q206" t="s">
        <v>26</v>
      </c>
    </row>
    <row r="207" spans="1:17">
      <c r="A207">
        <v>1210476</v>
      </c>
      <c r="B207" t="s">
        <v>82</v>
      </c>
      <c r="C207" t="s">
        <v>3146</v>
      </c>
      <c r="D207" t="s">
        <v>3147</v>
      </c>
      <c r="E207" s="605" t="s">
        <v>429</v>
      </c>
      <c r="F207" t="s">
        <v>3148</v>
      </c>
      <c r="G207" t="s">
        <v>3625</v>
      </c>
      <c r="H207" t="s">
        <v>23</v>
      </c>
      <c r="I207" t="s">
        <v>23</v>
      </c>
      <c r="J207" t="s">
        <v>3626</v>
      </c>
      <c r="K207" t="s">
        <v>3627</v>
      </c>
      <c r="L207" t="s">
        <v>3628</v>
      </c>
      <c r="M207" t="s">
        <v>3629</v>
      </c>
      <c r="N207" t="s">
        <v>3630</v>
      </c>
      <c r="O207" t="s">
        <v>430</v>
      </c>
      <c r="P207" t="s">
        <v>5778</v>
      </c>
      <c r="Q207" t="s">
        <v>371</v>
      </c>
    </row>
    <row r="208" spans="1:17">
      <c r="A208">
        <v>1210476</v>
      </c>
      <c r="B208" t="s">
        <v>82</v>
      </c>
      <c r="C208" t="s">
        <v>3146</v>
      </c>
      <c r="D208" t="s">
        <v>3147</v>
      </c>
      <c r="E208" s="605" t="s">
        <v>429</v>
      </c>
      <c r="F208" t="s">
        <v>3148</v>
      </c>
      <c r="G208" t="s">
        <v>3625</v>
      </c>
      <c r="H208" t="s">
        <v>23</v>
      </c>
      <c r="I208" t="s">
        <v>23</v>
      </c>
      <c r="J208" t="s">
        <v>3626</v>
      </c>
      <c r="K208" t="s">
        <v>3627</v>
      </c>
      <c r="L208" t="s">
        <v>3628</v>
      </c>
      <c r="M208" t="s">
        <v>3629</v>
      </c>
      <c r="N208" t="s">
        <v>3630</v>
      </c>
      <c r="O208" t="s">
        <v>430</v>
      </c>
      <c r="P208" t="s">
        <v>5778</v>
      </c>
      <c r="Q208" t="s">
        <v>371</v>
      </c>
    </row>
    <row r="209" spans="1:17">
      <c r="A209">
        <v>1210716</v>
      </c>
      <c r="B209" t="s">
        <v>122</v>
      </c>
      <c r="C209" t="s">
        <v>3146</v>
      </c>
      <c r="D209" t="s">
        <v>3147</v>
      </c>
      <c r="E209" s="605" t="s">
        <v>429</v>
      </c>
      <c r="F209" t="s">
        <v>3148</v>
      </c>
      <c r="G209" t="s">
        <v>6034</v>
      </c>
      <c r="H209" t="s">
        <v>23</v>
      </c>
      <c r="I209" t="s">
        <v>23</v>
      </c>
      <c r="J209" t="s">
        <v>5007</v>
      </c>
      <c r="K209" t="s">
        <v>6035</v>
      </c>
      <c r="L209" t="s">
        <v>6036</v>
      </c>
      <c r="M209" t="s">
        <v>6037</v>
      </c>
      <c r="N209" t="s">
        <v>23</v>
      </c>
      <c r="O209" t="s">
        <v>430</v>
      </c>
      <c r="P209" t="s">
        <v>6038</v>
      </c>
      <c r="Q209" t="s">
        <v>166</v>
      </c>
    </row>
    <row r="210" spans="1:17">
      <c r="A210">
        <v>1210716</v>
      </c>
      <c r="B210" t="s">
        <v>122</v>
      </c>
      <c r="C210" t="s">
        <v>3146</v>
      </c>
      <c r="D210" t="s">
        <v>3147</v>
      </c>
      <c r="E210" s="605" t="s">
        <v>429</v>
      </c>
      <c r="F210" t="s">
        <v>3148</v>
      </c>
      <c r="G210" t="s">
        <v>6034</v>
      </c>
      <c r="H210" t="s">
        <v>23</v>
      </c>
      <c r="I210" t="s">
        <v>23</v>
      </c>
      <c r="J210" t="s">
        <v>5007</v>
      </c>
      <c r="K210" t="s">
        <v>6035</v>
      </c>
      <c r="L210" t="s">
        <v>6036</v>
      </c>
      <c r="M210" t="s">
        <v>6037</v>
      </c>
      <c r="N210" t="s">
        <v>23</v>
      </c>
      <c r="O210" t="s">
        <v>430</v>
      </c>
      <c r="P210" t="s">
        <v>6038</v>
      </c>
      <c r="Q210" t="s">
        <v>166</v>
      </c>
    </row>
    <row r="211" spans="1:17">
      <c r="A211">
        <v>1310243</v>
      </c>
      <c r="B211" t="s">
        <v>41</v>
      </c>
      <c r="C211" t="s">
        <v>3146</v>
      </c>
      <c r="D211" t="s">
        <v>3147</v>
      </c>
      <c r="E211" s="605" t="s">
        <v>455</v>
      </c>
      <c r="F211" t="s">
        <v>3148</v>
      </c>
      <c r="G211" t="s">
        <v>6039</v>
      </c>
      <c r="H211" t="s">
        <v>23</v>
      </c>
      <c r="I211" t="s">
        <v>23</v>
      </c>
      <c r="J211" t="s">
        <v>3385</v>
      </c>
      <c r="K211" t="s">
        <v>6040</v>
      </c>
      <c r="L211" t="s">
        <v>6041</v>
      </c>
      <c r="M211" t="s">
        <v>6042</v>
      </c>
      <c r="N211" t="s">
        <v>362</v>
      </c>
      <c r="O211" t="s">
        <v>456</v>
      </c>
      <c r="P211" t="s">
        <v>403</v>
      </c>
      <c r="Q211" t="s">
        <v>461</v>
      </c>
    </row>
    <row r="212" spans="1:17">
      <c r="A212">
        <v>1310318</v>
      </c>
      <c r="B212" t="s">
        <v>94</v>
      </c>
      <c r="C212" t="s">
        <v>3146</v>
      </c>
      <c r="D212" t="s">
        <v>3147</v>
      </c>
      <c r="E212" s="605" t="s">
        <v>429</v>
      </c>
      <c r="F212" t="s">
        <v>3148</v>
      </c>
      <c r="G212" t="s">
        <v>3898</v>
      </c>
      <c r="H212" t="s">
        <v>23</v>
      </c>
      <c r="I212" t="s">
        <v>23</v>
      </c>
      <c r="J212" t="s">
        <v>3899</v>
      </c>
      <c r="K212" t="s">
        <v>3900</v>
      </c>
      <c r="L212" t="s">
        <v>3901</v>
      </c>
      <c r="M212" t="s">
        <v>3902</v>
      </c>
      <c r="N212" t="s">
        <v>3903</v>
      </c>
      <c r="O212" t="s">
        <v>430</v>
      </c>
      <c r="P212" t="s">
        <v>6043</v>
      </c>
      <c r="Q212" t="s">
        <v>5796</v>
      </c>
    </row>
    <row r="213" spans="1:17">
      <c r="A213">
        <v>1310318</v>
      </c>
      <c r="B213" t="s">
        <v>94</v>
      </c>
      <c r="C213" t="s">
        <v>3146</v>
      </c>
      <c r="D213" t="s">
        <v>3147</v>
      </c>
      <c r="E213" s="605" t="s">
        <v>429</v>
      </c>
      <c r="F213" t="s">
        <v>3148</v>
      </c>
      <c r="G213" t="s">
        <v>3898</v>
      </c>
      <c r="H213" t="s">
        <v>23</v>
      </c>
      <c r="I213" t="s">
        <v>23</v>
      </c>
      <c r="J213" t="s">
        <v>3899</v>
      </c>
      <c r="K213" t="s">
        <v>3900</v>
      </c>
      <c r="L213" t="s">
        <v>3901</v>
      </c>
      <c r="M213" t="s">
        <v>3902</v>
      </c>
      <c r="N213" t="s">
        <v>3903</v>
      </c>
      <c r="O213" t="s">
        <v>430</v>
      </c>
      <c r="P213" t="s">
        <v>6043</v>
      </c>
      <c r="Q213" t="s">
        <v>5796</v>
      </c>
    </row>
    <row r="214" spans="1:17">
      <c r="A214">
        <v>1310508</v>
      </c>
      <c r="B214" t="s">
        <v>130</v>
      </c>
      <c r="C214" t="s">
        <v>3146</v>
      </c>
      <c r="D214" t="s">
        <v>3147</v>
      </c>
      <c r="E214" s="605" t="s">
        <v>429</v>
      </c>
      <c r="F214" t="s">
        <v>3148</v>
      </c>
      <c r="G214" t="s">
        <v>3904</v>
      </c>
      <c r="H214" t="s">
        <v>23</v>
      </c>
      <c r="I214" t="s">
        <v>23</v>
      </c>
      <c r="J214" t="s">
        <v>3905</v>
      </c>
      <c r="K214" t="s">
        <v>3906</v>
      </c>
      <c r="L214" t="s">
        <v>3907</v>
      </c>
      <c r="M214" t="s">
        <v>3908</v>
      </c>
      <c r="N214" t="s">
        <v>365</v>
      </c>
      <c r="O214" t="s">
        <v>430</v>
      </c>
      <c r="P214" t="s">
        <v>5545</v>
      </c>
      <c r="Q214" t="s">
        <v>31</v>
      </c>
    </row>
    <row r="215" spans="1:17">
      <c r="A215">
        <v>1310508</v>
      </c>
      <c r="B215" t="s">
        <v>130</v>
      </c>
      <c r="C215" t="s">
        <v>3146</v>
      </c>
      <c r="D215" t="s">
        <v>3147</v>
      </c>
      <c r="E215" s="605" t="s">
        <v>429</v>
      </c>
      <c r="F215" t="s">
        <v>3148</v>
      </c>
      <c r="G215" t="s">
        <v>3904</v>
      </c>
      <c r="H215" t="s">
        <v>23</v>
      </c>
      <c r="I215" t="s">
        <v>23</v>
      </c>
      <c r="J215" t="s">
        <v>3905</v>
      </c>
      <c r="K215" t="s">
        <v>3906</v>
      </c>
      <c r="L215" t="s">
        <v>3907</v>
      </c>
      <c r="M215" t="s">
        <v>3908</v>
      </c>
      <c r="N215" t="s">
        <v>365</v>
      </c>
      <c r="O215" t="s">
        <v>430</v>
      </c>
      <c r="P215" t="s">
        <v>5545</v>
      </c>
      <c r="Q215" t="s">
        <v>31</v>
      </c>
    </row>
    <row r="216" spans="1:17">
      <c r="A216">
        <v>1310540</v>
      </c>
      <c r="B216" t="s">
        <v>115</v>
      </c>
      <c r="C216" t="s">
        <v>3146</v>
      </c>
      <c r="D216" t="s">
        <v>3147</v>
      </c>
      <c r="E216" s="605" t="s">
        <v>455</v>
      </c>
      <c r="F216" t="s">
        <v>3148</v>
      </c>
      <c r="G216" t="s">
        <v>5058</v>
      </c>
      <c r="H216" t="s">
        <v>23</v>
      </c>
      <c r="I216" t="s">
        <v>23</v>
      </c>
      <c r="J216" t="s">
        <v>5059</v>
      </c>
      <c r="K216" t="s">
        <v>5060</v>
      </c>
      <c r="L216" t="s">
        <v>5061</v>
      </c>
      <c r="M216" t="s">
        <v>5062</v>
      </c>
      <c r="N216" t="s">
        <v>23</v>
      </c>
      <c r="O216" t="s">
        <v>456</v>
      </c>
      <c r="P216" t="s">
        <v>5807</v>
      </c>
      <c r="Q216" t="s">
        <v>3997</v>
      </c>
    </row>
    <row r="217" spans="1:17">
      <c r="A217">
        <v>1310540</v>
      </c>
      <c r="B217" t="s">
        <v>115</v>
      </c>
      <c r="C217" t="s">
        <v>3146</v>
      </c>
      <c r="D217" t="s">
        <v>3147</v>
      </c>
      <c r="E217" s="605" t="s">
        <v>455</v>
      </c>
      <c r="F217" t="s">
        <v>3148</v>
      </c>
      <c r="G217" t="s">
        <v>5058</v>
      </c>
      <c r="H217" t="s">
        <v>23</v>
      </c>
      <c r="I217" t="s">
        <v>23</v>
      </c>
      <c r="J217" t="s">
        <v>5059</v>
      </c>
      <c r="K217" t="s">
        <v>5060</v>
      </c>
      <c r="L217" t="s">
        <v>5061</v>
      </c>
      <c r="M217" t="s">
        <v>5062</v>
      </c>
      <c r="N217" t="s">
        <v>23</v>
      </c>
      <c r="O217" t="s">
        <v>456</v>
      </c>
      <c r="P217" t="s">
        <v>5807</v>
      </c>
      <c r="Q217" t="s">
        <v>3997</v>
      </c>
    </row>
    <row r="218" spans="1:17">
      <c r="A218">
        <v>1410035</v>
      </c>
      <c r="B218" t="s">
        <v>126</v>
      </c>
      <c r="C218" t="s">
        <v>3146</v>
      </c>
      <c r="D218" t="s">
        <v>3147</v>
      </c>
      <c r="E218" s="605" t="s">
        <v>429</v>
      </c>
      <c r="F218" t="s">
        <v>3148</v>
      </c>
      <c r="G218" t="s">
        <v>3632</v>
      </c>
      <c r="H218" t="s">
        <v>23</v>
      </c>
      <c r="I218" t="s">
        <v>23</v>
      </c>
      <c r="J218" t="s">
        <v>3633</v>
      </c>
      <c r="K218" t="s">
        <v>3634</v>
      </c>
      <c r="L218" t="s">
        <v>3635</v>
      </c>
      <c r="M218" t="s">
        <v>3636</v>
      </c>
      <c r="N218" t="s">
        <v>3637</v>
      </c>
      <c r="O218" t="s">
        <v>430</v>
      </c>
      <c r="P218" t="s">
        <v>5430</v>
      </c>
      <c r="Q218" t="s">
        <v>222</v>
      </c>
    </row>
    <row r="219" spans="1:17">
      <c r="A219">
        <v>1410035</v>
      </c>
      <c r="B219" t="s">
        <v>126</v>
      </c>
      <c r="C219" t="s">
        <v>3146</v>
      </c>
      <c r="D219" t="s">
        <v>3147</v>
      </c>
      <c r="E219" s="605" t="s">
        <v>429</v>
      </c>
      <c r="F219" t="s">
        <v>3148</v>
      </c>
      <c r="G219" t="s">
        <v>3632</v>
      </c>
      <c r="H219" t="s">
        <v>23</v>
      </c>
      <c r="I219" t="s">
        <v>23</v>
      </c>
      <c r="J219" t="s">
        <v>3633</v>
      </c>
      <c r="K219" t="s">
        <v>3634</v>
      </c>
      <c r="L219" t="s">
        <v>3635</v>
      </c>
      <c r="M219" t="s">
        <v>3636</v>
      </c>
      <c r="N219" t="s">
        <v>3637</v>
      </c>
      <c r="O219" t="s">
        <v>430</v>
      </c>
      <c r="P219" t="s">
        <v>5430</v>
      </c>
      <c r="Q219" t="s">
        <v>222</v>
      </c>
    </row>
    <row r="220" spans="1:17">
      <c r="A220">
        <v>1410225</v>
      </c>
      <c r="B220" t="s">
        <v>135</v>
      </c>
      <c r="C220" t="s">
        <v>3146</v>
      </c>
      <c r="D220" t="s">
        <v>3147</v>
      </c>
      <c r="E220" s="605" t="s">
        <v>429</v>
      </c>
      <c r="F220" t="s">
        <v>3148</v>
      </c>
      <c r="G220" t="s">
        <v>6044</v>
      </c>
      <c r="H220" t="s">
        <v>23</v>
      </c>
      <c r="I220" t="s">
        <v>23</v>
      </c>
      <c r="J220" t="s">
        <v>5077</v>
      </c>
      <c r="K220" t="s">
        <v>6045</v>
      </c>
      <c r="L220" t="s">
        <v>6046</v>
      </c>
      <c r="M220" t="s">
        <v>6047</v>
      </c>
      <c r="N220" t="s">
        <v>23</v>
      </c>
      <c r="O220" t="s">
        <v>430</v>
      </c>
      <c r="P220" t="s">
        <v>5585</v>
      </c>
      <c r="Q220" t="s">
        <v>3326</v>
      </c>
    </row>
    <row r="221" spans="1:17">
      <c r="A221">
        <v>1410225</v>
      </c>
      <c r="B221" t="s">
        <v>135</v>
      </c>
      <c r="C221" t="s">
        <v>3146</v>
      </c>
      <c r="D221" t="s">
        <v>3147</v>
      </c>
      <c r="E221" s="605" t="s">
        <v>429</v>
      </c>
      <c r="F221" t="s">
        <v>3148</v>
      </c>
      <c r="G221" t="s">
        <v>6044</v>
      </c>
      <c r="H221" t="s">
        <v>23</v>
      </c>
      <c r="I221" t="s">
        <v>23</v>
      </c>
      <c r="J221" t="s">
        <v>5077</v>
      </c>
      <c r="K221" t="s">
        <v>6045</v>
      </c>
      <c r="L221" t="s">
        <v>6046</v>
      </c>
      <c r="M221" t="s">
        <v>6047</v>
      </c>
      <c r="N221" t="s">
        <v>23</v>
      </c>
      <c r="O221" t="s">
        <v>430</v>
      </c>
      <c r="P221" t="s">
        <v>5585</v>
      </c>
      <c r="Q221" t="s">
        <v>3326</v>
      </c>
    </row>
    <row r="222" spans="1:17">
      <c r="A222">
        <v>2011154</v>
      </c>
      <c r="B222" t="s">
        <v>107</v>
      </c>
      <c r="C222" t="s">
        <v>3146</v>
      </c>
      <c r="D222" t="s">
        <v>3147</v>
      </c>
      <c r="E222" s="605" t="s">
        <v>429</v>
      </c>
      <c r="F222" t="s">
        <v>3148</v>
      </c>
      <c r="G222" t="s">
        <v>3638</v>
      </c>
      <c r="H222" t="s">
        <v>3639</v>
      </c>
      <c r="I222" t="s">
        <v>23</v>
      </c>
      <c r="J222" t="s">
        <v>3640</v>
      </c>
      <c r="K222" t="s">
        <v>3641</v>
      </c>
      <c r="L222" t="s">
        <v>3642</v>
      </c>
      <c r="M222" t="s">
        <v>3643</v>
      </c>
      <c r="N222" t="s">
        <v>3644</v>
      </c>
      <c r="O222" t="s">
        <v>430</v>
      </c>
      <c r="P222" t="s">
        <v>6048</v>
      </c>
      <c r="Q222" t="s">
        <v>432</v>
      </c>
    </row>
    <row r="223" spans="1:17">
      <c r="A223">
        <v>2011154</v>
      </c>
      <c r="B223" t="s">
        <v>107</v>
      </c>
      <c r="C223" t="s">
        <v>3146</v>
      </c>
      <c r="D223" t="s">
        <v>3147</v>
      </c>
      <c r="E223" s="605" t="s">
        <v>429</v>
      </c>
      <c r="F223" t="s">
        <v>3148</v>
      </c>
      <c r="G223" t="s">
        <v>3638</v>
      </c>
      <c r="H223" t="s">
        <v>3639</v>
      </c>
      <c r="I223" t="s">
        <v>23</v>
      </c>
      <c r="J223" t="s">
        <v>3640</v>
      </c>
      <c r="K223" t="s">
        <v>3641</v>
      </c>
      <c r="L223" t="s">
        <v>3642</v>
      </c>
      <c r="M223" t="s">
        <v>3643</v>
      </c>
      <c r="N223" t="s">
        <v>3644</v>
      </c>
      <c r="O223" t="s">
        <v>430</v>
      </c>
      <c r="P223" t="s">
        <v>6048</v>
      </c>
      <c r="Q223" t="s">
        <v>432</v>
      </c>
    </row>
    <row r="224" spans="1:17">
      <c r="A224">
        <v>2012129</v>
      </c>
      <c r="B224" t="s">
        <v>113</v>
      </c>
      <c r="C224" t="s">
        <v>3146</v>
      </c>
      <c r="D224" t="s">
        <v>3147</v>
      </c>
      <c r="E224" s="605" t="s">
        <v>455</v>
      </c>
      <c r="F224" t="s">
        <v>3148</v>
      </c>
      <c r="G224" t="s">
        <v>3393</v>
      </c>
      <c r="H224" t="s">
        <v>23</v>
      </c>
      <c r="I224" t="s">
        <v>23</v>
      </c>
      <c r="J224" t="s">
        <v>3394</v>
      </c>
      <c r="K224" t="s">
        <v>3395</v>
      </c>
      <c r="L224" t="s">
        <v>3396</v>
      </c>
      <c r="M224" t="s">
        <v>3397</v>
      </c>
      <c r="N224" t="s">
        <v>3398</v>
      </c>
      <c r="O224" t="s">
        <v>456</v>
      </c>
      <c r="P224" t="s">
        <v>6049</v>
      </c>
      <c r="Q224" t="s">
        <v>254</v>
      </c>
    </row>
    <row r="225" spans="1:17">
      <c r="A225">
        <v>2012129</v>
      </c>
      <c r="B225" t="s">
        <v>113</v>
      </c>
      <c r="C225" t="s">
        <v>3146</v>
      </c>
      <c r="D225" t="s">
        <v>3147</v>
      </c>
      <c r="E225" s="605" t="s">
        <v>455</v>
      </c>
      <c r="F225" t="s">
        <v>3148</v>
      </c>
      <c r="G225" t="s">
        <v>3393</v>
      </c>
      <c r="H225" t="s">
        <v>23</v>
      </c>
      <c r="I225" t="s">
        <v>23</v>
      </c>
      <c r="J225" t="s">
        <v>3394</v>
      </c>
      <c r="K225" t="s">
        <v>3395</v>
      </c>
      <c r="L225" t="s">
        <v>3396</v>
      </c>
      <c r="M225" t="s">
        <v>3397</v>
      </c>
      <c r="N225" t="s">
        <v>3398</v>
      </c>
      <c r="O225" t="s">
        <v>456</v>
      </c>
      <c r="P225" t="s">
        <v>6049</v>
      </c>
      <c r="Q225" t="s">
        <v>254</v>
      </c>
    </row>
    <row r="226" spans="1:17">
      <c r="A226">
        <v>2012301</v>
      </c>
      <c r="B226" t="s">
        <v>22</v>
      </c>
      <c r="C226" t="s">
        <v>3146</v>
      </c>
      <c r="D226" t="s">
        <v>3147</v>
      </c>
      <c r="E226" s="605" t="s">
        <v>470</v>
      </c>
      <c r="F226" t="s">
        <v>3148</v>
      </c>
      <c r="G226" t="s">
        <v>6050</v>
      </c>
      <c r="H226" t="s">
        <v>23</v>
      </c>
      <c r="I226" t="s">
        <v>23</v>
      </c>
      <c r="J226" t="s">
        <v>3394</v>
      </c>
      <c r="K226" t="s">
        <v>6051</v>
      </c>
      <c r="L226" t="s">
        <v>6052</v>
      </c>
      <c r="M226" t="s">
        <v>6053</v>
      </c>
      <c r="N226" t="s">
        <v>23</v>
      </c>
      <c r="O226" t="s">
        <v>471</v>
      </c>
      <c r="P226" t="s">
        <v>54</v>
      </c>
      <c r="Q226" t="s">
        <v>5976</v>
      </c>
    </row>
    <row r="227" spans="1:17">
      <c r="A227">
        <v>2210475</v>
      </c>
      <c r="B227" t="s">
        <v>29</v>
      </c>
      <c r="C227" t="s">
        <v>3146</v>
      </c>
      <c r="D227" t="s">
        <v>3147</v>
      </c>
      <c r="E227" s="605" t="s">
        <v>455</v>
      </c>
      <c r="F227" t="s">
        <v>3148</v>
      </c>
      <c r="G227" t="s">
        <v>6054</v>
      </c>
      <c r="H227" t="s">
        <v>23</v>
      </c>
      <c r="I227" t="s">
        <v>23</v>
      </c>
      <c r="J227" t="s">
        <v>6055</v>
      </c>
      <c r="K227" t="s">
        <v>6056</v>
      </c>
      <c r="L227" t="s">
        <v>6057</v>
      </c>
      <c r="M227" t="s">
        <v>6058</v>
      </c>
      <c r="N227" t="s">
        <v>23</v>
      </c>
      <c r="O227" t="s">
        <v>456</v>
      </c>
      <c r="P227" t="s">
        <v>400</v>
      </c>
      <c r="Q227" t="s">
        <v>461</v>
      </c>
    </row>
    <row r="228" spans="1:17">
      <c r="A228">
        <v>2310655</v>
      </c>
      <c r="B228" t="s">
        <v>128</v>
      </c>
      <c r="C228" t="s">
        <v>3146</v>
      </c>
      <c r="D228" t="s">
        <v>3147</v>
      </c>
      <c r="E228" s="605" t="s">
        <v>429</v>
      </c>
      <c r="F228" t="s">
        <v>3148</v>
      </c>
      <c r="G228" t="s">
        <v>3912</v>
      </c>
      <c r="H228" t="s">
        <v>23</v>
      </c>
      <c r="I228" t="s">
        <v>23</v>
      </c>
      <c r="J228" t="s">
        <v>3400</v>
      </c>
      <c r="K228" t="s">
        <v>3913</v>
      </c>
      <c r="L228" t="s">
        <v>3914</v>
      </c>
      <c r="M228" t="s">
        <v>3915</v>
      </c>
      <c r="N228" t="s">
        <v>3916</v>
      </c>
      <c r="O228" t="s">
        <v>430</v>
      </c>
      <c r="P228" t="s">
        <v>4501</v>
      </c>
      <c r="Q228" t="s">
        <v>26</v>
      </c>
    </row>
    <row r="229" spans="1:17">
      <c r="A229">
        <v>2310655</v>
      </c>
      <c r="B229" t="s">
        <v>128</v>
      </c>
      <c r="C229" t="s">
        <v>3146</v>
      </c>
      <c r="D229" t="s">
        <v>3147</v>
      </c>
      <c r="E229" s="605" t="s">
        <v>429</v>
      </c>
      <c r="F229" t="s">
        <v>3148</v>
      </c>
      <c r="G229" t="s">
        <v>3912</v>
      </c>
      <c r="H229" t="s">
        <v>23</v>
      </c>
      <c r="I229" t="s">
        <v>23</v>
      </c>
      <c r="J229" t="s">
        <v>3400</v>
      </c>
      <c r="K229" t="s">
        <v>3913</v>
      </c>
      <c r="L229" t="s">
        <v>3914</v>
      </c>
      <c r="M229" t="s">
        <v>3915</v>
      </c>
      <c r="N229" t="s">
        <v>3916</v>
      </c>
      <c r="O229" t="s">
        <v>430</v>
      </c>
      <c r="P229" t="s">
        <v>4501</v>
      </c>
      <c r="Q229" t="s">
        <v>26</v>
      </c>
    </row>
    <row r="230" spans="1:17">
      <c r="A230">
        <v>2511211</v>
      </c>
      <c r="B230" t="s">
        <v>47</v>
      </c>
      <c r="C230" t="s">
        <v>3146</v>
      </c>
      <c r="D230" t="s">
        <v>3147</v>
      </c>
      <c r="E230" s="605" t="s">
        <v>470</v>
      </c>
      <c r="F230" t="s">
        <v>3148</v>
      </c>
      <c r="G230" t="s">
        <v>5153</v>
      </c>
      <c r="H230" t="s">
        <v>23</v>
      </c>
      <c r="I230" t="s">
        <v>23</v>
      </c>
      <c r="J230" t="s">
        <v>5154</v>
      </c>
      <c r="K230" t="s">
        <v>5155</v>
      </c>
      <c r="L230" t="s">
        <v>5156</v>
      </c>
      <c r="M230" t="s">
        <v>5157</v>
      </c>
      <c r="N230" t="s">
        <v>5158</v>
      </c>
      <c r="O230" t="s">
        <v>471</v>
      </c>
      <c r="P230" t="s">
        <v>3917</v>
      </c>
      <c r="Q230" t="s">
        <v>5701</v>
      </c>
    </row>
    <row r="231" spans="1:17">
      <c r="A231">
        <v>2511211</v>
      </c>
      <c r="B231" t="s">
        <v>47</v>
      </c>
      <c r="C231" t="s">
        <v>3146</v>
      </c>
      <c r="D231" t="s">
        <v>3147</v>
      </c>
      <c r="E231" s="605" t="s">
        <v>470</v>
      </c>
      <c r="F231" t="s">
        <v>3148</v>
      </c>
      <c r="G231" t="s">
        <v>5153</v>
      </c>
      <c r="H231" t="s">
        <v>23</v>
      </c>
      <c r="I231" t="s">
        <v>23</v>
      </c>
      <c r="J231" t="s">
        <v>5154</v>
      </c>
      <c r="K231" t="s">
        <v>5155</v>
      </c>
      <c r="L231" t="s">
        <v>5156</v>
      </c>
      <c r="M231" t="s">
        <v>5157</v>
      </c>
      <c r="N231" t="s">
        <v>5158</v>
      </c>
      <c r="O231" t="s">
        <v>471</v>
      </c>
      <c r="P231" t="s">
        <v>3917</v>
      </c>
      <c r="Q231" t="s">
        <v>5701</v>
      </c>
    </row>
    <row r="232" spans="1:17">
      <c r="A232">
        <v>2610724</v>
      </c>
      <c r="B232" t="s">
        <v>127</v>
      </c>
      <c r="C232" t="s">
        <v>3146</v>
      </c>
      <c r="D232" t="s">
        <v>3147</v>
      </c>
      <c r="E232" s="605" t="s">
        <v>429</v>
      </c>
      <c r="F232" t="s">
        <v>3148</v>
      </c>
      <c r="G232" t="s">
        <v>3646</v>
      </c>
      <c r="H232" t="s">
        <v>23</v>
      </c>
      <c r="I232" t="s">
        <v>23</v>
      </c>
      <c r="J232" t="s">
        <v>3647</v>
      </c>
      <c r="K232" t="s">
        <v>3648</v>
      </c>
      <c r="L232" t="s">
        <v>3649</v>
      </c>
      <c r="M232" t="s">
        <v>3650</v>
      </c>
      <c r="N232" t="s">
        <v>3651</v>
      </c>
      <c r="O232" t="s">
        <v>430</v>
      </c>
      <c r="P232" t="s">
        <v>5017</v>
      </c>
      <c r="Q232" t="s">
        <v>181</v>
      </c>
    </row>
    <row r="233" spans="1:17">
      <c r="A233">
        <v>2610724</v>
      </c>
      <c r="B233" t="s">
        <v>127</v>
      </c>
      <c r="C233" t="s">
        <v>3146</v>
      </c>
      <c r="D233" t="s">
        <v>3147</v>
      </c>
      <c r="E233" s="605" t="s">
        <v>429</v>
      </c>
      <c r="F233" t="s">
        <v>3148</v>
      </c>
      <c r="G233" t="s">
        <v>3646</v>
      </c>
      <c r="H233" t="s">
        <v>23</v>
      </c>
      <c r="I233" t="s">
        <v>23</v>
      </c>
      <c r="J233" t="s">
        <v>3647</v>
      </c>
      <c r="K233" t="s">
        <v>3648</v>
      </c>
      <c r="L233" t="s">
        <v>3649</v>
      </c>
      <c r="M233" t="s">
        <v>3650</v>
      </c>
      <c r="N233" t="s">
        <v>3651</v>
      </c>
      <c r="O233" t="s">
        <v>430</v>
      </c>
      <c r="P233" t="s">
        <v>5017</v>
      </c>
      <c r="Q233" t="s">
        <v>181</v>
      </c>
    </row>
    <row r="234" spans="1:17">
      <c r="A234">
        <v>2710086</v>
      </c>
      <c r="B234" t="s">
        <v>83</v>
      </c>
      <c r="C234" t="s">
        <v>3146</v>
      </c>
      <c r="D234" t="s">
        <v>3147</v>
      </c>
      <c r="E234" s="605" t="s">
        <v>455</v>
      </c>
      <c r="F234" t="s">
        <v>3148</v>
      </c>
      <c r="G234" t="s">
        <v>3652</v>
      </c>
      <c r="H234" t="s">
        <v>23</v>
      </c>
      <c r="I234" t="s">
        <v>23</v>
      </c>
      <c r="J234" t="s">
        <v>3653</v>
      </c>
      <c r="K234" t="s">
        <v>3654</v>
      </c>
      <c r="L234" t="s">
        <v>3655</v>
      </c>
      <c r="M234" t="s">
        <v>3656</v>
      </c>
      <c r="N234" t="s">
        <v>3657</v>
      </c>
      <c r="O234" t="s">
        <v>456</v>
      </c>
      <c r="P234" t="s">
        <v>2103</v>
      </c>
      <c r="Q234" t="s">
        <v>5775</v>
      </c>
    </row>
    <row r="235" spans="1:17">
      <c r="A235">
        <v>2710086</v>
      </c>
      <c r="B235" t="s">
        <v>83</v>
      </c>
      <c r="C235" t="s">
        <v>3146</v>
      </c>
      <c r="D235" t="s">
        <v>3147</v>
      </c>
      <c r="E235" s="605" t="s">
        <v>455</v>
      </c>
      <c r="F235" t="s">
        <v>3148</v>
      </c>
      <c r="G235" t="s">
        <v>3652</v>
      </c>
      <c r="H235" t="s">
        <v>23</v>
      </c>
      <c r="I235" t="s">
        <v>23</v>
      </c>
      <c r="J235" t="s">
        <v>3653</v>
      </c>
      <c r="K235" t="s">
        <v>3654</v>
      </c>
      <c r="L235" t="s">
        <v>3655</v>
      </c>
      <c r="M235" t="s">
        <v>3656</v>
      </c>
      <c r="N235" t="s">
        <v>3657</v>
      </c>
      <c r="O235" t="s">
        <v>456</v>
      </c>
      <c r="P235" t="s">
        <v>2103</v>
      </c>
      <c r="Q235" t="s">
        <v>5775</v>
      </c>
    </row>
    <row r="236" spans="1:17">
      <c r="A236">
        <v>2810167</v>
      </c>
      <c r="B236" t="s">
        <v>100</v>
      </c>
      <c r="C236" t="s">
        <v>3146</v>
      </c>
      <c r="D236" t="s">
        <v>3147</v>
      </c>
      <c r="E236" s="605" t="s">
        <v>429</v>
      </c>
      <c r="F236" t="s">
        <v>3148</v>
      </c>
      <c r="G236" t="s">
        <v>3925</v>
      </c>
      <c r="H236" t="s">
        <v>23</v>
      </c>
      <c r="I236" t="s">
        <v>23</v>
      </c>
      <c r="J236" t="s">
        <v>3926</v>
      </c>
      <c r="K236" t="s">
        <v>3927</v>
      </c>
      <c r="L236" t="s">
        <v>3928</v>
      </c>
      <c r="M236" t="s">
        <v>3929</v>
      </c>
      <c r="N236" t="s">
        <v>3930</v>
      </c>
      <c r="O236" t="s">
        <v>430</v>
      </c>
      <c r="P236" t="s">
        <v>6059</v>
      </c>
      <c r="Q236" t="s">
        <v>432</v>
      </c>
    </row>
    <row r="237" spans="1:17">
      <c r="A237">
        <v>2810167</v>
      </c>
      <c r="B237" t="s">
        <v>100</v>
      </c>
      <c r="C237" t="s">
        <v>3146</v>
      </c>
      <c r="D237" t="s">
        <v>3147</v>
      </c>
      <c r="E237" s="605" t="s">
        <v>429</v>
      </c>
      <c r="F237" t="s">
        <v>3148</v>
      </c>
      <c r="G237" t="s">
        <v>3925</v>
      </c>
      <c r="H237" t="s">
        <v>23</v>
      </c>
      <c r="I237" t="s">
        <v>23</v>
      </c>
      <c r="J237" t="s">
        <v>3926</v>
      </c>
      <c r="K237" t="s">
        <v>3927</v>
      </c>
      <c r="L237" t="s">
        <v>3928</v>
      </c>
      <c r="M237" t="s">
        <v>3929</v>
      </c>
      <c r="N237" t="s">
        <v>3930</v>
      </c>
      <c r="O237" t="s">
        <v>430</v>
      </c>
      <c r="P237" t="s">
        <v>6059</v>
      </c>
      <c r="Q237" t="s">
        <v>432</v>
      </c>
    </row>
    <row r="238" spans="1:17">
      <c r="A238">
        <v>2810712</v>
      </c>
      <c r="B238" t="s">
        <v>47</v>
      </c>
      <c r="C238" t="s">
        <v>3146</v>
      </c>
      <c r="D238" t="s">
        <v>3147</v>
      </c>
      <c r="E238" s="605" t="s">
        <v>455</v>
      </c>
      <c r="F238" t="s">
        <v>3148</v>
      </c>
      <c r="G238" t="s">
        <v>6060</v>
      </c>
      <c r="H238" t="s">
        <v>23</v>
      </c>
      <c r="I238" t="s">
        <v>23</v>
      </c>
      <c r="J238" t="s">
        <v>6061</v>
      </c>
      <c r="K238" t="s">
        <v>6062</v>
      </c>
      <c r="L238" t="s">
        <v>6063</v>
      </c>
      <c r="M238" t="s">
        <v>6063</v>
      </c>
      <c r="N238" t="s">
        <v>23</v>
      </c>
      <c r="O238" t="s">
        <v>456</v>
      </c>
      <c r="P238" t="s">
        <v>2073</v>
      </c>
      <c r="Q238" t="s">
        <v>5976</v>
      </c>
    </row>
    <row r="239" spans="1:17">
      <c r="A239">
        <v>2810761</v>
      </c>
      <c r="B239" t="s">
        <v>108</v>
      </c>
      <c r="C239" t="s">
        <v>3146</v>
      </c>
      <c r="D239" t="s">
        <v>3147</v>
      </c>
      <c r="E239" s="605" t="s">
        <v>455</v>
      </c>
      <c r="F239" t="s">
        <v>3148</v>
      </c>
      <c r="G239" t="s">
        <v>5802</v>
      </c>
      <c r="H239" t="s">
        <v>23</v>
      </c>
      <c r="I239" t="s">
        <v>23</v>
      </c>
      <c r="J239" t="s">
        <v>5803</v>
      </c>
      <c r="K239" t="s">
        <v>5804</v>
      </c>
      <c r="L239" t="s">
        <v>5805</v>
      </c>
      <c r="M239" t="s">
        <v>5806</v>
      </c>
      <c r="N239" t="s">
        <v>23</v>
      </c>
      <c r="O239" t="s">
        <v>456</v>
      </c>
      <c r="P239" t="s">
        <v>5698</v>
      </c>
      <c r="Q239" t="s">
        <v>177</v>
      </c>
    </row>
    <row r="240" spans="1:17">
      <c r="A240">
        <v>2810803</v>
      </c>
      <c r="B240" t="s">
        <v>113</v>
      </c>
      <c r="C240" t="s">
        <v>3146</v>
      </c>
      <c r="D240" t="s">
        <v>3147</v>
      </c>
      <c r="E240" s="605" t="s">
        <v>429</v>
      </c>
      <c r="F240" t="s">
        <v>3148</v>
      </c>
      <c r="G240" t="s">
        <v>5195</v>
      </c>
      <c r="H240" t="s">
        <v>23</v>
      </c>
      <c r="I240" t="s">
        <v>23</v>
      </c>
      <c r="J240" t="s">
        <v>5196</v>
      </c>
      <c r="K240" t="s">
        <v>5197</v>
      </c>
      <c r="L240" t="s">
        <v>5198</v>
      </c>
      <c r="M240" t="s">
        <v>5199</v>
      </c>
      <c r="N240" t="s">
        <v>23</v>
      </c>
      <c r="O240" t="s">
        <v>430</v>
      </c>
      <c r="P240" t="s">
        <v>5069</v>
      </c>
      <c r="Q240" t="s">
        <v>5808</v>
      </c>
    </row>
    <row r="241" spans="1:17">
      <c r="A241">
        <v>2810803</v>
      </c>
      <c r="B241" t="s">
        <v>113</v>
      </c>
      <c r="C241" t="s">
        <v>3146</v>
      </c>
      <c r="D241" t="s">
        <v>3147</v>
      </c>
      <c r="E241" s="605" t="s">
        <v>429</v>
      </c>
      <c r="F241" t="s">
        <v>3148</v>
      </c>
      <c r="G241" t="s">
        <v>5195</v>
      </c>
      <c r="H241" t="s">
        <v>23</v>
      </c>
      <c r="I241" t="s">
        <v>23</v>
      </c>
      <c r="J241" t="s">
        <v>5196</v>
      </c>
      <c r="K241" t="s">
        <v>5197</v>
      </c>
      <c r="L241" t="s">
        <v>5198</v>
      </c>
      <c r="M241" t="s">
        <v>5199</v>
      </c>
      <c r="N241" t="s">
        <v>23</v>
      </c>
      <c r="O241" t="s">
        <v>430</v>
      </c>
      <c r="P241" t="s">
        <v>5069</v>
      </c>
      <c r="Q241" t="s">
        <v>5808</v>
      </c>
    </row>
    <row r="242" spans="1:17">
      <c r="A242">
        <v>2910041</v>
      </c>
      <c r="B242" t="s">
        <v>59</v>
      </c>
      <c r="C242" t="s">
        <v>3146</v>
      </c>
      <c r="D242" t="s">
        <v>3147</v>
      </c>
      <c r="E242" s="605" t="s">
        <v>429</v>
      </c>
      <c r="F242" t="s">
        <v>3148</v>
      </c>
      <c r="G242" t="s">
        <v>3659</v>
      </c>
      <c r="H242" t="s">
        <v>23</v>
      </c>
      <c r="I242" t="s">
        <v>23</v>
      </c>
      <c r="J242" t="s">
        <v>3660</v>
      </c>
      <c r="K242" t="s">
        <v>3661</v>
      </c>
      <c r="L242" t="s">
        <v>3662</v>
      </c>
      <c r="M242" t="s">
        <v>3663</v>
      </c>
      <c r="N242" t="s">
        <v>3664</v>
      </c>
      <c r="O242" t="s">
        <v>430</v>
      </c>
      <c r="P242" t="s">
        <v>5715</v>
      </c>
      <c r="Q242" t="s">
        <v>5775</v>
      </c>
    </row>
    <row r="243" spans="1:17">
      <c r="A243">
        <v>2910041</v>
      </c>
      <c r="B243" t="s">
        <v>59</v>
      </c>
      <c r="C243" t="s">
        <v>3146</v>
      </c>
      <c r="D243" t="s">
        <v>3147</v>
      </c>
      <c r="E243" s="605" t="s">
        <v>429</v>
      </c>
      <c r="F243" t="s">
        <v>3148</v>
      </c>
      <c r="G243" t="s">
        <v>3659</v>
      </c>
      <c r="H243" t="s">
        <v>23</v>
      </c>
      <c r="I243" t="s">
        <v>23</v>
      </c>
      <c r="J243" t="s">
        <v>3660</v>
      </c>
      <c r="K243" t="s">
        <v>3661</v>
      </c>
      <c r="L243" t="s">
        <v>3662</v>
      </c>
      <c r="M243" t="s">
        <v>3663</v>
      </c>
      <c r="N243" t="s">
        <v>3664</v>
      </c>
      <c r="O243" t="s">
        <v>430</v>
      </c>
      <c r="P243" t="s">
        <v>5715</v>
      </c>
      <c r="Q243" t="s">
        <v>5775</v>
      </c>
    </row>
    <row r="244" spans="1:17">
      <c r="A244">
        <v>2911007</v>
      </c>
      <c r="B244" t="s">
        <v>77</v>
      </c>
      <c r="C244" t="s">
        <v>3146</v>
      </c>
      <c r="D244" t="s">
        <v>3147</v>
      </c>
      <c r="E244" s="605" t="s">
        <v>470</v>
      </c>
      <c r="F244" t="s">
        <v>3148</v>
      </c>
      <c r="G244" t="s">
        <v>3931</v>
      </c>
      <c r="H244" t="s">
        <v>23</v>
      </c>
      <c r="I244" t="s">
        <v>23</v>
      </c>
      <c r="J244" t="s">
        <v>3932</v>
      </c>
      <c r="K244" t="s">
        <v>3933</v>
      </c>
      <c r="L244" t="s">
        <v>3934</v>
      </c>
      <c r="M244" t="s">
        <v>3935</v>
      </c>
      <c r="N244" t="s">
        <v>3936</v>
      </c>
      <c r="O244" t="s">
        <v>471</v>
      </c>
      <c r="P244" t="s">
        <v>3909</v>
      </c>
      <c r="Q244" t="s">
        <v>347</v>
      </c>
    </row>
    <row r="245" spans="1:17">
      <c r="A245">
        <v>2911007</v>
      </c>
      <c r="B245" t="s">
        <v>77</v>
      </c>
      <c r="C245" t="s">
        <v>3146</v>
      </c>
      <c r="D245" t="s">
        <v>3147</v>
      </c>
      <c r="E245" s="605" t="s">
        <v>470</v>
      </c>
      <c r="F245" t="s">
        <v>3148</v>
      </c>
      <c r="G245" t="s">
        <v>3931</v>
      </c>
      <c r="H245" t="s">
        <v>23</v>
      </c>
      <c r="I245" t="s">
        <v>23</v>
      </c>
      <c r="J245" t="s">
        <v>3932</v>
      </c>
      <c r="K245" t="s">
        <v>3933</v>
      </c>
      <c r="L245" t="s">
        <v>3934</v>
      </c>
      <c r="M245" t="s">
        <v>3935</v>
      </c>
      <c r="N245" t="s">
        <v>3936</v>
      </c>
      <c r="O245" t="s">
        <v>471</v>
      </c>
      <c r="P245" t="s">
        <v>3909</v>
      </c>
      <c r="Q245" t="s">
        <v>347</v>
      </c>
    </row>
    <row r="246" spans="1:17">
      <c r="A246">
        <v>2911015</v>
      </c>
      <c r="B246" t="s">
        <v>85</v>
      </c>
      <c r="C246" t="s">
        <v>3146</v>
      </c>
      <c r="D246" t="s">
        <v>3147</v>
      </c>
      <c r="E246" s="605" t="s">
        <v>455</v>
      </c>
      <c r="F246" t="s">
        <v>3148</v>
      </c>
      <c r="G246" t="s">
        <v>5810</v>
      </c>
      <c r="H246" t="s">
        <v>23</v>
      </c>
      <c r="I246" t="s">
        <v>23</v>
      </c>
      <c r="J246" t="s">
        <v>5811</v>
      </c>
      <c r="K246" t="s">
        <v>5812</v>
      </c>
      <c r="L246" t="s">
        <v>5813</v>
      </c>
      <c r="M246" t="s">
        <v>5814</v>
      </c>
      <c r="N246" t="s">
        <v>23</v>
      </c>
      <c r="O246" t="s">
        <v>456</v>
      </c>
      <c r="P246" t="s">
        <v>2106</v>
      </c>
      <c r="Q246" t="s">
        <v>371</v>
      </c>
    </row>
    <row r="247" spans="1:17">
      <c r="A247">
        <v>2911015</v>
      </c>
      <c r="B247" t="s">
        <v>85</v>
      </c>
      <c r="C247" t="s">
        <v>3146</v>
      </c>
      <c r="D247" t="s">
        <v>3147</v>
      </c>
      <c r="E247" s="605" t="s">
        <v>455</v>
      </c>
      <c r="F247" t="s">
        <v>3148</v>
      </c>
      <c r="G247" t="s">
        <v>5810</v>
      </c>
      <c r="H247" t="s">
        <v>23</v>
      </c>
      <c r="I247" t="s">
        <v>23</v>
      </c>
      <c r="J247" t="s">
        <v>5811</v>
      </c>
      <c r="K247" t="s">
        <v>5812</v>
      </c>
      <c r="L247" t="s">
        <v>5813</v>
      </c>
      <c r="M247" t="s">
        <v>5814</v>
      </c>
      <c r="N247" t="s">
        <v>23</v>
      </c>
      <c r="O247" t="s">
        <v>456</v>
      </c>
      <c r="P247" t="s">
        <v>2106</v>
      </c>
      <c r="Q247" t="s">
        <v>371</v>
      </c>
    </row>
    <row r="248" spans="1:17">
      <c r="A248">
        <v>2911049</v>
      </c>
      <c r="B248" t="s">
        <v>104</v>
      </c>
      <c r="C248" t="s">
        <v>3146</v>
      </c>
      <c r="D248" t="s">
        <v>3147</v>
      </c>
      <c r="E248" s="605" t="s">
        <v>455</v>
      </c>
      <c r="F248" t="s">
        <v>3148</v>
      </c>
      <c r="G248" t="s">
        <v>5672</v>
      </c>
      <c r="H248" t="s">
        <v>23</v>
      </c>
      <c r="I248" t="s">
        <v>23</v>
      </c>
      <c r="J248" t="s">
        <v>3932</v>
      </c>
      <c r="K248" t="s">
        <v>5673</v>
      </c>
      <c r="L248" t="s">
        <v>5674</v>
      </c>
      <c r="M248" t="s">
        <v>5675</v>
      </c>
      <c r="N248" t="s">
        <v>23</v>
      </c>
      <c r="O248" t="s">
        <v>456</v>
      </c>
      <c r="P248" t="s">
        <v>6064</v>
      </c>
      <c r="Q248" t="s">
        <v>214</v>
      </c>
    </row>
    <row r="249" spans="1:17">
      <c r="A249">
        <v>2911049</v>
      </c>
      <c r="B249" t="s">
        <v>104</v>
      </c>
      <c r="C249" t="s">
        <v>3146</v>
      </c>
      <c r="D249" t="s">
        <v>3147</v>
      </c>
      <c r="E249" s="605" t="s">
        <v>455</v>
      </c>
      <c r="F249" t="s">
        <v>3148</v>
      </c>
      <c r="G249" t="s">
        <v>5672</v>
      </c>
      <c r="H249" t="s">
        <v>23</v>
      </c>
      <c r="I249" t="s">
        <v>23</v>
      </c>
      <c r="J249" t="s">
        <v>3932</v>
      </c>
      <c r="K249" t="s">
        <v>5673</v>
      </c>
      <c r="L249" t="s">
        <v>5674</v>
      </c>
      <c r="M249" t="s">
        <v>5675</v>
      </c>
      <c r="N249" t="s">
        <v>23</v>
      </c>
      <c r="O249" t="s">
        <v>456</v>
      </c>
      <c r="P249" t="s">
        <v>6064</v>
      </c>
      <c r="Q249" t="s">
        <v>214</v>
      </c>
    </row>
    <row r="250" spans="1:17">
      <c r="A250">
        <v>3011062</v>
      </c>
      <c r="B250" t="s">
        <v>49</v>
      </c>
      <c r="C250" t="s">
        <v>3146</v>
      </c>
      <c r="D250" t="s">
        <v>3147</v>
      </c>
      <c r="E250" s="605" t="s">
        <v>429</v>
      </c>
      <c r="F250" t="s">
        <v>3148</v>
      </c>
      <c r="G250" t="s">
        <v>3451</v>
      </c>
      <c r="H250" t="s">
        <v>3452</v>
      </c>
      <c r="I250" t="s">
        <v>23</v>
      </c>
      <c r="J250" t="s">
        <v>3453</v>
      </c>
      <c r="K250" t="s">
        <v>3454</v>
      </c>
      <c r="L250" t="s">
        <v>3455</v>
      </c>
      <c r="M250" t="s">
        <v>3456</v>
      </c>
      <c r="N250" t="s">
        <v>3457</v>
      </c>
      <c r="O250" t="s">
        <v>430</v>
      </c>
      <c r="P250" t="s">
        <v>6065</v>
      </c>
      <c r="Q250" t="s">
        <v>449</v>
      </c>
    </row>
    <row r="251" spans="1:17">
      <c r="A251">
        <v>3011062</v>
      </c>
      <c r="B251" t="s">
        <v>49</v>
      </c>
      <c r="C251" t="s">
        <v>3146</v>
      </c>
      <c r="D251" t="s">
        <v>3147</v>
      </c>
      <c r="E251" s="605" t="s">
        <v>429</v>
      </c>
      <c r="F251" t="s">
        <v>3148</v>
      </c>
      <c r="G251" t="s">
        <v>3451</v>
      </c>
      <c r="H251" t="s">
        <v>3452</v>
      </c>
      <c r="I251" t="s">
        <v>23</v>
      </c>
      <c r="J251" t="s">
        <v>3453</v>
      </c>
      <c r="K251" t="s">
        <v>3454</v>
      </c>
      <c r="L251" t="s">
        <v>3455</v>
      </c>
      <c r="M251" t="s">
        <v>3456</v>
      </c>
      <c r="N251" t="s">
        <v>3457</v>
      </c>
      <c r="O251" t="s">
        <v>430</v>
      </c>
      <c r="P251" t="s">
        <v>6065</v>
      </c>
      <c r="Q251" t="s">
        <v>449</v>
      </c>
    </row>
    <row r="252" spans="1:17">
      <c r="A252">
        <v>3011153</v>
      </c>
      <c r="B252" t="s">
        <v>57</v>
      </c>
      <c r="C252" t="s">
        <v>3146</v>
      </c>
      <c r="D252" t="s">
        <v>3147</v>
      </c>
      <c r="E252" s="605" t="s">
        <v>455</v>
      </c>
      <c r="F252" t="s">
        <v>3148</v>
      </c>
      <c r="G252" t="s">
        <v>5678</v>
      </c>
      <c r="H252" t="s">
        <v>23</v>
      </c>
      <c r="I252" t="s">
        <v>23</v>
      </c>
      <c r="J252" t="s">
        <v>5679</v>
      </c>
      <c r="K252" t="s">
        <v>5680</v>
      </c>
      <c r="L252" t="s">
        <v>5681</v>
      </c>
      <c r="M252" t="s">
        <v>5682</v>
      </c>
      <c r="N252" t="s">
        <v>23</v>
      </c>
      <c r="O252" t="s">
        <v>456</v>
      </c>
      <c r="P252" t="s">
        <v>379</v>
      </c>
      <c r="Q252" t="s">
        <v>5816</v>
      </c>
    </row>
    <row r="253" spans="1:17">
      <c r="A253">
        <v>3111532</v>
      </c>
      <c r="B253" t="s">
        <v>92</v>
      </c>
      <c r="C253" t="s">
        <v>3146</v>
      </c>
      <c r="D253" t="s">
        <v>3147</v>
      </c>
      <c r="E253" s="605" t="s">
        <v>429</v>
      </c>
      <c r="F253" t="s">
        <v>3148</v>
      </c>
      <c r="G253" t="s">
        <v>3666</v>
      </c>
      <c r="H253" t="s">
        <v>23</v>
      </c>
      <c r="I253" t="s">
        <v>23</v>
      </c>
      <c r="J253" t="s">
        <v>3667</v>
      </c>
      <c r="K253" t="s">
        <v>3668</v>
      </c>
      <c r="L253" t="s">
        <v>3669</v>
      </c>
      <c r="M253" t="s">
        <v>3670</v>
      </c>
      <c r="N253" t="s">
        <v>3671</v>
      </c>
      <c r="O253" t="s">
        <v>430</v>
      </c>
      <c r="P253" t="s">
        <v>6066</v>
      </c>
      <c r="Q253" t="s">
        <v>81</v>
      </c>
    </row>
    <row r="254" spans="1:17">
      <c r="A254">
        <v>3111532</v>
      </c>
      <c r="B254" t="s">
        <v>92</v>
      </c>
      <c r="C254" t="s">
        <v>3146</v>
      </c>
      <c r="D254" t="s">
        <v>3147</v>
      </c>
      <c r="E254" s="605" t="s">
        <v>429</v>
      </c>
      <c r="F254" t="s">
        <v>3148</v>
      </c>
      <c r="G254" t="s">
        <v>3666</v>
      </c>
      <c r="H254" t="s">
        <v>23</v>
      </c>
      <c r="I254" t="s">
        <v>23</v>
      </c>
      <c r="J254" t="s">
        <v>3667</v>
      </c>
      <c r="K254" t="s">
        <v>3668</v>
      </c>
      <c r="L254" t="s">
        <v>3669</v>
      </c>
      <c r="M254" t="s">
        <v>3670</v>
      </c>
      <c r="N254" t="s">
        <v>3671</v>
      </c>
      <c r="O254" t="s">
        <v>430</v>
      </c>
      <c r="P254" t="s">
        <v>6066</v>
      </c>
      <c r="Q254" t="s">
        <v>81</v>
      </c>
    </row>
    <row r="255" spans="1:17">
      <c r="A255">
        <v>3111573</v>
      </c>
      <c r="B255" t="s">
        <v>121</v>
      </c>
      <c r="C255" t="s">
        <v>3146</v>
      </c>
      <c r="D255" t="s">
        <v>3147</v>
      </c>
      <c r="E255" s="605" t="s">
        <v>429</v>
      </c>
      <c r="F255" t="s">
        <v>3148</v>
      </c>
      <c r="G255" t="s">
        <v>3672</v>
      </c>
      <c r="H255" t="s">
        <v>23</v>
      </c>
      <c r="I255" t="s">
        <v>23</v>
      </c>
      <c r="J255" t="s">
        <v>3410</v>
      </c>
      <c r="K255" t="s">
        <v>3673</v>
      </c>
      <c r="L255" t="s">
        <v>3674</v>
      </c>
      <c r="M255" t="s">
        <v>3675</v>
      </c>
      <c r="N255" t="s">
        <v>3676</v>
      </c>
      <c r="O255" t="s">
        <v>430</v>
      </c>
      <c r="P255" t="s">
        <v>5535</v>
      </c>
      <c r="Q255" t="s">
        <v>166</v>
      </c>
    </row>
    <row r="256" spans="1:17">
      <c r="A256">
        <v>3111573</v>
      </c>
      <c r="B256" t="s">
        <v>121</v>
      </c>
      <c r="C256" t="s">
        <v>3146</v>
      </c>
      <c r="D256" t="s">
        <v>3147</v>
      </c>
      <c r="E256" s="605" t="s">
        <v>429</v>
      </c>
      <c r="F256" t="s">
        <v>3148</v>
      </c>
      <c r="G256" t="s">
        <v>3672</v>
      </c>
      <c r="H256" t="s">
        <v>23</v>
      </c>
      <c r="I256" t="s">
        <v>23</v>
      </c>
      <c r="J256" t="s">
        <v>3410</v>
      </c>
      <c r="K256" t="s">
        <v>3673</v>
      </c>
      <c r="L256" t="s">
        <v>3674</v>
      </c>
      <c r="M256" t="s">
        <v>3675</v>
      </c>
      <c r="N256" t="s">
        <v>3676</v>
      </c>
      <c r="O256" t="s">
        <v>430</v>
      </c>
      <c r="P256" t="s">
        <v>5535</v>
      </c>
      <c r="Q256" t="s">
        <v>166</v>
      </c>
    </row>
    <row r="257" spans="1:17">
      <c r="A257">
        <v>3210524</v>
      </c>
      <c r="B257" t="s">
        <v>49</v>
      </c>
      <c r="C257" t="s">
        <v>3146</v>
      </c>
      <c r="D257" t="s">
        <v>3147</v>
      </c>
      <c r="E257" s="605" t="s">
        <v>455</v>
      </c>
      <c r="F257" t="s">
        <v>3148</v>
      </c>
      <c r="G257" t="s">
        <v>5819</v>
      </c>
      <c r="H257" t="s">
        <v>23</v>
      </c>
      <c r="I257" t="s">
        <v>23</v>
      </c>
      <c r="J257" t="s">
        <v>5259</v>
      </c>
      <c r="K257" t="s">
        <v>5820</v>
      </c>
      <c r="L257" t="s">
        <v>5821</v>
      </c>
      <c r="M257" t="s">
        <v>5822</v>
      </c>
      <c r="N257" t="s">
        <v>5823</v>
      </c>
      <c r="O257" t="s">
        <v>456</v>
      </c>
      <c r="P257" t="s">
        <v>3856</v>
      </c>
      <c r="Q257" t="s">
        <v>463</v>
      </c>
    </row>
    <row r="258" spans="1:17">
      <c r="A258">
        <v>3211019</v>
      </c>
      <c r="B258" t="s">
        <v>110</v>
      </c>
      <c r="C258" t="s">
        <v>3146</v>
      </c>
      <c r="D258" t="s">
        <v>3147</v>
      </c>
      <c r="E258" s="605" t="s">
        <v>455</v>
      </c>
      <c r="F258" t="s">
        <v>3148</v>
      </c>
      <c r="G258" t="s">
        <v>3415</v>
      </c>
      <c r="H258" t="s">
        <v>23</v>
      </c>
      <c r="I258" t="s">
        <v>23</v>
      </c>
      <c r="J258" t="s">
        <v>3416</v>
      </c>
      <c r="K258" t="s">
        <v>3417</v>
      </c>
      <c r="L258" t="s">
        <v>3418</v>
      </c>
      <c r="M258" t="s">
        <v>3419</v>
      </c>
      <c r="N258" t="s">
        <v>3420</v>
      </c>
      <c r="O258" t="s">
        <v>456</v>
      </c>
      <c r="P258" t="s">
        <v>5741</v>
      </c>
      <c r="Q258" t="s">
        <v>3737</v>
      </c>
    </row>
    <row r="259" spans="1:17">
      <c r="A259">
        <v>3211019</v>
      </c>
      <c r="B259" t="s">
        <v>110</v>
      </c>
      <c r="C259" t="s">
        <v>3146</v>
      </c>
      <c r="D259" t="s">
        <v>3147</v>
      </c>
      <c r="E259" s="605" t="s">
        <v>455</v>
      </c>
      <c r="F259" t="s">
        <v>3148</v>
      </c>
      <c r="G259" t="s">
        <v>3415</v>
      </c>
      <c r="H259" t="s">
        <v>23</v>
      </c>
      <c r="I259" t="s">
        <v>23</v>
      </c>
      <c r="J259" t="s">
        <v>3416</v>
      </c>
      <c r="K259" t="s">
        <v>3417</v>
      </c>
      <c r="L259" t="s">
        <v>3418</v>
      </c>
      <c r="M259" t="s">
        <v>3419</v>
      </c>
      <c r="N259" t="s">
        <v>3420</v>
      </c>
      <c r="O259" t="s">
        <v>456</v>
      </c>
      <c r="P259" t="s">
        <v>5741</v>
      </c>
      <c r="Q259" t="s">
        <v>3737</v>
      </c>
    </row>
    <row r="260" spans="1:17">
      <c r="A260">
        <v>3211209</v>
      </c>
      <c r="B260" t="s">
        <v>32</v>
      </c>
      <c r="C260" t="s">
        <v>3146</v>
      </c>
      <c r="D260" t="s">
        <v>3147</v>
      </c>
      <c r="E260" s="605" t="s">
        <v>455</v>
      </c>
      <c r="F260" t="s">
        <v>3148</v>
      </c>
      <c r="G260" t="s">
        <v>3939</v>
      </c>
      <c r="H260" t="s">
        <v>23</v>
      </c>
      <c r="I260" t="s">
        <v>23</v>
      </c>
      <c r="J260" t="s">
        <v>3940</v>
      </c>
      <c r="K260" t="s">
        <v>3941</v>
      </c>
      <c r="L260" t="s">
        <v>3942</v>
      </c>
      <c r="M260" t="s">
        <v>3943</v>
      </c>
      <c r="N260" t="s">
        <v>3944</v>
      </c>
      <c r="O260" t="s">
        <v>456</v>
      </c>
      <c r="P260" t="s">
        <v>431</v>
      </c>
      <c r="Q260" t="s">
        <v>461</v>
      </c>
    </row>
    <row r="261" spans="1:17">
      <c r="A261">
        <v>3211472</v>
      </c>
      <c r="B261" t="s">
        <v>49</v>
      </c>
      <c r="C261" t="s">
        <v>3146</v>
      </c>
      <c r="D261" t="s">
        <v>3147</v>
      </c>
      <c r="E261" s="605" t="s">
        <v>470</v>
      </c>
      <c r="F261" t="s">
        <v>3148</v>
      </c>
      <c r="G261" t="s">
        <v>3945</v>
      </c>
      <c r="H261" t="s">
        <v>23</v>
      </c>
      <c r="I261" t="s">
        <v>23</v>
      </c>
      <c r="J261" t="s">
        <v>3946</v>
      </c>
      <c r="K261" t="s">
        <v>3947</v>
      </c>
      <c r="L261" t="s">
        <v>3948</v>
      </c>
      <c r="M261" t="s">
        <v>3949</v>
      </c>
      <c r="N261" t="s">
        <v>3950</v>
      </c>
      <c r="O261" t="s">
        <v>471</v>
      </c>
      <c r="P261" t="s">
        <v>437</v>
      </c>
      <c r="Q261" t="s">
        <v>81</v>
      </c>
    </row>
    <row r="262" spans="1:17">
      <c r="A262">
        <v>3211472</v>
      </c>
      <c r="B262" t="s">
        <v>49</v>
      </c>
      <c r="C262" t="s">
        <v>3146</v>
      </c>
      <c r="D262" t="s">
        <v>3147</v>
      </c>
      <c r="E262" s="605" t="s">
        <v>470</v>
      </c>
      <c r="F262" t="s">
        <v>3148</v>
      </c>
      <c r="G262" t="s">
        <v>3945</v>
      </c>
      <c r="H262" t="s">
        <v>23</v>
      </c>
      <c r="I262" t="s">
        <v>23</v>
      </c>
      <c r="J262" t="s">
        <v>3946</v>
      </c>
      <c r="K262" t="s">
        <v>3947</v>
      </c>
      <c r="L262" t="s">
        <v>3948</v>
      </c>
      <c r="M262" t="s">
        <v>3949</v>
      </c>
      <c r="N262" t="s">
        <v>3950</v>
      </c>
      <c r="O262" t="s">
        <v>471</v>
      </c>
      <c r="P262" t="s">
        <v>437</v>
      </c>
      <c r="Q262" t="s">
        <v>81</v>
      </c>
    </row>
    <row r="263" spans="1:17">
      <c r="A263">
        <v>3211514</v>
      </c>
      <c r="B263" t="s">
        <v>134</v>
      </c>
      <c r="C263" t="s">
        <v>3146</v>
      </c>
      <c r="D263" t="s">
        <v>3147</v>
      </c>
      <c r="E263" s="605" t="s">
        <v>429</v>
      </c>
      <c r="F263" t="s">
        <v>3148</v>
      </c>
      <c r="G263" t="s">
        <v>3421</v>
      </c>
      <c r="H263" t="s">
        <v>23</v>
      </c>
      <c r="I263" t="s">
        <v>23</v>
      </c>
      <c r="J263" t="s">
        <v>3422</v>
      </c>
      <c r="K263" t="s">
        <v>3423</v>
      </c>
      <c r="L263" t="s">
        <v>3424</v>
      </c>
      <c r="M263" t="s">
        <v>23</v>
      </c>
      <c r="N263" t="s">
        <v>23</v>
      </c>
      <c r="O263" t="s">
        <v>430</v>
      </c>
      <c r="P263" t="s">
        <v>4834</v>
      </c>
      <c r="Q263" t="s">
        <v>3486</v>
      </c>
    </row>
    <row r="264" spans="1:17">
      <c r="A264">
        <v>3211514</v>
      </c>
      <c r="B264" t="s">
        <v>134</v>
      </c>
      <c r="C264" t="s">
        <v>3146</v>
      </c>
      <c r="D264" t="s">
        <v>3147</v>
      </c>
      <c r="E264" s="605" t="s">
        <v>429</v>
      </c>
      <c r="F264" t="s">
        <v>3148</v>
      </c>
      <c r="G264" t="s">
        <v>3421</v>
      </c>
      <c r="H264" t="s">
        <v>23</v>
      </c>
      <c r="I264" t="s">
        <v>23</v>
      </c>
      <c r="J264" t="s">
        <v>3422</v>
      </c>
      <c r="K264" t="s">
        <v>3423</v>
      </c>
      <c r="L264" t="s">
        <v>3424</v>
      </c>
      <c r="M264" t="s">
        <v>23</v>
      </c>
      <c r="N264" t="s">
        <v>23</v>
      </c>
      <c r="O264" t="s">
        <v>430</v>
      </c>
      <c r="P264" t="s">
        <v>4834</v>
      </c>
      <c r="Q264" t="s">
        <v>3486</v>
      </c>
    </row>
    <row r="265" spans="1:17">
      <c r="A265">
        <v>3310704</v>
      </c>
      <c r="B265" t="s">
        <v>112</v>
      </c>
      <c r="C265" t="s">
        <v>3146</v>
      </c>
      <c r="D265" t="s">
        <v>3147</v>
      </c>
      <c r="E265" s="605" t="s">
        <v>429</v>
      </c>
      <c r="F265" t="s">
        <v>3148</v>
      </c>
      <c r="G265" t="s">
        <v>3677</v>
      </c>
      <c r="H265" t="s">
        <v>3678</v>
      </c>
      <c r="I265" t="s">
        <v>23</v>
      </c>
      <c r="J265" t="s">
        <v>3679</v>
      </c>
      <c r="K265" t="s">
        <v>3680</v>
      </c>
      <c r="L265" t="s">
        <v>3681</v>
      </c>
      <c r="M265" t="s">
        <v>3682</v>
      </c>
      <c r="N265" t="s">
        <v>3683</v>
      </c>
      <c r="O265" t="s">
        <v>430</v>
      </c>
      <c r="P265" t="s">
        <v>5406</v>
      </c>
      <c r="Q265" t="s">
        <v>453</v>
      </c>
    </row>
    <row r="266" spans="1:17">
      <c r="A266">
        <v>3310704</v>
      </c>
      <c r="B266" t="s">
        <v>112</v>
      </c>
      <c r="C266" t="s">
        <v>3146</v>
      </c>
      <c r="D266" t="s">
        <v>3147</v>
      </c>
      <c r="E266" s="605" t="s">
        <v>429</v>
      </c>
      <c r="F266" t="s">
        <v>3148</v>
      </c>
      <c r="G266" t="s">
        <v>3677</v>
      </c>
      <c r="H266" t="s">
        <v>3678</v>
      </c>
      <c r="I266" t="s">
        <v>23</v>
      </c>
      <c r="J266" t="s">
        <v>3679</v>
      </c>
      <c r="K266" t="s">
        <v>3680</v>
      </c>
      <c r="L266" t="s">
        <v>3681</v>
      </c>
      <c r="M266" t="s">
        <v>3682</v>
      </c>
      <c r="N266" t="s">
        <v>3683</v>
      </c>
      <c r="O266" t="s">
        <v>430</v>
      </c>
      <c r="P266" t="s">
        <v>5406</v>
      </c>
      <c r="Q266" t="s">
        <v>453</v>
      </c>
    </row>
    <row r="267" spans="1:17">
      <c r="A267">
        <v>5010021</v>
      </c>
      <c r="B267" t="s">
        <v>85</v>
      </c>
      <c r="C267" t="s">
        <v>3146</v>
      </c>
      <c r="D267" t="s">
        <v>3147</v>
      </c>
      <c r="E267" s="605" t="s">
        <v>429</v>
      </c>
      <c r="F267" t="s">
        <v>3148</v>
      </c>
      <c r="G267" t="s">
        <v>3951</v>
      </c>
      <c r="H267" t="s">
        <v>23</v>
      </c>
      <c r="I267" t="s">
        <v>23</v>
      </c>
      <c r="J267" t="s">
        <v>3952</v>
      </c>
      <c r="K267" t="s">
        <v>3953</v>
      </c>
      <c r="L267" t="s">
        <v>3954</v>
      </c>
      <c r="M267" t="s">
        <v>3955</v>
      </c>
      <c r="N267" t="s">
        <v>3956</v>
      </c>
      <c r="O267" t="s">
        <v>430</v>
      </c>
      <c r="P267" t="s">
        <v>6067</v>
      </c>
      <c r="Q267" t="s">
        <v>449</v>
      </c>
    </row>
    <row r="268" spans="1:17">
      <c r="A268">
        <v>5010021</v>
      </c>
      <c r="B268" t="s">
        <v>85</v>
      </c>
      <c r="C268" t="s">
        <v>3146</v>
      </c>
      <c r="D268" t="s">
        <v>3147</v>
      </c>
      <c r="E268" s="605" t="s">
        <v>429</v>
      </c>
      <c r="F268" t="s">
        <v>3148</v>
      </c>
      <c r="G268" t="s">
        <v>3951</v>
      </c>
      <c r="H268" t="s">
        <v>23</v>
      </c>
      <c r="I268" t="s">
        <v>23</v>
      </c>
      <c r="J268" t="s">
        <v>3952</v>
      </c>
      <c r="K268" t="s">
        <v>3953</v>
      </c>
      <c r="L268" t="s">
        <v>3954</v>
      </c>
      <c r="M268" t="s">
        <v>3955</v>
      </c>
      <c r="N268" t="s">
        <v>3956</v>
      </c>
      <c r="O268" t="s">
        <v>430</v>
      </c>
      <c r="P268" t="s">
        <v>6067</v>
      </c>
      <c r="Q268" t="s">
        <v>449</v>
      </c>
    </row>
    <row r="269" spans="1:17">
      <c r="A269">
        <v>5010047</v>
      </c>
      <c r="B269" t="s">
        <v>123</v>
      </c>
      <c r="C269" t="s">
        <v>3146</v>
      </c>
      <c r="D269" t="s">
        <v>3147</v>
      </c>
      <c r="E269" s="605" t="s">
        <v>429</v>
      </c>
      <c r="F269" t="s">
        <v>3148</v>
      </c>
      <c r="G269" t="s">
        <v>5827</v>
      </c>
      <c r="H269" t="s">
        <v>23</v>
      </c>
      <c r="I269" t="s">
        <v>23</v>
      </c>
      <c r="J269" t="s">
        <v>5828</v>
      </c>
      <c r="K269" t="s">
        <v>5829</v>
      </c>
      <c r="L269" t="s">
        <v>5830</v>
      </c>
      <c r="M269" t="s">
        <v>5831</v>
      </c>
      <c r="N269" t="s">
        <v>5832</v>
      </c>
      <c r="O269" t="s">
        <v>430</v>
      </c>
      <c r="P269" t="s">
        <v>5304</v>
      </c>
      <c r="Q269" t="s">
        <v>214</v>
      </c>
    </row>
    <row r="270" spans="1:17">
      <c r="A270">
        <v>5010047</v>
      </c>
      <c r="B270" t="s">
        <v>123</v>
      </c>
      <c r="C270" t="s">
        <v>3146</v>
      </c>
      <c r="D270" t="s">
        <v>3147</v>
      </c>
      <c r="E270" s="605" t="s">
        <v>429</v>
      </c>
      <c r="F270" t="s">
        <v>3148</v>
      </c>
      <c r="G270" t="s">
        <v>5827</v>
      </c>
      <c r="H270" t="s">
        <v>23</v>
      </c>
      <c r="I270" t="s">
        <v>23</v>
      </c>
      <c r="J270" t="s">
        <v>5828</v>
      </c>
      <c r="K270" t="s">
        <v>5829</v>
      </c>
      <c r="L270" t="s">
        <v>5830</v>
      </c>
      <c r="M270" t="s">
        <v>5831</v>
      </c>
      <c r="N270" t="s">
        <v>5832</v>
      </c>
      <c r="O270" t="s">
        <v>430</v>
      </c>
      <c r="P270" t="s">
        <v>5304</v>
      </c>
      <c r="Q270" t="s">
        <v>214</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92291-0E0B-414B-B8AA-11499792F433}">
  <sheetPr>
    <tabColor rgb="FF00B050"/>
  </sheetPr>
  <dimension ref="A1:Q8"/>
  <sheetViews>
    <sheetView workbookViewId="0">
      <selection activeCell="S11" sqref="S11"/>
    </sheetView>
  </sheetViews>
  <sheetFormatPr defaultColWidth="9" defaultRowHeight="18.75"/>
  <cols>
    <col min="1" max="1" width="10.75" style="655" customWidth="1"/>
    <col min="2" max="2" width="5.25" style="655" customWidth="1"/>
    <col min="3" max="3" width="5.5" style="655" customWidth="1"/>
    <col min="4" max="4" width="9" style="655"/>
    <col min="5" max="5" width="21.375" style="655" bestFit="1" customWidth="1"/>
    <col min="6" max="6" width="5.75" style="655" customWidth="1"/>
    <col min="7" max="8" width="9" style="655"/>
    <col min="9" max="9" width="4" style="655" customWidth="1"/>
    <col min="10" max="16384" width="9" style="655"/>
  </cols>
  <sheetData>
    <row r="1" spans="1:17">
      <c r="A1" s="2">
        <v>116005</v>
      </c>
      <c r="B1" s="655" t="s">
        <v>22</v>
      </c>
      <c r="C1" s="655" t="s">
        <v>3146</v>
      </c>
      <c r="D1" s="655" t="s">
        <v>3147</v>
      </c>
      <c r="E1" s="655" t="s">
        <v>2240</v>
      </c>
      <c r="F1" s="655" t="s">
        <v>3148</v>
      </c>
      <c r="G1" s="655" t="s">
        <v>6068</v>
      </c>
      <c r="H1" s="655" t="s">
        <v>23</v>
      </c>
      <c r="I1" s="655" t="s">
        <v>23</v>
      </c>
      <c r="J1" s="655" t="s">
        <v>6069</v>
      </c>
      <c r="K1" s="655" t="s">
        <v>6070</v>
      </c>
      <c r="L1" s="655" t="s">
        <v>6071</v>
      </c>
      <c r="M1" s="655" t="s">
        <v>6072</v>
      </c>
      <c r="N1" s="655" t="s">
        <v>3414</v>
      </c>
      <c r="O1" s="655" t="s">
        <v>6073</v>
      </c>
      <c r="P1" s="655" t="s">
        <v>33</v>
      </c>
      <c r="Q1" s="655" t="s">
        <v>3265</v>
      </c>
    </row>
    <row r="2" spans="1:17">
      <c r="A2" s="2">
        <v>116930</v>
      </c>
      <c r="B2" s="655" t="s">
        <v>32</v>
      </c>
      <c r="C2" s="655" t="s">
        <v>3146</v>
      </c>
      <c r="D2" s="655" t="s">
        <v>3147</v>
      </c>
      <c r="E2" s="655" t="s">
        <v>2239</v>
      </c>
      <c r="F2" s="655" t="s">
        <v>3148</v>
      </c>
      <c r="G2" s="655" t="s">
        <v>3708</v>
      </c>
      <c r="H2" s="655" t="s">
        <v>3709</v>
      </c>
      <c r="I2" s="655" t="s">
        <v>23</v>
      </c>
      <c r="J2" s="655" t="s">
        <v>3710</v>
      </c>
      <c r="K2" s="655" t="s">
        <v>3711</v>
      </c>
      <c r="L2" s="655" t="s">
        <v>3712</v>
      </c>
      <c r="M2" s="655" t="s">
        <v>3713</v>
      </c>
      <c r="N2" s="655" t="s">
        <v>3714</v>
      </c>
      <c r="O2" s="655" t="s">
        <v>6074</v>
      </c>
      <c r="P2" s="655" t="s">
        <v>61</v>
      </c>
      <c r="Q2" s="655" t="s">
        <v>26</v>
      </c>
    </row>
    <row r="3" spans="1:17">
      <c r="A3" s="2">
        <v>116955</v>
      </c>
      <c r="B3" s="655" t="s">
        <v>22</v>
      </c>
      <c r="C3" s="655" t="s">
        <v>3146</v>
      </c>
      <c r="D3" s="655" t="s">
        <v>3147</v>
      </c>
      <c r="E3" s="655" t="s">
        <v>2239</v>
      </c>
      <c r="F3" s="655" t="s">
        <v>3148</v>
      </c>
      <c r="G3" s="655" t="s">
        <v>6075</v>
      </c>
      <c r="H3" s="655" t="s">
        <v>23</v>
      </c>
      <c r="I3" s="655" t="s">
        <v>23</v>
      </c>
      <c r="J3" s="655" t="s">
        <v>4201</v>
      </c>
      <c r="K3" s="655" t="s">
        <v>6076</v>
      </c>
      <c r="L3" s="655" t="s">
        <v>6077</v>
      </c>
      <c r="M3" s="655" t="s">
        <v>6078</v>
      </c>
      <c r="N3" s="655" t="s">
        <v>23</v>
      </c>
      <c r="O3" s="655" t="s">
        <v>6074</v>
      </c>
      <c r="P3" s="655" t="s">
        <v>56</v>
      </c>
      <c r="Q3" s="655" t="s">
        <v>26</v>
      </c>
    </row>
    <row r="4" spans="1:17">
      <c r="A4" s="2">
        <v>211772</v>
      </c>
      <c r="B4" s="655" t="s">
        <v>34</v>
      </c>
      <c r="C4" s="655" t="s">
        <v>3146</v>
      </c>
      <c r="D4" s="655" t="s">
        <v>3147</v>
      </c>
      <c r="E4" s="655" t="s">
        <v>2239</v>
      </c>
      <c r="F4" s="655" t="s">
        <v>3148</v>
      </c>
      <c r="G4" s="655" t="s">
        <v>3487</v>
      </c>
      <c r="H4" s="655" t="s">
        <v>3488</v>
      </c>
      <c r="I4" s="655" t="s">
        <v>23</v>
      </c>
      <c r="J4" s="655" t="s">
        <v>3489</v>
      </c>
      <c r="K4" s="655" t="s">
        <v>3490</v>
      </c>
      <c r="L4" s="655" t="s">
        <v>3491</v>
      </c>
      <c r="M4" s="655" t="s">
        <v>3492</v>
      </c>
      <c r="N4" s="655" t="s">
        <v>3493</v>
      </c>
      <c r="O4" s="655" t="s">
        <v>6074</v>
      </c>
      <c r="P4" s="655" t="s">
        <v>58</v>
      </c>
      <c r="Q4" s="655" t="s">
        <v>26</v>
      </c>
    </row>
    <row r="5" spans="1:17">
      <c r="A5" s="655">
        <v>213067</v>
      </c>
      <c r="B5" s="655" t="s">
        <v>27</v>
      </c>
      <c r="C5" s="655" t="s">
        <v>3146</v>
      </c>
      <c r="D5" s="655" t="s">
        <v>3147</v>
      </c>
      <c r="E5" s="655" t="s">
        <v>2239</v>
      </c>
      <c r="F5" s="655" t="s">
        <v>3148</v>
      </c>
      <c r="G5" s="655" t="s">
        <v>6079</v>
      </c>
      <c r="H5" s="655" t="s">
        <v>23</v>
      </c>
      <c r="I5" s="655" t="s">
        <v>23</v>
      </c>
      <c r="J5" s="655" t="s">
        <v>6080</v>
      </c>
      <c r="K5" s="655" t="s">
        <v>6081</v>
      </c>
      <c r="L5" s="655" t="s">
        <v>6082</v>
      </c>
      <c r="M5" s="655" t="s">
        <v>6083</v>
      </c>
      <c r="N5" s="655" t="s">
        <v>23</v>
      </c>
      <c r="O5" s="655" t="s">
        <v>6074</v>
      </c>
      <c r="P5" s="655" t="s">
        <v>33</v>
      </c>
      <c r="Q5" s="655" t="s">
        <v>26</v>
      </c>
    </row>
    <row r="6" spans="1:17">
      <c r="A6" s="655">
        <v>316761</v>
      </c>
      <c r="B6" s="655" t="s">
        <v>29</v>
      </c>
      <c r="C6" s="655" t="s">
        <v>3146</v>
      </c>
      <c r="D6" s="655" t="s">
        <v>3147</v>
      </c>
      <c r="E6" s="655" t="s">
        <v>2239</v>
      </c>
      <c r="F6" s="655" t="s">
        <v>3148</v>
      </c>
      <c r="G6" s="655" t="s">
        <v>6084</v>
      </c>
      <c r="H6" s="655" t="s">
        <v>23</v>
      </c>
      <c r="I6" s="655" t="s">
        <v>23</v>
      </c>
      <c r="J6" s="655" t="s">
        <v>4464</v>
      </c>
      <c r="K6" s="655" t="s">
        <v>6085</v>
      </c>
      <c r="L6" s="655" t="s">
        <v>6086</v>
      </c>
      <c r="M6" s="655" t="s">
        <v>6087</v>
      </c>
      <c r="N6" s="655" t="s">
        <v>23</v>
      </c>
      <c r="O6" s="655" t="s">
        <v>6074</v>
      </c>
      <c r="P6" s="655" t="s">
        <v>28</v>
      </c>
      <c r="Q6" s="655" t="s">
        <v>26</v>
      </c>
    </row>
    <row r="7" spans="1:17">
      <c r="A7" s="655">
        <v>316936</v>
      </c>
      <c r="B7" s="655" t="s">
        <v>27</v>
      </c>
      <c r="C7" s="655" t="s">
        <v>3146</v>
      </c>
      <c r="D7" s="655" t="s">
        <v>3147</v>
      </c>
      <c r="E7" s="655" t="s">
        <v>2240</v>
      </c>
      <c r="F7" s="655" t="s">
        <v>3148</v>
      </c>
      <c r="G7" s="655" t="s">
        <v>6088</v>
      </c>
      <c r="H7" s="655" t="s">
        <v>23</v>
      </c>
      <c r="I7" s="655" t="s">
        <v>23</v>
      </c>
      <c r="J7" s="655" t="s">
        <v>6089</v>
      </c>
      <c r="K7" s="655" t="s">
        <v>6090</v>
      </c>
      <c r="L7" s="655" t="s">
        <v>6091</v>
      </c>
      <c r="M7" s="655" t="s">
        <v>6092</v>
      </c>
      <c r="N7" s="655" t="s">
        <v>23</v>
      </c>
      <c r="O7" s="655" t="s">
        <v>6073</v>
      </c>
      <c r="P7" s="655" t="s">
        <v>28</v>
      </c>
      <c r="Q7" s="655" t="s">
        <v>3265</v>
      </c>
    </row>
    <row r="8" spans="1:17">
      <c r="A8" s="655">
        <v>414343</v>
      </c>
      <c r="B8" s="655" t="s">
        <v>37</v>
      </c>
      <c r="C8" s="655" t="s">
        <v>3146</v>
      </c>
      <c r="D8" s="655" t="s">
        <v>3147</v>
      </c>
      <c r="E8" s="655" t="s">
        <v>2239</v>
      </c>
      <c r="F8" s="655" t="s">
        <v>3148</v>
      </c>
      <c r="G8" s="655" t="s">
        <v>6093</v>
      </c>
      <c r="H8" s="655" t="s">
        <v>23</v>
      </c>
      <c r="I8" s="655" t="s">
        <v>23</v>
      </c>
      <c r="J8" s="655" t="s">
        <v>3543</v>
      </c>
      <c r="K8" s="655" t="s">
        <v>6094</v>
      </c>
      <c r="L8" s="655" t="s">
        <v>6095</v>
      </c>
      <c r="M8" s="655" t="s">
        <v>6096</v>
      </c>
      <c r="N8" s="655" t="s">
        <v>23</v>
      </c>
      <c r="O8" s="655" t="s">
        <v>6074</v>
      </c>
      <c r="P8" s="655" t="s">
        <v>46</v>
      </c>
      <c r="Q8" s="655" t="s">
        <v>3265</v>
      </c>
    </row>
  </sheetData>
  <phoneticPr fontId="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7400-E447-4957-9086-8B2F0F4D630F}">
  <sheetPr>
    <tabColor rgb="FF00B050"/>
  </sheetPr>
  <dimension ref="A1:Q1"/>
  <sheetViews>
    <sheetView workbookViewId="0">
      <selection activeCell="S11" sqref="S11"/>
    </sheetView>
  </sheetViews>
  <sheetFormatPr defaultColWidth="9" defaultRowHeight="18.75"/>
  <cols>
    <col min="1" max="1" width="9" style="655"/>
    <col min="2" max="2" width="5.25" style="655" customWidth="1"/>
    <col min="3" max="3" width="5.625" style="655" customWidth="1"/>
    <col min="4" max="4" width="9" style="655"/>
    <col min="5" max="5" width="17.25" style="655" customWidth="1"/>
    <col min="6" max="6" width="6.125" style="655" customWidth="1"/>
    <col min="7" max="7" width="12.875" style="655" customWidth="1"/>
    <col min="8" max="8" width="9" style="655"/>
    <col min="9" max="9" width="5.375" style="655" customWidth="1"/>
    <col min="10" max="16384" width="9" style="655"/>
  </cols>
  <sheetData>
    <row r="1" spans="1:17">
      <c r="A1" s="2">
        <v>116930</v>
      </c>
      <c r="B1" s="655" t="s">
        <v>22</v>
      </c>
      <c r="C1" s="655" t="s">
        <v>3146</v>
      </c>
      <c r="D1" s="655" t="s">
        <v>3147</v>
      </c>
      <c r="E1" s="655" t="s">
        <v>2241</v>
      </c>
      <c r="F1" s="655" t="s">
        <v>3148</v>
      </c>
      <c r="G1" s="655" t="s">
        <v>3708</v>
      </c>
      <c r="H1" s="655" t="s">
        <v>3709</v>
      </c>
      <c r="I1" s="655" t="s">
        <v>23</v>
      </c>
      <c r="J1" s="655" t="s">
        <v>3710</v>
      </c>
      <c r="K1" s="655" t="s">
        <v>3711</v>
      </c>
      <c r="L1" s="655" t="s">
        <v>3712</v>
      </c>
      <c r="M1" s="655" t="s">
        <v>3713</v>
      </c>
      <c r="N1" s="655" t="s">
        <v>3714</v>
      </c>
      <c r="O1" s="655" t="s">
        <v>2242</v>
      </c>
      <c r="P1" s="655" t="s">
        <v>56</v>
      </c>
      <c r="Q1" s="655" t="s">
        <v>26</v>
      </c>
    </row>
  </sheetData>
  <phoneticPr fontI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Q3"/>
  <sheetViews>
    <sheetView workbookViewId="0">
      <selection activeCell="S11" sqref="S11"/>
    </sheetView>
  </sheetViews>
  <sheetFormatPr defaultRowHeight="18.75"/>
  <cols>
    <col min="2" max="2" width="5.25" customWidth="1"/>
    <col min="3" max="3" width="5.5" customWidth="1"/>
    <col min="5" max="5" width="29.625" style="609" customWidth="1"/>
    <col min="6" max="6" width="6.25" customWidth="1"/>
    <col min="9" max="9" width="4.75" customWidth="1"/>
  </cols>
  <sheetData>
    <row r="1" spans="1:17">
      <c r="A1">
        <v>116930</v>
      </c>
      <c r="B1" t="s">
        <v>22</v>
      </c>
      <c r="C1" t="s">
        <v>3146</v>
      </c>
      <c r="D1" t="s">
        <v>3147</v>
      </c>
      <c r="E1" s="609" t="s">
        <v>2145</v>
      </c>
      <c r="F1" t="s">
        <v>3148</v>
      </c>
      <c r="G1" t="s">
        <v>3708</v>
      </c>
      <c r="H1" t="s">
        <v>3709</v>
      </c>
      <c r="I1" t="s">
        <v>23</v>
      </c>
      <c r="J1" t="s">
        <v>3710</v>
      </c>
      <c r="K1" t="s">
        <v>3711</v>
      </c>
      <c r="L1" t="s">
        <v>3712</v>
      </c>
      <c r="M1" t="s">
        <v>3713</v>
      </c>
      <c r="N1" t="s">
        <v>3714</v>
      </c>
      <c r="O1" t="s">
        <v>2175</v>
      </c>
      <c r="P1" t="s">
        <v>42</v>
      </c>
      <c r="Q1" t="s">
        <v>26</v>
      </c>
    </row>
    <row r="3" spans="1:17">
      <c r="A3" s="600"/>
    </row>
  </sheetData>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F259"/>
  <sheetViews>
    <sheetView workbookViewId="0">
      <selection activeCell="S11" sqref="S11"/>
    </sheetView>
  </sheetViews>
  <sheetFormatPr defaultRowHeight="18.75"/>
  <cols>
    <col min="5" max="5" width="9" style="605"/>
    <col min="6" max="6" width="9" style="603"/>
  </cols>
  <sheetData>
    <row r="1" spans="1:3">
      <c r="A1" s="607">
        <v>111014</v>
      </c>
      <c r="B1" t="s">
        <v>4051</v>
      </c>
      <c r="C1" t="s">
        <v>3148</v>
      </c>
    </row>
    <row r="2" spans="1:3">
      <c r="A2" s="600">
        <v>112434</v>
      </c>
      <c r="B2" t="s">
        <v>3458</v>
      </c>
      <c r="C2" t="s">
        <v>3148</v>
      </c>
    </row>
    <row r="3" spans="1:3">
      <c r="A3" s="600">
        <v>112509</v>
      </c>
      <c r="B3" t="s">
        <v>5278</v>
      </c>
      <c r="C3" t="s">
        <v>3148</v>
      </c>
    </row>
    <row r="4" spans="1:3">
      <c r="A4" s="600">
        <v>113044</v>
      </c>
      <c r="B4" t="s">
        <v>3685</v>
      </c>
      <c r="C4" t="s">
        <v>3148</v>
      </c>
    </row>
    <row r="5" spans="1:3">
      <c r="A5" s="600">
        <v>113465</v>
      </c>
      <c r="B5" t="s">
        <v>4106</v>
      </c>
      <c r="C5" t="s">
        <v>3148</v>
      </c>
    </row>
    <row r="6" spans="1:3">
      <c r="A6" s="600">
        <v>114091</v>
      </c>
      <c r="B6" t="s">
        <v>3692</v>
      </c>
      <c r="C6" t="s">
        <v>3148</v>
      </c>
    </row>
    <row r="7" spans="1:3">
      <c r="A7" s="600">
        <v>114182</v>
      </c>
      <c r="B7" t="s">
        <v>3154</v>
      </c>
      <c r="C7" t="s">
        <v>3148</v>
      </c>
    </row>
    <row r="8" spans="1:3">
      <c r="A8" s="600">
        <v>114265</v>
      </c>
      <c r="B8" t="s">
        <v>6097</v>
      </c>
      <c r="C8" t="s">
        <v>3148</v>
      </c>
    </row>
    <row r="9" spans="1:3">
      <c r="A9" s="600">
        <v>114687</v>
      </c>
      <c r="B9" t="s">
        <v>3470</v>
      </c>
      <c r="C9" t="s">
        <v>3148</v>
      </c>
    </row>
    <row r="10" spans="1:3">
      <c r="A10" s="600">
        <v>114810</v>
      </c>
      <c r="B10" t="s">
        <v>4150</v>
      </c>
      <c r="C10" t="s">
        <v>3148</v>
      </c>
    </row>
    <row r="11" spans="1:3">
      <c r="A11" s="600">
        <v>115205</v>
      </c>
      <c r="B11" t="s">
        <v>6098</v>
      </c>
      <c r="C11" t="s">
        <v>3148</v>
      </c>
    </row>
    <row r="12" spans="1:3">
      <c r="A12" s="600">
        <v>115361</v>
      </c>
      <c r="B12" t="s">
        <v>6099</v>
      </c>
      <c r="C12" t="s">
        <v>3148</v>
      </c>
    </row>
    <row r="13" spans="1:3">
      <c r="A13" s="600">
        <v>115577</v>
      </c>
      <c r="B13" t="s">
        <v>3476</v>
      </c>
      <c r="C13" t="s">
        <v>3148</v>
      </c>
    </row>
    <row r="14" spans="1:3">
      <c r="A14" s="600">
        <v>115643</v>
      </c>
      <c r="B14" t="s">
        <v>5845</v>
      </c>
      <c r="C14" t="s">
        <v>3148</v>
      </c>
    </row>
    <row r="15" spans="1:3">
      <c r="A15" s="600">
        <v>115973</v>
      </c>
      <c r="B15" t="s">
        <v>6100</v>
      </c>
      <c r="C15" t="s">
        <v>3148</v>
      </c>
    </row>
    <row r="16" spans="1:3">
      <c r="A16" s="600">
        <v>116005</v>
      </c>
      <c r="B16" t="s">
        <v>6068</v>
      </c>
      <c r="C16" t="s">
        <v>3148</v>
      </c>
    </row>
    <row r="17" spans="1:3">
      <c r="A17" s="600">
        <v>116229</v>
      </c>
      <c r="B17" t="s">
        <v>5849</v>
      </c>
      <c r="C17" t="s">
        <v>3148</v>
      </c>
    </row>
    <row r="18" spans="1:3">
      <c r="A18" s="600">
        <v>116278</v>
      </c>
      <c r="B18" t="s">
        <v>3700</v>
      </c>
      <c r="C18" t="s">
        <v>3148</v>
      </c>
    </row>
    <row r="19" spans="1:3">
      <c r="A19" s="600">
        <v>116500</v>
      </c>
      <c r="B19" t="s">
        <v>3170</v>
      </c>
      <c r="C19" t="s">
        <v>3148</v>
      </c>
    </row>
    <row r="20" spans="1:3">
      <c r="A20" s="600">
        <v>116765</v>
      </c>
      <c r="B20" t="s">
        <v>3180</v>
      </c>
      <c r="C20" t="s">
        <v>3148</v>
      </c>
    </row>
    <row r="21" spans="1:3">
      <c r="A21" s="600">
        <v>116930</v>
      </c>
      <c r="B21" t="s">
        <v>3708</v>
      </c>
      <c r="C21" t="s">
        <v>3148</v>
      </c>
    </row>
    <row r="22" spans="1:3">
      <c r="A22" s="600">
        <v>116989</v>
      </c>
      <c r="B22" t="s">
        <v>3481</v>
      </c>
      <c r="C22" t="s">
        <v>3148</v>
      </c>
    </row>
    <row r="23" spans="1:3">
      <c r="A23" s="600">
        <v>117409</v>
      </c>
      <c r="B23" t="s">
        <v>3715</v>
      </c>
      <c r="C23" t="s">
        <v>3148</v>
      </c>
    </row>
    <row r="24" spans="1:3">
      <c r="A24" s="600">
        <v>117961</v>
      </c>
      <c r="B24" t="s">
        <v>5709</v>
      </c>
      <c r="C24" t="s">
        <v>3148</v>
      </c>
    </row>
    <row r="25" spans="1:3">
      <c r="A25" s="600">
        <v>118035</v>
      </c>
      <c r="B25" t="s">
        <v>3425</v>
      </c>
      <c r="C25" t="s">
        <v>3148</v>
      </c>
    </row>
    <row r="26" spans="1:3">
      <c r="A26" s="600">
        <v>118100</v>
      </c>
      <c r="B26" t="s">
        <v>3432</v>
      </c>
      <c r="C26" t="s">
        <v>3148</v>
      </c>
    </row>
    <row r="27" spans="1:3">
      <c r="A27" s="600">
        <v>210097</v>
      </c>
      <c r="B27" t="s">
        <v>3201</v>
      </c>
      <c r="C27" t="s">
        <v>3148</v>
      </c>
    </row>
    <row r="28" spans="1:3">
      <c r="A28" s="600">
        <v>210246</v>
      </c>
      <c r="B28" t="s">
        <v>3207</v>
      </c>
      <c r="C28" t="s">
        <v>3148</v>
      </c>
    </row>
    <row r="29" spans="1:3">
      <c r="A29" s="600">
        <v>210428</v>
      </c>
      <c r="B29" t="s">
        <v>6101</v>
      </c>
      <c r="C29" t="s">
        <v>3148</v>
      </c>
    </row>
    <row r="30" spans="1:3">
      <c r="A30" s="600">
        <v>211772</v>
      </c>
      <c r="B30" t="s">
        <v>3487</v>
      </c>
      <c r="C30" t="s">
        <v>3148</v>
      </c>
    </row>
    <row r="31" spans="1:3">
      <c r="A31" s="600">
        <v>212192</v>
      </c>
      <c r="B31" t="s">
        <v>6102</v>
      </c>
      <c r="C31" t="s">
        <v>3148</v>
      </c>
    </row>
    <row r="32" spans="1:3">
      <c r="A32" s="600">
        <v>212283</v>
      </c>
      <c r="B32" t="s">
        <v>6103</v>
      </c>
      <c r="C32" t="s">
        <v>3148</v>
      </c>
    </row>
    <row r="33" spans="1:3">
      <c r="A33" s="600">
        <v>212911</v>
      </c>
      <c r="B33" t="s">
        <v>3720</v>
      </c>
      <c r="C33" t="s">
        <v>3148</v>
      </c>
    </row>
    <row r="34" spans="1:3">
      <c r="A34" s="600">
        <v>212978</v>
      </c>
      <c r="B34" t="s">
        <v>6104</v>
      </c>
      <c r="C34" t="s">
        <v>3148</v>
      </c>
    </row>
    <row r="35" spans="1:3">
      <c r="A35" s="600">
        <v>213208</v>
      </c>
      <c r="B35" t="s">
        <v>3219</v>
      </c>
      <c r="C35" t="s">
        <v>3148</v>
      </c>
    </row>
    <row r="36" spans="1:3">
      <c r="A36" s="600">
        <v>310558</v>
      </c>
      <c r="B36" t="s">
        <v>4057</v>
      </c>
      <c r="C36" t="s">
        <v>3148</v>
      </c>
    </row>
    <row r="37" spans="1:3">
      <c r="A37" s="600">
        <v>310640</v>
      </c>
      <c r="B37" t="s">
        <v>3495</v>
      </c>
      <c r="C37" t="s">
        <v>3148</v>
      </c>
    </row>
    <row r="38" spans="1:3">
      <c r="A38" s="600">
        <v>310947</v>
      </c>
      <c r="B38" t="s">
        <v>3502</v>
      </c>
      <c r="C38" t="s">
        <v>3148</v>
      </c>
    </row>
    <row r="39" spans="1:3">
      <c r="A39" s="600">
        <v>311184</v>
      </c>
      <c r="B39" t="s">
        <v>3730</v>
      </c>
      <c r="C39" t="s">
        <v>3148</v>
      </c>
    </row>
    <row r="40" spans="1:3">
      <c r="A40" s="600">
        <v>312356</v>
      </c>
      <c r="B40" t="s">
        <v>3509</v>
      </c>
      <c r="C40" t="s">
        <v>3148</v>
      </c>
    </row>
    <row r="41" spans="1:3">
      <c r="A41" s="600">
        <v>312414</v>
      </c>
      <c r="B41" t="s">
        <v>3738</v>
      </c>
      <c r="C41" t="s">
        <v>3148</v>
      </c>
    </row>
    <row r="42" spans="1:3">
      <c r="A42" s="600">
        <v>312463</v>
      </c>
      <c r="B42" t="s">
        <v>6105</v>
      </c>
      <c r="C42" t="s">
        <v>3148</v>
      </c>
    </row>
    <row r="43" spans="1:3">
      <c r="A43" s="600">
        <v>312471</v>
      </c>
      <c r="B43" t="s">
        <v>3743</v>
      </c>
      <c r="C43" t="s">
        <v>3148</v>
      </c>
    </row>
    <row r="44" spans="1:3">
      <c r="A44" s="600">
        <v>312943</v>
      </c>
      <c r="B44" t="s">
        <v>3524</v>
      </c>
      <c r="C44" t="s">
        <v>3148</v>
      </c>
    </row>
    <row r="45" spans="1:3">
      <c r="A45" s="600">
        <v>313172</v>
      </c>
      <c r="B45" t="s">
        <v>3752</v>
      </c>
      <c r="C45" t="s">
        <v>3148</v>
      </c>
    </row>
    <row r="46" spans="1:3">
      <c r="A46" s="600">
        <v>313198</v>
      </c>
      <c r="B46" t="s">
        <v>3759</v>
      </c>
      <c r="C46" t="s">
        <v>3148</v>
      </c>
    </row>
    <row r="47" spans="1:3">
      <c r="A47" s="600">
        <v>313263</v>
      </c>
      <c r="B47" t="s">
        <v>6106</v>
      </c>
      <c r="C47" t="s">
        <v>3148</v>
      </c>
    </row>
    <row r="48" spans="1:3">
      <c r="A48" s="600">
        <v>313271</v>
      </c>
      <c r="B48" t="s">
        <v>6107</v>
      </c>
      <c r="C48" t="s">
        <v>3148</v>
      </c>
    </row>
    <row r="49" spans="1:3">
      <c r="A49" s="600">
        <v>313412</v>
      </c>
      <c r="B49" t="s">
        <v>6108</v>
      </c>
      <c r="C49" t="s">
        <v>3148</v>
      </c>
    </row>
    <row r="50" spans="1:3">
      <c r="A50" s="600">
        <v>313586</v>
      </c>
      <c r="B50" t="s">
        <v>3226</v>
      </c>
      <c r="C50" t="s">
        <v>3148</v>
      </c>
    </row>
    <row r="51" spans="1:3">
      <c r="A51" s="600">
        <v>314899</v>
      </c>
      <c r="B51" t="s">
        <v>6109</v>
      </c>
      <c r="C51" t="s">
        <v>3148</v>
      </c>
    </row>
    <row r="52" spans="1:3">
      <c r="A52" s="600">
        <v>314964</v>
      </c>
      <c r="B52" t="s">
        <v>6110</v>
      </c>
      <c r="C52" t="s">
        <v>3148</v>
      </c>
    </row>
    <row r="53" spans="1:3">
      <c r="A53" s="600">
        <v>315946</v>
      </c>
      <c r="B53" t="s">
        <v>5743</v>
      </c>
      <c r="C53" t="s">
        <v>3148</v>
      </c>
    </row>
    <row r="54" spans="1:3">
      <c r="A54" s="600">
        <v>315995</v>
      </c>
      <c r="B54" t="s">
        <v>6111</v>
      </c>
      <c r="C54" t="s">
        <v>3148</v>
      </c>
    </row>
    <row r="55" spans="1:3">
      <c r="A55" s="600">
        <v>316274</v>
      </c>
      <c r="B55" t="s">
        <v>3766</v>
      </c>
      <c r="C55" t="s">
        <v>3148</v>
      </c>
    </row>
    <row r="56" spans="1:3">
      <c r="A56" s="600">
        <v>316639</v>
      </c>
      <c r="B56" t="s">
        <v>6112</v>
      </c>
      <c r="C56" t="s">
        <v>3148</v>
      </c>
    </row>
    <row r="57" spans="1:3">
      <c r="A57" s="600">
        <v>316738</v>
      </c>
      <c r="B57" t="s">
        <v>6113</v>
      </c>
      <c r="C57" t="s">
        <v>3148</v>
      </c>
    </row>
    <row r="58" spans="1:3">
      <c r="A58" s="600">
        <v>316860</v>
      </c>
      <c r="B58" t="s">
        <v>3771</v>
      </c>
      <c r="C58" t="s">
        <v>3148</v>
      </c>
    </row>
    <row r="59" spans="1:3">
      <c r="A59" s="600">
        <v>317074</v>
      </c>
      <c r="B59" t="s">
        <v>3276</v>
      </c>
      <c r="C59" t="s">
        <v>3148</v>
      </c>
    </row>
    <row r="60" spans="1:3">
      <c r="A60" s="600">
        <v>317132</v>
      </c>
      <c r="B60" t="s">
        <v>3778</v>
      </c>
      <c r="C60" t="s">
        <v>3148</v>
      </c>
    </row>
    <row r="61" spans="1:3">
      <c r="A61" s="600">
        <v>317355</v>
      </c>
      <c r="B61" t="s">
        <v>3530</v>
      </c>
      <c r="C61" t="s">
        <v>3148</v>
      </c>
    </row>
    <row r="62" spans="1:3">
      <c r="A62" s="600">
        <v>317645</v>
      </c>
      <c r="B62" t="s">
        <v>5960</v>
      </c>
      <c r="C62" t="s">
        <v>3148</v>
      </c>
    </row>
    <row r="63" spans="1:3">
      <c r="A63" s="600">
        <v>410440</v>
      </c>
      <c r="B63" t="s">
        <v>4063</v>
      </c>
      <c r="C63" t="s">
        <v>3148</v>
      </c>
    </row>
    <row r="64" spans="1:3">
      <c r="A64" s="600">
        <v>410796</v>
      </c>
      <c r="B64" t="s">
        <v>4070</v>
      </c>
      <c r="C64" t="s">
        <v>3148</v>
      </c>
    </row>
    <row r="65" spans="1:3">
      <c r="A65" s="600">
        <v>410838</v>
      </c>
      <c r="B65" t="s">
        <v>3536</v>
      </c>
      <c r="C65" t="s">
        <v>3148</v>
      </c>
    </row>
    <row r="66" spans="1:3">
      <c r="A66" s="600">
        <v>411489</v>
      </c>
      <c r="B66" t="s">
        <v>3541</v>
      </c>
      <c r="C66" t="s">
        <v>3148</v>
      </c>
    </row>
    <row r="67" spans="1:3">
      <c r="A67" s="600">
        <v>411497</v>
      </c>
      <c r="B67" t="s">
        <v>3786</v>
      </c>
      <c r="C67" t="s">
        <v>3148</v>
      </c>
    </row>
    <row r="68" spans="1:3">
      <c r="A68" s="600">
        <v>411737</v>
      </c>
      <c r="B68" t="s">
        <v>3438</v>
      </c>
      <c r="C68" t="s">
        <v>3148</v>
      </c>
    </row>
    <row r="69" spans="1:3">
      <c r="A69" s="600">
        <v>412222</v>
      </c>
      <c r="B69" t="s">
        <v>6114</v>
      </c>
      <c r="C69" t="s">
        <v>3148</v>
      </c>
    </row>
    <row r="70" spans="1:3">
      <c r="A70" s="600">
        <v>412339</v>
      </c>
      <c r="B70" t="s">
        <v>3548</v>
      </c>
      <c r="C70" t="s">
        <v>3148</v>
      </c>
    </row>
    <row r="71" spans="1:3">
      <c r="A71" s="600">
        <v>412545</v>
      </c>
      <c r="B71" t="s">
        <v>3554</v>
      </c>
      <c r="C71" t="s">
        <v>3148</v>
      </c>
    </row>
    <row r="72" spans="1:3">
      <c r="A72" s="600">
        <v>413584</v>
      </c>
      <c r="B72" t="s">
        <v>3305</v>
      </c>
      <c r="C72" t="s">
        <v>3148</v>
      </c>
    </row>
    <row r="73" spans="1:3">
      <c r="A73" s="600">
        <v>414145</v>
      </c>
      <c r="B73" t="s">
        <v>6115</v>
      </c>
      <c r="C73" t="s">
        <v>3148</v>
      </c>
    </row>
    <row r="74" spans="1:3">
      <c r="A74" s="600">
        <v>414434</v>
      </c>
      <c r="B74" t="s">
        <v>3801</v>
      </c>
      <c r="C74" t="s">
        <v>3148</v>
      </c>
    </row>
    <row r="75" spans="1:3">
      <c r="A75" s="600">
        <v>414889</v>
      </c>
      <c r="B75" t="s">
        <v>6116</v>
      </c>
      <c r="C75" t="s">
        <v>3148</v>
      </c>
    </row>
    <row r="76" spans="1:3">
      <c r="A76" s="600">
        <v>415431</v>
      </c>
      <c r="B76" t="s">
        <v>2096</v>
      </c>
      <c r="C76" t="s">
        <v>3148</v>
      </c>
    </row>
    <row r="77" spans="1:3">
      <c r="A77" s="600">
        <v>415498</v>
      </c>
      <c r="B77" t="s">
        <v>3981</v>
      </c>
      <c r="C77" t="s">
        <v>3148</v>
      </c>
    </row>
    <row r="78" spans="1:3">
      <c r="A78" s="600">
        <v>415571</v>
      </c>
      <c r="B78" t="s">
        <v>3808</v>
      </c>
      <c r="C78" t="s">
        <v>3148</v>
      </c>
    </row>
    <row r="79" spans="1:3">
      <c r="A79" s="600">
        <v>415688</v>
      </c>
      <c r="B79" t="s">
        <v>6117</v>
      </c>
      <c r="C79" t="s">
        <v>3148</v>
      </c>
    </row>
    <row r="80" spans="1:3">
      <c r="A80" s="600">
        <v>416066</v>
      </c>
      <c r="B80" t="s">
        <v>6118</v>
      </c>
      <c r="C80" t="s">
        <v>3148</v>
      </c>
    </row>
    <row r="81" spans="1:3">
      <c r="A81" s="600">
        <v>416256</v>
      </c>
      <c r="B81" t="s">
        <v>5489</v>
      </c>
      <c r="C81" t="s">
        <v>3148</v>
      </c>
    </row>
    <row r="82" spans="1:3">
      <c r="A82" s="600">
        <v>416280</v>
      </c>
      <c r="B82" t="s">
        <v>3815</v>
      </c>
      <c r="C82" t="s">
        <v>3148</v>
      </c>
    </row>
    <row r="83" spans="1:3">
      <c r="A83" s="600">
        <v>416678</v>
      </c>
      <c r="B83" t="s">
        <v>6119</v>
      </c>
      <c r="C83" t="s">
        <v>3148</v>
      </c>
    </row>
    <row r="84" spans="1:3">
      <c r="A84" s="600">
        <v>417015</v>
      </c>
      <c r="B84" t="s">
        <v>6120</v>
      </c>
      <c r="C84" t="s">
        <v>3148</v>
      </c>
    </row>
    <row r="85" spans="1:3">
      <c r="A85" s="2">
        <v>417049</v>
      </c>
      <c r="B85" t="s">
        <v>6121</v>
      </c>
      <c r="C85" t="s">
        <v>3148</v>
      </c>
    </row>
    <row r="86" spans="1:3">
      <c r="A86" s="2">
        <v>417726</v>
      </c>
      <c r="B86" t="s">
        <v>6122</v>
      </c>
      <c r="C86" t="s">
        <v>3148</v>
      </c>
    </row>
    <row r="87" spans="1:3">
      <c r="A87" s="2">
        <v>417841</v>
      </c>
      <c r="B87" t="s">
        <v>3822</v>
      </c>
      <c r="C87" t="s">
        <v>3148</v>
      </c>
    </row>
    <row r="88" spans="1:3">
      <c r="A88" s="2">
        <v>418021</v>
      </c>
      <c r="B88" t="s">
        <v>6123</v>
      </c>
      <c r="C88" t="s">
        <v>3148</v>
      </c>
    </row>
    <row r="89" spans="1:3">
      <c r="A89" s="2">
        <v>418070</v>
      </c>
      <c r="B89" t="s">
        <v>6124</v>
      </c>
      <c r="C89" t="s">
        <v>3148</v>
      </c>
    </row>
    <row r="90" spans="1:3">
      <c r="A90" s="2">
        <v>418492</v>
      </c>
      <c r="B90" t="s">
        <v>3566</v>
      </c>
      <c r="C90" t="s">
        <v>3148</v>
      </c>
    </row>
    <row r="91" spans="1:3">
      <c r="A91" s="2">
        <v>418609</v>
      </c>
      <c r="B91" t="s">
        <v>3352</v>
      </c>
      <c r="C91" t="s">
        <v>3148</v>
      </c>
    </row>
    <row r="92" spans="1:3">
      <c r="A92" s="2">
        <v>510884</v>
      </c>
      <c r="B92" t="s">
        <v>6125</v>
      </c>
      <c r="C92" t="s">
        <v>3148</v>
      </c>
    </row>
    <row r="93" spans="1:3">
      <c r="A93" s="2">
        <v>511254</v>
      </c>
      <c r="B93" t="s">
        <v>3572</v>
      </c>
      <c r="C93" t="s">
        <v>3148</v>
      </c>
    </row>
    <row r="94" spans="1:3">
      <c r="A94" s="2">
        <v>511429</v>
      </c>
      <c r="B94" t="s">
        <v>3829</v>
      </c>
      <c r="C94" t="s">
        <v>3148</v>
      </c>
    </row>
    <row r="95" spans="1:3">
      <c r="A95" s="2">
        <v>511460</v>
      </c>
      <c r="B95" t="s">
        <v>6126</v>
      </c>
      <c r="C95" t="s">
        <v>3148</v>
      </c>
    </row>
    <row r="96" spans="1:3">
      <c r="A96" s="2">
        <v>511494</v>
      </c>
      <c r="B96" t="s">
        <v>6127</v>
      </c>
      <c r="C96" t="s">
        <v>3148</v>
      </c>
    </row>
    <row r="97" spans="1:3">
      <c r="A97" s="2">
        <v>710021</v>
      </c>
      <c r="B97" t="s">
        <v>3578</v>
      </c>
      <c r="C97" t="s">
        <v>3148</v>
      </c>
    </row>
    <row r="98" spans="1:3">
      <c r="A98" s="2">
        <v>710450</v>
      </c>
      <c r="B98" t="s">
        <v>3836</v>
      </c>
      <c r="C98" t="s">
        <v>3148</v>
      </c>
    </row>
    <row r="99" spans="1:3">
      <c r="A99" s="2">
        <v>710831</v>
      </c>
      <c r="B99" t="s">
        <v>3842</v>
      </c>
      <c r="C99" t="s">
        <v>3148</v>
      </c>
    </row>
    <row r="100" spans="1:3">
      <c r="A100" s="2">
        <v>711516</v>
      </c>
      <c r="B100" t="s">
        <v>3848</v>
      </c>
      <c r="C100" t="s">
        <v>3148</v>
      </c>
    </row>
    <row r="101" spans="1:3">
      <c r="A101" s="2">
        <v>711706</v>
      </c>
      <c r="B101" t="s">
        <v>3585</v>
      </c>
      <c r="C101" t="s">
        <v>3148</v>
      </c>
    </row>
    <row r="102" spans="1:3">
      <c r="A102" s="2">
        <v>810672</v>
      </c>
      <c r="B102" t="s">
        <v>3592</v>
      </c>
      <c r="C102" t="s">
        <v>3148</v>
      </c>
    </row>
    <row r="103" spans="1:3">
      <c r="A103" s="2">
        <v>810698</v>
      </c>
      <c r="B103" t="s">
        <v>4010</v>
      </c>
      <c r="C103" t="s">
        <v>3148</v>
      </c>
    </row>
    <row r="104" spans="1:3">
      <c r="A104" s="2">
        <v>810763</v>
      </c>
      <c r="B104" t="s">
        <v>6128</v>
      </c>
      <c r="C104" t="s">
        <v>3148</v>
      </c>
    </row>
    <row r="105" spans="1:3">
      <c r="A105" s="2">
        <v>810946</v>
      </c>
      <c r="B105" t="s">
        <v>4017</v>
      </c>
      <c r="C105" t="s">
        <v>3148</v>
      </c>
    </row>
    <row r="106" spans="1:3">
      <c r="A106" s="2">
        <v>910449</v>
      </c>
      <c r="B106" t="s">
        <v>3599</v>
      </c>
      <c r="C106" t="s">
        <v>3148</v>
      </c>
    </row>
    <row r="107" spans="1:3">
      <c r="A107" s="2">
        <v>910605</v>
      </c>
      <c r="B107" t="s">
        <v>3859</v>
      </c>
      <c r="C107" t="s">
        <v>3148</v>
      </c>
    </row>
    <row r="108" spans="1:3">
      <c r="A108" s="2">
        <v>1010413</v>
      </c>
      <c r="B108" t="s">
        <v>3606</v>
      </c>
      <c r="C108" t="s">
        <v>3148</v>
      </c>
    </row>
    <row r="109" spans="1:3">
      <c r="A109" s="2">
        <v>1010561</v>
      </c>
      <c r="B109" t="s">
        <v>3866</v>
      </c>
      <c r="C109" t="s">
        <v>3148</v>
      </c>
    </row>
    <row r="110" spans="1:3">
      <c r="A110" s="2">
        <v>1010660</v>
      </c>
      <c r="B110" t="s">
        <v>3613</v>
      </c>
      <c r="C110" t="s">
        <v>3148</v>
      </c>
    </row>
    <row r="111" spans="1:3">
      <c r="A111" s="2">
        <v>1010678</v>
      </c>
      <c r="B111" t="s">
        <v>6129</v>
      </c>
      <c r="C111" t="s">
        <v>3148</v>
      </c>
    </row>
    <row r="112" spans="1:3">
      <c r="A112" s="2">
        <v>1110080</v>
      </c>
      <c r="B112" t="s">
        <v>3872</v>
      </c>
      <c r="C112" t="s">
        <v>3148</v>
      </c>
    </row>
    <row r="113" spans="1:3">
      <c r="A113" s="2">
        <v>1110122</v>
      </c>
      <c r="B113" t="s">
        <v>4976</v>
      </c>
      <c r="C113" t="s">
        <v>3148</v>
      </c>
    </row>
    <row r="114" spans="1:3">
      <c r="A114" s="2">
        <v>1110262</v>
      </c>
      <c r="B114" t="s">
        <v>3879</v>
      </c>
      <c r="C114" t="s">
        <v>3148</v>
      </c>
    </row>
    <row r="115" spans="1:3">
      <c r="A115">
        <v>1210021</v>
      </c>
      <c r="B115" t="s">
        <v>3885</v>
      </c>
      <c r="C115" t="s">
        <v>3148</v>
      </c>
    </row>
    <row r="116" spans="1:3">
      <c r="A116">
        <v>1210195</v>
      </c>
      <c r="B116" t="s">
        <v>6130</v>
      </c>
      <c r="C116" t="s">
        <v>3148</v>
      </c>
    </row>
    <row r="117" spans="1:3">
      <c r="A117">
        <v>1210294</v>
      </c>
      <c r="B117" t="s">
        <v>3891</v>
      </c>
      <c r="C117" t="s">
        <v>3148</v>
      </c>
    </row>
    <row r="118" spans="1:3">
      <c r="A118">
        <v>1210336</v>
      </c>
      <c r="B118" t="s">
        <v>3619</v>
      </c>
      <c r="C118" t="s">
        <v>3148</v>
      </c>
    </row>
    <row r="119" spans="1:3">
      <c r="A119">
        <v>1210443</v>
      </c>
      <c r="B119" t="s">
        <v>6131</v>
      </c>
      <c r="C119" t="s">
        <v>3148</v>
      </c>
    </row>
    <row r="120" spans="1:3">
      <c r="A120">
        <v>1210476</v>
      </c>
      <c r="B120" t="s">
        <v>3625</v>
      </c>
      <c r="C120" t="s">
        <v>3148</v>
      </c>
    </row>
    <row r="121" spans="1:3">
      <c r="A121">
        <v>1310243</v>
      </c>
      <c r="B121" t="s">
        <v>6039</v>
      </c>
      <c r="C121" t="s">
        <v>3148</v>
      </c>
    </row>
    <row r="122" spans="1:3">
      <c r="A122">
        <v>1310318</v>
      </c>
      <c r="B122" t="s">
        <v>3898</v>
      </c>
      <c r="C122" t="s">
        <v>3148</v>
      </c>
    </row>
    <row r="123" spans="1:3">
      <c r="A123">
        <v>1310508</v>
      </c>
      <c r="B123" t="s">
        <v>3904</v>
      </c>
      <c r="C123" t="s">
        <v>3148</v>
      </c>
    </row>
    <row r="124" spans="1:3">
      <c r="A124">
        <v>1410035</v>
      </c>
      <c r="B124" t="s">
        <v>3632</v>
      </c>
      <c r="C124" t="s">
        <v>3148</v>
      </c>
    </row>
    <row r="125" spans="1:3">
      <c r="A125">
        <v>1410043</v>
      </c>
      <c r="B125" t="s">
        <v>4075</v>
      </c>
      <c r="C125" t="s">
        <v>3148</v>
      </c>
    </row>
    <row r="126" spans="1:3">
      <c r="A126">
        <v>2011154</v>
      </c>
      <c r="B126" t="s">
        <v>3638</v>
      </c>
      <c r="C126" t="s">
        <v>3148</v>
      </c>
    </row>
    <row r="127" spans="1:3">
      <c r="A127">
        <v>2012129</v>
      </c>
      <c r="B127" t="s">
        <v>3393</v>
      </c>
      <c r="C127" t="s">
        <v>3148</v>
      </c>
    </row>
    <row r="128" spans="1:3">
      <c r="A128">
        <v>2310655</v>
      </c>
      <c r="B128" t="s">
        <v>3912</v>
      </c>
      <c r="C128" t="s">
        <v>3148</v>
      </c>
    </row>
    <row r="129" spans="1:3">
      <c r="A129">
        <v>2511120</v>
      </c>
      <c r="B129" t="s">
        <v>5146</v>
      </c>
      <c r="C129" t="s">
        <v>3148</v>
      </c>
    </row>
    <row r="130" spans="1:3">
      <c r="A130">
        <v>2511211</v>
      </c>
      <c r="B130" t="s">
        <v>5153</v>
      </c>
      <c r="C130" t="s">
        <v>3148</v>
      </c>
    </row>
    <row r="131" spans="1:3">
      <c r="A131">
        <v>2610724</v>
      </c>
      <c r="B131" t="s">
        <v>3646</v>
      </c>
      <c r="C131" t="s">
        <v>3148</v>
      </c>
    </row>
    <row r="132" spans="1:3">
      <c r="A132">
        <v>2710441</v>
      </c>
      <c r="B132" t="s">
        <v>3920</v>
      </c>
      <c r="C132" t="s">
        <v>3148</v>
      </c>
    </row>
    <row r="133" spans="1:3">
      <c r="A133">
        <v>2810167</v>
      </c>
      <c r="B133" t="s">
        <v>3925</v>
      </c>
      <c r="C133" t="s">
        <v>3148</v>
      </c>
    </row>
    <row r="134" spans="1:3">
      <c r="A134">
        <v>2910041</v>
      </c>
      <c r="B134" t="s">
        <v>3659</v>
      </c>
      <c r="C134" t="s">
        <v>3148</v>
      </c>
    </row>
    <row r="135" spans="1:3">
      <c r="A135">
        <v>2910728</v>
      </c>
      <c r="B135" t="s">
        <v>6132</v>
      </c>
      <c r="C135" t="s">
        <v>3148</v>
      </c>
    </row>
    <row r="136" spans="1:3">
      <c r="A136">
        <v>3111268</v>
      </c>
      <c r="B136" t="s">
        <v>6133</v>
      </c>
      <c r="C136" t="s">
        <v>3148</v>
      </c>
    </row>
    <row r="137" spans="1:3">
      <c r="A137">
        <v>3111532</v>
      </c>
      <c r="B137" t="s">
        <v>3666</v>
      </c>
      <c r="C137" t="s">
        <v>3148</v>
      </c>
    </row>
    <row r="138" spans="1:3">
      <c r="A138">
        <v>3111573</v>
      </c>
      <c r="B138" t="s">
        <v>3672</v>
      </c>
      <c r="C138" t="s">
        <v>3148</v>
      </c>
    </row>
    <row r="139" spans="1:3">
      <c r="A139">
        <v>3210342</v>
      </c>
      <c r="B139" t="s">
        <v>4034</v>
      </c>
      <c r="C139" t="s">
        <v>3148</v>
      </c>
    </row>
    <row r="140" spans="1:3">
      <c r="A140">
        <v>3210524</v>
      </c>
      <c r="B140" t="s">
        <v>5819</v>
      </c>
      <c r="C140" t="s">
        <v>3148</v>
      </c>
    </row>
    <row r="141" spans="1:3">
      <c r="A141">
        <v>3211076</v>
      </c>
      <c r="B141" t="s">
        <v>6134</v>
      </c>
      <c r="C141" t="s">
        <v>3148</v>
      </c>
    </row>
    <row r="142" spans="1:3">
      <c r="A142">
        <v>3211209</v>
      </c>
      <c r="B142" t="s">
        <v>3939</v>
      </c>
      <c r="C142" t="s">
        <v>3148</v>
      </c>
    </row>
    <row r="143" spans="1:3">
      <c r="A143">
        <v>3310704</v>
      </c>
      <c r="B143" t="s">
        <v>3677</v>
      </c>
      <c r="C143" t="s">
        <v>3148</v>
      </c>
    </row>
    <row r="144" spans="1:3">
      <c r="A144">
        <v>5010021</v>
      </c>
      <c r="B144" t="s">
        <v>3951</v>
      </c>
      <c r="C144" t="s">
        <v>3148</v>
      </c>
    </row>
    <row r="145" spans="1:3">
      <c r="A145">
        <v>5010047</v>
      </c>
      <c r="B145" t="s">
        <v>5827</v>
      </c>
      <c r="C145" t="s">
        <v>3148</v>
      </c>
    </row>
    <row r="146" spans="1:3">
      <c r="A146" t="s">
        <v>786</v>
      </c>
    </row>
    <row r="147" spans="1:3">
      <c r="A147" t="s">
        <v>786</v>
      </c>
    </row>
    <row r="148" spans="1:3">
      <c r="A148" t="s">
        <v>786</v>
      </c>
    </row>
    <row r="149" spans="1:3">
      <c r="A149" t="s">
        <v>786</v>
      </c>
    </row>
    <row r="150" spans="1:3">
      <c r="A150" t="s">
        <v>786</v>
      </c>
    </row>
    <row r="151" spans="1:3">
      <c r="A151" t="s">
        <v>786</v>
      </c>
    </row>
    <row r="152" spans="1:3">
      <c r="A152" t="s">
        <v>786</v>
      </c>
    </row>
    <row r="153" spans="1:3">
      <c r="A153" t="s">
        <v>786</v>
      </c>
    </row>
    <row r="154" spans="1:3">
      <c r="A154" t="s">
        <v>786</v>
      </c>
    </row>
    <row r="155" spans="1:3">
      <c r="A155" t="s">
        <v>786</v>
      </c>
    </row>
    <row r="156" spans="1:3">
      <c r="A156" t="s">
        <v>786</v>
      </c>
    </row>
    <row r="157" spans="1:3">
      <c r="A157" t="s">
        <v>786</v>
      </c>
    </row>
    <row r="158" spans="1:3">
      <c r="A158" t="s">
        <v>786</v>
      </c>
    </row>
    <row r="159" spans="1:3">
      <c r="A159" t="s">
        <v>786</v>
      </c>
    </row>
    <row r="160" spans="1:3">
      <c r="A160" t="s">
        <v>786</v>
      </c>
    </row>
    <row r="161" spans="1:1">
      <c r="A161" t="s">
        <v>786</v>
      </c>
    </row>
    <row r="162" spans="1:1">
      <c r="A162" t="s">
        <v>786</v>
      </c>
    </row>
    <row r="163" spans="1:1">
      <c r="A163" t="s">
        <v>786</v>
      </c>
    </row>
    <row r="164" spans="1:1">
      <c r="A164" t="s">
        <v>786</v>
      </c>
    </row>
    <row r="165" spans="1:1">
      <c r="A165" t="s">
        <v>786</v>
      </c>
    </row>
    <row r="166" spans="1:1">
      <c r="A166" t="s">
        <v>786</v>
      </c>
    </row>
    <row r="167" spans="1:1">
      <c r="A167" t="s">
        <v>786</v>
      </c>
    </row>
    <row r="168" spans="1:1">
      <c r="A168" t="s">
        <v>786</v>
      </c>
    </row>
    <row r="169" spans="1:1">
      <c r="A169" t="s">
        <v>786</v>
      </c>
    </row>
    <row r="170" spans="1:1">
      <c r="A170" t="s">
        <v>786</v>
      </c>
    </row>
    <row r="171" spans="1:1">
      <c r="A171" t="s">
        <v>786</v>
      </c>
    </row>
    <row r="172" spans="1:1">
      <c r="A172" t="s">
        <v>786</v>
      </c>
    </row>
    <row r="173" spans="1:1">
      <c r="A173" t="s">
        <v>786</v>
      </c>
    </row>
    <row r="174" spans="1:1">
      <c r="A174" t="s">
        <v>786</v>
      </c>
    </row>
    <row r="175" spans="1:1">
      <c r="A175" t="s">
        <v>786</v>
      </c>
    </row>
    <row r="176" spans="1:1">
      <c r="A176" t="s">
        <v>786</v>
      </c>
    </row>
    <row r="177" spans="1:1">
      <c r="A177" t="s">
        <v>786</v>
      </c>
    </row>
    <row r="178" spans="1:1">
      <c r="A178" t="s">
        <v>786</v>
      </c>
    </row>
    <row r="179" spans="1:1">
      <c r="A179" t="s">
        <v>786</v>
      </c>
    </row>
    <row r="180" spans="1:1">
      <c r="A180" t="s">
        <v>786</v>
      </c>
    </row>
    <row r="181" spans="1:1">
      <c r="A181" t="s">
        <v>786</v>
      </c>
    </row>
    <row r="182" spans="1:1">
      <c r="A182" t="s">
        <v>786</v>
      </c>
    </row>
    <row r="183" spans="1:1">
      <c r="A183" t="s">
        <v>786</v>
      </c>
    </row>
    <row r="184" spans="1:1">
      <c r="A184" t="s">
        <v>786</v>
      </c>
    </row>
    <row r="185" spans="1:1">
      <c r="A185" t="s">
        <v>786</v>
      </c>
    </row>
    <row r="186" spans="1:1">
      <c r="A186" t="s">
        <v>786</v>
      </c>
    </row>
    <row r="187" spans="1:1">
      <c r="A187" t="s">
        <v>786</v>
      </c>
    </row>
    <row r="188" spans="1:1">
      <c r="A188" t="s">
        <v>786</v>
      </c>
    </row>
    <row r="189" spans="1:1">
      <c r="A189" t="s">
        <v>786</v>
      </c>
    </row>
    <row r="190" spans="1:1">
      <c r="A190" t="s">
        <v>786</v>
      </c>
    </row>
    <row r="191" spans="1:1">
      <c r="A191" t="s">
        <v>786</v>
      </c>
    </row>
    <row r="192" spans="1:1">
      <c r="A192" t="s">
        <v>786</v>
      </c>
    </row>
    <row r="193" spans="1:1">
      <c r="A193" t="s">
        <v>786</v>
      </c>
    </row>
    <row r="194" spans="1:1">
      <c r="A194" t="s">
        <v>786</v>
      </c>
    </row>
    <row r="195" spans="1:1">
      <c r="A195" t="s">
        <v>786</v>
      </c>
    </row>
    <row r="196" spans="1:1">
      <c r="A196" t="s">
        <v>786</v>
      </c>
    </row>
    <row r="197" spans="1:1">
      <c r="A197" t="s">
        <v>786</v>
      </c>
    </row>
    <row r="198" spans="1:1">
      <c r="A198" t="s">
        <v>786</v>
      </c>
    </row>
    <row r="199" spans="1:1">
      <c r="A199" t="s">
        <v>786</v>
      </c>
    </row>
    <row r="200" spans="1:1">
      <c r="A200" t="s">
        <v>786</v>
      </c>
    </row>
    <row r="201" spans="1:1">
      <c r="A201" t="s">
        <v>786</v>
      </c>
    </row>
    <row r="202" spans="1:1">
      <c r="A202" t="s">
        <v>786</v>
      </c>
    </row>
    <row r="203" spans="1:1">
      <c r="A203" t="s">
        <v>786</v>
      </c>
    </row>
    <row r="204" spans="1:1">
      <c r="A204" t="s">
        <v>786</v>
      </c>
    </row>
    <row r="205" spans="1:1">
      <c r="A205" t="s">
        <v>786</v>
      </c>
    </row>
    <row r="206" spans="1:1">
      <c r="A206" t="s">
        <v>786</v>
      </c>
    </row>
    <row r="207" spans="1:1">
      <c r="A207" t="s">
        <v>786</v>
      </c>
    </row>
    <row r="208" spans="1:1">
      <c r="A208" t="s">
        <v>786</v>
      </c>
    </row>
    <row r="209" spans="1:1">
      <c r="A209" t="s">
        <v>786</v>
      </c>
    </row>
    <row r="210" spans="1:1">
      <c r="A210" t="s">
        <v>786</v>
      </c>
    </row>
    <row r="211" spans="1:1">
      <c r="A211" t="s">
        <v>786</v>
      </c>
    </row>
    <row r="212" spans="1:1">
      <c r="A212" t="s">
        <v>786</v>
      </c>
    </row>
    <row r="213" spans="1:1">
      <c r="A213" t="s">
        <v>786</v>
      </c>
    </row>
    <row r="214" spans="1:1">
      <c r="A214" t="s">
        <v>786</v>
      </c>
    </row>
    <row r="215" spans="1:1">
      <c r="A215" t="s">
        <v>786</v>
      </c>
    </row>
    <row r="216" spans="1:1">
      <c r="A216" t="s">
        <v>786</v>
      </c>
    </row>
    <row r="217" spans="1:1">
      <c r="A217" t="s">
        <v>786</v>
      </c>
    </row>
    <row r="218" spans="1:1">
      <c r="A218" t="s">
        <v>786</v>
      </c>
    </row>
    <row r="219" spans="1:1">
      <c r="A219" t="s">
        <v>786</v>
      </c>
    </row>
    <row r="220" spans="1:1">
      <c r="A220" t="s">
        <v>786</v>
      </c>
    </row>
    <row r="221" spans="1:1">
      <c r="A221" t="s">
        <v>786</v>
      </c>
    </row>
    <row r="222" spans="1:1">
      <c r="A222" t="s">
        <v>786</v>
      </c>
    </row>
    <row r="223" spans="1:1">
      <c r="A223" t="s">
        <v>786</v>
      </c>
    </row>
    <row r="224" spans="1:1">
      <c r="A224" t="s">
        <v>786</v>
      </c>
    </row>
    <row r="225" spans="1:1">
      <c r="A225" t="s">
        <v>786</v>
      </c>
    </row>
    <row r="226" spans="1:1">
      <c r="A226" t="s">
        <v>786</v>
      </c>
    </row>
    <row r="227" spans="1:1">
      <c r="A227" t="s">
        <v>786</v>
      </c>
    </row>
    <row r="228" spans="1:1">
      <c r="A228" t="s">
        <v>786</v>
      </c>
    </row>
    <row r="229" spans="1:1">
      <c r="A229" t="s">
        <v>786</v>
      </c>
    </row>
    <row r="230" spans="1:1">
      <c r="A230" t="s">
        <v>786</v>
      </c>
    </row>
    <row r="231" spans="1:1">
      <c r="A231" t="s">
        <v>786</v>
      </c>
    </row>
    <row r="232" spans="1:1">
      <c r="A232" t="s">
        <v>786</v>
      </c>
    </row>
    <row r="233" spans="1:1">
      <c r="A233" t="s">
        <v>786</v>
      </c>
    </row>
    <row r="234" spans="1:1">
      <c r="A234" t="s">
        <v>786</v>
      </c>
    </row>
    <row r="235" spans="1:1">
      <c r="A235" t="s">
        <v>786</v>
      </c>
    </row>
    <row r="236" spans="1:1">
      <c r="A236" t="s">
        <v>786</v>
      </c>
    </row>
    <row r="237" spans="1:1">
      <c r="A237" t="s">
        <v>786</v>
      </c>
    </row>
    <row r="238" spans="1:1">
      <c r="A238" t="s">
        <v>786</v>
      </c>
    </row>
    <row r="239" spans="1:1">
      <c r="A239" t="s">
        <v>786</v>
      </c>
    </row>
    <row r="240" spans="1:1">
      <c r="A240" t="s">
        <v>786</v>
      </c>
    </row>
    <row r="241" spans="1:1">
      <c r="A241" t="s">
        <v>786</v>
      </c>
    </row>
    <row r="242" spans="1:1">
      <c r="A242" t="s">
        <v>786</v>
      </c>
    </row>
    <row r="243" spans="1:1">
      <c r="A243" t="s">
        <v>786</v>
      </c>
    </row>
    <row r="244" spans="1:1">
      <c r="A244" t="s">
        <v>786</v>
      </c>
    </row>
    <row r="245" spans="1:1">
      <c r="A245" t="s">
        <v>786</v>
      </c>
    </row>
    <row r="246" spans="1:1">
      <c r="A246" t="s">
        <v>786</v>
      </c>
    </row>
    <row r="247" spans="1:1">
      <c r="A247" t="s">
        <v>786</v>
      </c>
    </row>
    <row r="248" spans="1:1">
      <c r="A248" t="s">
        <v>786</v>
      </c>
    </row>
    <row r="249" spans="1:1">
      <c r="A249" t="s">
        <v>786</v>
      </c>
    </row>
    <row r="250" spans="1:1">
      <c r="A250" t="s">
        <v>786</v>
      </c>
    </row>
    <row r="251" spans="1:1">
      <c r="A251" t="s">
        <v>786</v>
      </c>
    </row>
    <row r="252" spans="1:1">
      <c r="A252" t="s">
        <v>786</v>
      </c>
    </row>
    <row r="253" spans="1:1">
      <c r="A253" t="s">
        <v>786</v>
      </c>
    </row>
    <row r="254" spans="1:1">
      <c r="A254" t="s">
        <v>786</v>
      </c>
    </row>
    <row r="255" spans="1:1">
      <c r="A255" t="s">
        <v>786</v>
      </c>
    </row>
    <row r="256" spans="1:1">
      <c r="A256" t="s">
        <v>786</v>
      </c>
    </row>
    <row r="257" spans="1:1">
      <c r="A257" t="s">
        <v>786</v>
      </c>
    </row>
    <row r="258" spans="1:1">
      <c r="A258" t="s">
        <v>786</v>
      </c>
    </row>
    <row r="259" spans="1:1">
      <c r="A259" t="s">
        <v>786</v>
      </c>
    </row>
  </sheetData>
  <sortState xmlns:xlrd2="http://schemas.microsoft.com/office/spreadsheetml/2017/richdata2" ref="A1:F4">
    <sortCondition ref="A1:A4"/>
  </sortState>
  <phoneticPr fontId="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
  <sheetViews>
    <sheetView workbookViewId="0">
      <selection activeCell="S11" sqref="S11"/>
    </sheetView>
  </sheetViews>
  <sheetFormatPr defaultRowHeight="18.75"/>
  <sheetData>
    <row r="1" spans="1:1">
      <c r="A1" t="s">
        <v>2107</v>
      </c>
    </row>
  </sheetData>
  <phoneticPr fontId="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E33"/>
  <sheetViews>
    <sheetView workbookViewId="0">
      <selection activeCell="S11" sqref="S11"/>
    </sheetView>
  </sheetViews>
  <sheetFormatPr defaultRowHeight="18.75"/>
  <cols>
    <col min="2" max="2" width="7.125" customWidth="1"/>
    <col min="3" max="3" width="8.75" style="605" customWidth="1"/>
    <col min="4" max="4" width="60.75" customWidth="1"/>
    <col min="5" max="5" width="9.125" customWidth="1"/>
  </cols>
  <sheetData>
    <row r="1" spans="1:5">
      <c r="A1" s="600">
        <v>116930</v>
      </c>
      <c r="B1">
        <v>1</v>
      </c>
      <c r="C1" s="605" t="s">
        <v>3148</v>
      </c>
      <c r="D1" t="s">
        <v>6135</v>
      </c>
      <c r="E1" t="s">
        <v>3708</v>
      </c>
    </row>
    <row r="2" spans="1:5">
      <c r="A2" s="600">
        <v>116930</v>
      </c>
      <c r="B2">
        <v>2</v>
      </c>
      <c r="C2" s="605" t="s">
        <v>3148</v>
      </c>
      <c r="D2" t="s">
        <v>2143</v>
      </c>
      <c r="E2" t="s">
        <v>3708</v>
      </c>
    </row>
    <row r="3" spans="1:5">
      <c r="A3" s="600">
        <v>116989</v>
      </c>
      <c r="B3">
        <v>3</v>
      </c>
      <c r="C3" s="605" t="s">
        <v>3148</v>
      </c>
      <c r="D3" t="s">
        <v>2087</v>
      </c>
      <c r="E3" t="s">
        <v>3481</v>
      </c>
    </row>
    <row r="4" spans="1:5">
      <c r="A4" s="600">
        <v>118035</v>
      </c>
      <c r="B4">
        <v>4</v>
      </c>
      <c r="C4" s="605" t="s">
        <v>3148</v>
      </c>
      <c r="D4" t="s">
        <v>2087</v>
      </c>
      <c r="E4" t="s">
        <v>3425</v>
      </c>
    </row>
    <row r="5" spans="1:5">
      <c r="A5" s="600">
        <v>118035</v>
      </c>
      <c r="B5">
        <v>5</v>
      </c>
      <c r="C5" s="605" t="s">
        <v>3148</v>
      </c>
      <c r="D5" t="s">
        <v>6135</v>
      </c>
      <c r="E5" t="s">
        <v>3425</v>
      </c>
    </row>
    <row r="6" spans="1:5">
      <c r="A6" s="600">
        <v>118035</v>
      </c>
      <c r="B6">
        <v>6</v>
      </c>
      <c r="C6" s="605" t="s">
        <v>3148</v>
      </c>
      <c r="D6" t="s">
        <v>2143</v>
      </c>
      <c r="E6" t="s">
        <v>3425</v>
      </c>
    </row>
    <row r="7" spans="1:5">
      <c r="A7" s="600">
        <v>118100</v>
      </c>
      <c r="B7">
        <v>7</v>
      </c>
      <c r="C7" s="605" t="s">
        <v>3148</v>
      </c>
      <c r="D7" t="s">
        <v>6135</v>
      </c>
      <c r="E7" t="s">
        <v>3432</v>
      </c>
    </row>
    <row r="8" spans="1:5">
      <c r="A8" s="600">
        <v>118100</v>
      </c>
      <c r="B8">
        <v>8</v>
      </c>
      <c r="C8" s="605" t="s">
        <v>3148</v>
      </c>
      <c r="D8" t="s">
        <v>2143</v>
      </c>
      <c r="E8" s="603" t="s">
        <v>3432</v>
      </c>
    </row>
    <row r="9" spans="1:5">
      <c r="A9" s="600">
        <v>210246</v>
      </c>
      <c r="B9">
        <v>9</v>
      </c>
      <c r="C9" s="605" t="s">
        <v>3148</v>
      </c>
      <c r="D9" t="s">
        <v>6135</v>
      </c>
      <c r="E9" s="603" t="s">
        <v>3207</v>
      </c>
    </row>
    <row r="10" spans="1:5">
      <c r="A10" s="600">
        <v>210246</v>
      </c>
      <c r="B10">
        <v>10</v>
      </c>
      <c r="C10" s="605" t="s">
        <v>3148</v>
      </c>
      <c r="D10" t="s">
        <v>2143</v>
      </c>
      <c r="E10" s="603" t="s">
        <v>3207</v>
      </c>
    </row>
    <row r="11" spans="1:5">
      <c r="A11" s="600">
        <v>211772</v>
      </c>
      <c r="B11">
        <v>11</v>
      </c>
      <c r="C11" s="605" t="s">
        <v>3148</v>
      </c>
      <c r="D11" t="s">
        <v>2087</v>
      </c>
      <c r="E11" s="603" t="s">
        <v>3487</v>
      </c>
    </row>
    <row r="12" spans="1:5">
      <c r="A12" s="600">
        <v>213208</v>
      </c>
      <c r="B12">
        <v>12</v>
      </c>
      <c r="C12" s="605" t="s">
        <v>3148</v>
      </c>
      <c r="D12" t="s">
        <v>2087</v>
      </c>
      <c r="E12" s="603" t="s">
        <v>3219</v>
      </c>
    </row>
    <row r="13" spans="1:5">
      <c r="A13" s="600">
        <v>213208</v>
      </c>
      <c r="B13">
        <v>13</v>
      </c>
      <c r="C13" s="605" t="s">
        <v>3148</v>
      </c>
      <c r="D13" t="s">
        <v>2142</v>
      </c>
      <c r="E13" s="603" t="s">
        <v>3219</v>
      </c>
    </row>
    <row r="14" spans="1:5">
      <c r="A14" s="600">
        <v>310947</v>
      </c>
      <c r="B14">
        <v>14</v>
      </c>
      <c r="C14" s="605" t="s">
        <v>3148</v>
      </c>
      <c r="D14" t="s">
        <v>2087</v>
      </c>
      <c r="E14" t="s">
        <v>3502</v>
      </c>
    </row>
    <row r="15" spans="1:5">
      <c r="A15" s="600">
        <v>312356</v>
      </c>
      <c r="B15">
        <v>15</v>
      </c>
      <c r="C15" s="605" t="s">
        <v>3148</v>
      </c>
      <c r="D15" t="s">
        <v>2087</v>
      </c>
      <c r="E15" t="s">
        <v>3509</v>
      </c>
    </row>
    <row r="16" spans="1:5">
      <c r="A16" s="600">
        <v>312471</v>
      </c>
      <c r="B16">
        <v>16</v>
      </c>
      <c r="C16" s="605" t="s">
        <v>3148</v>
      </c>
      <c r="D16" t="s">
        <v>2087</v>
      </c>
      <c r="E16" t="s">
        <v>3743</v>
      </c>
    </row>
    <row r="17" spans="1:5">
      <c r="A17">
        <v>313586</v>
      </c>
      <c r="B17">
        <v>17</v>
      </c>
      <c r="C17" s="605" t="s">
        <v>3148</v>
      </c>
      <c r="D17" t="s">
        <v>6135</v>
      </c>
      <c r="E17" t="s">
        <v>3226</v>
      </c>
    </row>
    <row r="18" spans="1:5">
      <c r="A18">
        <v>313586</v>
      </c>
      <c r="B18">
        <v>18</v>
      </c>
      <c r="C18" s="605" t="s">
        <v>3148</v>
      </c>
      <c r="D18" t="s">
        <v>2143</v>
      </c>
      <c r="E18" t="s">
        <v>3226</v>
      </c>
    </row>
    <row r="19" spans="1:5">
      <c r="A19">
        <v>316860</v>
      </c>
      <c r="B19">
        <v>19</v>
      </c>
      <c r="C19" s="605" t="s">
        <v>3148</v>
      </c>
      <c r="D19" t="s">
        <v>6135</v>
      </c>
      <c r="E19" t="s">
        <v>3771</v>
      </c>
    </row>
    <row r="20" spans="1:5">
      <c r="A20">
        <v>316860</v>
      </c>
      <c r="B20">
        <v>20</v>
      </c>
      <c r="C20" s="605" t="s">
        <v>3148</v>
      </c>
      <c r="D20" t="s">
        <v>2143</v>
      </c>
      <c r="E20" t="s">
        <v>3771</v>
      </c>
    </row>
    <row r="21" spans="1:5">
      <c r="A21">
        <v>317074</v>
      </c>
      <c r="B21">
        <v>21</v>
      </c>
      <c r="C21" s="605" t="s">
        <v>3148</v>
      </c>
      <c r="D21" t="s">
        <v>6135</v>
      </c>
      <c r="E21" t="s">
        <v>3276</v>
      </c>
    </row>
    <row r="22" spans="1:5">
      <c r="A22">
        <v>317074</v>
      </c>
      <c r="B22">
        <v>22</v>
      </c>
      <c r="C22" s="605" t="s">
        <v>3148</v>
      </c>
      <c r="D22" t="s">
        <v>2143</v>
      </c>
      <c r="E22" t="s">
        <v>3276</v>
      </c>
    </row>
    <row r="23" spans="1:5">
      <c r="A23">
        <v>411489</v>
      </c>
      <c r="B23">
        <v>23</v>
      </c>
      <c r="C23" s="605" t="s">
        <v>3148</v>
      </c>
      <c r="D23" t="s">
        <v>6135</v>
      </c>
      <c r="E23" t="s">
        <v>3541</v>
      </c>
    </row>
    <row r="24" spans="1:5">
      <c r="A24">
        <v>411489</v>
      </c>
      <c r="B24">
        <v>24</v>
      </c>
      <c r="C24" s="605" t="s">
        <v>3148</v>
      </c>
      <c r="D24" t="s">
        <v>2143</v>
      </c>
      <c r="E24" t="s">
        <v>3541</v>
      </c>
    </row>
    <row r="25" spans="1:5">
      <c r="A25">
        <v>411497</v>
      </c>
      <c r="B25">
        <v>25</v>
      </c>
      <c r="C25" s="605" t="s">
        <v>3148</v>
      </c>
      <c r="D25" t="s">
        <v>6135</v>
      </c>
      <c r="E25" t="s">
        <v>3786</v>
      </c>
    </row>
    <row r="26" spans="1:5">
      <c r="A26">
        <v>411497</v>
      </c>
      <c r="B26">
        <v>26</v>
      </c>
      <c r="C26" s="605" t="s">
        <v>3148</v>
      </c>
      <c r="D26" t="s">
        <v>2143</v>
      </c>
      <c r="E26" t="s">
        <v>3786</v>
      </c>
    </row>
    <row r="27" spans="1:5">
      <c r="A27">
        <v>511429</v>
      </c>
      <c r="B27">
        <v>27</v>
      </c>
      <c r="C27" s="605" t="s">
        <v>3148</v>
      </c>
      <c r="D27" t="s">
        <v>2087</v>
      </c>
      <c r="E27" t="s">
        <v>3829</v>
      </c>
    </row>
    <row r="28" spans="1:5">
      <c r="A28">
        <v>710021</v>
      </c>
      <c r="B28">
        <v>28</v>
      </c>
      <c r="C28" s="605" t="s">
        <v>3148</v>
      </c>
      <c r="D28" t="s">
        <v>2087</v>
      </c>
      <c r="E28" t="s">
        <v>3578</v>
      </c>
    </row>
    <row r="29" spans="1:5">
      <c r="A29">
        <v>1210476</v>
      </c>
      <c r="B29">
        <v>29</v>
      </c>
      <c r="C29" s="605" t="s">
        <v>3148</v>
      </c>
      <c r="D29" t="s">
        <v>2087</v>
      </c>
      <c r="E29" t="s">
        <v>3625</v>
      </c>
    </row>
    <row r="30" spans="1:5">
      <c r="A30">
        <v>1310318</v>
      </c>
      <c r="B30">
        <v>30</v>
      </c>
      <c r="C30" s="605" t="s">
        <v>3148</v>
      </c>
      <c r="D30" t="s">
        <v>6135</v>
      </c>
      <c r="E30" t="s">
        <v>3898</v>
      </c>
    </row>
    <row r="31" spans="1:5">
      <c r="A31">
        <v>1310318</v>
      </c>
      <c r="B31">
        <v>31</v>
      </c>
      <c r="C31" s="605" t="s">
        <v>3148</v>
      </c>
      <c r="D31" t="s">
        <v>2143</v>
      </c>
      <c r="E31" t="s">
        <v>3898</v>
      </c>
    </row>
    <row r="32" spans="1:5">
      <c r="A32">
        <v>2011154</v>
      </c>
      <c r="B32">
        <v>32</v>
      </c>
      <c r="C32" s="605" t="s">
        <v>3148</v>
      </c>
      <c r="D32" t="s">
        <v>2087</v>
      </c>
      <c r="E32" t="s">
        <v>3638</v>
      </c>
    </row>
    <row r="33" spans="1:5">
      <c r="A33">
        <v>5010021</v>
      </c>
      <c r="B33">
        <v>33</v>
      </c>
      <c r="C33" s="605" t="s">
        <v>3148</v>
      </c>
      <c r="D33" t="s">
        <v>2087</v>
      </c>
      <c r="E33" t="s">
        <v>3951</v>
      </c>
    </row>
  </sheetData>
  <sortState xmlns:xlrd2="http://schemas.microsoft.com/office/spreadsheetml/2017/richdata2" ref="A1:J13">
    <sortCondition ref="A1:A13"/>
  </sortState>
  <phoneticPr fontId="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7030A0"/>
  </sheetPr>
  <dimension ref="A1:C7"/>
  <sheetViews>
    <sheetView workbookViewId="0">
      <selection activeCell="S11" sqref="S11"/>
    </sheetView>
  </sheetViews>
  <sheetFormatPr defaultRowHeight="18.75"/>
  <cols>
    <col min="2" max="2" width="9" style="606"/>
  </cols>
  <sheetData>
    <row r="1" spans="1:3">
      <c r="A1" s="600">
        <v>115916</v>
      </c>
      <c r="B1" s="600" t="s">
        <v>3159</v>
      </c>
      <c r="C1" t="s">
        <v>3148</v>
      </c>
    </row>
    <row r="2" spans="1:3">
      <c r="A2" s="2">
        <v>118191</v>
      </c>
      <c r="B2" s="2" t="s">
        <v>3186</v>
      </c>
      <c r="C2" t="s">
        <v>3148</v>
      </c>
    </row>
    <row r="3" spans="1:3">
      <c r="A3" s="3">
        <v>118365</v>
      </c>
      <c r="B3" s="3" t="s">
        <v>6136</v>
      </c>
      <c r="C3" t="s">
        <v>3148</v>
      </c>
    </row>
    <row r="4" spans="1:3">
      <c r="A4" s="2">
        <v>414434</v>
      </c>
      <c r="B4" s="2" t="s">
        <v>3801</v>
      </c>
      <c r="C4" t="s">
        <v>3148</v>
      </c>
    </row>
    <row r="5" spans="1:3">
      <c r="A5">
        <v>417841</v>
      </c>
      <c r="B5" s="606" t="s">
        <v>3822</v>
      </c>
      <c r="C5" t="s">
        <v>3148</v>
      </c>
    </row>
    <row r="6" spans="1:3">
      <c r="A6">
        <v>1210443</v>
      </c>
      <c r="B6" s="606" t="s">
        <v>6131</v>
      </c>
      <c r="C6" t="s">
        <v>3148</v>
      </c>
    </row>
    <row r="7" spans="1:3">
      <c r="A7">
        <v>1310516</v>
      </c>
      <c r="B7" s="606" t="s">
        <v>3384</v>
      </c>
      <c r="C7" t="s">
        <v>3148</v>
      </c>
    </row>
  </sheetData>
  <phoneticPr fontId="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E64"/>
  <sheetViews>
    <sheetView workbookViewId="0">
      <selection activeCell="S11" sqref="S11"/>
    </sheetView>
  </sheetViews>
  <sheetFormatPr defaultRowHeight="18.75"/>
  <cols>
    <col min="2" max="2" width="8.75" style="1545"/>
    <col min="3" max="3" width="9" style="606"/>
    <col min="4" max="4" width="32.25" customWidth="1"/>
    <col min="8" max="8" width="35.875" bestFit="1" customWidth="1"/>
  </cols>
  <sheetData>
    <row r="1" spans="1:5">
      <c r="A1" s="600">
        <v>112434</v>
      </c>
      <c r="B1" s="1545">
        <v>1</v>
      </c>
      <c r="C1" s="606" t="s">
        <v>3148</v>
      </c>
      <c r="D1" t="s">
        <v>2144</v>
      </c>
      <c r="E1" t="s">
        <v>3458</v>
      </c>
    </row>
    <row r="2" spans="1:5">
      <c r="A2" s="600">
        <v>114091</v>
      </c>
      <c r="B2" s="1545">
        <v>2</v>
      </c>
      <c r="C2" s="606" t="s">
        <v>3148</v>
      </c>
      <c r="D2" t="s">
        <v>2144</v>
      </c>
      <c r="E2" t="s">
        <v>3692</v>
      </c>
    </row>
    <row r="3" spans="1:5">
      <c r="A3" s="600">
        <v>114265</v>
      </c>
      <c r="B3" s="1545">
        <v>3</v>
      </c>
      <c r="C3" s="606" t="s">
        <v>3148</v>
      </c>
      <c r="D3" t="s">
        <v>2144</v>
      </c>
      <c r="E3" t="s">
        <v>6097</v>
      </c>
    </row>
    <row r="4" spans="1:5">
      <c r="A4" s="600">
        <v>114687</v>
      </c>
      <c r="B4" s="1545">
        <v>4</v>
      </c>
      <c r="C4" s="606" t="s">
        <v>3148</v>
      </c>
      <c r="D4" t="s">
        <v>2144</v>
      </c>
      <c r="E4" t="s">
        <v>3470</v>
      </c>
    </row>
    <row r="5" spans="1:5">
      <c r="A5" s="600">
        <v>114810</v>
      </c>
      <c r="B5" s="1545">
        <v>5</v>
      </c>
      <c r="C5" s="606" t="s">
        <v>3148</v>
      </c>
      <c r="D5" t="s">
        <v>2144</v>
      </c>
      <c r="E5" t="s">
        <v>4150</v>
      </c>
    </row>
    <row r="6" spans="1:5">
      <c r="A6" s="600">
        <v>115577</v>
      </c>
      <c r="B6" s="1545">
        <v>6</v>
      </c>
      <c r="C6" s="606" t="s">
        <v>3148</v>
      </c>
      <c r="D6" t="s">
        <v>2144</v>
      </c>
      <c r="E6" t="s">
        <v>3476</v>
      </c>
    </row>
    <row r="7" spans="1:5">
      <c r="A7" s="600">
        <v>116278</v>
      </c>
      <c r="B7" s="1545">
        <v>7</v>
      </c>
      <c r="C7" s="606" t="s">
        <v>3148</v>
      </c>
      <c r="D7" t="s">
        <v>2144</v>
      </c>
      <c r="E7" t="s">
        <v>3700</v>
      </c>
    </row>
    <row r="8" spans="1:5">
      <c r="A8" s="600">
        <v>116930</v>
      </c>
      <c r="B8" s="1545">
        <v>8</v>
      </c>
      <c r="C8" s="606" t="s">
        <v>3148</v>
      </c>
      <c r="D8" t="s">
        <v>2144</v>
      </c>
      <c r="E8" t="s">
        <v>3708</v>
      </c>
    </row>
    <row r="9" spans="1:5">
      <c r="A9" s="600">
        <v>116989</v>
      </c>
      <c r="B9" s="1545">
        <v>9</v>
      </c>
      <c r="C9" s="606" t="s">
        <v>3148</v>
      </c>
      <c r="D9" t="s">
        <v>2144</v>
      </c>
      <c r="E9" t="s">
        <v>3481</v>
      </c>
    </row>
    <row r="10" spans="1:5">
      <c r="A10" s="600">
        <v>118035</v>
      </c>
      <c r="B10" s="1545">
        <v>10</v>
      </c>
      <c r="C10" s="606" t="s">
        <v>3148</v>
      </c>
      <c r="D10" t="s">
        <v>2144</v>
      </c>
      <c r="E10" t="s">
        <v>3425</v>
      </c>
    </row>
    <row r="11" spans="1:5">
      <c r="A11" s="600">
        <v>118100</v>
      </c>
      <c r="B11" s="1545">
        <v>11</v>
      </c>
      <c r="C11" s="606" t="s">
        <v>3148</v>
      </c>
      <c r="D11" t="s">
        <v>2144</v>
      </c>
      <c r="E11" t="s">
        <v>3432</v>
      </c>
    </row>
    <row r="12" spans="1:5">
      <c r="A12" s="600">
        <v>210246</v>
      </c>
      <c r="B12" s="1545">
        <v>12</v>
      </c>
      <c r="C12" s="606" t="s">
        <v>3148</v>
      </c>
      <c r="D12" t="s">
        <v>2144</v>
      </c>
      <c r="E12" t="s">
        <v>3207</v>
      </c>
    </row>
    <row r="13" spans="1:5">
      <c r="A13" s="600">
        <v>211772</v>
      </c>
      <c r="B13" s="1545">
        <v>13</v>
      </c>
      <c r="C13" s="606" t="s">
        <v>3148</v>
      </c>
      <c r="D13" t="s">
        <v>2144</v>
      </c>
      <c r="E13" t="s">
        <v>3487</v>
      </c>
    </row>
    <row r="14" spans="1:5">
      <c r="A14" s="600">
        <v>212911</v>
      </c>
      <c r="B14" s="1545">
        <v>14</v>
      </c>
      <c r="C14" s="606" t="s">
        <v>3148</v>
      </c>
      <c r="D14" t="s">
        <v>2144</v>
      </c>
      <c r="E14" t="s">
        <v>3720</v>
      </c>
    </row>
    <row r="15" spans="1:5">
      <c r="A15" s="600">
        <v>213208</v>
      </c>
      <c r="B15" s="1545">
        <v>15</v>
      </c>
      <c r="C15" s="606" t="s">
        <v>3148</v>
      </c>
      <c r="D15" t="s">
        <v>2144</v>
      </c>
      <c r="E15" t="s">
        <v>3219</v>
      </c>
    </row>
    <row r="16" spans="1:5">
      <c r="A16" s="600">
        <v>310947</v>
      </c>
      <c r="B16" s="1545">
        <v>16</v>
      </c>
      <c r="C16" s="606" t="s">
        <v>3148</v>
      </c>
      <c r="D16" t="s">
        <v>2144</v>
      </c>
      <c r="E16" t="s">
        <v>3502</v>
      </c>
    </row>
    <row r="17" spans="1:5">
      <c r="A17" s="600">
        <v>312356</v>
      </c>
      <c r="B17" s="1545">
        <v>17</v>
      </c>
      <c r="C17" s="606" t="s">
        <v>3148</v>
      </c>
      <c r="D17" t="s">
        <v>2144</v>
      </c>
      <c r="E17" t="s">
        <v>3509</v>
      </c>
    </row>
    <row r="18" spans="1:5">
      <c r="A18" s="600">
        <v>312471</v>
      </c>
      <c r="B18" s="1545">
        <v>18</v>
      </c>
      <c r="C18" s="606" t="s">
        <v>3148</v>
      </c>
      <c r="D18" t="s">
        <v>2144</v>
      </c>
      <c r="E18" t="s">
        <v>3743</v>
      </c>
    </row>
    <row r="19" spans="1:5">
      <c r="A19" s="600">
        <v>312943</v>
      </c>
      <c r="B19" s="1545">
        <v>19</v>
      </c>
      <c r="C19" s="606" t="s">
        <v>3148</v>
      </c>
      <c r="D19" t="s">
        <v>2144</v>
      </c>
      <c r="E19" t="s">
        <v>3524</v>
      </c>
    </row>
    <row r="20" spans="1:5">
      <c r="A20" s="600">
        <v>313586</v>
      </c>
      <c r="B20" s="1545">
        <v>20</v>
      </c>
      <c r="C20" s="606" t="s">
        <v>3148</v>
      </c>
      <c r="D20" t="s">
        <v>2144</v>
      </c>
      <c r="E20" t="s">
        <v>3226</v>
      </c>
    </row>
    <row r="21" spans="1:5">
      <c r="A21" s="600">
        <v>316860</v>
      </c>
      <c r="B21" s="1545">
        <v>21</v>
      </c>
      <c r="C21" s="606" t="s">
        <v>3148</v>
      </c>
      <c r="D21" t="s">
        <v>2144</v>
      </c>
      <c r="E21" t="s">
        <v>3771</v>
      </c>
    </row>
    <row r="22" spans="1:5">
      <c r="A22" s="600">
        <v>317074</v>
      </c>
      <c r="B22" s="1545">
        <v>22</v>
      </c>
      <c r="C22" s="606" t="s">
        <v>3148</v>
      </c>
      <c r="D22" t="s">
        <v>2144</v>
      </c>
      <c r="E22" t="s">
        <v>3276</v>
      </c>
    </row>
    <row r="23" spans="1:5">
      <c r="A23" s="600">
        <v>317132</v>
      </c>
      <c r="B23" s="1545">
        <v>23</v>
      </c>
      <c r="C23" s="606" t="s">
        <v>3148</v>
      </c>
      <c r="D23" t="s">
        <v>2144</v>
      </c>
      <c r="E23" t="s">
        <v>3778</v>
      </c>
    </row>
    <row r="24" spans="1:5">
      <c r="A24" s="600">
        <v>410838</v>
      </c>
      <c r="B24" s="1545">
        <v>24</v>
      </c>
      <c r="C24" s="606" t="s">
        <v>3148</v>
      </c>
      <c r="D24" t="s">
        <v>2144</v>
      </c>
      <c r="E24" t="s">
        <v>3536</v>
      </c>
    </row>
    <row r="25" spans="1:5">
      <c r="A25" s="2">
        <v>411489</v>
      </c>
      <c r="B25" s="1545">
        <v>25</v>
      </c>
      <c r="C25" s="606" t="s">
        <v>3148</v>
      </c>
      <c r="D25" t="s">
        <v>2144</v>
      </c>
      <c r="E25" t="s">
        <v>3541</v>
      </c>
    </row>
    <row r="26" spans="1:5">
      <c r="A26" s="2">
        <v>411497</v>
      </c>
      <c r="B26" s="1545">
        <v>26</v>
      </c>
      <c r="C26" s="606" t="s">
        <v>3148</v>
      </c>
      <c r="D26" t="s">
        <v>2144</v>
      </c>
      <c r="E26" t="s">
        <v>3786</v>
      </c>
    </row>
    <row r="27" spans="1:5">
      <c r="A27" s="2">
        <v>412339</v>
      </c>
      <c r="B27" s="1545">
        <v>27</v>
      </c>
      <c r="C27" s="606" t="s">
        <v>3148</v>
      </c>
      <c r="D27" t="s">
        <v>2144</v>
      </c>
      <c r="E27" t="s">
        <v>3548</v>
      </c>
    </row>
    <row r="28" spans="1:5">
      <c r="A28" s="2">
        <v>412545</v>
      </c>
      <c r="B28" s="1545">
        <v>28</v>
      </c>
      <c r="C28" s="606" t="s">
        <v>3148</v>
      </c>
      <c r="D28" t="s">
        <v>2144</v>
      </c>
      <c r="E28" t="s">
        <v>3554</v>
      </c>
    </row>
    <row r="29" spans="1:5">
      <c r="A29" s="2">
        <v>413584</v>
      </c>
      <c r="B29" s="1545">
        <v>29</v>
      </c>
      <c r="C29" s="606" t="s">
        <v>3148</v>
      </c>
      <c r="D29" t="s">
        <v>2144</v>
      </c>
      <c r="E29" t="s">
        <v>3305</v>
      </c>
    </row>
    <row r="30" spans="1:5">
      <c r="A30">
        <v>415571</v>
      </c>
      <c r="B30" s="1545">
        <v>30</v>
      </c>
      <c r="C30" s="606" t="s">
        <v>3148</v>
      </c>
      <c r="D30" t="s">
        <v>2144</v>
      </c>
      <c r="E30" t="s">
        <v>3808</v>
      </c>
    </row>
    <row r="31" spans="1:5">
      <c r="A31">
        <v>416702</v>
      </c>
      <c r="B31" s="1545">
        <v>31</v>
      </c>
      <c r="C31" s="606" t="s">
        <v>3148</v>
      </c>
      <c r="D31" t="s">
        <v>2144</v>
      </c>
      <c r="E31" t="s">
        <v>3560</v>
      </c>
    </row>
    <row r="32" spans="1:5">
      <c r="A32">
        <v>417841</v>
      </c>
      <c r="B32" s="1545">
        <v>32</v>
      </c>
      <c r="C32" s="606" t="s">
        <v>3148</v>
      </c>
      <c r="D32" t="s">
        <v>2144</v>
      </c>
      <c r="E32" t="s">
        <v>3822</v>
      </c>
    </row>
    <row r="33" spans="1:5">
      <c r="A33">
        <v>511254</v>
      </c>
      <c r="B33" s="1545">
        <v>33</v>
      </c>
      <c r="C33" s="606" t="s">
        <v>3148</v>
      </c>
      <c r="D33" t="s">
        <v>2144</v>
      </c>
      <c r="E33" t="s">
        <v>3572</v>
      </c>
    </row>
    <row r="34" spans="1:5">
      <c r="A34">
        <v>511429</v>
      </c>
      <c r="B34" s="1545">
        <v>34</v>
      </c>
      <c r="C34" s="606" t="s">
        <v>3148</v>
      </c>
      <c r="D34" t="s">
        <v>2144</v>
      </c>
      <c r="E34" t="s">
        <v>3829</v>
      </c>
    </row>
    <row r="35" spans="1:5">
      <c r="A35">
        <v>710021</v>
      </c>
      <c r="B35" s="1545">
        <v>35</v>
      </c>
      <c r="C35" s="606" t="s">
        <v>3148</v>
      </c>
      <c r="D35" t="s">
        <v>2144</v>
      </c>
      <c r="E35" t="s">
        <v>3578</v>
      </c>
    </row>
    <row r="36" spans="1:5">
      <c r="A36">
        <v>711706</v>
      </c>
      <c r="B36" s="1545">
        <v>36</v>
      </c>
      <c r="C36" s="606" t="s">
        <v>3148</v>
      </c>
      <c r="D36" t="s">
        <v>2144</v>
      </c>
      <c r="E36" t="s">
        <v>3585</v>
      </c>
    </row>
    <row r="37" spans="1:5">
      <c r="A37">
        <v>810672</v>
      </c>
      <c r="B37" s="1545">
        <v>37</v>
      </c>
      <c r="C37" s="606" t="s">
        <v>3148</v>
      </c>
      <c r="D37" t="s">
        <v>2144</v>
      </c>
      <c r="E37" t="s">
        <v>3592</v>
      </c>
    </row>
    <row r="38" spans="1:5">
      <c r="A38">
        <v>910449</v>
      </c>
      <c r="B38" s="1545">
        <v>38</v>
      </c>
      <c r="C38" s="606" t="s">
        <v>3148</v>
      </c>
      <c r="D38" t="s">
        <v>2144</v>
      </c>
      <c r="E38" t="s">
        <v>3599</v>
      </c>
    </row>
    <row r="39" spans="1:5">
      <c r="A39">
        <v>910605</v>
      </c>
      <c r="B39" s="1545">
        <v>39</v>
      </c>
      <c r="C39" s="606" t="s">
        <v>3148</v>
      </c>
      <c r="D39" t="s">
        <v>2144</v>
      </c>
      <c r="E39" t="s">
        <v>3859</v>
      </c>
    </row>
    <row r="40" spans="1:5">
      <c r="A40">
        <v>1010413</v>
      </c>
      <c r="B40" s="1545">
        <v>40</v>
      </c>
      <c r="C40" s="606" t="s">
        <v>3148</v>
      </c>
      <c r="D40" t="s">
        <v>2144</v>
      </c>
      <c r="E40" t="s">
        <v>3606</v>
      </c>
    </row>
    <row r="41" spans="1:5">
      <c r="A41">
        <v>1010561</v>
      </c>
      <c r="B41" s="1545">
        <v>41</v>
      </c>
      <c r="C41" s="606" t="s">
        <v>3148</v>
      </c>
      <c r="D41" t="s">
        <v>2144</v>
      </c>
      <c r="E41" t="s">
        <v>3866</v>
      </c>
    </row>
    <row r="42" spans="1:5">
      <c r="A42">
        <v>1010660</v>
      </c>
      <c r="B42" s="1545">
        <v>42</v>
      </c>
      <c r="C42" s="606" t="s">
        <v>3148</v>
      </c>
      <c r="D42" t="s">
        <v>2144</v>
      </c>
      <c r="E42" t="s">
        <v>3613</v>
      </c>
    </row>
    <row r="43" spans="1:5">
      <c r="A43">
        <v>1110262</v>
      </c>
      <c r="B43" s="1545">
        <v>43</v>
      </c>
      <c r="C43" s="606" t="s">
        <v>3148</v>
      </c>
      <c r="D43" t="s">
        <v>2144</v>
      </c>
      <c r="E43" t="s">
        <v>3879</v>
      </c>
    </row>
    <row r="44" spans="1:5">
      <c r="A44">
        <v>1210021</v>
      </c>
      <c r="B44" s="1545">
        <v>44</v>
      </c>
      <c r="C44" s="606" t="s">
        <v>3148</v>
      </c>
      <c r="D44" t="s">
        <v>2144</v>
      </c>
      <c r="E44" t="s">
        <v>3885</v>
      </c>
    </row>
    <row r="45" spans="1:5">
      <c r="A45">
        <v>1210294</v>
      </c>
      <c r="B45" s="1545">
        <v>45</v>
      </c>
      <c r="C45" s="606" t="s">
        <v>3148</v>
      </c>
      <c r="D45" t="s">
        <v>2144</v>
      </c>
      <c r="E45" t="s">
        <v>3891</v>
      </c>
    </row>
    <row r="46" spans="1:5">
      <c r="A46">
        <v>1210336</v>
      </c>
      <c r="B46" s="1545">
        <v>46</v>
      </c>
      <c r="C46" s="606" t="s">
        <v>3148</v>
      </c>
      <c r="D46" t="s">
        <v>2144</v>
      </c>
      <c r="E46" t="s">
        <v>3619</v>
      </c>
    </row>
    <row r="47" spans="1:5">
      <c r="A47">
        <v>1310318</v>
      </c>
      <c r="B47" s="1545">
        <v>47</v>
      </c>
      <c r="C47" s="606" t="s">
        <v>3148</v>
      </c>
      <c r="D47" t="s">
        <v>2144</v>
      </c>
      <c r="E47" t="s">
        <v>3898</v>
      </c>
    </row>
    <row r="48" spans="1:5">
      <c r="A48">
        <v>1410035</v>
      </c>
      <c r="B48" s="1545">
        <v>48</v>
      </c>
      <c r="C48" s="606" t="s">
        <v>3148</v>
      </c>
      <c r="D48" t="s">
        <v>2144</v>
      </c>
      <c r="E48" t="s">
        <v>3632</v>
      </c>
    </row>
    <row r="49" spans="1:5">
      <c r="A49">
        <v>2011154</v>
      </c>
      <c r="B49" s="1545">
        <v>49</v>
      </c>
      <c r="C49" s="606" t="s">
        <v>3148</v>
      </c>
      <c r="D49" t="s">
        <v>2144</v>
      </c>
      <c r="E49" t="s">
        <v>3638</v>
      </c>
    </row>
    <row r="50" spans="1:5">
      <c r="A50">
        <v>2012129</v>
      </c>
      <c r="B50" s="1545">
        <v>50</v>
      </c>
      <c r="C50" s="606" t="s">
        <v>3148</v>
      </c>
      <c r="D50" t="s">
        <v>2144</v>
      </c>
      <c r="E50" t="s">
        <v>3393</v>
      </c>
    </row>
    <row r="51" spans="1:5">
      <c r="A51">
        <v>2310655</v>
      </c>
      <c r="B51" s="1545">
        <v>51</v>
      </c>
      <c r="C51" s="606" t="s">
        <v>3148</v>
      </c>
      <c r="D51" t="s">
        <v>2144</v>
      </c>
      <c r="E51" t="s">
        <v>3912</v>
      </c>
    </row>
    <row r="52" spans="1:5">
      <c r="A52">
        <v>2511211</v>
      </c>
      <c r="B52" s="1545">
        <v>52</v>
      </c>
      <c r="C52" s="606" t="s">
        <v>3148</v>
      </c>
      <c r="D52" t="s">
        <v>2144</v>
      </c>
      <c r="E52" t="s">
        <v>5153</v>
      </c>
    </row>
    <row r="53" spans="1:5">
      <c r="A53">
        <v>2610724</v>
      </c>
      <c r="B53" s="1545">
        <v>53</v>
      </c>
      <c r="C53" s="606" t="s">
        <v>3148</v>
      </c>
      <c r="D53" t="s">
        <v>2144</v>
      </c>
      <c r="E53" t="s">
        <v>3646</v>
      </c>
    </row>
    <row r="54" spans="1:5">
      <c r="A54">
        <v>2710086</v>
      </c>
      <c r="B54" s="1545">
        <v>54</v>
      </c>
      <c r="C54" s="606" t="s">
        <v>3148</v>
      </c>
      <c r="D54" t="s">
        <v>2144</v>
      </c>
      <c r="E54" t="s">
        <v>3652</v>
      </c>
    </row>
    <row r="55" spans="1:5">
      <c r="A55">
        <v>2710441</v>
      </c>
      <c r="B55" s="1545">
        <v>55</v>
      </c>
      <c r="C55" s="606" t="s">
        <v>3148</v>
      </c>
      <c r="D55" t="s">
        <v>2144</v>
      </c>
      <c r="E55" t="s">
        <v>3920</v>
      </c>
    </row>
    <row r="56" spans="1:5">
      <c r="A56">
        <v>2810167</v>
      </c>
      <c r="B56" s="1545">
        <v>56</v>
      </c>
      <c r="C56" s="606" t="s">
        <v>3148</v>
      </c>
      <c r="D56" t="s">
        <v>2144</v>
      </c>
      <c r="E56" t="s">
        <v>3925</v>
      </c>
    </row>
    <row r="57" spans="1:5">
      <c r="A57">
        <v>2910041</v>
      </c>
      <c r="B57" s="1545">
        <v>57</v>
      </c>
      <c r="C57" s="606" t="s">
        <v>3148</v>
      </c>
      <c r="D57" t="s">
        <v>2144</v>
      </c>
      <c r="E57" t="s">
        <v>3659</v>
      </c>
    </row>
    <row r="58" spans="1:5">
      <c r="A58">
        <v>3011062</v>
      </c>
      <c r="B58" s="1545">
        <v>58</v>
      </c>
      <c r="C58" s="606" t="s">
        <v>3148</v>
      </c>
      <c r="D58" t="s">
        <v>2144</v>
      </c>
      <c r="E58" t="s">
        <v>3451</v>
      </c>
    </row>
    <row r="59" spans="1:5">
      <c r="A59">
        <v>3111532</v>
      </c>
      <c r="B59" s="1545">
        <v>59</v>
      </c>
      <c r="C59" s="606" t="s">
        <v>3148</v>
      </c>
      <c r="D59" t="s">
        <v>2144</v>
      </c>
      <c r="E59" t="s">
        <v>3666</v>
      </c>
    </row>
    <row r="60" spans="1:5">
      <c r="A60">
        <v>3111573</v>
      </c>
      <c r="B60" s="1545">
        <v>60</v>
      </c>
      <c r="C60" s="606" t="s">
        <v>3148</v>
      </c>
      <c r="D60" t="s">
        <v>2144</v>
      </c>
      <c r="E60" t="s">
        <v>3672</v>
      </c>
    </row>
    <row r="61" spans="1:5">
      <c r="A61">
        <v>3210342</v>
      </c>
      <c r="B61" s="1545">
        <v>61</v>
      </c>
      <c r="C61" s="606" t="s">
        <v>3148</v>
      </c>
      <c r="D61" t="s">
        <v>2144</v>
      </c>
      <c r="E61" t="s">
        <v>4034</v>
      </c>
    </row>
    <row r="62" spans="1:5">
      <c r="A62">
        <v>3210524</v>
      </c>
      <c r="B62" s="1545">
        <v>62</v>
      </c>
      <c r="C62" s="606" t="s">
        <v>3148</v>
      </c>
      <c r="D62" t="s">
        <v>2144</v>
      </c>
      <c r="E62" t="s">
        <v>5819</v>
      </c>
    </row>
    <row r="63" spans="1:5">
      <c r="A63">
        <v>3211209</v>
      </c>
      <c r="B63" s="1545">
        <v>63</v>
      </c>
      <c r="C63" s="606" t="s">
        <v>3148</v>
      </c>
      <c r="D63" t="s">
        <v>2144</v>
      </c>
      <c r="E63" t="s">
        <v>3939</v>
      </c>
    </row>
    <row r="64" spans="1:5">
      <c r="A64">
        <v>3310704</v>
      </c>
      <c r="B64" s="1545">
        <v>64</v>
      </c>
      <c r="C64" s="606" t="s">
        <v>3148</v>
      </c>
      <c r="D64" t="s">
        <v>2144</v>
      </c>
      <c r="E64" t="s">
        <v>3677</v>
      </c>
    </row>
  </sheetData>
  <phoneticPr fontId="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rgb="FF7030A0"/>
  </sheetPr>
  <dimension ref="A1:D21"/>
  <sheetViews>
    <sheetView workbookViewId="0">
      <selection activeCell="S11" sqref="S11"/>
    </sheetView>
  </sheetViews>
  <sheetFormatPr defaultRowHeight="18.75"/>
  <cols>
    <col min="4" max="4" width="9" style="606"/>
    <col min="6" max="6" width="9.625" customWidth="1"/>
  </cols>
  <sheetData>
    <row r="1" spans="1:3">
      <c r="A1" s="600">
        <v>115213</v>
      </c>
      <c r="B1" t="s">
        <v>5837</v>
      </c>
      <c r="C1" t="s">
        <v>3148</v>
      </c>
    </row>
    <row r="2" spans="1:3">
      <c r="A2" s="608">
        <v>118100</v>
      </c>
      <c r="B2" t="s">
        <v>3432</v>
      </c>
      <c r="C2" t="s">
        <v>3148</v>
      </c>
    </row>
    <row r="3" spans="1:3">
      <c r="A3" s="600">
        <v>210097</v>
      </c>
      <c r="B3" t="s">
        <v>3201</v>
      </c>
      <c r="C3" t="s">
        <v>3148</v>
      </c>
    </row>
    <row r="4" spans="1:3">
      <c r="A4" s="2">
        <v>313586</v>
      </c>
      <c r="B4" t="s">
        <v>3226</v>
      </c>
      <c r="C4" t="s">
        <v>3148</v>
      </c>
    </row>
    <row r="5" spans="1:3">
      <c r="A5" s="2">
        <v>315094</v>
      </c>
      <c r="B5" t="s">
        <v>5432</v>
      </c>
      <c r="C5" t="s">
        <v>3148</v>
      </c>
    </row>
    <row r="6" spans="1:3">
      <c r="A6" s="2">
        <v>315987</v>
      </c>
      <c r="B6" t="s">
        <v>4528</v>
      </c>
      <c r="C6" t="s">
        <v>3148</v>
      </c>
    </row>
    <row r="7" spans="1:3">
      <c r="A7">
        <v>316274</v>
      </c>
      <c r="B7" t="s">
        <v>3766</v>
      </c>
      <c r="C7" t="s">
        <v>3148</v>
      </c>
    </row>
    <row r="8" spans="1:3">
      <c r="A8">
        <v>317132</v>
      </c>
      <c r="B8" t="s">
        <v>3778</v>
      </c>
      <c r="C8" t="s">
        <v>3148</v>
      </c>
    </row>
    <row r="9" spans="1:3">
      <c r="A9">
        <v>317397</v>
      </c>
      <c r="B9" t="s">
        <v>4616</v>
      </c>
      <c r="C9" t="s">
        <v>3148</v>
      </c>
    </row>
    <row r="10" spans="1:3">
      <c r="A10">
        <v>410838</v>
      </c>
      <c r="B10" t="s">
        <v>3536</v>
      </c>
      <c r="C10" t="s">
        <v>3148</v>
      </c>
    </row>
    <row r="11" spans="1:3">
      <c r="A11">
        <v>411489</v>
      </c>
      <c r="B11" t="s">
        <v>3541</v>
      </c>
      <c r="C11" t="s">
        <v>3148</v>
      </c>
    </row>
    <row r="12" spans="1:3">
      <c r="A12">
        <v>411497</v>
      </c>
      <c r="B12" t="s">
        <v>3786</v>
      </c>
      <c r="C12" t="s">
        <v>3148</v>
      </c>
    </row>
    <row r="13" spans="1:3">
      <c r="A13">
        <v>411737</v>
      </c>
      <c r="B13" t="s">
        <v>3438</v>
      </c>
      <c r="C13" t="s">
        <v>3148</v>
      </c>
    </row>
    <row r="14" spans="1:3">
      <c r="A14">
        <v>413584</v>
      </c>
      <c r="B14" t="s">
        <v>3305</v>
      </c>
      <c r="C14" t="s">
        <v>3148</v>
      </c>
    </row>
    <row r="15" spans="1:3">
      <c r="A15">
        <v>1010561</v>
      </c>
      <c r="B15" t="s">
        <v>3866</v>
      </c>
      <c r="C15" t="s">
        <v>3148</v>
      </c>
    </row>
    <row r="16" spans="1:3">
      <c r="A16">
        <v>1210476</v>
      </c>
      <c r="B16" t="s">
        <v>3625</v>
      </c>
      <c r="C16" t="s">
        <v>3148</v>
      </c>
    </row>
    <row r="17" spans="1:3">
      <c r="A17">
        <v>1310318</v>
      </c>
      <c r="B17" t="s">
        <v>3898</v>
      </c>
      <c r="C17" t="s">
        <v>3148</v>
      </c>
    </row>
    <row r="18" spans="1:3">
      <c r="A18">
        <v>2011154</v>
      </c>
      <c r="B18" t="s">
        <v>3638</v>
      </c>
      <c r="C18" t="s">
        <v>3148</v>
      </c>
    </row>
    <row r="19" spans="1:3">
      <c r="A19">
        <v>2510940</v>
      </c>
      <c r="B19" t="s">
        <v>5134</v>
      </c>
      <c r="C19" t="s">
        <v>3148</v>
      </c>
    </row>
    <row r="20" spans="1:3">
      <c r="A20">
        <v>3011062</v>
      </c>
      <c r="B20" t="s">
        <v>3451</v>
      </c>
      <c r="C20" t="s">
        <v>3148</v>
      </c>
    </row>
    <row r="21" spans="1:3">
      <c r="A21">
        <v>3310704</v>
      </c>
      <c r="B21" t="s">
        <v>3677</v>
      </c>
      <c r="C21" t="s">
        <v>3148</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Q51"/>
  <sheetViews>
    <sheetView workbookViewId="0">
      <selection activeCell="S11" sqref="S11"/>
    </sheetView>
  </sheetViews>
  <sheetFormatPr defaultRowHeight="18.75"/>
  <cols>
    <col min="2" max="3" width="5.75" customWidth="1"/>
    <col min="5" max="5" width="33.75" customWidth="1"/>
    <col min="6" max="6" width="5.375" style="605" customWidth="1"/>
    <col min="7" max="7" width="17.625" customWidth="1"/>
    <col min="8" max="8" width="9.625" customWidth="1"/>
    <col min="9" max="9" width="3" customWidth="1"/>
  </cols>
  <sheetData>
    <row r="1" spans="1:17">
      <c r="A1" s="600">
        <v>113754</v>
      </c>
      <c r="B1" t="s">
        <v>77</v>
      </c>
      <c r="C1" t="s">
        <v>3146</v>
      </c>
      <c r="D1" t="s">
        <v>3147</v>
      </c>
      <c r="E1" t="s">
        <v>2097</v>
      </c>
      <c r="F1" s="605" t="s">
        <v>3148</v>
      </c>
      <c r="G1" t="s">
        <v>3149</v>
      </c>
      <c r="H1" t="s">
        <v>23</v>
      </c>
      <c r="I1" t="s">
        <v>23</v>
      </c>
      <c r="J1" t="s">
        <v>3150</v>
      </c>
      <c r="K1" t="s">
        <v>3151</v>
      </c>
      <c r="L1" t="s">
        <v>3152</v>
      </c>
      <c r="M1" t="s">
        <v>3153</v>
      </c>
      <c r="N1" t="s">
        <v>23</v>
      </c>
      <c r="O1" t="s">
        <v>24</v>
      </c>
      <c r="P1" t="s">
        <v>2053</v>
      </c>
      <c r="Q1" t="s">
        <v>31</v>
      </c>
    </row>
    <row r="2" spans="1:17">
      <c r="A2" s="600">
        <v>114182</v>
      </c>
      <c r="B2" t="s">
        <v>84</v>
      </c>
      <c r="C2" t="s">
        <v>3146</v>
      </c>
      <c r="D2" t="s">
        <v>3147</v>
      </c>
      <c r="E2" t="s">
        <v>2097</v>
      </c>
      <c r="F2" s="605" t="s">
        <v>3148</v>
      </c>
      <c r="G2" t="s">
        <v>3154</v>
      </c>
      <c r="H2" t="s">
        <v>23</v>
      </c>
      <c r="I2" t="s">
        <v>23</v>
      </c>
      <c r="J2" t="s">
        <v>3155</v>
      </c>
      <c r="K2" t="s">
        <v>3156</v>
      </c>
      <c r="L2" t="s">
        <v>3157</v>
      </c>
      <c r="M2" t="s">
        <v>3158</v>
      </c>
      <c r="N2" t="s">
        <v>362</v>
      </c>
      <c r="O2" t="s">
        <v>24</v>
      </c>
      <c r="P2" t="s">
        <v>372</v>
      </c>
      <c r="Q2" t="s">
        <v>71</v>
      </c>
    </row>
    <row r="3" spans="1:17">
      <c r="A3" s="600">
        <v>115916</v>
      </c>
      <c r="B3" t="s">
        <v>95</v>
      </c>
      <c r="C3" t="s">
        <v>3146</v>
      </c>
      <c r="D3" t="s">
        <v>3147</v>
      </c>
      <c r="E3" t="s">
        <v>2097</v>
      </c>
      <c r="F3" s="605" t="s">
        <v>3148</v>
      </c>
      <c r="G3" t="s">
        <v>3159</v>
      </c>
      <c r="H3" t="s">
        <v>3160</v>
      </c>
      <c r="I3" t="s">
        <v>23</v>
      </c>
      <c r="J3" t="s">
        <v>3161</v>
      </c>
      <c r="K3" t="s">
        <v>3162</v>
      </c>
      <c r="L3" t="s">
        <v>3163</v>
      </c>
      <c r="M3" t="s">
        <v>3164</v>
      </c>
      <c r="N3" t="s">
        <v>23</v>
      </c>
      <c r="O3" t="s">
        <v>24</v>
      </c>
      <c r="P3" t="s">
        <v>2114</v>
      </c>
      <c r="Q3" t="s">
        <v>2183</v>
      </c>
    </row>
    <row r="4" spans="1:17">
      <c r="A4" s="600">
        <v>116054</v>
      </c>
      <c r="B4" t="s">
        <v>98</v>
      </c>
      <c r="C4" t="s">
        <v>3146</v>
      </c>
      <c r="D4" t="s">
        <v>3147</v>
      </c>
      <c r="E4" t="s">
        <v>2097</v>
      </c>
      <c r="F4" s="605" t="s">
        <v>3148</v>
      </c>
      <c r="G4" t="s">
        <v>3165</v>
      </c>
      <c r="H4" t="s">
        <v>23</v>
      </c>
      <c r="I4" t="s">
        <v>23</v>
      </c>
      <c r="J4" t="s">
        <v>3166</v>
      </c>
      <c r="K4" t="s">
        <v>3167</v>
      </c>
      <c r="L4" t="s">
        <v>3168</v>
      </c>
      <c r="M4" t="s">
        <v>3169</v>
      </c>
      <c r="N4" t="s">
        <v>23</v>
      </c>
      <c r="O4" t="s">
        <v>24</v>
      </c>
      <c r="P4" t="s">
        <v>474</v>
      </c>
      <c r="Q4" t="s">
        <v>2178</v>
      </c>
    </row>
    <row r="5" spans="1:17">
      <c r="A5" s="600">
        <v>116500</v>
      </c>
      <c r="B5" t="s">
        <v>39</v>
      </c>
      <c r="C5" t="s">
        <v>3146</v>
      </c>
      <c r="D5" t="s">
        <v>3147</v>
      </c>
      <c r="E5" t="s">
        <v>2097</v>
      </c>
      <c r="F5" s="605" t="s">
        <v>3148</v>
      </c>
      <c r="G5" t="s">
        <v>3170</v>
      </c>
      <c r="H5" t="s">
        <v>23</v>
      </c>
      <c r="I5" t="s">
        <v>23</v>
      </c>
      <c r="J5" t="s">
        <v>3171</v>
      </c>
      <c r="K5" t="s">
        <v>3172</v>
      </c>
      <c r="L5" t="s">
        <v>3173</v>
      </c>
      <c r="M5" t="s">
        <v>3174</v>
      </c>
      <c r="N5" t="s">
        <v>362</v>
      </c>
      <c r="O5" t="s">
        <v>24</v>
      </c>
      <c r="P5" t="s">
        <v>46</v>
      </c>
      <c r="Q5" t="s">
        <v>26</v>
      </c>
    </row>
    <row r="6" spans="1:17">
      <c r="A6" s="600">
        <v>116518</v>
      </c>
      <c r="B6" t="s">
        <v>80</v>
      </c>
      <c r="C6" t="s">
        <v>3146</v>
      </c>
      <c r="D6" t="s">
        <v>3147</v>
      </c>
      <c r="E6" t="s">
        <v>2097</v>
      </c>
      <c r="F6" s="605" t="s">
        <v>3148</v>
      </c>
      <c r="G6" t="s">
        <v>3175</v>
      </c>
      <c r="H6" t="s">
        <v>23</v>
      </c>
      <c r="I6" t="s">
        <v>23</v>
      </c>
      <c r="J6" t="s">
        <v>3176</v>
      </c>
      <c r="K6" t="s">
        <v>3177</v>
      </c>
      <c r="L6" t="s">
        <v>3178</v>
      </c>
      <c r="M6" t="s">
        <v>3179</v>
      </c>
      <c r="N6" t="s">
        <v>23</v>
      </c>
      <c r="O6" t="s">
        <v>24</v>
      </c>
      <c r="P6" t="s">
        <v>355</v>
      </c>
      <c r="Q6" t="s">
        <v>71</v>
      </c>
    </row>
    <row r="7" spans="1:17">
      <c r="A7" s="600">
        <v>116765</v>
      </c>
      <c r="B7" t="s">
        <v>43</v>
      </c>
      <c r="C7" t="s">
        <v>3146</v>
      </c>
      <c r="D7" t="s">
        <v>3147</v>
      </c>
      <c r="E7" t="s">
        <v>2097</v>
      </c>
      <c r="F7" s="605" t="s">
        <v>3148</v>
      </c>
      <c r="G7" t="s">
        <v>3180</v>
      </c>
      <c r="H7" t="s">
        <v>23</v>
      </c>
      <c r="I7" t="s">
        <v>23</v>
      </c>
      <c r="J7" t="s">
        <v>3181</v>
      </c>
      <c r="K7" t="s">
        <v>3182</v>
      </c>
      <c r="L7" t="s">
        <v>3183</v>
      </c>
      <c r="M7" t="s">
        <v>3184</v>
      </c>
      <c r="N7" t="s">
        <v>3185</v>
      </c>
      <c r="O7" t="s">
        <v>24</v>
      </c>
      <c r="P7" t="s">
        <v>40</v>
      </c>
      <c r="Q7" t="s">
        <v>26</v>
      </c>
    </row>
    <row r="8" spans="1:17">
      <c r="A8" s="600">
        <v>118191</v>
      </c>
      <c r="B8" t="s">
        <v>67</v>
      </c>
      <c r="C8" t="s">
        <v>3146</v>
      </c>
      <c r="D8" t="s">
        <v>3147</v>
      </c>
      <c r="E8" t="s">
        <v>2097</v>
      </c>
      <c r="F8" s="605" t="s">
        <v>3148</v>
      </c>
      <c r="G8" t="s">
        <v>3186</v>
      </c>
      <c r="H8" t="s">
        <v>23</v>
      </c>
      <c r="I8" t="s">
        <v>23</v>
      </c>
      <c r="J8" t="s">
        <v>3187</v>
      </c>
      <c r="K8" t="s">
        <v>3188</v>
      </c>
      <c r="L8" t="s">
        <v>3189</v>
      </c>
      <c r="M8" t="s">
        <v>3190</v>
      </c>
      <c r="N8" t="s">
        <v>23</v>
      </c>
      <c r="O8" t="s">
        <v>24</v>
      </c>
      <c r="P8" t="s">
        <v>388</v>
      </c>
      <c r="Q8" t="s">
        <v>3191</v>
      </c>
    </row>
    <row r="9" spans="1:17">
      <c r="A9" s="600">
        <v>118308</v>
      </c>
      <c r="B9" t="s">
        <v>94</v>
      </c>
      <c r="C9" t="s">
        <v>3146</v>
      </c>
      <c r="D9" t="s">
        <v>3147</v>
      </c>
      <c r="E9" t="s">
        <v>2097</v>
      </c>
      <c r="F9" s="605" t="s">
        <v>3148</v>
      </c>
      <c r="G9" t="s">
        <v>3192</v>
      </c>
      <c r="H9" t="s">
        <v>23</v>
      </c>
      <c r="I9" t="s">
        <v>23</v>
      </c>
      <c r="J9" t="s">
        <v>3176</v>
      </c>
      <c r="K9" t="s">
        <v>3193</v>
      </c>
      <c r="L9" t="s">
        <v>3194</v>
      </c>
      <c r="M9" t="s">
        <v>3195</v>
      </c>
      <c r="N9" t="s">
        <v>23</v>
      </c>
      <c r="O9" t="s">
        <v>24</v>
      </c>
      <c r="P9" t="s">
        <v>374</v>
      </c>
      <c r="Q9" t="s">
        <v>2183</v>
      </c>
    </row>
    <row r="10" spans="1:17">
      <c r="A10" s="600">
        <v>118373</v>
      </c>
      <c r="B10" t="s">
        <v>99</v>
      </c>
      <c r="C10" t="s">
        <v>3146</v>
      </c>
      <c r="D10" t="s">
        <v>3147</v>
      </c>
      <c r="E10" t="s">
        <v>2097</v>
      </c>
      <c r="F10" s="605" t="s">
        <v>3148</v>
      </c>
      <c r="G10" t="s">
        <v>3196</v>
      </c>
      <c r="H10" t="s">
        <v>23</v>
      </c>
      <c r="I10" t="s">
        <v>23</v>
      </c>
      <c r="J10" t="s">
        <v>3197</v>
      </c>
      <c r="K10" t="s">
        <v>3198</v>
      </c>
      <c r="L10" t="s">
        <v>3199</v>
      </c>
      <c r="M10" t="s">
        <v>3200</v>
      </c>
      <c r="N10" t="s">
        <v>23</v>
      </c>
      <c r="O10" t="s">
        <v>24</v>
      </c>
      <c r="P10" t="s">
        <v>2116</v>
      </c>
      <c r="Q10" t="s">
        <v>2182</v>
      </c>
    </row>
    <row r="11" spans="1:17">
      <c r="A11" s="600">
        <v>210097</v>
      </c>
      <c r="B11" t="s">
        <v>62</v>
      </c>
      <c r="C11" t="s">
        <v>3146</v>
      </c>
      <c r="D11" t="s">
        <v>3147</v>
      </c>
      <c r="E11" t="s">
        <v>2097</v>
      </c>
      <c r="F11" s="605" t="s">
        <v>3148</v>
      </c>
      <c r="G11" t="s">
        <v>3201</v>
      </c>
      <c r="H11" t="s">
        <v>23</v>
      </c>
      <c r="I11" t="s">
        <v>23</v>
      </c>
      <c r="J11" t="s">
        <v>3202</v>
      </c>
      <c r="K11" t="s">
        <v>3203</v>
      </c>
      <c r="L11" t="s">
        <v>3204</v>
      </c>
      <c r="M11" t="s">
        <v>3205</v>
      </c>
      <c r="N11" t="s">
        <v>3206</v>
      </c>
      <c r="O11" t="s">
        <v>24</v>
      </c>
      <c r="P11" t="s">
        <v>357</v>
      </c>
      <c r="Q11" t="s">
        <v>26</v>
      </c>
    </row>
    <row r="12" spans="1:17">
      <c r="A12" s="600">
        <v>210246</v>
      </c>
      <c r="B12" t="s">
        <v>57</v>
      </c>
      <c r="C12" t="s">
        <v>3146</v>
      </c>
      <c r="D12" t="s">
        <v>3147</v>
      </c>
      <c r="E12" t="s">
        <v>2097</v>
      </c>
      <c r="F12" s="605" t="s">
        <v>3148</v>
      </c>
      <c r="G12" t="s">
        <v>3207</v>
      </c>
      <c r="H12" t="s">
        <v>3208</v>
      </c>
      <c r="I12" t="s">
        <v>23</v>
      </c>
      <c r="J12" t="s">
        <v>3209</v>
      </c>
      <c r="K12" t="s">
        <v>3210</v>
      </c>
      <c r="L12" t="s">
        <v>3211</v>
      </c>
      <c r="M12" t="s">
        <v>3212</v>
      </c>
      <c r="N12" t="s">
        <v>3213</v>
      </c>
      <c r="O12" t="s">
        <v>24</v>
      </c>
      <c r="P12" t="s">
        <v>63</v>
      </c>
      <c r="Q12" t="s">
        <v>26</v>
      </c>
    </row>
    <row r="13" spans="1:17">
      <c r="A13" s="600">
        <v>211541</v>
      </c>
      <c r="B13" t="s">
        <v>85</v>
      </c>
      <c r="C13" t="s">
        <v>3146</v>
      </c>
      <c r="D13" t="s">
        <v>3147</v>
      </c>
      <c r="E13" t="s">
        <v>2097</v>
      </c>
      <c r="F13" s="605" t="s">
        <v>3148</v>
      </c>
      <c r="G13" t="s">
        <v>3214</v>
      </c>
      <c r="H13" t="s">
        <v>23</v>
      </c>
      <c r="I13" t="s">
        <v>23</v>
      </c>
      <c r="J13" t="s">
        <v>3215</v>
      </c>
      <c r="K13" t="s">
        <v>3216</v>
      </c>
      <c r="L13" t="s">
        <v>3217</v>
      </c>
      <c r="M13" t="s">
        <v>3218</v>
      </c>
      <c r="N13" t="s">
        <v>23</v>
      </c>
      <c r="O13" t="s">
        <v>24</v>
      </c>
      <c r="P13" t="s">
        <v>478</v>
      </c>
      <c r="Q13" t="s">
        <v>71</v>
      </c>
    </row>
    <row r="14" spans="1:17">
      <c r="A14" s="600">
        <v>213208</v>
      </c>
      <c r="B14" t="s">
        <v>87</v>
      </c>
      <c r="C14" t="s">
        <v>3146</v>
      </c>
      <c r="D14" t="s">
        <v>3147</v>
      </c>
      <c r="E14" t="s">
        <v>2097</v>
      </c>
      <c r="F14" s="605" t="s">
        <v>3148</v>
      </c>
      <c r="G14" t="s">
        <v>3219</v>
      </c>
      <c r="H14" t="s">
        <v>3220</v>
      </c>
      <c r="I14" t="s">
        <v>23</v>
      </c>
      <c r="J14" t="s">
        <v>3221</v>
      </c>
      <c r="K14" t="s">
        <v>3222</v>
      </c>
      <c r="L14" t="s">
        <v>3223</v>
      </c>
      <c r="M14" t="s">
        <v>3224</v>
      </c>
      <c r="N14" t="s">
        <v>3225</v>
      </c>
      <c r="O14" t="s">
        <v>24</v>
      </c>
      <c r="P14" t="s">
        <v>368</v>
      </c>
      <c r="Q14" t="s">
        <v>71</v>
      </c>
    </row>
    <row r="15" spans="1:17">
      <c r="A15" s="600">
        <v>313586</v>
      </c>
      <c r="B15" t="s">
        <v>100</v>
      </c>
      <c r="C15" t="s">
        <v>3146</v>
      </c>
      <c r="D15" t="s">
        <v>3147</v>
      </c>
      <c r="E15" t="s">
        <v>2097</v>
      </c>
      <c r="F15" s="605" t="s">
        <v>3148</v>
      </c>
      <c r="G15" t="s">
        <v>3226</v>
      </c>
      <c r="H15" t="s">
        <v>3227</v>
      </c>
      <c r="I15" t="s">
        <v>23</v>
      </c>
      <c r="J15" t="s">
        <v>3228</v>
      </c>
      <c r="K15" t="s">
        <v>3229</v>
      </c>
      <c r="L15" t="s">
        <v>3230</v>
      </c>
      <c r="M15" t="s">
        <v>3231</v>
      </c>
      <c r="N15" t="s">
        <v>3232</v>
      </c>
      <c r="O15" t="s">
        <v>24</v>
      </c>
      <c r="P15" t="s">
        <v>390</v>
      </c>
      <c r="Q15" t="s">
        <v>2178</v>
      </c>
    </row>
    <row r="16" spans="1:17">
      <c r="A16" s="600">
        <v>313644</v>
      </c>
      <c r="B16" t="s">
        <v>34</v>
      </c>
      <c r="C16" t="s">
        <v>3146</v>
      </c>
      <c r="D16" t="s">
        <v>3147</v>
      </c>
      <c r="E16" t="s">
        <v>2097</v>
      </c>
      <c r="F16" s="605" t="s">
        <v>3148</v>
      </c>
      <c r="G16" t="s">
        <v>3233</v>
      </c>
      <c r="H16" t="s">
        <v>23</v>
      </c>
      <c r="I16" t="s">
        <v>23</v>
      </c>
      <c r="J16" t="s">
        <v>3234</v>
      </c>
      <c r="K16" t="s">
        <v>3235</v>
      </c>
      <c r="L16" t="s">
        <v>3236</v>
      </c>
      <c r="M16" t="s">
        <v>3237</v>
      </c>
      <c r="N16" t="s">
        <v>23</v>
      </c>
      <c r="O16" t="s">
        <v>24</v>
      </c>
      <c r="P16" t="s">
        <v>61</v>
      </c>
      <c r="Q16" t="s">
        <v>26</v>
      </c>
    </row>
    <row r="17" spans="1:17">
      <c r="A17" s="600">
        <v>315821</v>
      </c>
      <c r="B17" t="s">
        <v>83</v>
      </c>
      <c r="C17" t="s">
        <v>3146</v>
      </c>
      <c r="D17" t="s">
        <v>3147</v>
      </c>
      <c r="E17" t="s">
        <v>2097</v>
      </c>
      <c r="F17" s="605" t="s">
        <v>3148</v>
      </c>
      <c r="G17" t="s">
        <v>3238</v>
      </c>
      <c r="H17" t="s">
        <v>23</v>
      </c>
      <c r="I17" t="s">
        <v>23</v>
      </c>
      <c r="J17" t="s">
        <v>3239</v>
      </c>
      <c r="K17" t="s">
        <v>3240</v>
      </c>
      <c r="L17" t="s">
        <v>3241</v>
      </c>
      <c r="M17" t="s">
        <v>3242</v>
      </c>
      <c r="N17" t="s">
        <v>23</v>
      </c>
      <c r="O17" t="s">
        <v>24</v>
      </c>
      <c r="P17" t="s">
        <v>356</v>
      </c>
      <c r="Q17" t="s">
        <v>71</v>
      </c>
    </row>
    <row r="18" spans="1:17">
      <c r="A18" s="600">
        <v>315862</v>
      </c>
      <c r="B18" t="s">
        <v>103</v>
      </c>
      <c r="C18" t="s">
        <v>3146</v>
      </c>
      <c r="D18" t="s">
        <v>3147</v>
      </c>
      <c r="E18" t="s">
        <v>2097</v>
      </c>
      <c r="F18" s="605" t="s">
        <v>3148</v>
      </c>
      <c r="G18" t="s">
        <v>3243</v>
      </c>
      <c r="H18" t="s">
        <v>23</v>
      </c>
      <c r="I18" t="s">
        <v>23</v>
      </c>
      <c r="J18" t="s">
        <v>3244</v>
      </c>
      <c r="K18" t="s">
        <v>3245</v>
      </c>
      <c r="L18" t="s">
        <v>3246</v>
      </c>
      <c r="M18" t="s">
        <v>3247</v>
      </c>
      <c r="N18" t="s">
        <v>23</v>
      </c>
      <c r="O18" t="s">
        <v>24</v>
      </c>
      <c r="P18" t="s">
        <v>370</v>
      </c>
      <c r="Q18" t="s">
        <v>3248</v>
      </c>
    </row>
    <row r="19" spans="1:17">
      <c r="A19" s="600">
        <v>315912</v>
      </c>
      <c r="B19" t="s">
        <v>49</v>
      </c>
      <c r="C19" t="s">
        <v>3146</v>
      </c>
      <c r="D19" t="s">
        <v>3147</v>
      </c>
      <c r="E19" t="s">
        <v>2097</v>
      </c>
      <c r="F19" s="605" t="s">
        <v>3148</v>
      </c>
      <c r="G19" t="s">
        <v>3249</v>
      </c>
      <c r="H19" t="s">
        <v>23</v>
      </c>
      <c r="I19" t="s">
        <v>23</v>
      </c>
      <c r="J19" t="s">
        <v>3250</v>
      </c>
      <c r="K19" t="s">
        <v>3251</v>
      </c>
      <c r="L19" t="s">
        <v>3252</v>
      </c>
      <c r="M19" t="s">
        <v>3253</v>
      </c>
      <c r="N19" t="s">
        <v>23</v>
      </c>
      <c r="O19" t="s">
        <v>24</v>
      </c>
      <c r="P19" t="s">
        <v>25</v>
      </c>
      <c r="Q19" t="s">
        <v>26</v>
      </c>
    </row>
    <row r="20" spans="1:17">
      <c r="A20" s="600">
        <v>316027</v>
      </c>
      <c r="B20" t="s">
        <v>89</v>
      </c>
      <c r="C20" t="s">
        <v>3146</v>
      </c>
      <c r="D20" t="s">
        <v>3147</v>
      </c>
      <c r="E20" t="s">
        <v>2097</v>
      </c>
      <c r="F20" s="605" t="s">
        <v>3148</v>
      </c>
      <c r="G20" t="s">
        <v>3254</v>
      </c>
      <c r="H20" t="s">
        <v>23</v>
      </c>
      <c r="I20" t="s">
        <v>23</v>
      </c>
      <c r="J20" t="s">
        <v>3255</v>
      </c>
      <c r="K20" t="s">
        <v>3256</v>
      </c>
      <c r="L20" t="s">
        <v>3257</v>
      </c>
      <c r="M20" t="s">
        <v>3258</v>
      </c>
      <c r="N20" t="s">
        <v>23</v>
      </c>
      <c r="O20" t="s">
        <v>24</v>
      </c>
      <c r="P20" t="s">
        <v>2099</v>
      </c>
      <c r="Q20" t="s">
        <v>3259</v>
      </c>
    </row>
    <row r="21" spans="1:17">
      <c r="A21" s="600">
        <v>316506</v>
      </c>
      <c r="B21" t="s">
        <v>91</v>
      </c>
      <c r="C21" t="s">
        <v>3146</v>
      </c>
      <c r="D21" t="s">
        <v>3147</v>
      </c>
      <c r="E21" t="s">
        <v>2097</v>
      </c>
      <c r="F21" s="605" t="s">
        <v>3148</v>
      </c>
      <c r="G21" t="s">
        <v>3260</v>
      </c>
      <c r="H21" t="s">
        <v>23</v>
      </c>
      <c r="I21" t="s">
        <v>23</v>
      </c>
      <c r="J21" t="s">
        <v>3261</v>
      </c>
      <c r="K21" t="s">
        <v>3262</v>
      </c>
      <c r="L21" t="s">
        <v>3263</v>
      </c>
      <c r="M21" t="s">
        <v>3264</v>
      </c>
      <c r="N21" t="s">
        <v>23</v>
      </c>
      <c r="O21" t="s">
        <v>24</v>
      </c>
      <c r="P21" t="s">
        <v>2100</v>
      </c>
      <c r="Q21" t="s">
        <v>3265</v>
      </c>
    </row>
    <row r="22" spans="1:17">
      <c r="A22">
        <v>316845</v>
      </c>
      <c r="B22" t="s">
        <v>79</v>
      </c>
      <c r="C22" t="s">
        <v>3146</v>
      </c>
      <c r="D22" t="s">
        <v>3147</v>
      </c>
      <c r="E22" t="s">
        <v>2097</v>
      </c>
      <c r="F22" s="605" t="s">
        <v>3148</v>
      </c>
      <c r="G22" t="s">
        <v>3266</v>
      </c>
      <c r="H22" t="s">
        <v>23</v>
      </c>
      <c r="I22" t="s">
        <v>23</v>
      </c>
      <c r="J22" t="s">
        <v>3267</v>
      </c>
      <c r="K22" t="s">
        <v>3268</v>
      </c>
      <c r="L22" t="s">
        <v>3269</v>
      </c>
      <c r="M22" t="s">
        <v>3270</v>
      </c>
      <c r="N22" t="s">
        <v>23</v>
      </c>
      <c r="O22" t="s">
        <v>24</v>
      </c>
      <c r="P22" t="s">
        <v>354</v>
      </c>
      <c r="Q22" t="s">
        <v>71</v>
      </c>
    </row>
    <row r="23" spans="1:17">
      <c r="A23">
        <v>317033</v>
      </c>
      <c r="B23" t="s">
        <v>41</v>
      </c>
      <c r="C23" t="s">
        <v>3146</v>
      </c>
      <c r="D23" t="s">
        <v>3147</v>
      </c>
      <c r="E23" t="s">
        <v>2097</v>
      </c>
      <c r="F23" s="605" t="s">
        <v>3148</v>
      </c>
      <c r="G23" t="s">
        <v>3271</v>
      </c>
      <c r="H23" t="s">
        <v>23</v>
      </c>
      <c r="I23" t="s">
        <v>23</v>
      </c>
      <c r="J23" t="s">
        <v>3272</v>
      </c>
      <c r="K23" t="s">
        <v>3273</v>
      </c>
      <c r="L23" t="s">
        <v>3274</v>
      </c>
      <c r="M23" t="s">
        <v>3275</v>
      </c>
      <c r="N23" t="s">
        <v>23</v>
      </c>
      <c r="O23" t="s">
        <v>24</v>
      </c>
      <c r="P23" t="s">
        <v>54</v>
      </c>
      <c r="Q23" t="s">
        <v>26</v>
      </c>
    </row>
    <row r="24" spans="1:17">
      <c r="A24">
        <v>317074</v>
      </c>
      <c r="B24" t="s">
        <v>97</v>
      </c>
      <c r="C24" t="s">
        <v>3146</v>
      </c>
      <c r="D24" t="s">
        <v>3147</v>
      </c>
      <c r="E24" t="s">
        <v>2097</v>
      </c>
      <c r="F24" s="605" t="s">
        <v>3148</v>
      </c>
      <c r="G24" t="s">
        <v>3276</v>
      </c>
      <c r="H24" t="s">
        <v>3277</v>
      </c>
      <c r="I24" t="s">
        <v>23</v>
      </c>
      <c r="J24" t="s">
        <v>3278</v>
      </c>
      <c r="K24" t="s">
        <v>3279</v>
      </c>
      <c r="L24" t="s">
        <v>3280</v>
      </c>
      <c r="M24" t="s">
        <v>3281</v>
      </c>
      <c r="N24" t="s">
        <v>3282</v>
      </c>
      <c r="O24" t="s">
        <v>24</v>
      </c>
      <c r="P24" t="s">
        <v>2070</v>
      </c>
      <c r="Q24" t="s">
        <v>2178</v>
      </c>
    </row>
    <row r="25" spans="1:17">
      <c r="A25">
        <v>317215</v>
      </c>
      <c r="B25" t="s">
        <v>92</v>
      </c>
      <c r="C25" t="s">
        <v>3146</v>
      </c>
      <c r="D25" t="s">
        <v>3147</v>
      </c>
      <c r="E25" t="s">
        <v>2097</v>
      </c>
      <c r="F25" s="605" t="s">
        <v>3148</v>
      </c>
      <c r="G25" t="s">
        <v>3283</v>
      </c>
      <c r="H25" t="s">
        <v>23</v>
      </c>
      <c r="I25" t="s">
        <v>23</v>
      </c>
      <c r="J25" t="s">
        <v>3284</v>
      </c>
      <c r="K25" t="s">
        <v>3285</v>
      </c>
      <c r="L25" t="s">
        <v>3286</v>
      </c>
      <c r="M25" t="s">
        <v>3287</v>
      </c>
      <c r="N25" t="s">
        <v>23</v>
      </c>
      <c r="O25" t="s">
        <v>24</v>
      </c>
      <c r="P25" t="s">
        <v>421</v>
      </c>
      <c r="Q25" t="s">
        <v>2183</v>
      </c>
    </row>
    <row r="26" spans="1:17">
      <c r="A26">
        <v>317280</v>
      </c>
      <c r="B26" t="s">
        <v>82</v>
      </c>
      <c r="C26" t="s">
        <v>3146</v>
      </c>
      <c r="D26" t="s">
        <v>3147</v>
      </c>
      <c r="E26" t="s">
        <v>2097</v>
      </c>
      <c r="F26" s="605" t="s">
        <v>3148</v>
      </c>
      <c r="G26" t="s">
        <v>3288</v>
      </c>
      <c r="H26" t="s">
        <v>23</v>
      </c>
      <c r="I26" t="s">
        <v>23</v>
      </c>
      <c r="J26" t="s">
        <v>3289</v>
      </c>
      <c r="K26" t="s">
        <v>3290</v>
      </c>
      <c r="L26" t="s">
        <v>3291</v>
      </c>
      <c r="M26" t="s">
        <v>3292</v>
      </c>
      <c r="N26" t="s">
        <v>23</v>
      </c>
      <c r="O26" t="s">
        <v>24</v>
      </c>
      <c r="P26" t="s">
        <v>358</v>
      </c>
      <c r="Q26" t="s">
        <v>71</v>
      </c>
    </row>
    <row r="27" spans="1:17">
      <c r="A27">
        <v>317470</v>
      </c>
      <c r="B27" t="s">
        <v>47</v>
      </c>
      <c r="C27" t="s">
        <v>3146</v>
      </c>
      <c r="D27" t="s">
        <v>3147</v>
      </c>
      <c r="E27" t="s">
        <v>2097</v>
      </c>
      <c r="F27" s="605" t="s">
        <v>3148</v>
      </c>
      <c r="G27" t="s">
        <v>3293</v>
      </c>
      <c r="H27" t="s">
        <v>3294</v>
      </c>
      <c r="I27" t="s">
        <v>23</v>
      </c>
      <c r="J27" t="s">
        <v>3295</v>
      </c>
      <c r="K27" t="s">
        <v>3296</v>
      </c>
      <c r="L27" t="s">
        <v>3297</v>
      </c>
      <c r="M27" t="s">
        <v>3298</v>
      </c>
      <c r="N27" t="s">
        <v>23</v>
      </c>
      <c r="O27" t="s">
        <v>24</v>
      </c>
      <c r="P27" t="s">
        <v>44</v>
      </c>
      <c r="Q27" t="s">
        <v>26</v>
      </c>
    </row>
    <row r="28" spans="1:17">
      <c r="A28">
        <v>317637</v>
      </c>
      <c r="B28" t="s">
        <v>107</v>
      </c>
      <c r="C28" t="s">
        <v>3146</v>
      </c>
      <c r="D28" t="s">
        <v>3147</v>
      </c>
      <c r="E28" t="s">
        <v>2097</v>
      </c>
      <c r="F28" s="605" t="s">
        <v>3148</v>
      </c>
      <c r="G28" t="s">
        <v>3299</v>
      </c>
      <c r="H28" t="s">
        <v>23</v>
      </c>
      <c r="I28" t="s">
        <v>23</v>
      </c>
      <c r="J28" t="s">
        <v>3300</v>
      </c>
      <c r="K28" t="s">
        <v>3301</v>
      </c>
      <c r="L28" t="s">
        <v>3302</v>
      </c>
      <c r="M28" t="s">
        <v>3303</v>
      </c>
      <c r="N28" t="s">
        <v>23</v>
      </c>
      <c r="O28" t="s">
        <v>24</v>
      </c>
      <c r="P28" t="s">
        <v>400</v>
      </c>
      <c r="Q28" t="s">
        <v>3304</v>
      </c>
    </row>
    <row r="29" spans="1:17">
      <c r="A29">
        <v>413584</v>
      </c>
      <c r="B29" t="s">
        <v>53</v>
      </c>
      <c r="C29" t="s">
        <v>3146</v>
      </c>
      <c r="D29" t="s">
        <v>3147</v>
      </c>
      <c r="E29" t="s">
        <v>2097</v>
      </c>
      <c r="F29" s="605" t="s">
        <v>3148</v>
      </c>
      <c r="G29" t="s">
        <v>3305</v>
      </c>
      <c r="H29" t="s">
        <v>23</v>
      </c>
      <c r="I29" t="s">
        <v>23</v>
      </c>
      <c r="J29" t="s">
        <v>3306</v>
      </c>
      <c r="K29" t="s">
        <v>3307</v>
      </c>
      <c r="L29" t="s">
        <v>3308</v>
      </c>
      <c r="M29" t="s">
        <v>3309</v>
      </c>
      <c r="N29" t="s">
        <v>3310</v>
      </c>
      <c r="O29" t="s">
        <v>24</v>
      </c>
      <c r="P29" t="s">
        <v>36</v>
      </c>
      <c r="Q29" t="s">
        <v>26</v>
      </c>
    </row>
    <row r="30" spans="1:17">
      <c r="A30">
        <v>415118</v>
      </c>
      <c r="B30" t="s">
        <v>37</v>
      </c>
      <c r="C30" t="s">
        <v>3146</v>
      </c>
      <c r="D30" t="s">
        <v>3147</v>
      </c>
      <c r="E30" t="s">
        <v>2097</v>
      </c>
      <c r="F30" s="605" t="s">
        <v>3148</v>
      </c>
      <c r="G30" t="s">
        <v>3311</v>
      </c>
      <c r="H30" t="s">
        <v>23</v>
      </c>
      <c r="I30" t="s">
        <v>23</v>
      </c>
      <c r="J30" t="s">
        <v>3312</v>
      </c>
      <c r="K30" t="s">
        <v>3313</v>
      </c>
      <c r="L30" t="s">
        <v>3314</v>
      </c>
      <c r="M30" t="s">
        <v>3315</v>
      </c>
      <c r="N30" t="s">
        <v>23</v>
      </c>
      <c r="O30" t="s">
        <v>24</v>
      </c>
      <c r="P30" t="s">
        <v>58</v>
      </c>
      <c r="Q30" t="s">
        <v>26</v>
      </c>
    </row>
    <row r="31" spans="1:17">
      <c r="A31">
        <v>416454</v>
      </c>
      <c r="B31" t="s">
        <v>93</v>
      </c>
      <c r="C31" t="s">
        <v>3146</v>
      </c>
      <c r="D31" t="s">
        <v>3147</v>
      </c>
      <c r="E31" t="s">
        <v>2097</v>
      </c>
      <c r="F31" s="605" t="s">
        <v>3148</v>
      </c>
      <c r="G31" t="s">
        <v>3316</v>
      </c>
      <c r="H31" t="s">
        <v>23</v>
      </c>
      <c r="I31" t="s">
        <v>23</v>
      </c>
      <c r="J31" t="s">
        <v>3317</v>
      </c>
      <c r="K31" t="s">
        <v>3318</v>
      </c>
      <c r="L31" t="s">
        <v>3319</v>
      </c>
      <c r="M31" t="s">
        <v>3320</v>
      </c>
      <c r="N31" t="s">
        <v>23</v>
      </c>
      <c r="O31" t="s">
        <v>24</v>
      </c>
      <c r="P31" t="s">
        <v>373</v>
      </c>
      <c r="Q31" t="s">
        <v>2183</v>
      </c>
    </row>
    <row r="32" spans="1:17">
      <c r="A32">
        <v>416553</v>
      </c>
      <c r="B32" t="s">
        <v>111</v>
      </c>
      <c r="C32" t="s">
        <v>3146</v>
      </c>
      <c r="D32" t="s">
        <v>3147</v>
      </c>
      <c r="E32" t="s">
        <v>2097</v>
      </c>
      <c r="F32" s="605" t="s">
        <v>3148</v>
      </c>
      <c r="G32" t="s">
        <v>3321</v>
      </c>
      <c r="H32" t="s">
        <v>23</v>
      </c>
      <c r="I32" t="s">
        <v>23</v>
      </c>
      <c r="J32" t="s">
        <v>3322</v>
      </c>
      <c r="K32" t="s">
        <v>3323</v>
      </c>
      <c r="L32" t="s">
        <v>3324</v>
      </c>
      <c r="M32" t="s">
        <v>3325</v>
      </c>
      <c r="N32" t="s">
        <v>23</v>
      </c>
      <c r="O32" t="s">
        <v>24</v>
      </c>
      <c r="P32" t="s">
        <v>404</v>
      </c>
      <c r="Q32" t="s">
        <v>3326</v>
      </c>
    </row>
    <row r="33" spans="1:17">
      <c r="A33">
        <v>416603</v>
      </c>
      <c r="B33" t="s">
        <v>55</v>
      </c>
      <c r="C33" t="s">
        <v>3146</v>
      </c>
      <c r="D33" t="s">
        <v>3147</v>
      </c>
      <c r="E33" t="s">
        <v>2097</v>
      </c>
      <c r="F33" s="605" t="s">
        <v>3148</v>
      </c>
      <c r="G33" t="s">
        <v>3327</v>
      </c>
      <c r="H33" t="s">
        <v>23</v>
      </c>
      <c r="I33" t="s">
        <v>23</v>
      </c>
      <c r="J33" t="s">
        <v>3328</v>
      </c>
      <c r="K33" t="s">
        <v>3329</v>
      </c>
      <c r="L33" t="s">
        <v>3330</v>
      </c>
      <c r="M33" t="s">
        <v>3331</v>
      </c>
      <c r="N33" t="s">
        <v>23</v>
      </c>
      <c r="O33" t="s">
        <v>24</v>
      </c>
      <c r="P33" t="s">
        <v>38</v>
      </c>
      <c r="Q33" t="s">
        <v>26</v>
      </c>
    </row>
    <row r="34" spans="1:17">
      <c r="A34">
        <v>416819</v>
      </c>
      <c r="B34" t="s">
        <v>29</v>
      </c>
      <c r="C34" t="s">
        <v>3146</v>
      </c>
      <c r="D34" t="s">
        <v>3147</v>
      </c>
      <c r="E34" t="s">
        <v>2097</v>
      </c>
      <c r="F34" s="605" t="s">
        <v>3148</v>
      </c>
      <c r="G34" t="s">
        <v>3332</v>
      </c>
      <c r="H34" t="s">
        <v>23</v>
      </c>
      <c r="I34" t="s">
        <v>23</v>
      </c>
      <c r="J34" t="s">
        <v>3333</v>
      </c>
      <c r="K34" t="s">
        <v>3334</v>
      </c>
      <c r="L34" t="s">
        <v>3335</v>
      </c>
      <c r="M34" t="s">
        <v>3336</v>
      </c>
      <c r="N34" t="s">
        <v>23</v>
      </c>
      <c r="O34" t="s">
        <v>24</v>
      </c>
      <c r="P34" t="s">
        <v>33</v>
      </c>
      <c r="Q34" t="s">
        <v>26</v>
      </c>
    </row>
    <row r="35" spans="1:17">
      <c r="A35">
        <v>416967</v>
      </c>
      <c r="B35" t="s">
        <v>76</v>
      </c>
      <c r="C35" t="s">
        <v>3146</v>
      </c>
      <c r="D35" t="s">
        <v>3147</v>
      </c>
      <c r="E35" t="s">
        <v>2097</v>
      </c>
      <c r="F35" s="605" t="s">
        <v>3148</v>
      </c>
      <c r="G35" t="s">
        <v>3337</v>
      </c>
      <c r="H35" t="s">
        <v>23</v>
      </c>
      <c r="I35" t="s">
        <v>23</v>
      </c>
      <c r="J35" t="s">
        <v>3338</v>
      </c>
      <c r="K35" t="s">
        <v>3339</v>
      </c>
      <c r="L35" t="s">
        <v>3340</v>
      </c>
      <c r="M35" t="s">
        <v>3341</v>
      </c>
      <c r="N35" t="s">
        <v>23</v>
      </c>
      <c r="O35" t="s">
        <v>24</v>
      </c>
      <c r="P35" t="s">
        <v>2052</v>
      </c>
      <c r="Q35" t="s">
        <v>31</v>
      </c>
    </row>
    <row r="36" spans="1:17">
      <c r="A36">
        <v>417502</v>
      </c>
      <c r="B36" t="s">
        <v>27</v>
      </c>
      <c r="C36" t="s">
        <v>3146</v>
      </c>
      <c r="D36" t="s">
        <v>3147</v>
      </c>
      <c r="E36" t="s">
        <v>2097</v>
      </c>
      <c r="F36" s="605" t="s">
        <v>3148</v>
      </c>
      <c r="G36" t="s">
        <v>3342</v>
      </c>
      <c r="H36" t="s">
        <v>23</v>
      </c>
      <c r="I36" t="s">
        <v>23</v>
      </c>
      <c r="J36" t="s">
        <v>3343</v>
      </c>
      <c r="K36" t="s">
        <v>3344</v>
      </c>
      <c r="L36" t="s">
        <v>3345</v>
      </c>
      <c r="M36" t="s">
        <v>3346</v>
      </c>
      <c r="N36" t="s">
        <v>362</v>
      </c>
      <c r="O36" t="s">
        <v>24</v>
      </c>
      <c r="P36" t="s">
        <v>42</v>
      </c>
      <c r="Q36" t="s">
        <v>26</v>
      </c>
    </row>
    <row r="37" spans="1:17">
      <c r="A37">
        <v>418591</v>
      </c>
      <c r="B37" t="s">
        <v>75</v>
      </c>
      <c r="C37" t="s">
        <v>3146</v>
      </c>
      <c r="D37" t="s">
        <v>3147</v>
      </c>
      <c r="E37" t="s">
        <v>2097</v>
      </c>
      <c r="F37" s="605" t="s">
        <v>3148</v>
      </c>
      <c r="G37" t="s">
        <v>3347</v>
      </c>
      <c r="H37" t="s">
        <v>23</v>
      </c>
      <c r="I37" t="s">
        <v>23</v>
      </c>
      <c r="J37" t="s">
        <v>3348</v>
      </c>
      <c r="K37" t="s">
        <v>3349</v>
      </c>
      <c r="L37" t="s">
        <v>3350</v>
      </c>
      <c r="M37" t="s">
        <v>3351</v>
      </c>
      <c r="N37" t="s">
        <v>23</v>
      </c>
      <c r="O37" t="s">
        <v>24</v>
      </c>
      <c r="P37" t="s">
        <v>2050</v>
      </c>
      <c r="Q37" t="s">
        <v>31</v>
      </c>
    </row>
    <row r="38" spans="1:17">
      <c r="A38">
        <v>418609</v>
      </c>
      <c r="B38" t="s">
        <v>88</v>
      </c>
      <c r="C38" t="s">
        <v>3146</v>
      </c>
      <c r="D38" t="s">
        <v>3147</v>
      </c>
      <c r="E38" t="s">
        <v>2097</v>
      </c>
      <c r="F38" s="605" t="s">
        <v>3148</v>
      </c>
      <c r="G38" t="s">
        <v>3352</v>
      </c>
      <c r="H38" t="s">
        <v>3353</v>
      </c>
      <c r="I38" t="s">
        <v>23</v>
      </c>
      <c r="J38" t="s">
        <v>3317</v>
      </c>
      <c r="K38" t="s">
        <v>3354</v>
      </c>
      <c r="L38" t="s">
        <v>3355</v>
      </c>
      <c r="M38" t="s">
        <v>3356</v>
      </c>
      <c r="N38" t="s">
        <v>3357</v>
      </c>
      <c r="O38" t="s">
        <v>24</v>
      </c>
      <c r="P38" t="s">
        <v>369</v>
      </c>
      <c r="Q38" t="s">
        <v>3358</v>
      </c>
    </row>
    <row r="39" spans="1:17">
      <c r="A39">
        <v>418617</v>
      </c>
      <c r="B39" t="s">
        <v>90</v>
      </c>
      <c r="C39" t="s">
        <v>3146</v>
      </c>
      <c r="D39" t="s">
        <v>3147</v>
      </c>
      <c r="E39" t="s">
        <v>2097</v>
      </c>
      <c r="F39" s="605" t="s">
        <v>3148</v>
      </c>
      <c r="G39" t="s">
        <v>3359</v>
      </c>
      <c r="H39" t="s">
        <v>23</v>
      </c>
      <c r="I39" t="s">
        <v>23</v>
      </c>
      <c r="J39" t="s">
        <v>3360</v>
      </c>
      <c r="K39" t="s">
        <v>3361</v>
      </c>
      <c r="L39" t="s">
        <v>3362</v>
      </c>
      <c r="M39" t="s">
        <v>3362</v>
      </c>
      <c r="N39" t="s">
        <v>23</v>
      </c>
      <c r="O39" t="s">
        <v>24</v>
      </c>
      <c r="P39" t="s">
        <v>2033</v>
      </c>
      <c r="Q39" t="s">
        <v>3363</v>
      </c>
    </row>
    <row r="40" spans="1:17">
      <c r="A40">
        <v>1110098</v>
      </c>
      <c r="B40" t="s">
        <v>110</v>
      </c>
      <c r="C40" t="s">
        <v>3146</v>
      </c>
      <c r="D40" t="s">
        <v>3147</v>
      </c>
      <c r="E40" t="s">
        <v>2097</v>
      </c>
      <c r="F40" s="605" t="s">
        <v>3148</v>
      </c>
      <c r="G40" t="s">
        <v>3364</v>
      </c>
      <c r="H40" t="s">
        <v>23</v>
      </c>
      <c r="I40" t="s">
        <v>23</v>
      </c>
      <c r="J40" t="s">
        <v>3365</v>
      </c>
      <c r="K40" t="s">
        <v>3366</v>
      </c>
      <c r="L40" t="s">
        <v>3367</v>
      </c>
      <c r="M40" t="s">
        <v>3368</v>
      </c>
      <c r="N40" t="s">
        <v>23</v>
      </c>
      <c r="O40" t="s">
        <v>24</v>
      </c>
      <c r="P40" t="s">
        <v>394</v>
      </c>
      <c r="Q40" t="s">
        <v>3304</v>
      </c>
    </row>
    <row r="41" spans="1:17">
      <c r="A41">
        <v>1210815</v>
      </c>
      <c r="B41" t="s">
        <v>45</v>
      </c>
      <c r="C41" t="s">
        <v>3146</v>
      </c>
      <c r="D41" t="s">
        <v>3147</v>
      </c>
      <c r="E41" t="s">
        <v>2097</v>
      </c>
      <c r="F41" s="605" t="s">
        <v>3148</v>
      </c>
      <c r="G41" t="s">
        <v>3369</v>
      </c>
      <c r="H41" t="s">
        <v>23</v>
      </c>
      <c r="I41" t="s">
        <v>23</v>
      </c>
      <c r="J41" t="s">
        <v>3370</v>
      </c>
      <c r="K41" t="s">
        <v>3371</v>
      </c>
      <c r="L41" t="s">
        <v>3372</v>
      </c>
      <c r="M41" t="s">
        <v>3373</v>
      </c>
      <c r="N41" t="s">
        <v>23</v>
      </c>
      <c r="O41" t="s">
        <v>24</v>
      </c>
      <c r="P41" t="s">
        <v>50</v>
      </c>
      <c r="Q41" t="s">
        <v>26</v>
      </c>
    </row>
    <row r="42" spans="1:17">
      <c r="A42">
        <v>1210823</v>
      </c>
      <c r="B42" t="s">
        <v>59</v>
      </c>
      <c r="C42" t="s">
        <v>3146</v>
      </c>
      <c r="D42" t="s">
        <v>3147</v>
      </c>
      <c r="E42" t="s">
        <v>2097</v>
      </c>
      <c r="F42" s="605" t="s">
        <v>3148</v>
      </c>
      <c r="G42" t="s">
        <v>3374</v>
      </c>
      <c r="H42" t="s">
        <v>23</v>
      </c>
      <c r="I42" t="s">
        <v>23</v>
      </c>
      <c r="J42" t="s">
        <v>3375</v>
      </c>
      <c r="K42" t="s">
        <v>3376</v>
      </c>
      <c r="L42" t="s">
        <v>3377</v>
      </c>
      <c r="M42" t="s">
        <v>3378</v>
      </c>
      <c r="N42" t="s">
        <v>23</v>
      </c>
      <c r="O42" t="s">
        <v>24</v>
      </c>
      <c r="P42" t="s">
        <v>30</v>
      </c>
      <c r="Q42" t="s">
        <v>26</v>
      </c>
    </row>
    <row r="43" spans="1:17">
      <c r="A43">
        <v>1310193</v>
      </c>
      <c r="B43" t="s">
        <v>112</v>
      </c>
      <c r="C43" t="s">
        <v>3146</v>
      </c>
      <c r="D43" t="s">
        <v>3147</v>
      </c>
      <c r="E43" t="s">
        <v>2097</v>
      </c>
      <c r="F43" s="605" t="s">
        <v>3148</v>
      </c>
      <c r="G43" t="s">
        <v>3379</v>
      </c>
      <c r="H43" t="s">
        <v>23</v>
      </c>
      <c r="I43" t="s">
        <v>23</v>
      </c>
      <c r="J43" t="s">
        <v>3380</v>
      </c>
      <c r="K43" t="s">
        <v>3381</v>
      </c>
      <c r="L43" t="s">
        <v>3382</v>
      </c>
      <c r="M43" t="s">
        <v>3383</v>
      </c>
      <c r="N43" t="s">
        <v>23</v>
      </c>
      <c r="O43" t="s">
        <v>24</v>
      </c>
      <c r="P43" t="s">
        <v>401</v>
      </c>
      <c r="Q43" t="s">
        <v>3326</v>
      </c>
    </row>
    <row r="44" spans="1:17">
      <c r="A44">
        <v>1310516</v>
      </c>
      <c r="B44" t="s">
        <v>104</v>
      </c>
      <c r="C44" t="s">
        <v>3146</v>
      </c>
      <c r="D44" t="s">
        <v>3147</v>
      </c>
      <c r="E44" t="s">
        <v>2097</v>
      </c>
      <c r="F44" s="605" t="s">
        <v>3148</v>
      </c>
      <c r="G44" t="s">
        <v>3384</v>
      </c>
      <c r="H44" t="s">
        <v>23</v>
      </c>
      <c r="I44" t="s">
        <v>23</v>
      </c>
      <c r="J44" t="s">
        <v>3385</v>
      </c>
      <c r="K44" t="s">
        <v>3386</v>
      </c>
      <c r="L44" t="s">
        <v>3387</v>
      </c>
      <c r="M44" t="s">
        <v>3388</v>
      </c>
      <c r="N44" t="s">
        <v>23</v>
      </c>
      <c r="O44" t="s">
        <v>24</v>
      </c>
      <c r="P44" t="s">
        <v>387</v>
      </c>
      <c r="Q44" t="s">
        <v>3191</v>
      </c>
    </row>
    <row r="45" spans="1:17">
      <c r="A45">
        <v>2011873</v>
      </c>
      <c r="B45" t="s">
        <v>32</v>
      </c>
      <c r="C45" t="s">
        <v>3146</v>
      </c>
      <c r="D45" t="s">
        <v>3147</v>
      </c>
      <c r="E45" t="s">
        <v>2097</v>
      </c>
      <c r="F45" s="605" t="s">
        <v>3148</v>
      </c>
      <c r="G45" t="s">
        <v>348</v>
      </c>
      <c r="H45" t="s">
        <v>23</v>
      </c>
      <c r="I45" t="s">
        <v>23</v>
      </c>
      <c r="J45" t="s">
        <v>3389</v>
      </c>
      <c r="K45" t="s">
        <v>3390</v>
      </c>
      <c r="L45" t="s">
        <v>3391</v>
      </c>
      <c r="M45" t="s">
        <v>3392</v>
      </c>
      <c r="N45" t="s">
        <v>23</v>
      </c>
      <c r="O45" t="s">
        <v>24</v>
      </c>
      <c r="P45" t="s">
        <v>28</v>
      </c>
      <c r="Q45" t="s">
        <v>26</v>
      </c>
    </row>
    <row r="46" spans="1:17">
      <c r="A46">
        <v>2012129</v>
      </c>
      <c r="B46" t="s">
        <v>101</v>
      </c>
      <c r="C46" t="s">
        <v>3146</v>
      </c>
      <c r="D46" t="s">
        <v>3147</v>
      </c>
      <c r="E46" t="s">
        <v>2097</v>
      </c>
      <c r="F46" s="605" t="s">
        <v>3148</v>
      </c>
      <c r="G46" t="s">
        <v>3393</v>
      </c>
      <c r="H46" t="s">
        <v>23</v>
      </c>
      <c r="I46" t="s">
        <v>23</v>
      </c>
      <c r="J46" t="s">
        <v>3394</v>
      </c>
      <c r="K46" t="s">
        <v>3395</v>
      </c>
      <c r="L46" t="s">
        <v>3396</v>
      </c>
      <c r="M46" t="s">
        <v>3397</v>
      </c>
      <c r="N46" t="s">
        <v>3398</v>
      </c>
      <c r="O46" t="s">
        <v>24</v>
      </c>
      <c r="P46" t="s">
        <v>367</v>
      </c>
      <c r="Q46" t="s">
        <v>3248</v>
      </c>
    </row>
    <row r="47" spans="1:17">
      <c r="A47">
        <v>2310861</v>
      </c>
      <c r="B47" t="s">
        <v>108</v>
      </c>
      <c r="C47" t="s">
        <v>3146</v>
      </c>
      <c r="D47" t="s">
        <v>3147</v>
      </c>
      <c r="E47" t="s">
        <v>2097</v>
      </c>
      <c r="F47" s="605" t="s">
        <v>3148</v>
      </c>
      <c r="G47" t="s">
        <v>3399</v>
      </c>
      <c r="H47" t="s">
        <v>23</v>
      </c>
      <c r="I47" t="s">
        <v>23</v>
      </c>
      <c r="J47" t="s">
        <v>3400</v>
      </c>
      <c r="K47" t="s">
        <v>3401</v>
      </c>
      <c r="L47" t="s">
        <v>3402</v>
      </c>
      <c r="M47" t="s">
        <v>3403</v>
      </c>
      <c r="N47" t="s">
        <v>23</v>
      </c>
      <c r="O47" t="s">
        <v>24</v>
      </c>
      <c r="P47" t="s">
        <v>396</v>
      </c>
      <c r="Q47" t="s">
        <v>3304</v>
      </c>
    </row>
    <row r="48" spans="1:17">
      <c r="A48">
        <v>2610708</v>
      </c>
      <c r="B48" t="s">
        <v>22</v>
      </c>
      <c r="C48" t="s">
        <v>3146</v>
      </c>
      <c r="D48" t="s">
        <v>3147</v>
      </c>
      <c r="E48" t="s">
        <v>2097</v>
      </c>
      <c r="F48" s="605" t="s">
        <v>3148</v>
      </c>
      <c r="G48" t="s">
        <v>3404</v>
      </c>
      <c r="H48" t="s">
        <v>23</v>
      </c>
      <c r="I48" t="s">
        <v>23</v>
      </c>
      <c r="J48" t="s">
        <v>3405</v>
      </c>
      <c r="K48" t="s">
        <v>3406</v>
      </c>
      <c r="L48" t="s">
        <v>3407</v>
      </c>
      <c r="M48" t="s">
        <v>3408</v>
      </c>
      <c r="N48" t="s">
        <v>23</v>
      </c>
      <c r="O48" t="s">
        <v>24</v>
      </c>
      <c r="P48" t="s">
        <v>56</v>
      </c>
      <c r="Q48" t="s">
        <v>26</v>
      </c>
    </row>
    <row r="49" spans="1:17">
      <c r="A49">
        <v>3111524</v>
      </c>
      <c r="B49" t="s">
        <v>51</v>
      </c>
      <c r="C49" t="s">
        <v>3146</v>
      </c>
      <c r="D49" t="s">
        <v>3147</v>
      </c>
      <c r="E49" t="s">
        <v>2097</v>
      </c>
      <c r="F49" s="605" t="s">
        <v>3148</v>
      </c>
      <c r="G49" t="s">
        <v>3409</v>
      </c>
      <c r="H49" t="s">
        <v>23</v>
      </c>
      <c r="I49" t="s">
        <v>23</v>
      </c>
      <c r="J49" t="s">
        <v>3410</v>
      </c>
      <c r="K49" t="s">
        <v>3411</v>
      </c>
      <c r="L49" t="s">
        <v>3412</v>
      </c>
      <c r="M49" t="s">
        <v>3413</v>
      </c>
      <c r="N49" t="s">
        <v>3414</v>
      </c>
      <c r="O49" t="s">
        <v>24</v>
      </c>
      <c r="P49" t="s">
        <v>48</v>
      </c>
      <c r="Q49" t="s">
        <v>26</v>
      </c>
    </row>
    <row r="50" spans="1:17">
      <c r="A50">
        <v>3211019</v>
      </c>
      <c r="B50" t="s">
        <v>86</v>
      </c>
      <c r="C50" t="s">
        <v>3146</v>
      </c>
      <c r="D50" t="s">
        <v>3147</v>
      </c>
      <c r="E50" t="s">
        <v>2097</v>
      </c>
      <c r="F50" s="605" t="s">
        <v>3148</v>
      </c>
      <c r="G50" t="s">
        <v>3415</v>
      </c>
      <c r="H50" t="s">
        <v>23</v>
      </c>
      <c r="I50" t="s">
        <v>23</v>
      </c>
      <c r="J50" t="s">
        <v>3416</v>
      </c>
      <c r="K50" t="s">
        <v>3417</v>
      </c>
      <c r="L50" t="s">
        <v>3418</v>
      </c>
      <c r="M50" t="s">
        <v>3419</v>
      </c>
      <c r="N50" t="s">
        <v>3420</v>
      </c>
      <c r="O50" t="s">
        <v>24</v>
      </c>
      <c r="P50" t="s">
        <v>375</v>
      </c>
      <c r="Q50" t="s">
        <v>71</v>
      </c>
    </row>
    <row r="51" spans="1:17">
      <c r="A51">
        <v>3211514</v>
      </c>
      <c r="B51" t="s">
        <v>113</v>
      </c>
      <c r="C51" t="s">
        <v>3146</v>
      </c>
      <c r="D51" t="s">
        <v>3147</v>
      </c>
      <c r="E51" t="s">
        <v>2097</v>
      </c>
      <c r="F51" s="605" t="s">
        <v>3148</v>
      </c>
      <c r="G51" t="s">
        <v>3421</v>
      </c>
      <c r="H51" t="s">
        <v>23</v>
      </c>
      <c r="I51" t="s">
        <v>23</v>
      </c>
      <c r="J51" t="s">
        <v>3422</v>
      </c>
      <c r="K51" t="s">
        <v>3423</v>
      </c>
      <c r="L51" t="s">
        <v>3424</v>
      </c>
      <c r="M51" t="s">
        <v>23</v>
      </c>
      <c r="N51" t="s">
        <v>23</v>
      </c>
      <c r="O51" t="s">
        <v>24</v>
      </c>
      <c r="P51" t="s">
        <v>442</v>
      </c>
      <c r="Q51" t="s">
        <v>3326</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7030A0"/>
  </sheetPr>
  <dimension ref="A1:D19"/>
  <sheetViews>
    <sheetView workbookViewId="0">
      <selection activeCell="S11" sqref="S11"/>
    </sheetView>
  </sheetViews>
  <sheetFormatPr defaultRowHeight="18.75"/>
  <cols>
    <col min="4" max="4" width="9" style="606"/>
  </cols>
  <sheetData>
    <row r="1" spans="1:3">
      <c r="A1" s="600">
        <v>115635</v>
      </c>
      <c r="B1" t="s">
        <v>6137</v>
      </c>
      <c r="C1" t="s">
        <v>3148</v>
      </c>
    </row>
    <row r="2" spans="1:3">
      <c r="A2" s="600">
        <v>116120</v>
      </c>
      <c r="B2" t="s">
        <v>6138</v>
      </c>
      <c r="C2" t="s">
        <v>3148</v>
      </c>
    </row>
    <row r="3" spans="1:3">
      <c r="A3" s="600">
        <v>116930</v>
      </c>
      <c r="B3" t="s">
        <v>3708</v>
      </c>
      <c r="C3" t="s">
        <v>3148</v>
      </c>
    </row>
    <row r="4" spans="1:3">
      <c r="A4" s="600">
        <v>118241</v>
      </c>
      <c r="B4" t="s">
        <v>6139</v>
      </c>
      <c r="C4" t="s">
        <v>3148</v>
      </c>
    </row>
    <row r="5" spans="1:3">
      <c r="A5" s="600">
        <v>210246</v>
      </c>
      <c r="B5" t="s">
        <v>3207</v>
      </c>
      <c r="C5" t="s">
        <v>3148</v>
      </c>
    </row>
    <row r="6" spans="1:3">
      <c r="A6" s="600">
        <v>310947</v>
      </c>
      <c r="B6" t="s">
        <v>3502</v>
      </c>
      <c r="C6" t="s">
        <v>3148</v>
      </c>
    </row>
    <row r="7" spans="1:3">
      <c r="A7" s="600">
        <v>312414</v>
      </c>
      <c r="B7" t="s">
        <v>3738</v>
      </c>
      <c r="C7" t="s">
        <v>3148</v>
      </c>
    </row>
    <row r="8" spans="1:3">
      <c r="A8" s="600">
        <v>312943</v>
      </c>
      <c r="B8" t="s">
        <v>3524</v>
      </c>
      <c r="C8" t="s">
        <v>3148</v>
      </c>
    </row>
    <row r="9" spans="1:3">
      <c r="A9">
        <v>315995</v>
      </c>
      <c r="B9" t="s">
        <v>6111</v>
      </c>
      <c r="C9" t="s">
        <v>3148</v>
      </c>
    </row>
    <row r="10" spans="1:3">
      <c r="A10">
        <v>316001</v>
      </c>
      <c r="B10" t="s">
        <v>6140</v>
      </c>
      <c r="C10" t="s">
        <v>3148</v>
      </c>
    </row>
    <row r="11" spans="1:3">
      <c r="A11">
        <v>316159</v>
      </c>
      <c r="B11" t="s">
        <v>6141</v>
      </c>
      <c r="C11" t="s">
        <v>3148</v>
      </c>
    </row>
    <row r="12" spans="1:3">
      <c r="A12">
        <v>316860</v>
      </c>
      <c r="B12" t="s">
        <v>3771</v>
      </c>
      <c r="C12" t="s">
        <v>3148</v>
      </c>
    </row>
    <row r="13" spans="1:3">
      <c r="A13">
        <v>317074</v>
      </c>
      <c r="B13" t="s">
        <v>3276</v>
      </c>
      <c r="C13" t="s">
        <v>3148</v>
      </c>
    </row>
    <row r="14" spans="1:3">
      <c r="A14">
        <v>414277</v>
      </c>
      <c r="B14" t="s">
        <v>6142</v>
      </c>
      <c r="C14" t="s">
        <v>3148</v>
      </c>
    </row>
    <row r="15" spans="1:3">
      <c r="A15">
        <v>511429</v>
      </c>
      <c r="B15" t="s">
        <v>3829</v>
      </c>
      <c r="C15" t="s">
        <v>3148</v>
      </c>
    </row>
    <row r="16" spans="1:3">
      <c r="A16">
        <v>511460</v>
      </c>
      <c r="B16" t="s">
        <v>6126</v>
      </c>
      <c r="C16" t="s">
        <v>3148</v>
      </c>
    </row>
    <row r="17" spans="1:3">
      <c r="A17">
        <v>1110171</v>
      </c>
      <c r="B17" t="s">
        <v>6143</v>
      </c>
      <c r="C17" t="s">
        <v>3148</v>
      </c>
    </row>
    <row r="18" spans="1:3">
      <c r="A18">
        <v>1210179</v>
      </c>
      <c r="B18" t="s">
        <v>6144</v>
      </c>
      <c r="C18" t="s">
        <v>3148</v>
      </c>
    </row>
    <row r="19" spans="1:3">
      <c r="A19">
        <v>1310359</v>
      </c>
      <c r="B19" t="s">
        <v>6145</v>
      </c>
      <c r="C19" t="s">
        <v>3148</v>
      </c>
    </row>
  </sheetData>
  <phoneticPr fontId="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D2779-45E4-4B52-AD9B-06738EC9CE83}">
  <dimension ref="A1:Q41"/>
  <sheetViews>
    <sheetView workbookViewId="0">
      <selection activeCell="S11" sqref="S11"/>
    </sheetView>
  </sheetViews>
  <sheetFormatPr defaultColWidth="9" defaultRowHeight="18.75"/>
  <cols>
    <col min="1" max="1" width="9" style="1544"/>
    <col min="2" max="2" width="4.625" style="1544" customWidth="1"/>
    <col min="3" max="3" width="5.25" style="1544" customWidth="1"/>
    <col min="4" max="4" width="9" style="1544"/>
    <col min="5" max="5" width="26.75" style="1544" customWidth="1"/>
    <col min="6" max="6" width="5.625" style="1544" customWidth="1"/>
    <col min="7" max="7" width="17.25" style="1544" customWidth="1"/>
    <col min="8" max="16384" width="9" style="1544"/>
  </cols>
  <sheetData>
    <row r="1" spans="1:17">
      <c r="A1" s="1544">
        <v>112434</v>
      </c>
      <c r="B1" s="1544" t="s">
        <v>22</v>
      </c>
      <c r="C1" s="1544" t="s">
        <v>3146</v>
      </c>
      <c r="D1" s="1544" t="s">
        <v>3147</v>
      </c>
      <c r="E1" s="1544" t="s">
        <v>6426</v>
      </c>
      <c r="F1" s="1544" t="s">
        <v>3148</v>
      </c>
      <c r="G1" s="1544" t="s">
        <v>3458</v>
      </c>
      <c r="H1" s="1544" t="s">
        <v>3459</v>
      </c>
      <c r="I1" s="1544" t="s">
        <v>23</v>
      </c>
      <c r="J1" s="1544" t="s">
        <v>3161</v>
      </c>
      <c r="K1" s="1544" t="s">
        <v>3460</v>
      </c>
      <c r="L1" s="1544" t="s">
        <v>3461</v>
      </c>
      <c r="M1" s="1544" t="s">
        <v>3462</v>
      </c>
      <c r="N1" s="1544" t="s">
        <v>3463</v>
      </c>
      <c r="O1" s="1544" t="s">
        <v>6427</v>
      </c>
      <c r="P1" s="1544" t="s">
        <v>56</v>
      </c>
      <c r="Q1" s="1544" t="s">
        <v>3265</v>
      </c>
    </row>
    <row r="2" spans="1:17">
      <c r="A2" s="1544">
        <v>112863</v>
      </c>
      <c r="B2" s="1544" t="s">
        <v>22</v>
      </c>
      <c r="C2" s="1544" t="s">
        <v>3146</v>
      </c>
      <c r="D2" s="1544" t="s">
        <v>3147</v>
      </c>
      <c r="E2" s="1544" t="s">
        <v>6428</v>
      </c>
      <c r="F2" s="1544" t="s">
        <v>3148</v>
      </c>
      <c r="G2" s="1544" t="s">
        <v>3464</v>
      </c>
      <c r="H2" s="1544" t="s">
        <v>23</v>
      </c>
      <c r="I2" s="1544" t="s">
        <v>23</v>
      </c>
      <c r="J2" s="1544" t="s">
        <v>3465</v>
      </c>
      <c r="K2" s="1544" t="s">
        <v>3466</v>
      </c>
      <c r="L2" s="1544" t="s">
        <v>3467</v>
      </c>
      <c r="M2" s="1544" t="s">
        <v>3468</v>
      </c>
      <c r="N2" s="1544" t="s">
        <v>3469</v>
      </c>
      <c r="O2" s="1544" t="s">
        <v>6429</v>
      </c>
      <c r="P2" s="1544" t="s">
        <v>56</v>
      </c>
      <c r="Q2" s="1544" t="s">
        <v>3265</v>
      </c>
    </row>
    <row r="3" spans="1:17">
      <c r="A3" s="1544">
        <v>115577</v>
      </c>
      <c r="B3" s="1544" t="s">
        <v>27</v>
      </c>
      <c r="C3" s="1544" t="s">
        <v>3146</v>
      </c>
      <c r="D3" s="1544" t="s">
        <v>3147</v>
      </c>
      <c r="E3" s="1544" t="s">
        <v>6430</v>
      </c>
      <c r="F3" s="1544" t="s">
        <v>3148</v>
      </c>
      <c r="G3" s="1544" t="s">
        <v>3476</v>
      </c>
      <c r="H3" s="1544" t="s">
        <v>23</v>
      </c>
      <c r="I3" s="1544" t="s">
        <v>23</v>
      </c>
      <c r="J3" s="1544" t="s">
        <v>3176</v>
      </c>
      <c r="K3" s="1544" t="s">
        <v>3477</v>
      </c>
      <c r="L3" s="1544" t="s">
        <v>3478</v>
      </c>
      <c r="M3" s="1544" t="s">
        <v>3479</v>
      </c>
      <c r="N3" s="1544" t="s">
        <v>3480</v>
      </c>
      <c r="O3" s="1544" t="s">
        <v>6431</v>
      </c>
      <c r="P3" s="1544" t="s">
        <v>42</v>
      </c>
      <c r="Q3" s="1544" t="s">
        <v>3191</v>
      </c>
    </row>
    <row r="4" spans="1:17">
      <c r="A4" s="1544">
        <v>116278</v>
      </c>
      <c r="B4" s="1544" t="s">
        <v>22</v>
      </c>
      <c r="C4" s="1544" t="s">
        <v>3146</v>
      </c>
      <c r="D4" s="1544" t="s">
        <v>3147</v>
      </c>
      <c r="E4" s="1544" t="s">
        <v>6432</v>
      </c>
      <c r="F4" s="1544" t="s">
        <v>3148</v>
      </c>
      <c r="G4" s="1544" t="s">
        <v>3700</v>
      </c>
      <c r="H4" s="1544" t="s">
        <v>3701</v>
      </c>
      <c r="I4" s="1544" t="s">
        <v>23</v>
      </c>
      <c r="J4" s="1544" t="s">
        <v>3702</v>
      </c>
      <c r="K4" s="1544" t="s">
        <v>3703</v>
      </c>
      <c r="L4" s="1544" t="s">
        <v>3704</v>
      </c>
      <c r="M4" s="1544" t="s">
        <v>3705</v>
      </c>
      <c r="N4" s="1544" t="s">
        <v>3706</v>
      </c>
      <c r="O4" s="1544" t="s">
        <v>6433</v>
      </c>
      <c r="P4" s="1544" t="s">
        <v>56</v>
      </c>
      <c r="Q4" s="1544" t="s">
        <v>3265</v>
      </c>
    </row>
    <row r="5" spans="1:17">
      <c r="A5" s="1544">
        <v>116930</v>
      </c>
      <c r="B5" s="1544" t="s">
        <v>22</v>
      </c>
      <c r="C5" s="1544" t="s">
        <v>3146</v>
      </c>
      <c r="D5" s="1544" t="s">
        <v>3147</v>
      </c>
      <c r="E5" s="1544" t="s">
        <v>6434</v>
      </c>
      <c r="F5" s="1544" t="s">
        <v>3148</v>
      </c>
      <c r="G5" s="1544" t="s">
        <v>3708</v>
      </c>
      <c r="H5" s="1544" t="s">
        <v>3709</v>
      </c>
      <c r="I5" s="1544" t="s">
        <v>23</v>
      </c>
      <c r="J5" s="1544" t="s">
        <v>3710</v>
      </c>
      <c r="K5" s="1544" t="s">
        <v>3711</v>
      </c>
      <c r="L5" s="1544" t="s">
        <v>3712</v>
      </c>
      <c r="M5" s="1544" t="s">
        <v>3713</v>
      </c>
      <c r="N5" s="1544" t="s">
        <v>3714</v>
      </c>
      <c r="O5" s="1544" t="s">
        <v>6435</v>
      </c>
      <c r="P5" s="1544" t="s">
        <v>42</v>
      </c>
      <c r="Q5" s="1544" t="s">
        <v>3265</v>
      </c>
    </row>
    <row r="6" spans="1:17">
      <c r="A6" s="1544">
        <v>116989</v>
      </c>
      <c r="B6" s="1544" t="s">
        <v>29</v>
      </c>
      <c r="C6" s="1544" t="s">
        <v>3146</v>
      </c>
      <c r="D6" s="1544" t="s">
        <v>3147</v>
      </c>
      <c r="E6" s="1544" t="s">
        <v>6436</v>
      </c>
      <c r="F6" s="1544" t="s">
        <v>3148</v>
      </c>
      <c r="G6" s="1544" t="s">
        <v>3481</v>
      </c>
      <c r="H6" s="1544" t="s">
        <v>23</v>
      </c>
      <c r="I6" s="1544" t="s">
        <v>23</v>
      </c>
      <c r="J6" s="1544" t="s">
        <v>3176</v>
      </c>
      <c r="K6" s="1544" t="s">
        <v>3482</v>
      </c>
      <c r="L6" s="1544" t="s">
        <v>3483</v>
      </c>
      <c r="M6" s="1544" t="s">
        <v>3484</v>
      </c>
      <c r="N6" s="1544" t="s">
        <v>3485</v>
      </c>
      <c r="O6" s="1544" t="s">
        <v>6437</v>
      </c>
      <c r="P6" s="1544" t="s">
        <v>33</v>
      </c>
      <c r="Q6" s="1544" t="s">
        <v>3191</v>
      </c>
    </row>
    <row r="7" spans="1:17">
      <c r="A7" s="1544">
        <v>118035</v>
      </c>
      <c r="B7" s="1544" t="s">
        <v>22</v>
      </c>
      <c r="C7" s="1544" t="s">
        <v>3146</v>
      </c>
      <c r="D7" s="1544" t="s">
        <v>3147</v>
      </c>
      <c r="E7" s="1544" t="s">
        <v>6438</v>
      </c>
      <c r="F7" s="1544" t="s">
        <v>3148</v>
      </c>
      <c r="G7" s="1544" t="s">
        <v>3425</v>
      </c>
      <c r="H7" s="1544" t="s">
        <v>3426</v>
      </c>
      <c r="I7" s="1544" t="s">
        <v>23</v>
      </c>
      <c r="J7" s="1544" t="s">
        <v>3427</v>
      </c>
      <c r="K7" s="1544" t="s">
        <v>3428</v>
      </c>
      <c r="L7" s="1544" t="s">
        <v>3429</v>
      </c>
      <c r="M7" s="1544" t="s">
        <v>3430</v>
      </c>
      <c r="N7" s="1544" t="s">
        <v>3431</v>
      </c>
      <c r="O7" s="1544" t="s">
        <v>6439</v>
      </c>
      <c r="P7" s="1544" t="s">
        <v>56</v>
      </c>
      <c r="Q7" s="1544" t="s">
        <v>3265</v>
      </c>
    </row>
    <row r="8" spans="1:17">
      <c r="A8" s="1544">
        <v>118100</v>
      </c>
      <c r="B8" s="1544" t="s">
        <v>22</v>
      </c>
      <c r="C8" s="1544" t="s">
        <v>3146</v>
      </c>
      <c r="D8" s="1544" t="s">
        <v>3147</v>
      </c>
      <c r="E8" s="1544" t="s">
        <v>6440</v>
      </c>
      <c r="F8" s="1544" t="s">
        <v>3148</v>
      </c>
      <c r="G8" s="1544" t="s">
        <v>3432</v>
      </c>
      <c r="H8" s="1544" t="s">
        <v>23</v>
      </c>
      <c r="I8" s="1544" t="s">
        <v>23</v>
      </c>
      <c r="J8" s="1544" t="s">
        <v>3433</v>
      </c>
      <c r="K8" s="1544" t="s">
        <v>3434</v>
      </c>
      <c r="L8" s="1544" t="s">
        <v>3435</v>
      </c>
      <c r="M8" s="1544" t="s">
        <v>3436</v>
      </c>
      <c r="N8" s="1544" t="s">
        <v>3437</v>
      </c>
      <c r="O8" s="1544" t="s">
        <v>6441</v>
      </c>
      <c r="P8" s="1544" t="s">
        <v>56</v>
      </c>
      <c r="Q8" s="1544" t="s">
        <v>3265</v>
      </c>
    </row>
    <row r="9" spans="1:17">
      <c r="A9" s="1544">
        <v>210246</v>
      </c>
      <c r="B9" s="1544" t="s">
        <v>22</v>
      </c>
      <c r="C9" s="1544" t="s">
        <v>3146</v>
      </c>
      <c r="D9" s="1544" t="s">
        <v>3147</v>
      </c>
      <c r="E9" s="1544" t="s">
        <v>6442</v>
      </c>
      <c r="F9" s="1544" t="s">
        <v>3148</v>
      </c>
      <c r="G9" s="1544" t="s">
        <v>3207</v>
      </c>
      <c r="H9" s="1544" t="s">
        <v>3208</v>
      </c>
      <c r="I9" s="1544" t="s">
        <v>23</v>
      </c>
      <c r="J9" s="1544" t="s">
        <v>3209</v>
      </c>
      <c r="K9" s="1544" t="s">
        <v>3210</v>
      </c>
      <c r="L9" s="1544" t="s">
        <v>3211</v>
      </c>
      <c r="M9" s="1544" t="s">
        <v>3212</v>
      </c>
      <c r="N9" s="1544" t="s">
        <v>3213</v>
      </c>
      <c r="O9" s="1544" t="s">
        <v>6443</v>
      </c>
      <c r="P9" s="1544" t="s">
        <v>42</v>
      </c>
      <c r="Q9" s="1544" t="s">
        <v>3265</v>
      </c>
    </row>
    <row r="10" spans="1:17">
      <c r="A10" s="1544">
        <v>211772</v>
      </c>
      <c r="B10" s="1544" t="s">
        <v>22</v>
      </c>
      <c r="C10" s="1544" t="s">
        <v>3146</v>
      </c>
      <c r="D10" s="1544" t="s">
        <v>3147</v>
      </c>
      <c r="E10" s="1544" t="s">
        <v>6444</v>
      </c>
      <c r="F10" s="1544" t="s">
        <v>3148</v>
      </c>
      <c r="G10" s="1544" t="s">
        <v>3487</v>
      </c>
      <c r="H10" s="1544" t="s">
        <v>3488</v>
      </c>
      <c r="I10" s="1544" t="s">
        <v>23</v>
      </c>
      <c r="J10" s="1544" t="s">
        <v>3489</v>
      </c>
      <c r="K10" s="1544" t="s">
        <v>3490</v>
      </c>
      <c r="L10" s="1544" t="s">
        <v>3491</v>
      </c>
      <c r="M10" s="1544" t="s">
        <v>3492</v>
      </c>
      <c r="N10" s="1544" t="s">
        <v>3493</v>
      </c>
      <c r="O10" s="1544" t="s">
        <v>6445</v>
      </c>
      <c r="P10" s="1544" t="s">
        <v>56</v>
      </c>
      <c r="Q10" s="1544" t="s">
        <v>2178</v>
      </c>
    </row>
    <row r="11" spans="1:17">
      <c r="A11" s="1544">
        <v>213208</v>
      </c>
      <c r="B11" s="1544" t="s">
        <v>22</v>
      </c>
      <c r="C11" s="1544" t="s">
        <v>3146</v>
      </c>
      <c r="D11" s="1544" t="s">
        <v>3147</v>
      </c>
      <c r="E11" s="1544" t="s">
        <v>6446</v>
      </c>
      <c r="F11" s="1544" t="s">
        <v>3148</v>
      </c>
      <c r="G11" s="1544" t="s">
        <v>3219</v>
      </c>
      <c r="H11" s="1544" t="s">
        <v>3220</v>
      </c>
      <c r="I11" s="1544" t="s">
        <v>23</v>
      </c>
      <c r="J11" s="1544" t="s">
        <v>3221</v>
      </c>
      <c r="K11" s="1544" t="s">
        <v>3222</v>
      </c>
      <c r="L11" s="1544" t="s">
        <v>3223</v>
      </c>
      <c r="M11" s="1544" t="s">
        <v>3224</v>
      </c>
      <c r="N11" s="1544" t="s">
        <v>3225</v>
      </c>
      <c r="O11" s="1544" t="s">
        <v>6447</v>
      </c>
      <c r="P11" s="1544" t="s">
        <v>56</v>
      </c>
      <c r="Q11" s="1544" t="s">
        <v>3265</v>
      </c>
    </row>
    <row r="12" spans="1:17">
      <c r="A12" s="1544">
        <v>310947</v>
      </c>
      <c r="B12" s="1544" t="s">
        <v>22</v>
      </c>
      <c r="C12" s="1544" t="s">
        <v>3146</v>
      </c>
      <c r="D12" s="1544" t="s">
        <v>3147</v>
      </c>
      <c r="E12" s="1544" t="s">
        <v>6430</v>
      </c>
      <c r="F12" s="1544" t="s">
        <v>3148</v>
      </c>
      <c r="G12" s="1544" t="s">
        <v>3502</v>
      </c>
      <c r="H12" s="1544" t="s">
        <v>3503</v>
      </c>
      <c r="I12" s="1544" t="s">
        <v>23</v>
      </c>
      <c r="J12" s="1544" t="s">
        <v>3504</v>
      </c>
      <c r="K12" s="1544" t="s">
        <v>3505</v>
      </c>
      <c r="L12" s="1544" t="s">
        <v>3506</v>
      </c>
      <c r="M12" s="1544" t="s">
        <v>3507</v>
      </c>
      <c r="N12" s="1544" t="s">
        <v>3508</v>
      </c>
      <c r="O12" s="1544" t="s">
        <v>6431</v>
      </c>
      <c r="P12" s="1544" t="s">
        <v>56</v>
      </c>
      <c r="Q12" s="1544" t="s">
        <v>3265</v>
      </c>
    </row>
    <row r="13" spans="1:17">
      <c r="A13" s="1544">
        <v>312356</v>
      </c>
      <c r="B13" s="1544" t="s">
        <v>22</v>
      </c>
      <c r="C13" s="1544" t="s">
        <v>3146</v>
      </c>
      <c r="D13" s="1544" t="s">
        <v>3147</v>
      </c>
      <c r="E13" s="1544" t="s">
        <v>6448</v>
      </c>
      <c r="F13" s="1544" t="s">
        <v>3148</v>
      </c>
      <c r="G13" s="1544" t="s">
        <v>3509</v>
      </c>
      <c r="H13" s="1544" t="s">
        <v>3510</v>
      </c>
      <c r="I13" s="1544" t="s">
        <v>23</v>
      </c>
      <c r="J13" s="1544" t="s">
        <v>3511</v>
      </c>
      <c r="K13" s="1544" t="s">
        <v>3512</v>
      </c>
      <c r="L13" s="1544" t="s">
        <v>3513</v>
      </c>
      <c r="M13" s="1544" t="s">
        <v>3514</v>
      </c>
      <c r="N13" s="1544" t="s">
        <v>3515</v>
      </c>
      <c r="O13" s="1544" t="s">
        <v>6449</v>
      </c>
      <c r="P13" s="1544" t="s">
        <v>56</v>
      </c>
      <c r="Q13" s="1544" t="s">
        <v>3265</v>
      </c>
    </row>
    <row r="14" spans="1:17">
      <c r="A14" s="1544">
        <v>312943</v>
      </c>
      <c r="B14" s="1544" t="s">
        <v>22</v>
      </c>
      <c r="C14" s="1544" t="s">
        <v>3146</v>
      </c>
      <c r="D14" s="1544" t="s">
        <v>3147</v>
      </c>
      <c r="E14" s="1544" t="s">
        <v>6450</v>
      </c>
      <c r="F14" s="1544" t="s">
        <v>3148</v>
      </c>
      <c r="G14" s="1544" t="s">
        <v>3524</v>
      </c>
      <c r="H14" s="1544" t="s">
        <v>23</v>
      </c>
      <c r="I14" s="1544" t="s">
        <v>23</v>
      </c>
      <c r="J14" s="1544" t="s">
        <v>3525</v>
      </c>
      <c r="K14" s="1544" t="s">
        <v>3526</v>
      </c>
      <c r="L14" s="1544" t="s">
        <v>3527</v>
      </c>
      <c r="M14" s="1544" t="s">
        <v>3528</v>
      </c>
      <c r="N14" s="1544" t="s">
        <v>3529</v>
      </c>
      <c r="O14" s="1544" t="s">
        <v>6451</v>
      </c>
      <c r="P14" s="1544" t="s">
        <v>33</v>
      </c>
      <c r="Q14" s="1544" t="s">
        <v>3191</v>
      </c>
    </row>
    <row r="15" spans="1:17">
      <c r="A15" s="1544">
        <v>313586</v>
      </c>
      <c r="B15" s="1544" t="s">
        <v>27</v>
      </c>
      <c r="C15" s="1544" t="s">
        <v>3146</v>
      </c>
      <c r="D15" s="1544" t="s">
        <v>3147</v>
      </c>
      <c r="E15" s="1544" t="s">
        <v>6452</v>
      </c>
      <c r="F15" s="1544" t="s">
        <v>3148</v>
      </c>
      <c r="G15" s="1544" t="s">
        <v>3226</v>
      </c>
      <c r="H15" s="1544" t="s">
        <v>3227</v>
      </c>
      <c r="I15" s="1544" t="s">
        <v>23</v>
      </c>
      <c r="J15" s="1544" t="s">
        <v>3228</v>
      </c>
      <c r="K15" s="1544" t="s">
        <v>3229</v>
      </c>
      <c r="L15" s="1544" t="s">
        <v>3230</v>
      </c>
      <c r="M15" s="1544" t="s">
        <v>3231</v>
      </c>
      <c r="N15" s="1544" t="s">
        <v>3232</v>
      </c>
      <c r="O15" s="1544" t="s">
        <v>6453</v>
      </c>
      <c r="P15" s="1544" t="s">
        <v>42</v>
      </c>
      <c r="Q15" s="1544" t="s">
        <v>3265</v>
      </c>
    </row>
    <row r="16" spans="1:17">
      <c r="A16" s="1544">
        <v>316860</v>
      </c>
      <c r="B16" s="1544" t="s">
        <v>27</v>
      </c>
      <c r="C16" s="1544" t="s">
        <v>3146</v>
      </c>
      <c r="D16" s="1544" t="s">
        <v>3147</v>
      </c>
      <c r="E16" s="1544" t="s">
        <v>6440</v>
      </c>
      <c r="F16" s="1544" t="s">
        <v>3148</v>
      </c>
      <c r="G16" s="1544" t="s">
        <v>3771</v>
      </c>
      <c r="H16" s="1544" t="s">
        <v>3772</v>
      </c>
      <c r="I16" s="1544" t="s">
        <v>23</v>
      </c>
      <c r="J16" s="1544" t="s">
        <v>3773</v>
      </c>
      <c r="K16" s="1544" t="s">
        <v>3774</v>
      </c>
      <c r="L16" s="1544" t="s">
        <v>3775</v>
      </c>
      <c r="M16" s="1544" t="s">
        <v>3776</v>
      </c>
      <c r="N16" s="1544" t="s">
        <v>3777</v>
      </c>
      <c r="O16" s="1544" t="s">
        <v>6441</v>
      </c>
      <c r="P16" s="1544" t="s">
        <v>33</v>
      </c>
      <c r="Q16" s="1544" t="s">
        <v>2178</v>
      </c>
    </row>
    <row r="17" spans="1:17">
      <c r="A17" s="1544">
        <v>317074</v>
      </c>
      <c r="B17" s="1544" t="s">
        <v>29</v>
      </c>
      <c r="C17" s="1544" t="s">
        <v>3146</v>
      </c>
      <c r="D17" s="1544" t="s">
        <v>3147</v>
      </c>
      <c r="E17" s="1544" t="s">
        <v>6454</v>
      </c>
      <c r="F17" s="1544" t="s">
        <v>3148</v>
      </c>
      <c r="G17" s="1544" t="s">
        <v>3276</v>
      </c>
      <c r="H17" s="1544" t="s">
        <v>3277</v>
      </c>
      <c r="I17" s="1544" t="s">
        <v>23</v>
      </c>
      <c r="J17" s="1544" t="s">
        <v>3278</v>
      </c>
      <c r="K17" s="1544" t="s">
        <v>3279</v>
      </c>
      <c r="L17" s="1544" t="s">
        <v>3280</v>
      </c>
      <c r="M17" s="1544" t="s">
        <v>3281</v>
      </c>
      <c r="N17" s="1544" t="s">
        <v>3282</v>
      </c>
      <c r="O17" s="1544" t="s">
        <v>6455</v>
      </c>
      <c r="P17" s="1544" t="s">
        <v>28</v>
      </c>
      <c r="Q17" s="1544" t="s">
        <v>3265</v>
      </c>
    </row>
    <row r="18" spans="1:17">
      <c r="A18" s="1544">
        <v>410838</v>
      </c>
      <c r="B18" s="1544" t="s">
        <v>22</v>
      </c>
      <c r="C18" s="1544" t="s">
        <v>3146</v>
      </c>
      <c r="D18" s="1544" t="s">
        <v>3147</v>
      </c>
      <c r="E18" s="1544" t="s">
        <v>6456</v>
      </c>
      <c r="F18" s="1544" t="s">
        <v>3148</v>
      </c>
      <c r="G18" s="1544" t="s">
        <v>3536</v>
      </c>
      <c r="H18" s="1544" t="s">
        <v>23</v>
      </c>
      <c r="I18" s="1544" t="s">
        <v>23</v>
      </c>
      <c r="J18" s="1544" t="s">
        <v>3317</v>
      </c>
      <c r="K18" s="1544" t="s">
        <v>3537</v>
      </c>
      <c r="L18" s="1544" t="s">
        <v>3538</v>
      </c>
      <c r="M18" s="1544" t="s">
        <v>3539</v>
      </c>
      <c r="N18" s="1544" t="s">
        <v>3540</v>
      </c>
      <c r="O18" s="1544" t="s">
        <v>6457</v>
      </c>
      <c r="P18" s="1544" t="s">
        <v>42</v>
      </c>
      <c r="Q18" s="1544" t="s">
        <v>2182</v>
      </c>
    </row>
    <row r="19" spans="1:17">
      <c r="A19" s="1544">
        <v>411489</v>
      </c>
      <c r="B19" s="1544" t="s">
        <v>22</v>
      </c>
      <c r="C19" s="1544" t="s">
        <v>3146</v>
      </c>
      <c r="D19" s="1544" t="s">
        <v>3147</v>
      </c>
      <c r="E19" s="1544" t="s">
        <v>6436</v>
      </c>
      <c r="F19" s="1544" t="s">
        <v>3148</v>
      </c>
      <c r="G19" s="1544" t="s">
        <v>3541</v>
      </c>
      <c r="H19" s="1544" t="s">
        <v>3542</v>
      </c>
      <c r="I19" s="1544" t="s">
        <v>23</v>
      </c>
      <c r="J19" s="1544" t="s">
        <v>3543</v>
      </c>
      <c r="K19" s="1544" t="s">
        <v>3544</v>
      </c>
      <c r="L19" s="1544" t="s">
        <v>3545</v>
      </c>
      <c r="M19" s="1544" t="s">
        <v>3546</v>
      </c>
      <c r="N19" s="1544" t="s">
        <v>3547</v>
      </c>
      <c r="O19" s="1544" t="s">
        <v>6437</v>
      </c>
      <c r="P19" s="1544" t="s">
        <v>56</v>
      </c>
      <c r="Q19" s="1544" t="s">
        <v>3265</v>
      </c>
    </row>
    <row r="20" spans="1:17">
      <c r="A20" s="1544">
        <v>411497</v>
      </c>
      <c r="B20" s="1544" t="s">
        <v>22</v>
      </c>
      <c r="C20" s="1544" t="s">
        <v>3146</v>
      </c>
      <c r="D20" s="1544" t="s">
        <v>3147</v>
      </c>
      <c r="E20" s="1544" t="s">
        <v>6458</v>
      </c>
      <c r="F20" s="1544" t="s">
        <v>3148</v>
      </c>
      <c r="G20" s="1544" t="s">
        <v>3786</v>
      </c>
      <c r="H20" s="1544" t="s">
        <v>3787</v>
      </c>
      <c r="I20" s="1544" t="s">
        <v>23</v>
      </c>
      <c r="J20" s="1544" t="s">
        <v>3788</v>
      </c>
      <c r="K20" s="1544" t="s">
        <v>3789</v>
      </c>
      <c r="L20" s="1544" t="s">
        <v>3790</v>
      </c>
      <c r="M20" s="1544" t="s">
        <v>3791</v>
      </c>
      <c r="N20" s="1544" t="s">
        <v>3792</v>
      </c>
      <c r="O20" s="1544" t="s">
        <v>6459</v>
      </c>
      <c r="P20" s="1544" t="s">
        <v>56</v>
      </c>
      <c r="Q20" s="1544" t="s">
        <v>3265</v>
      </c>
    </row>
    <row r="21" spans="1:17">
      <c r="A21" s="1544">
        <v>412545</v>
      </c>
      <c r="B21" s="1544" t="s">
        <v>27</v>
      </c>
      <c r="C21" s="1544" t="s">
        <v>3146</v>
      </c>
      <c r="D21" s="1544" t="s">
        <v>3147</v>
      </c>
      <c r="E21" s="1544" t="s">
        <v>6460</v>
      </c>
      <c r="F21" s="1544" t="s">
        <v>3148</v>
      </c>
      <c r="G21" s="1544" t="s">
        <v>3554</v>
      </c>
      <c r="H21" s="1544" t="s">
        <v>23</v>
      </c>
      <c r="I21" s="1544" t="s">
        <v>23</v>
      </c>
      <c r="J21" s="1544" t="s">
        <v>3555</v>
      </c>
      <c r="K21" s="1544" t="s">
        <v>3556</v>
      </c>
      <c r="L21" s="1544" t="s">
        <v>3557</v>
      </c>
      <c r="M21" s="1544" t="s">
        <v>3558</v>
      </c>
      <c r="N21" s="1544" t="s">
        <v>3559</v>
      </c>
      <c r="O21" s="1544" t="s">
        <v>6461</v>
      </c>
      <c r="P21" s="1544" t="s">
        <v>42</v>
      </c>
      <c r="Q21" s="1544" t="s">
        <v>3191</v>
      </c>
    </row>
    <row r="22" spans="1:17">
      <c r="A22" s="1544">
        <v>413584</v>
      </c>
      <c r="B22" s="1544" t="s">
        <v>27</v>
      </c>
      <c r="C22" s="1544" t="s">
        <v>3146</v>
      </c>
      <c r="D22" s="1544" t="s">
        <v>3147</v>
      </c>
      <c r="E22" s="1544" t="s">
        <v>6454</v>
      </c>
      <c r="F22" s="1544" t="s">
        <v>3148</v>
      </c>
      <c r="G22" s="1544" t="s">
        <v>3305</v>
      </c>
      <c r="H22" s="1544" t="s">
        <v>23</v>
      </c>
      <c r="I22" s="1544" t="s">
        <v>23</v>
      </c>
      <c r="J22" s="1544" t="s">
        <v>3306</v>
      </c>
      <c r="K22" s="1544" t="s">
        <v>3307</v>
      </c>
      <c r="L22" s="1544" t="s">
        <v>3308</v>
      </c>
      <c r="M22" s="1544" t="s">
        <v>3309</v>
      </c>
      <c r="N22" s="1544" t="s">
        <v>3310</v>
      </c>
      <c r="O22" s="1544" t="s">
        <v>6455</v>
      </c>
      <c r="P22" s="1544" t="s">
        <v>42</v>
      </c>
      <c r="Q22" s="1544" t="s">
        <v>3265</v>
      </c>
    </row>
    <row r="23" spans="1:17">
      <c r="A23" s="1544">
        <v>417841</v>
      </c>
      <c r="B23" s="1544" t="s">
        <v>22</v>
      </c>
      <c r="C23" s="1544" t="s">
        <v>3146</v>
      </c>
      <c r="D23" s="1544" t="s">
        <v>3147</v>
      </c>
      <c r="E23" s="1544" t="s">
        <v>6462</v>
      </c>
      <c r="F23" s="1544" t="s">
        <v>3148</v>
      </c>
      <c r="G23" s="1544" t="s">
        <v>3822</v>
      </c>
      <c r="H23" s="1544" t="s">
        <v>23</v>
      </c>
      <c r="I23" s="1544" t="s">
        <v>23</v>
      </c>
      <c r="J23" s="1544" t="s">
        <v>3322</v>
      </c>
      <c r="K23" s="1544" t="s">
        <v>3823</v>
      </c>
      <c r="L23" s="1544" t="s">
        <v>3824</v>
      </c>
      <c r="M23" s="1544" t="s">
        <v>3825</v>
      </c>
      <c r="N23" s="1544" t="s">
        <v>3826</v>
      </c>
      <c r="O23" s="1544" t="s">
        <v>6463</v>
      </c>
      <c r="P23" s="1544" t="s">
        <v>42</v>
      </c>
      <c r="Q23" s="1544" t="s">
        <v>2182</v>
      </c>
    </row>
    <row r="24" spans="1:17">
      <c r="A24" s="1544">
        <v>511254</v>
      </c>
      <c r="B24" s="1544" t="s">
        <v>22</v>
      </c>
      <c r="C24" s="1544" t="s">
        <v>3146</v>
      </c>
      <c r="D24" s="1544" t="s">
        <v>3147</v>
      </c>
      <c r="E24" s="1544" t="s">
        <v>6460</v>
      </c>
      <c r="F24" s="1544" t="s">
        <v>3148</v>
      </c>
      <c r="G24" s="1544" t="s">
        <v>3572</v>
      </c>
      <c r="H24" s="1544" t="s">
        <v>23</v>
      </c>
      <c r="I24" s="1544" t="s">
        <v>23</v>
      </c>
      <c r="J24" s="1544" t="s">
        <v>3573</v>
      </c>
      <c r="K24" s="1544" t="s">
        <v>3574</v>
      </c>
      <c r="L24" s="1544" t="s">
        <v>3575</v>
      </c>
      <c r="M24" s="1544" t="s">
        <v>3576</v>
      </c>
      <c r="N24" s="1544" t="s">
        <v>3577</v>
      </c>
      <c r="O24" s="1544" t="s">
        <v>6461</v>
      </c>
      <c r="P24" s="1544" t="s">
        <v>56</v>
      </c>
      <c r="Q24" s="1544" t="s">
        <v>2178</v>
      </c>
    </row>
    <row r="25" spans="1:17">
      <c r="A25" s="1544">
        <v>511429</v>
      </c>
      <c r="B25" s="1544" t="s">
        <v>22</v>
      </c>
      <c r="C25" s="1544" t="s">
        <v>3146</v>
      </c>
      <c r="D25" s="1544" t="s">
        <v>3147</v>
      </c>
      <c r="E25" s="1544" t="s">
        <v>6464</v>
      </c>
      <c r="F25" s="1544" t="s">
        <v>3148</v>
      </c>
      <c r="G25" s="1544" t="s">
        <v>3829</v>
      </c>
      <c r="H25" s="1544" t="s">
        <v>23</v>
      </c>
      <c r="I25" s="1544" t="s">
        <v>23</v>
      </c>
      <c r="J25" s="1544" t="s">
        <v>3830</v>
      </c>
      <c r="K25" s="1544" t="s">
        <v>3831</v>
      </c>
      <c r="L25" s="1544" t="s">
        <v>3832</v>
      </c>
      <c r="M25" s="1544" t="s">
        <v>3833</v>
      </c>
      <c r="N25" s="1544" t="s">
        <v>3834</v>
      </c>
      <c r="O25" s="1544" t="s">
        <v>6465</v>
      </c>
      <c r="P25" s="1544" t="s">
        <v>56</v>
      </c>
      <c r="Q25" s="1544" t="s">
        <v>2183</v>
      </c>
    </row>
    <row r="26" spans="1:17">
      <c r="A26" s="1544">
        <v>710021</v>
      </c>
      <c r="B26" s="1544" t="s">
        <v>27</v>
      </c>
      <c r="C26" s="1544" t="s">
        <v>3146</v>
      </c>
      <c r="D26" s="1544" t="s">
        <v>3147</v>
      </c>
      <c r="E26" s="1544" t="s">
        <v>6438</v>
      </c>
      <c r="F26" s="1544" t="s">
        <v>3148</v>
      </c>
      <c r="G26" s="1544" t="s">
        <v>3578</v>
      </c>
      <c r="H26" s="1544" t="s">
        <v>23</v>
      </c>
      <c r="I26" s="1544" t="s">
        <v>23</v>
      </c>
      <c r="J26" s="1544" t="s">
        <v>3579</v>
      </c>
      <c r="K26" s="1544" t="s">
        <v>3580</v>
      </c>
      <c r="L26" s="1544" t="s">
        <v>3581</v>
      </c>
      <c r="M26" s="1544" t="s">
        <v>3582</v>
      </c>
      <c r="N26" s="1544" t="s">
        <v>3583</v>
      </c>
      <c r="O26" s="1544" t="s">
        <v>6439</v>
      </c>
      <c r="P26" s="1544" t="s">
        <v>42</v>
      </c>
      <c r="Q26" s="1544" t="s">
        <v>3191</v>
      </c>
    </row>
    <row r="27" spans="1:17">
      <c r="A27" s="1544">
        <v>710831</v>
      </c>
      <c r="B27" s="1544" t="s">
        <v>22</v>
      </c>
      <c r="C27" s="1544" t="s">
        <v>3146</v>
      </c>
      <c r="D27" s="1544" t="s">
        <v>3147</v>
      </c>
      <c r="E27" s="1544" t="s">
        <v>6452</v>
      </c>
      <c r="F27" s="1544" t="s">
        <v>3148</v>
      </c>
      <c r="G27" s="1544" t="s">
        <v>3842</v>
      </c>
      <c r="H27" s="1544" t="s">
        <v>23</v>
      </c>
      <c r="I27" s="1544" t="s">
        <v>23</v>
      </c>
      <c r="J27" s="1544" t="s">
        <v>3843</v>
      </c>
      <c r="K27" s="1544" t="s">
        <v>3844</v>
      </c>
      <c r="L27" s="1544" t="s">
        <v>3845</v>
      </c>
      <c r="M27" s="1544" t="s">
        <v>3846</v>
      </c>
      <c r="N27" s="1544" t="s">
        <v>3847</v>
      </c>
      <c r="O27" s="1544" t="s">
        <v>6453</v>
      </c>
      <c r="P27" s="1544" t="s">
        <v>56</v>
      </c>
      <c r="Q27" s="1544" t="s">
        <v>3265</v>
      </c>
    </row>
    <row r="28" spans="1:17">
      <c r="A28" s="1544">
        <v>810672</v>
      </c>
      <c r="B28" s="1544" t="s">
        <v>22</v>
      </c>
      <c r="C28" s="1544" t="s">
        <v>3146</v>
      </c>
      <c r="D28" s="1544" t="s">
        <v>3147</v>
      </c>
      <c r="E28" s="1544" t="s">
        <v>6454</v>
      </c>
      <c r="F28" s="1544" t="s">
        <v>3148</v>
      </c>
      <c r="G28" s="1544" t="s">
        <v>3592</v>
      </c>
      <c r="H28" s="1544" t="s">
        <v>3593</v>
      </c>
      <c r="I28" s="1544" t="s">
        <v>23</v>
      </c>
      <c r="J28" s="1544" t="s">
        <v>3594</v>
      </c>
      <c r="K28" s="1544" t="s">
        <v>3595</v>
      </c>
      <c r="L28" s="1544" t="s">
        <v>3596</v>
      </c>
      <c r="M28" s="1544" t="s">
        <v>3597</v>
      </c>
      <c r="N28" s="1544" t="s">
        <v>3598</v>
      </c>
      <c r="O28" s="1544" t="s">
        <v>6455</v>
      </c>
      <c r="P28" s="1544" t="s">
        <v>56</v>
      </c>
      <c r="Q28" s="1544" t="s">
        <v>3265</v>
      </c>
    </row>
    <row r="29" spans="1:17">
      <c r="A29" s="1544">
        <v>910449</v>
      </c>
      <c r="B29" s="1544" t="s">
        <v>22</v>
      </c>
      <c r="C29" s="1544" t="s">
        <v>3146</v>
      </c>
      <c r="D29" s="1544" t="s">
        <v>3147</v>
      </c>
      <c r="E29" s="1544" t="s">
        <v>6466</v>
      </c>
      <c r="F29" s="1544" t="s">
        <v>3148</v>
      </c>
      <c r="G29" s="1544" t="s">
        <v>3599</v>
      </c>
      <c r="H29" s="1544" t="s">
        <v>23</v>
      </c>
      <c r="I29" s="1544" t="s">
        <v>23</v>
      </c>
      <c r="J29" s="1544" t="s">
        <v>3600</v>
      </c>
      <c r="K29" s="1544" t="s">
        <v>3601</v>
      </c>
      <c r="L29" s="1544" t="s">
        <v>3602</v>
      </c>
      <c r="M29" s="1544" t="s">
        <v>3603</v>
      </c>
      <c r="N29" s="1544" t="s">
        <v>3604</v>
      </c>
      <c r="O29" s="1544" t="s">
        <v>6467</v>
      </c>
      <c r="P29" s="1544" t="s">
        <v>56</v>
      </c>
      <c r="Q29" s="1544" t="s">
        <v>3265</v>
      </c>
    </row>
    <row r="30" spans="1:17">
      <c r="A30" s="1544">
        <v>1010413</v>
      </c>
      <c r="B30" s="1544" t="s">
        <v>22</v>
      </c>
      <c r="C30" s="1544" t="s">
        <v>3146</v>
      </c>
      <c r="D30" s="1544" t="s">
        <v>3147</v>
      </c>
      <c r="E30" s="1544" t="s">
        <v>6468</v>
      </c>
      <c r="F30" s="1544" t="s">
        <v>3148</v>
      </c>
      <c r="G30" s="1544" t="s">
        <v>3606</v>
      </c>
      <c r="H30" s="1544" t="s">
        <v>3607</v>
      </c>
      <c r="I30" s="1544" t="s">
        <v>23</v>
      </c>
      <c r="J30" s="1544" t="s">
        <v>3608</v>
      </c>
      <c r="K30" s="1544" t="s">
        <v>3609</v>
      </c>
      <c r="L30" s="1544" t="s">
        <v>3610</v>
      </c>
      <c r="M30" s="1544" t="s">
        <v>3611</v>
      </c>
      <c r="N30" s="1544" t="s">
        <v>3612</v>
      </c>
      <c r="O30" s="1544" t="s">
        <v>6469</v>
      </c>
      <c r="P30" s="1544" t="s">
        <v>56</v>
      </c>
      <c r="Q30" s="1544" t="s">
        <v>3265</v>
      </c>
    </row>
    <row r="31" spans="1:17">
      <c r="A31" s="1544">
        <v>1010561</v>
      </c>
      <c r="B31" s="1544" t="s">
        <v>22</v>
      </c>
      <c r="C31" s="1544" t="s">
        <v>3146</v>
      </c>
      <c r="D31" s="1544" t="s">
        <v>3147</v>
      </c>
      <c r="E31" s="1544" t="s">
        <v>6470</v>
      </c>
      <c r="F31" s="1544" t="s">
        <v>3148</v>
      </c>
      <c r="G31" s="1544" t="s">
        <v>3866</v>
      </c>
      <c r="H31" s="1544" t="s">
        <v>23</v>
      </c>
      <c r="I31" s="1544" t="s">
        <v>23</v>
      </c>
      <c r="J31" s="1544" t="s">
        <v>3867</v>
      </c>
      <c r="K31" s="1544" t="s">
        <v>3868</v>
      </c>
      <c r="L31" s="1544" t="s">
        <v>3869</v>
      </c>
      <c r="M31" s="1544" t="s">
        <v>3870</v>
      </c>
      <c r="N31" s="1544" t="s">
        <v>3485</v>
      </c>
      <c r="O31" s="1544" t="s">
        <v>6471</v>
      </c>
      <c r="P31" s="1544" t="s">
        <v>56</v>
      </c>
      <c r="Q31" s="1544" t="s">
        <v>3265</v>
      </c>
    </row>
    <row r="32" spans="1:17">
      <c r="A32" s="1544">
        <v>1010660</v>
      </c>
      <c r="B32" s="1544" t="s">
        <v>22</v>
      </c>
      <c r="C32" s="1544" t="s">
        <v>3146</v>
      </c>
      <c r="D32" s="1544" t="s">
        <v>3147</v>
      </c>
      <c r="E32" s="1544" t="s">
        <v>6472</v>
      </c>
      <c r="F32" s="1544" t="s">
        <v>3148</v>
      </c>
      <c r="G32" s="1544" t="s">
        <v>3613</v>
      </c>
      <c r="H32" s="1544" t="s">
        <v>23</v>
      </c>
      <c r="I32" s="1544" t="s">
        <v>23</v>
      </c>
      <c r="J32" s="1544" t="s">
        <v>3614</v>
      </c>
      <c r="K32" s="1544" t="s">
        <v>3615</v>
      </c>
      <c r="L32" s="1544" t="s">
        <v>3616</v>
      </c>
      <c r="M32" s="1544" t="s">
        <v>3617</v>
      </c>
      <c r="N32" s="1544" t="s">
        <v>3598</v>
      </c>
      <c r="O32" s="1544" t="s">
        <v>6473</v>
      </c>
      <c r="P32" s="1544" t="s">
        <v>56</v>
      </c>
      <c r="Q32" s="1544" t="s">
        <v>3191</v>
      </c>
    </row>
    <row r="33" spans="1:17">
      <c r="A33" s="1544">
        <v>1210294</v>
      </c>
      <c r="B33" s="1544" t="s">
        <v>27</v>
      </c>
      <c r="C33" s="1544" t="s">
        <v>3146</v>
      </c>
      <c r="D33" s="1544" t="s">
        <v>3147</v>
      </c>
      <c r="E33" s="1544" t="s">
        <v>6426</v>
      </c>
      <c r="F33" s="1544" t="s">
        <v>3148</v>
      </c>
      <c r="G33" s="1544" t="s">
        <v>3891</v>
      </c>
      <c r="H33" s="1544" t="s">
        <v>3892</v>
      </c>
      <c r="I33" s="1544" t="s">
        <v>23</v>
      </c>
      <c r="J33" s="1544" t="s">
        <v>3893</v>
      </c>
      <c r="K33" s="1544" t="s">
        <v>3894</v>
      </c>
      <c r="L33" s="1544" t="s">
        <v>3895</v>
      </c>
      <c r="M33" s="1544" t="s">
        <v>3896</v>
      </c>
      <c r="N33" s="1544" t="s">
        <v>3897</v>
      </c>
      <c r="O33" s="1544" t="s">
        <v>6427</v>
      </c>
      <c r="P33" s="1544" t="s">
        <v>42</v>
      </c>
      <c r="Q33" s="1544" t="s">
        <v>3191</v>
      </c>
    </row>
    <row r="34" spans="1:17">
      <c r="A34" s="1544">
        <v>1210336</v>
      </c>
      <c r="B34" s="1544" t="s">
        <v>29</v>
      </c>
      <c r="C34" s="1544" t="s">
        <v>3146</v>
      </c>
      <c r="D34" s="1544" t="s">
        <v>3147</v>
      </c>
      <c r="E34" s="1544" t="s">
        <v>6452</v>
      </c>
      <c r="F34" s="1544" t="s">
        <v>3148</v>
      </c>
      <c r="G34" s="1544" t="s">
        <v>3619</v>
      </c>
      <c r="H34" s="1544" t="s">
        <v>23</v>
      </c>
      <c r="I34" s="1544" t="s">
        <v>23</v>
      </c>
      <c r="J34" s="1544" t="s">
        <v>3620</v>
      </c>
      <c r="K34" s="1544" t="s">
        <v>3621</v>
      </c>
      <c r="L34" s="1544" t="s">
        <v>3622</v>
      </c>
      <c r="M34" s="1544" t="s">
        <v>3623</v>
      </c>
      <c r="N34" s="1544" t="s">
        <v>3624</v>
      </c>
      <c r="O34" s="1544" t="s">
        <v>6453</v>
      </c>
      <c r="P34" s="1544" t="s">
        <v>33</v>
      </c>
      <c r="Q34" s="1544" t="s">
        <v>2178</v>
      </c>
    </row>
    <row r="35" spans="1:17">
      <c r="A35" s="1544">
        <v>1210476</v>
      </c>
      <c r="B35" s="1544" t="s">
        <v>32</v>
      </c>
      <c r="C35" s="1544" t="s">
        <v>3146</v>
      </c>
      <c r="D35" s="1544" t="s">
        <v>3147</v>
      </c>
      <c r="E35" s="1544" t="s">
        <v>6452</v>
      </c>
      <c r="F35" s="1544" t="s">
        <v>3148</v>
      </c>
      <c r="G35" s="1544" t="s">
        <v>3625</v>
      </c>
      <c r="H35" s="1544" t="s">
        <v>23</v>
      </c>
      <c r="I35" s="1544" t="s">
        <v>23</v>
      </c>
      <c r="J35" s="1544" t="s">
        <v>3626</v>
      </c>
      <c r="K35" s="1544" t="s">
        <v>3627</v>
      </c>
      <c r="L35" s="1544" t="s">
        <v>3628</v>
      </c>
      <c r="M35" s="1544" t="s">
        <v>3629</v>
      </c>
      <c r="N35" s="1544" t="s">
        <v>3630</v>
      </c>
      <c r="O35" s="1544" t="s">
        <v>6453</v>
      </c>
      <c r="P35" s="1544" t="s">
        <v>28</v>
      </c>
      <c r="Q35" s="1544" t="s">
        <v>3191</v>
      </c>
    </row>
    <row r="36" spans="1:17">
      <c r="A36" s="1544">
        <v>1310318</v>
      </c>
      <c r="B36" s="1544" t="s">
        <v>27</v>
      </c>
      <c r="C36" s="1544" t="s">
        <v>3146</v>
      </c>
      <c r="D36" s="1544" t="s">
        <v>3147</v>
      </c>
      <c r="E36" s="1544" t="s">
        <v>6436</v>
      </c>
      <c r="F36" s="1544" t="s">
        <v>3148</v>
      </c>
      <c r="G36" s="1544" t="s">
        <v>3898</v>
      </c>
      <c r="H36" s="1544" t="s">
        <v>23</v>
      </c>
      <c r="I36" s="1544" t="s">
        <v>23</v>
      </c>
      <c r="J36" s="1544" t="s">
        <v>3899</v>
      </c>
      <c r="K36" s="1544" t="s">
        <v>3900</v>
      </c>
      <c r="L36" s="1544" t="s">
        <v>3901</v>
      </c>
      <c r="M36" s="1544" t="s">
        <v>3902</v>
      </c>
      <c r="N36" s="1544" t="s">
        <v>3903</v>
      </c>
      <c r="O36" s="1544" t="s">
        <v>6437</v>
      </c>
      <c r="P36" s="1544" t="s">
        <v>42</v>
      </c>
      <c r="Q36" s="1544" t="s">
        <v>2178</v>
      </c>
    </row>
    <row r="37" spans="1:17">
      <c r="A37" s="1544">
        <v>2011154</v>
      </c>
      <c r="B37" s="1544" t="s">
        <v>22</v>
      </c>
      <c r="C37" s="1544" t="s">
        <v>3146</v>
      </c>
      <c r="D37" s="1544" t="s">
        <v>3147</v>
      </c>
      <c r="E37" s="1544" t="s">
        <v>6474</v>
      </c>
      <c r="F37" s="1544" t="s">
        <v>3148</v>
      </c>
      <c r="G37" s="1544" t="s">
        <v>3638</v>
      </c>
      <c r="H37" s="1544" t="s">
        <v>3639</v>
      </c>
      <c r="I37" s="1544" t="s">
        <v>23</v>
      </c>
      <c r="J37" s="1544" t="s">
        <v>3640</v>
      </c>
      <c r="K37" s="1544" t="s">
        <v>3641</v>
      </c>
      <c r="L37" s="1544" t="s">
        <v>3642</v>
      </c>
      <c r="M37" s="1544" t="s">
        <v>3643</v>
      </c>
      <c r="N37" s="1544" t="s">
        <v>3644</v>
      </c>
      <c r="O37" s="1544" t="s">
        <v>6475</v>
      </c>
      <c r="P37" s="1544" t="s">
        <v>56</v>
      </c>
      <c r="Q37" s="1544" t="s">
        <v>3265</v>
      </c>
    </row>
    <row r="38" spans="1:17">
      <c r="A38" s="1544">
        <v>2810167</v>
      </c>
      <c r="B38" s="1544" t="s">
        <v>22</v>
      </c>
      <c r="C38" s="1544" t="s">
        <v>3146</v>
      </c>
      <c r="D38" s="1544" t="s">
        <v>3147</v>
      </c>
      <c r="E38" s="1544" t="s">
        <v>6476</v>
      </c>
      <c r="F38" s="1544" t="s">
        <v>3148</v>
      </c>
      <c r="G38" s="1544" t="s">
        <v>3925</v>
      </c>
      <c r="H38" s="1544" t="s">
        <v>23</v>
      </c>
      <c r="I38" s="1544" t="s">
        <v>23</v>
      </c>
      <c r="J38" s="1544" t="s">
        <v>3926</v>
      </c>
      <c r="K38" s="1544" t="s">
        <v>3927</v>
      </c>
      <c r="L38" s="1544" t="s">
        <v>3928</v>
      </c>
      <c r="M38" s="1544" t="s">
        <v>3929</v>
      </c>
      <c r="N38" s="1544" t="s">
        <v>3930</v>
      </c>
      <c r="O38" s="1544" t="s">
        <v>6477</v>
      </c>
      <c r="P38" s="1544" t="s">
        <v>56</v>
      </c>
      <c r="Q38" s="1544" t="s">
        <v>3265</v>
      </c>
    </row>
    <row r="39" spans="1:17">
      <c r="A39" s="1544">
        <v>2910041</v>
      </c>
      <c r="B39" s="1544" t="s">
        <v>27</v>
      </c>
      <c r="C39" s="1544" t="s">
        <v>3146</v>
      </c>
      <c r="D39" s="1544" t="s">
        <v>3147</v>
      </c>
      <c r="E39" s="1544" t="s">
        <v>6428</v>
      </c>
      <c r="F39" s="1544" t="s">
        <v>3148</v>
      </c>
      <c r="G39" s="1544" t="s">
        <v>3659</v>
      </c>
      <c r="H39" s="1544" t="s">
        <v>23</v>
      </c>
      <c r="I39" s="1544" t="s">
        <v>23</v>
      </c>
      <c r="J39" s="1544" t="s">
        <v>3660</v>
      </c>
      <c r="K39" s="1544" t="s">
        <v>3661</v>
      </c>
      <c r="L39" s="1544" t="s">
        <v>3662</v>
      </c>
      <c r="M39" s="1544" t="s">
        <v>3663</v>
      </c>
      <c r="N39" s="1544" t="s">
        <v>3664</v>
      </c>
      <c r="O39" s="1544" t="s">
        <v>6429</v>
      </c>
      <c r="P39" s="1544" t="s">
        <v>42</v>
      </c>
      <c r="Q39" s="1544" t="s">
        <v>3265</v>
      </c>
    </row>
    <row r="40" spans="1:17">
      <c r="A40" s="1544">
        <v>3011062</v>
      </c>
      <c r="B40" s="1544" t="s">
        <v>22</v>
      </c>
      <c r="C40" s="1544" t="s">
        <v>3146</v>
      </c>
      <c r="D40" s="1544" t="s">
        <v>3147</v>
      </c>
      <c r="E40" s="1544" t="s">
        <v>6478</v>
      </c>
      <c r="F40" s="1544" t="s">
        <v>3148</v>
      </c>
      <c r="G40" s="1544" t="s">
        <v>3451</v>
      </c>
      <c r="H40" s="1544" t="s">
        <v>3452</v>
      </c>
      <c r="I40" s="1544" t="s">
        <v>23</v>
      </c>
      <c r="J40" s="1544" t="s">
        <v>3453</v>
      </c>
      <c r="K40" s="1544" t="s">
        <v>3454</v>
      </c>
      <c r="L40" s="1544" t="s">
        <v>3455</v>
      </c>
      <c r="M40" s="1544" t="s">
        <v>3456</v>
      </c>
      <c r="N40" s="1544" t="s">
        <v>3457</v>
      </c>
      <c r="O40" s="1544" t="s">
        <v>6479</v>
      </c>
      <c r="P40" s="1544" t="s">
        <v>56</v>
      </c>
      <c r="Q40" s="1544" t="s">
        <v>3265</v>
      </c>
    </row>
    <row r="41" spans="1:17">
      <c r="A41" s="1544">
        <v>3310704</v>
      </c>
      <c r="B41" s="1544" t="s">
        <v>22</v>
      </c>
      <c r="C41" s="1544" t="s">
        <v>3146</v>
      </c>
      <c r="D41" s="1544" t="s">
        <v>3147</v>
      </c>
      <c r="E41" s="1544" t="s">
        <v>6480</v>
      </c>
      <c r="F41" s="1544" t="s">
        <v>3148</v>
      </c>
      <c r="G41" s="1544" t="s">
        <v>3677</v>
      </c>
      <c r="H41" s="1544" t="s">
        <v>3678</v>
      </c>
      <c r="I41" s="1544" t="s">
        <v>23</v>
      </c>
      <c r="J41" s="1544" t="s">
        <v>3679</v>
      </c>
      <c r="K41" s="1544" t="s">
        <v>3680</v>
      </c>
      <c r="L41" s="1544" t="s">
        <v>3681</v>
      </c>
      <c r="M41" s="1544" t="s">
        <v>3682</v>
      </c>
      <c r="N41" s="1544" t="s">
        <v>3683</v>
      </c>
      <c r="O41" s="1544" t="s">
        <v>6481</v>
      </c>
      <c r="P41" s="1544" t="s">
        <v>42</v>
      </c>
      <c r="Q41" s="1544" t="s">
        <v>3265</v>
      </c>
    </row>
  </sheetData>
  <phoneticPr fontId="1"/>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4D9F1-9A05-4936-87F1-F8DA8BE23A4A}">
  <sheetPr>
    <tabColor theme="5" tint="0.79998168889431442"/>
  </sheetPr>
  <dimension ref="B1:G30"/>
  <sheetViews>
    <sheetView zoomScaleNormal="100" zoomScaleSheetLayoutView="90" workbookViewId="0"/>
  </sheetViews>
  <sheetFormatPr defaultColWidth="9" defaultRowHeight="13.5"/>
  <cols>
    <col min="1" max="1" width="1.25" style="63" customWidth="1"/>
    <col min="2" max="2" width="25.625" style="63" customWidth="1"/>
    <col min="3" max="3" width="19.75" style="63" customWidth="1"/>
    <col min="4" max="4" width="38.625" style="63" customWidth="1"/>
    <col min="5" max="5" width="2.625" style="63" customWidth="1"/>
    <col min="6" max="6" width="1.25" style="63" customWidth="1"/>
    <col min="7" max="16384" width="9" style="63"/>
  </cols>
  <sheetData>
    <row r="1" spans="2:7" ht="5.0999999999999996" customHeight="1"/>
    <row r="2" spans="2:7" ht="18.75" customHeight="1">
      <c r="B2" s="64" t="s">
        <v>621</v>
      </c>
      <c r="C2" s="64"/>
      <c r="D2" s="65" t="s">
        <v>774</v>
      </c>
      <c r="E2" s="64"/>
    </row>
    <row r="3" spans="2:7" ht="14.25" customHeight="1">
      <c r="B3" s="66"/>
      <c r="C3" s="66"/>
      <c r="D3" s="66"/>
      <c r="E3" s="66"/>
    </row>
    <row r="4" spans="2:7" ht="50.1" customHeight="1">
      <c r="B4" s="1788" t="s">
        <v>622</v>
      </c>
      <c r="C4" s="1788"/>
      <c r="D4" s="1788"/>
      <c r="E4" s="1788"/>
      <c r="F4" s="67"/>
      <c r="G4" s="68"/>
    </row>
    <row r="5" spans="2:7" ht="44.25" customHeight="1">
      <c r="B5" s="69"/>
      <c r="C5" s="69"/>
      <c r="D5" s="69"/>
    </row>
    <row r="6" spans="2:7" ht="24.75" customHeight="1">
      <c r="B6" s="69"/>
      <c r="C6" s="69"/>
      <c r="D6" s="1789" t="s">
        <v>623</v>
      </c>
      <c r="E6" s="1789"/>
    </row>
    <row r="7" spans="2:7" ht="24.75" customHeight="1">
      <c r="B7" s="69"/>
      <c r="C7" s="69"/>
      <c r="D7" s="1790" t="s">
        <v>624</v>
      </c>
      <c r="E7" s="1790"/>
    </row>
    <row r="8" spans="2:7" ht="48" customHeight="1">
      <c r="B8" s="69"/>
      <c r="C8" s="69"/>
      <c r="D8" s="69"/>
    </row>
    <row r="9" spans="2:7" ht="31.5" customHeight="1">
      <c r="B9" s="1791" t="s">
        <v>625</v>
      </c>
      <c r="C9" s="1791"/>
      <c r="D9" s="1791"/>
      <c r="E9" s="1792"/>
      <c r="F9" s="673"/>
      <c r="G9" s="673"/>
    </row>
    <row r="10" spans="2:7" ht="24.75" customHeight="1">
      <c r="B10" s="69"/>
      <c r="C10" s="69"/>
      <c r="D10" s="69"/>
    </row>
    <row r="11" spans="2:7" ht="24" customHeight="1">
      <c r="B11" s="1793" t="s">
        <v>626</v>
      </c>
      <c r="C11" s="1794"/>
      <c r="D11" s="1793"/>
      <c r="E11" s="1794"/>
      <c r="F11" s="675"/>
      <c r="G11" s="674"/>
    </row>
    <row r="12" spans="2:7" ht="15" customHeight="1">
      <c r="B12" s="69"/>
      <c r="C12" s="69"/>
      <c r="D12" s="69"/>
    </row>
    <row r="13" spans="2:7" ht="24.75" customHeight="1">
      <c r="B13" s="1795" t="s">
        <v>627</v>
      </c>
      <c r="C13" s="1796"/>
      <c r="D13" s="1795"/>
      <c r="E13" s="1796"/>
      <c r="F13" s="672"/>
      <c r="G13" s="671"/>
    </row>
    <row r="14" spans="2:7" ht="15" customHeight="1">
      <c r="B14" s="69"/>
      <c r="C14" s="69"/>
      <c r="D14" s="69"/>
    </row>
    <row r="15" spans="2:7" ht="18.75" customHeight="1">
      <c r="B15" s="1782" t="s">
        <v>628</v>
      </c>
      <c r="C15" s="1783"/>
      <c r="D15" s="1782"/>
      <c r="E15" s="1783"/>
      <c r="F15" s="70"/>
      <c r="G15" s="71"/>
    </row>
    <row r="16" spans="2:7" ht="15.75" customHeight="1">
      <c r="B16" s="69"/>
      <c r="C16" s="69"/>
      <c r="D16" s="69"/>
    </row>
    <row r="17" spans="2:7" ht="20.25" customHeight="1">
      <c r="B17" s="69"/>
      <c r="C17" s="1784" t="s">
        <v>629</v>
      </c>
      <c r="D17" s="72" t="s">
        <v>630</v>
      </c>
    </row>
    <row r="18" spans="2:7" ht="40.5" customHeight="1">
      <c r="B18" s="69"/>
      <c r="C18" s="1785"/>
      <c r="D18" s="73"/>
    </row>
    <row r="19" spans="2:7" ht="51" customHeight="1">
      <c r="B19" s="69"/>
      <c r="C19" s="670" t="s">
        <v>631</v>
      </c>
      <c r="D19" s="74"/>
    </row>
    <row r="20" spans="2:7" ht="34.5" customHeight="1">
      <c r="B20" s="69"/>
      <c r="C20" s="670" t="s">
        <v>632</v>
      </c>
      <c r="D20" s="75"/>
    </row>
    <row r="21" spans="2:7" ht="35.25" customHeight="1">
      <c r="B21" s="69"/>
      <c r="C21" s="76" t="s">
        <v>633</v>
      </c>
      <c r="D21" s="77"/>
    </row>
    <row r="22" spans="2:7" ht="22.5" customHeight="1">
      <c r="B22" s="69"/>
      <c r="C22" s="987"/>
      <c r="D22" s="988"/>
    </row>
    <row r="23" spans="2:7" ht="22.5" customHeight="1">
      <c r="B23" s="69"/>
      <c r="C23" s="989" t="s">
        <v>634</v>
      </c>
      <c r="D23" s="988"/>
    </row>
    <row r="24" spans="2:7" ht="26.25" customHeight="1">
      <c r="B24" s="69"/>
      <c r="C24" s="987" t="s">
        <v>635</v>
      </c>
      <c r="D24" s="988"/>
    </row>
    <row r="25" spans="2:7" ht="26.25" customHeight="1">
      <c r="B25" s="69"/>
      <c r="C25" s="987" t="s">
        <v>636</v>
      </c>
      <c r="D25" s="990" t="s">
        <v>637</v>
      </c>
    </row>
    <row r="26" spans="2:7" ht="26.25" customHeight="1">
      <c r="B26" s="69"/>
      <c r="C26" s="987" t="s">
        <v>638</v>
      </c>
      <c r="D26" s="990" t="s">
        <v>637</v>
      </c>
    </row>
    <row r="27" spans="2:7" ht="45" customHeight="1">
      <c r="B27" s="69"/>
      <c r="C27" s="69"/>
      <c r="D27" s="69"/>
    </row>
    <row r="28" spans="2:7" ht="23.25" customHeight="1">
      <c r="B28" s="1786" t="s">
        <v>639</v>
      </c>
      <c r="C28" s="1787"/>
      <c r="D28" s="1786"/>
      <c r="E28" s="1787"/>
      <c r="F28" s="672"/>
      <c r="G28" s="671"/>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1894F73D-2B7C-4314-A0A4-49A49B2C6DFF}"/>
  </dataValidations>
  <pageMargins left="0.7" right="0.7" top="0.75" bottom="0.75" header="0.3" footer="0.3"/>
  <pageSetup paperSize="9" scale="91"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35993-8FFC-4B4D-B2EB-BD13363DFDF9}">
  <sheetPr>
    <tabColor theme="5" tint="0.79998168889431442"/>
  </sheetPr>
  <dimension ref="A2:N39"/>
  <sheetViews>
    <sheetView zoomScaleNormal="100" workbookViewId="0">
      <selection activeCell="B19" sqref="B19:M20"/>
    </sheetView>
  </sheetViews>
  <sheetFormatPr defaultColWidth="9" defaultRowHeight="18.75"/>
  <cols>
    <col min="1" max="1" width="7.125" style="1621" customWidth="1"/>
    <col min="2" max="6" width="9" style="1621"/>
    <col min="7" max="13" width="5.5" style="1621" customWidth="1"/>
    <col min="14" max="14" width="8" style="1621" customWidth="1"/>
    <col min="15" max="16384" width="9" style="28"/>
  </cols>
  <sheetData>
    <row r="2" spans="1:14">
      <c r="I2" s="991"/>
    </row>
    <row r="4" spans="1:14">
      <c r="B4" s="1826" t="s">
        <v>6483</v>
      </c>
      <c r="C4" s="1826"/>
      <c r="D4" s="1826"/>
      <c r="E4" s="1826"/>
      <c r="F4" s="1826"/>
      <c r="G4" s="1826"/>
      <c r="H4" s="1826"/>
      <c r="I4" s="1826"/>
      <c r="J4" s="1826"/>
      <c r="K4" s="1826"/>
      <c r="L4" s="1826"/>
      <c r="M4" s="1826"/>
    </row>
    <row r="5" spans="1:14">
      <c r="B5" s="1826"/>
      <c r="C5" s="1826"/>
      <c r="D5" s="1826"/>
      <c r="E5" s="1826"/>
      <c r="F5" s="1826"/>
      <c r="G5" s="1826"/>
      <c r="H5" s="1826"/>
      <c r="I5" s="1826"/>
      <c r="J5" s="1826"/>
      <c r="K5" s="1826"/>
      <c r="L5" s="1826"/>
      <c r="M5" s="1826"/>
    </row>
    <row r="6" spans="1:14">
      <c r="B6" s="1622"/>
      <c r="C6" s="1622"/>
      <c r="D6" s="1622"/>
      <c r="E6" s="1622"/>
      <c r="F6" s="1622"/>
      <c r="G6" s="1622"/>
      <c r="H6" s="1622"/>
      <c r="I6" s="1622"/>
      <c r="J6" s="1622"/>
    </row>
    <row r="7" spans="1:14" ht="15.75" customHeight="1">
      <c r="A7" s="992"/>
      <c r="B7" s="992"/>
      <c r="C7" s="991"/>
      <c r="D7" s="992"/>
      <c r="E7" s="992"/>
      <c r="F7" s="1827" t="s">
        <v>6484</v>
      </c>
      <c r="G7" s="1827"/>
      <c r="H7" s="1827"/>
      <c r="I7" s="1827"/>
      <c r="J7" s="1827"/>
      <c r="K7" s="1827"/>
      <c r="L7" s="1827"/>
      <c r="M7" s="1827"/>
      <c r="N7" s="28"/>
    </row>
    <row r="8" spans="1:14" ht="14.25">
      <c r="A8" s="1623"/>
      <c r="B8" s="1620" t="s">
        <v>640</v>
      </c>
      <c r="C8" s="970"/>
      <c r="D8" s="970"/>
      <c r="E8" s="970"/>
      <c r="F8" s="970"/>
      <c r="G8" s="970"/>
      <c r="H8" s="970"/>
      <c r="I8" s="28"/>
      <c r="J8" s="28"/>
      <c r="K8" s="28"/>
      <c r="L8" s="28"/>
      <c r="M8" s="28"/>
      <c r="N8" s="28"/>
    </row>
    <row r="9" spans="1:14">
      <c r="A9" s="993"/>
      <c r="B9" s="993"/>
      <c r="C9" s="993"/>
      <c r="D9" s="993"/>
      <c r="E9" s="993"/>
      <c r="F9" s="993"/>
      <c r="G9" s="993"/>
      <c r="I9" s="28"/>
      <c r="J9" s="28"/>
      <c r="K9" s="28"/>
      <c r="L9" s="28"/>
      <c r="M9" s="28"/>
      <c r="N9" s="28"/>
    </row>
    <row r="10" spans="1:14">
      <c r="A10" s="78"/>
      <c r="B10" s="1620" t="s">
        <v>6485</v>
      </c>
      <c r="G10" s="127"/>
      <c r="H10" s="127"/>
      <c r="I10" s="79"/>
      <c r="J10" s="79"/>
      <c r="K10" s="79"/>
      <c r="L10" s="79"/>
      <c r="M10" s="79"/>
      <c r="N10" s="28"/>
    </row>
    <row r="11" spans="1:14" ht="14.25">
      <c r="A11" s="1623" t="s">
        <v>6486</v>
      </c>
      <c r="B11" s="1620" t="s">
        <v>6487</v>
      </c>
      <c r="C11" s="970"/>
      <c r="D11" s="970"/>
      <c r="E11" s="970"/>
      <c r="F11" s="970"/>
      <c r="G11" s="970"/>
      <c r="H11" s="970"/>
      <c r="I11" s="28"/>
      <c r="J11" s="28"/>
      <c r="K11" s="28"/>
      <c r="L11" s="28"/>
      <c r="M11" s="28"/>
      <c r="N11" s="28"/>
    </row>
    <row r="12" spans="1:14" ht="14.25">
      <c r="A12" s="1623"/>
      <c r="B12" s="1620" t="s">
        <v>6488</v>
      </c>
      <c r="C12" s="970"/>
      <c r="D12" s="970"/>
      <c r="E12" s="970"/>
      <c r="F12" s="970"/>
      <c r="G12" s="970"/>
      <c r="H12" s="970"/>
      <c r="I12" s="28"/>
      <c r="J12" s="28"/>
      <c r="K12" s="28"/>
      <c r="L12" s="28"/>
      <c r="M12" s="28"/>
      <c r="N12" s="28"/>
    </row>
    <row r="13" spans="1:14" ht="14.25">
      <c r="A13" s="1623"/>
      <c r="B13" s="1620" t="s">
        <v>6489</v>
      </c>
      <c r="C13" s="970"/>
      <c r="D13" s="970"/>
      <c r="E13" s="970"/>
      <c r="F13" s="970"/>
      <c r="G13" s="970"/>
      <c r="H13" s="970"/>
      <c r="I13" s="28"/>
      <c r="J13" s="28"/>
      <c r="K13" s="28"/>
      <c r="L13" s="28"/>
      <c r="M13" s="28"/>
      <c r="N13" s="28"/>
    </row>
    <row r="14" spans="1:14" ht="14.25">
      <c r="A14" s="1623" t="s">
        <v>6301</v>
      </c>
      <c r="B14" s="1620" t="s">
        <v>6490</v>
      </c>
      <c r="C14" s="970"/>
      <c r="D14" s="970"/>
      <c r="E14" s="970"/>
      <c r="F14" s="970"/>
      <c r="G14" s="970"/>
      <c r="H14" s="970"/>
      <c r="I14" s="28"/>
      <c r="J14" s="28"/>
      <c r="K14" s="28"/>
      <c r="L14" s="28"/>
      <c r="M14" s="28"/>
      <c r="N14" s="28"/>
    </row>
    <row r="15" spans="1:14" ht="13.5">
      <c r="A15" s="1828" t="s">
        <v>6491</v>
      </c>
      <c r="B15" s="1828"/>
      <c r="C15" s="1828"/>
      <c r="D15" s="1828"/>
      <c r="E15" s="1828"/>
      <c r="F15" s="1828"/>
      <c r="G15" s="1828"/>
      <c r="H15" s="1828"/>
      <c r="I15" s="1828"/>
      <c r="J15" s="1828"/>
      <c r="K15" s="1828"/>
      <c r="L15" s="1828"/>
      <c r="M15" s="1828"/>
      <c r="N15" s="1828"/>
    </row>
    <row r="16" spans="1:14">
      <c r="B16" s="1829" t="s">
        <v>6521</v>
      </c>
      <c r="C16" s="1829"/>
      <c r="D16" s="1829"/>
      <c r="E16" s="1829"/>
      <c r="F16" s="1829"/>
      <c r="G16" s="1829"/>
      <c r="H16" s="1829"/>
      <c r="I16" s="1829"/>
      <c r="J16" s="1829"/>
      <c r="K16" s="1829"/>
      <c r="L16" s="1829"/>
      <c r="M16" s="1829"/>
    </row>
    <row r="17" spans="2:13">
      <c r="B17" s="1829"/>
      <c r="C17" s="1829"/>
      <c r="D17" s="1829"/>
      <c r="E17" s="1829"/>
      <c r="F17" s="1829"/>
      <c r="G17" s="1829"/>
      <c r="H17" s="1829"/>
      <c r="I17" s="1829"/>
      <c r="J17" s="1829"/>
      <c r="K17" s="1829"/>
      <c r="L17" s="1829"/>
      <c r="M17" s="1829"/>
    </row>
    <row r="18" spans="2:13">
      <c r="B18" s="1829"/>
      <c r="C18" s="1829"/>
      <c r="D18" s="1829"/>
      <c r="E18" s="1829"/>
      <c r="F18" s="1829"/>
      <c r="G18" s="1829"/>
      <c r="H18" s="1829"/>
      <c r="I18" s="1829"/>
      <c r="J18" s="1829"/>
      <c r="K18" s="1829"/>
      <c r="L18" s="1829"/>
      <c r="M18" s="1829"/>
    </row>
    <row r="19" spans="2:13">
      <c r="B19" s="1830" t="s">
        <v>6492</v>
      </c>
      <c r="C19" s="1831"/>
      <c r="D19" s="1831"/>
      <c r="E19" s="1831"/>
      <c r="F19" s="1831"/>
      <c r="G19" s="1831"/>
      <c r="H19" s="1831"/>
      <c r="I19" s="1831"/>
      <c r="J19" s="1831"/>
      <c r="K19" s="1831"/>
      <c r="L19" s="1831"/>
      <c r="M19" s="1831"/>
    </row>
    <row r="20" spans="2:13">
      <c r="B20" s="1831"/>
      <c r="C20" s="1831"/>
      <c r="D20" s="1831"/>
      <c r="E20" s="1831"/>
      <c r="F20" s="1831"/>
      <c r="G20" s="1831"/>
      <c r="H20" s="1831"/>
      <c r="I20" s="1831"/>
      <c r="J20" s="1831"/>
      <c r="K20" s="1831"/>
      <c r="L20" s="1831"/>
      <c r="M20" s="1831"/>
    </row>
    <row r="21" spans="2:13">
      <c r="B21" s="1622"/>
      <c r="C21" s="1622"/>
      <c r="D21" s="1622"/>
      <c r="E21" s="1622"/>
      <c r="F21" s="1622"/>
      <c r="G21" s="1622"/>
      <c r="H21" s="1622"/>
      <c r="I21" s="1622"/>
      <c r="J21" s="1622"/>
    </row>
    <row r="22" spans="2:13" ht="19.5" thickBot="1">
      <c r="B22" s="991"/>
      <c r="C22" s="1622"/>
      <c r="D22" s="1622"/>
      <c r="E22" s="1622"/>
      <c r="F22" s="1622"/>
      <c r="G22" s="1622"/>
      <c r="H22" s="1622"/>
      <c r="I22" s="1622"/>
      <c r="J22" s="1622"/>
    </row>
    <row r="23" spans="2:13">
      <c r="B23" s="1797"/>
      <c r="C23" s="1820" t="s">
        <v>6493</v>
      </c>
      <c r="D23" s="1821"/>
      <c r="E23" s="1821"/>
      <c r="F23" s="1821"/>
      <c r="G23" s="1821"/>
      <c r="H23" s="1821"/>
      <c r="I23" s="1821"/>
      <c r="J23" s="1821"/>
      <c r="K23" s="1821"/>
      <c r="L23" s="1821"/>
      <c r="M23" s="1822"/>
    </row>
    <row r="24" spans="2:13" ht="19.5" thickBot="1">
      <c r="B24" s="1798"/>
      <c r="C24" s="1823"/>
      <c r="D24" s="1824"/>
      <c r="E24" s="1824"/>
      <c r="F24" s="1824"/>
      <c r="G24" s="1824"/>
      <c r="H24" s="1824"/>
      <c r="I24" s="1824"/>
      <c r="J24" s="1824"/>
      <c r="K24" s="1824"/>
      <c r="L24" s="1824"/>
      <c r="M24" s="1825"/>
    </row>
    <row r="25" spans="2:13" ht="19.5" thickBot="1"/>
    <row r="26" spans="2:13">
      <c r="B26" s="1797"/>
      <c r="C26" s="1799" t="s">
        <v>6494</v>
      </c>
      <c r="D26" s="1800"/>
      <c r="E26" s="1800"/>
      <c r="F26" s="1800"/>
      <c r="G26" s="1800"/>
      <c r="H26" s="1800"/>
      <c r="I26" s="1800"/>
      <c r="J26" s="1800"/>
      <c r="K26" s="1800"/>
      <c r="L26" s="1800"/>
      <c r="M26" s="1801"/>
    </row>
    <row r="27" spans="2:13" ht="19.5" thickBot="1">
      <c r="B27" s="1798"/>
      <c r="C27" s="1802"/>
      <c r="D27" s="1803"/>
      <c r="E27" s="1803"/>
      <c r="F27" s="1803"/>
      <c r="G27" s="1803"/>
      <c r="H27" s="1803"/>
      <c r="I27" s="1803"/>
      <c r="J27" s="1803"/>
      <c r="K27" s="1803"/>
      <c r="L27" s="1803"/>
      <c r="M27" s="1804"/>
    </row>
    <row r="28" spans="2:13" ht="19.5">
      <c r="B28" s="1622"/>
      <c r="C28" s="1624"/>
      <c r="D28" s="1624"/>
      <c r="E28" s="1624"/>
      <c r="F28" s="1624"/>
      <c r="G28" s="1624"/>
      <c r="H28" s="1624"/>
      <c r="I28" s="1624"/>
      <c r="J28" s="1624"/>
      <c r="K28" s="1624"/>
      <c r="L28" s="1624"/>
      <c r="M28" s="1624"/>
    </row>
    <row r="29" spans="2:13" ht="19.5" thickBot="1"/>
    <row r="30" spans="2:13" ht="24">
      <c r="B30" s="1805" t="s">
        <v>6495</v>
      </c>
      <c r="C30" s="1806"/>
      <c r="D30" s="1806"/>
      <c r="E30" s="1806"/>
      <c r="F30" s="1806"/>
      <c r="G30" s="1806"/>
      <c r="H30" s="1806"/>
      <c r="I30" s="1806"/>
      <c r="J30" s="1806"/>
      <c r="K30" s="1806"/>
      <c r="L30" s="1806"/>
      <c r="M30" s="1807"/>
    </row>
    <row r="31" spans="2:13">
      <c r="B31" s="1808"/>
      <c r="C31" s="1809"/>
      <c r="D31" s="1809"/>
      <c r="E31" s="1809"/>
      <c r="F31" s="1809"/>
      <c r="G31" s="1809"/>
      <c r="H31" s="1809"/>
      <c r="I31" s="1809"/>
      <c r="J31" s="1809"/>
      <c r="K31" s="1809"/>
      <c r="L31" s="1809"/>
      <c r="M31" s="1810"/>
    </row>
    <row r="32" spans="2:13">
      <c r="B32" s="1811"/>
      <c r="C32" s="1812"/>
      <c r="D32" s="1812"/>
      <c r="E32" s="1812"/>
      <c r="F32" s="1812"/>
      <c r="G32" s="1812"/>
      <c r="H32" s="1812"/>
      <c r="I32" s="1812"/>
      <c r="J32" s="1812"/>
      <c r="K32" s="1812"/>
      <c r="L32" s="1812"/>
      <c r="M32" s="1813"/>
    </row>
    <row r="33" spans="2:13">
      <c r="B33" s="1811"/>
      <c r="C33" s="1812"/>
      <c r="D33" s="1812"/>
      <c r="E33" s="1812"/>
      <c r="F33" s="1812"/>
      <c r="G33" s="1812"/>
      <c r="H33" s="1812"/>
      <c r="I33" s="1812"/>
      <c r="J33" s="1812"/>
      <c r="K33" s="1812"/>
      <c r="L33" s="1812"/>
      <c r="M33" s="1813"/>
    </row>
    <row r="34" spans="2:13">
      <c r="B34" s="1811"/>
      <c r="C34" s="1812"/>
      <c r="D34" s="1812"/>
      <c r="E34" s="1812"/>
      <c r="F34" s="1812"/>
      <c r="G34" s="1812"/>
      <c r="H34" s="1812"/>
      <c r="I34" s="1812"/>
      <c r="J34" s="1812"/>
      <c r="K34" s="1812"/>
      <c r="L34" s="1812"/>
      <c r="M34" s="1813"/>
    </row>
    <row r="35" spans="2:13">
      <c r="B35" s="1811"/>
      <c r="C35" s="1812"/>
      <c r="D35" s="1812"/>
      <c r="E35" s="1812"/>
      <c r="F35" s="1812"/>
      <c r="G35" s="1812"/>
      <c r="H35" s="1812"/>
      <c r="I35" s="1812"/>
      <c r="J35" s="1812"/>
      <c r="K35" s="1812"/>
      <c r="L35" s="1812"/>
      <c r="M35" s="1813"/>
    </row>
    <row r="36" spans="2:13">
      <c r="B36" s="1811"/>
      <c r="C36" s="1812"/>
      <c r="D36" s="1812"/>
      <c r="E36" s="1812"/>
      <c r="F36" s="1812"/>
      <c r="G36" s="1812"/>
      <c r="H36" s="1812"/>
      <c r="I36" s="1812"/>
      <c r="J36" s="1812"/>
      <c r="K36" s="1812"/>
      <c r="L36" s="1812"/>
      <c r="M36" s="1813"/>
    </row>
    <row r="37" spans="2:13">
      <c r="B37" s="1811"/>
      <c r="C37" s="1812"/>
      <c r="D37" s="1812"/>
      <c r="E37" s="1812"/>
      <c r="F37" s="1812"/>
      <c r="G37" s="1812"/>
      <c r="H37" s="1812"/>
      <c r="I37" s="1812"/>
      <c r="J37" s="1812"/>
      <c r="K37" s="1812"/>
      <c r="L37" s="1812"/>
      <c r="M37" s="1813"/>
    </row>
    <row r="38" spans="2:13">
      <c r="B38" s="1814" t="s">
        <v>6496</v>
      </c>
      <c r="C38" s="1815"/>
      <c r="D38" s="1815"/>
      <c r="E38" s="1815"/>
      <c r="F38" s="1815"/>
      <c r="G38" s="1815"/>
      <c r="H38" s="1815"/>
      <c r="I38" s="1815"/>
      <c r="J38" s="1815"/>
      <c r="K38" s="1815"/>
      <c r="L38" s="1815"/>
      <c r="M38" s="1816"/>
    </row>
    <row r="39" spans="2:13" ht="19.5" thickBot="1">
      <c r="B39" s="1817"/>
      <c r="C39" s="1818"/>
      <c r="D39" s="1818"/>
      <c r="E39" s="1818"/>
      <c r="F39" s="1818"/>
      <c r="G39" s="1818"/>
      <c r="H39" s="1818"/>
      <c r="I39" s="1818"/>
      <c r="J39" s="1818"/>
      <c r="K39" s="1818"/>
      <c r="L39" s="1818"/>
      <c r="M39" s="1819"/>
    </row>
  </sheetData>
  <mergeCells count="12">
    <mergeCell ref="B23:B24"/>
    <mergeCell ref="C23:M24"/>
    <mergeCell ref="B4:M5"/>
    <mergeCell ref="F7:M7"/>
    <mergeCell ref="A15:N15"/>
    <mergeCell ref="B16:M18"/>
    <mergeCell ref="B19:M20"/>
    <mergeCell ref="B26:B27"/>
    <mergeCell ref="C26:M27"/>
    <mergeCell ref="B30:M30"/>
    <mergeCell ref="B31:M37"/>
    <mergeCell ref="B38:M39"/>
  </mergeCells>
  <phoneticPr fontId="1"/>
  <pageMargins left="0.7" right="0.7" top="0.75" bottom="0.75" header="0.3" footer="0.3"/>
  <pageSetup paperSize="9" scale="81"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4F92-DDD5-4523-83E6-757C9722A869}">
  <sheetPr>
    <pageSetUpPr fitToPage="1"/>
  </sheetPr>
  <dimension ref="A1:AK65"/>
  <sheetViews>
    <sheetView topLeftCell="B1" zoomScaleNormal="100" zoomScaleSheetLayoutView="40" zoomScalePageLayoutView="80" workbookViewId="0">
      <selection activeCell="B1" sqref="B1:AJ1"/>
    </sheetView>
  </sheetViews>
  <sheetFormatPr defaultColWidth="6.125" defaultRowHeight="24.75" customHeight="1"/>
  <cols>
    <col min="1" max="1" width="5.75" style="106" customWidth="1"/>
    <col min="2" max="2" width="8" style="106" customWidth="1"/>
    <col min="3" max="3" width="6.875" style="106" customWidth="1"/>
    <col min="4" max="4" width="7.75" style="106" customWidth="1"/>
    <col min="5" max="5" width="5" style="106" customWidth="1"/>
    <col min="6" max="6" width="6.625" style="106" customWidth="1"/>
    <col min="7" max="7" width="5" style="106" customWidth="1"/>
    <col min="8" max="25" width="6.625" style="106" customWidth="1"/>
    <col min="26" max="36" width="4.75" style="106" customWidth="1"/>
    <col min="37" max="37" width="5.625" style="106" customWidth="1"/>
    <col min="38" max="16384" width="6.125" style="106"/>
  </cols>
  <sheetData>
    <row r="1" spans="1:37" s="104" customFormat="1" ht="24.75" customHeight="1" thickBot="1">
      <c r="B1" s="1832" t="s">
        <v>2517</v>
      </c>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05"/>
    </row>
    <row r="2" spans="1:37" ht="24.75" customHeight="1" thickTop="1" thickBot="1">
      <c r="A2" s="995" t="s">
        <v>2518</v>
      </c>
      <c r="B2" s="1833" t="s">
        <v>738</v>
      </c>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AB2" s="996" t="s">
        <v>678</v>
      </c>
      <c r="AC2" s="997"/>
      <c r="AD2" s="998"/>
      <c r="AE2" s="999"/>
      <c r="AF2" s="999"/>
      <c r="AG2" s="999"/>
      <c r="AH2" s="1000" t="s">
        <v>2519</v>
      </c>
      <c r="AI2" s="1001"/>
      <c r="AJ2" s="999"/>
      <c r="AK2" s="1002"/>
    </row>
    <row r="3" spans="1:37" ht="24.75" customHeight="1" thickTop="1" thickBot="1">
      <c r="A3" s="995"/>
      <c r="B3" s="1833" t="s">
        <v>2520</v>
      </c>
      <c r="C3" s="1833"/>
      <c r="D3" s="1833"/>
      <c r="E3" s="1833"/>
      <c r="F3" s="1833"/>
      <c r="G3" s="1833"/>
      <c r="H3" s="1833"/>
      <c r="I3" s="1833"/>
      <c r="J3" s="1833"/>
      <c r="K3" s="1833"/>
      <c r="L3" s="1833"/>
      <c r="M3" s="1833"/>
      <c r="N3" s="1833"/>
      <c r="O3" s="1833"/>
      <c r="P3" s="1833"/>
      <c r="Q3" s="1833"/>
      <c r="R3" s="1833"/>
      <c r="S3" s="1833"/>
      <c r="T3" s="1833"/>
      <c r="U3" s="1833"/>
      <c r="V3" s="1833"/>
      <c r="W3" s="1833"/>
      <c r="X3" s="1833"/>
      <c r="Y3" s="1833"/>
      <c r="Z3" s="108"/>
      <c r="AA3" s="108"/>
      <c r="AC3" s="1834" t="s">
        <v>2521</v>
      </c>
      <c r="AD3" s="1834"/>
      <c r="AE3" s="1835" t="s">
        <v>2522</v>
      </c>
      <c r="AF3" s="1835"/>
      <c r="AG3" s="1835"/>
      <c r="AH3" s="1835"/>
      <c r="AI3" s="1835"/>
      <c r="AJ3" s="1835"/>
      <c r="AK3" s="1835"/>
    </row>
    <row r="4" spans="1:37" ht="30" customHeight="1" thickTop="1" thickBot="1">
      <c r="A4" s="1003" t="s">
        <v>679</v>
      </c>
      <c r="U4" s="107"/>
      <c r="V4" s="107"/>
      <c r="Z4" s="1836" t="s">
        <v>680</v>
      </c>
      <c r="AA4" s="1837"/>
      <c r="AB4" s="1838"/>
      <c r="AC4" s="1004"/>
      <c r="AD4" s="1004"/>
      <c r="AE4" s="1005"/>
      <c r="AF4" s="1005"/>
      <c r="AG4" s="1006"/>
      <c r="AH4" s="1007"/>
      <c r="AI4" s="1006"/>
      <c r="AJ4" s="1007"/>
      <c r="AK4" s="1008"/>
    </row>
    <row r="5" spans="1:37" s="108" customFormat="1" ht="24.75" customHeight="1">
      <c r="A5" s="1855" t="s">
        <v>681</v>
      </c>
      <c r="B5" s="1858"/>
      <c r="C5" s="1859"/>
      <c r="D5" s="1859"/>
      <c r="E5" s="1859"/>
      <c r="F5" s="1859"/>
      <c r="G5" s="1859"/>
      <c r="H5" s="1859"/>
      <c r="I5" s="1859"/>
      <c r="J5" s="1860"/>
      <c r="K5" s="1855" t="s">
        <v>682</v>
      </c>
      <c r="L5" s="1885"/>
      <c r="M5" s="1886"/>
      <c r="N5" s="1886"/>
      <c r="O5" s="1887"/>
      <c r="P5" s="1855" t="s">
        <v>683</v>
      </c>
      <c r="Q5" s="1858"/>
      <c r="R5" s="1860"/>
      <c r="S5" s="1839" t="s">
        <v>684</v>
      </c>
      <c r="T5" s="1851"/>
      <c r="U5" s="1851"/>
      <c r="V5" s="1840"/>
      <c r="W5" s="1845" t="s">
        <v>685</v>
      </c>
      <c r="X5" s="1884"/>
      <c r="Y5" s="1846"/>
      <c r="Z5" s="1855" t="s">
        <v>686</v>
      </c>
      <c r="AA5" s="1847"/>
      <c r="AB5" s="1853"/>
      <c r="AC5" s="1848"/>
      <c r="AD5" s="1855" t="s">
        <v>687</v>
      </c>
      <c r="AE5" s="1858"/>
      <c r="AF5" s="1859"/>
      <c r="AG5" s="1860"/>
      <c r="AH5" s="1839" t="s">
        <v>688</v>
      </c>
      <c r="AI5" s="1840"/>
      <c r="AJ5" s="1845"/>
      <c r="AK5" s="1846"/>
    </row>
    <row r="6" spans="1:37" s="108" customFormat="1" ht="24.75" customHeight="1" thickBot="1">
      <c r="A6" s="1856"/>
      <c r="B6" s="1861"/>
      <c r="C6" s="1862"/>
      <c r="D6" s="1862"/>
      <c r="E6" s="1862"/>
      <c r="F6" s="1862"/>
      <c r="G6" s="1862"/>
      <c r="H6" s="1862"/>
      <c r="I6" s="1862"/>
      <c r="J6" s="1863"/>
      <c r="K6" s="1856"/>
      <c r="L6" s="1888"/>
      <c r="M6" s="1889"/>
      <c r="N6" s="1889"/>
      <c r="O6" s="1890"/>
      <c r="P6" s="1856"/>
      <c r="Q6" s="1861"/>
      <c r="R6" s="1863"/>
      <c r="S6" s="1843"/>
      <c r="T6" s="1852"/>
      <c r="U6" s="1852"/>
      <c r="V6" s="1844"/>
      <c r="W6" s="1849"/>
      <c r="X6" s="1854"/>
      <c r="Y6" s="1850"/>
      <c r="Z6" s="1856"/>
      <c r="AA6" s="1847"/>
      <c r="AB6" s="1853"/>
      <c r="AC6" s="1848"/>
      <c r="AD6" s="1856"/>
      <c r="AE6" s="1861"/>
      <c r="AF6" s="1862"/>
      <c r="AG6" s="1863"/>
      <c r="AH6" s="1841"/>
      <c r="AI6" s="1842"/>
      <c r="AJ6" s="1847"/>
      <c r="AK6" s="1848"/>
    </row>
    <row r="7" spans="1:37" s="108" customFormat="1" ht="24.75" customHeight="1">
      <c r="A7" s="1856"/>
      <c r="B7" s="1861"/>
      <c r="C7" s="1862"/>
      <c r="D7" s="1862"/>
      <c r="E7" s="1862"/>
      <c r="F7" s="1862"/>
      <c r="G7" s="1862"/>
      <c r="H7" s="1862"/>
      <c r="I7" s="1862"/>
      <c r="J7" s="1863"/>
      <c r="K7" s="1856"/>
      <c r="L7" s="1888"/>
      <c r="M7" s="1889"/>
      <c r="N7" s="1889"/>
      <c r="O7" s="1890"/>
      <c r="P7" s="1856"/>
      <c r="Q7" s="1861"/>
      <c r="R7" s="1863"/>
      <c r="S7" s="1839" t="s">
        <v>689</v>
      </c>
      <c r="T7" s="1851"/>
      <c r="U7" s="1851"/>
      <c r="V7" s="1840"/>
      <c r="W7" s="1847" t="s">
        <v>685</v>
      </c>
      <c r="X7" s="1853"/>
      <c r="Y7" s="1848"/>
      <c r="Z7" s="1856"/>
      <c r="AA7" s="1847"/>
      <c r="AB7" s="1853"/>
      <c r="AC7" s="1848"/>
      <c r="AD7" s="1856"/>
      <c r="AE7" s="1861"/>
      <c r="AF7" s="1862"/>
      <c r="AG7" s="1863"/>
      <c r="AH7" s="1841"/>
      <c r="AI7" s="1842"/>
      <c r="AJ7" s="1847"/>
      <c r="AK7" s="1848"/>
    </row>
    <row r="8" spans="1:37" s="108" customFormat="1" ht="24.75" customHeight="1" thickBot="1">
      <c r="A8" s="1857"/>
      <c r="B8" s="1864"/>
      <c r="C8" s="1865"/>
      <c r="D8" s="1865"/>
      <c r="E8" s="1865"/>
      <c r="F8" s="1865"/>
      <c r="G8" s="1865"/>
      <c r="H8" s="1865"/>
      <c r="I8" s="1865"/>
      <c r="J8" s="1866"/>
      <c r="K8" s="1857"/>
      <c r="L8" s="1891"/>
      <c r="M8" s="1892"/>
      <c r="N8" s="1892"/>
      <c r="O8" s="1893"/>
      <c r="P8" s="1857"/>
      <c r="Q8" s="1864"/>
      <c r="R8" s="1866"/>
      <c r="S8" s="1843"/>
      <c r="T8" s="1852"/>
      <c r="U8" s="1852"/>
      <c r="V8" s="1844"/>
      <c r="W8" s="1847"/>
      <c r="X8" s="1853"/>
      <c r="Y8" s="1848"/>
      <c r="Z8" s="1857"/>
      <c r="AA8" s="1849"/>
      <c r="AB8" s="1854"/>
      <c r="AC8" s="1850"/>
      <c r="AD8" s="1857"/>
      <c r="AE8" s="1864"/>
      <c r="AF8" s="1865"/>
      <c r="AG8" s="1866"/>
      <c r="AH8" s="1843"/>
      <c r="AI8" s="1844"/>
      <c r="AJ8" s="1849"/>
      <c r="AK8" s="1850"/>
    </row>
    <row r="9" spans="1:37" s="108" customFormat="1" ht="24.75" customHeight="1" thickBot="1">
      <c r="A9" s="1867"/>
      <c r="B9" s="1868"/>
      <c r="C9" s="1868"/>
      <c r="D9" s="1868"/>
      <c r="E9" s="1869"/>
      <c r="F9" s="1876" t="s">
        <v>690</v>
      </c>
      <c r="G9" s="1877"/>
      <c r="H9" s="1877" t="s">
        <v>691</v>
      </c>
      <c r="I9" s="1880" t="s">
        <v>692</v>
      </c>
      <c r="J9" s="1880" t="s">
        <v>693</v>
      </c>
      <c r="K9" s="1882" t="s">
        <v>694</v>
      </c>
      <c r="L9" s="1882"/>
      <c r="M9" s="1883"/>
      <c r="N9" s="1916" t="s">
        <v>695</v>
      </c>
      <c r="O9" s="1917"/>
      <c r="P9" s="1880" t="s">
        <v>696</v>
      </c>
      <c r="Q9" s="1880" t="s">
        <v>697</v>
      </c>
      <c r="R9" s="1880" t="s">
        <v>698</v>
      </c>
      <c r="S9" s="1880" t="s">
        <v>699</v>
      </c>
      <c r="T9" s="1880" t="s">
        <v>700</v>
      </c>
      <c r="U9" s="1880" t="s">
        <v>701</v>
      </c>
      <c r="V9" s="1876" t="s">
        <v>702</v>
      </c>
      <c r="W9" s="1880" t="s">
        <v>703</v>
      </c>
      <c r="X9" s="1877" t="s">
        <v>704</v>
      </c>
      <c r="Y9" s="1880" t="s">
        <v>705</v>
      </c>
      <c r="Z9" s="1839" t="s">
        <v>706</v>
      </c>
      <c r="AA9" s="1851"/>
      <c r="AB9" s="1851"/>
      <c r="AC9" s="1851"/>
      <c r="AD9" s="1851"/>
      <c r="AE9" s="1851"/>
      <c r="AF9" s="1851"/>
      <c r="AG9" s="1851"/>
      <c r="AH9" s="1851"/>
      <c r="AI9" s="1851"/>
      <c r="AJ9" s="1840"/>
      <c r="AK9" s="1894" t="s">
        <v>707</v>
      </c>
    </row>
    <row r="10" spans="1:37" s="109" customFormat="1" ht="108.75" customHeight="1">
      <c r="A10" s="1870"/>
      <c r="B10" s="1871"/>
      <c r="C10" s="1871"/>
      <c r="D10" s="1871"/>
      <c r="E10" s="1872"/>
      <c r="F10" s="1878"/>
      <c r="G10" s="1879"/>
      <c r="H10" s="1879"/>
      <c r="I10" s="1881"/>
      <c r="J10" s="1881"/>
      <c r="K10" s="912" t="s">
        <v>708</v>
      </c>
      <c r="L10" s="907" t="s">
        <v>726</v>
      </c>
      <c r="M10" s="907" t="s">
        <v>709</v>
      </c>
      <c r="N10" s="1009" t="s">
        <v>708</v>
      </c>
      <c r="O10" s="1009" t="s">
        <v>709</v>
      </c>
      <c r="P10" s="1881"/>
      <c r="Q10" s="1881"/>
      <c r="R10" s="1881"/>
      <c r="S10" s="1881"/>
      <c r="T10" s="1881"/>
      <c r="U10" s="1881"/>
      <c r="V10" s="1878"/>
      <c r="W10" s="1881"/>
      <c r="X10" s="1879"/>
      <c r="Y10" s="1881"/>
      <c r="Z10" s="1841"/>
      <c r="AA10" s="1915"/>
      <c r="AB10" s="1915"/>
      <c r="AC10" s="1915"/>
      <c r="AD10" s="1915"/>
      <c r="AE10" s="1915"/>
      <c r="AF10" s="1915"/>
      <c r="AG10" s="1915"/>
      <c r="AH10" s="1915"/>
      <c r="AI10" s="1915"/>
      <c r="AJ10" s="1842"/>
      <c r="AK10" s="1895"/>
    </row>
    <row r="11" spans="1:37" s="109" customFormat="1" ht="41.1" customHeight="1" thickBot="1">
      <c r="A11" s="1873"/>
      <c r="B11" s="1874"/>
      <c r="C11" s="1874"/>
      <c r="D11" s="1874"/>
      <c r="E11" s="1875"/>
      <c r="F11" s="1896" t="s">
        <v>2523</v>
      </c>
      <c r="G11" s="1897"/>
      <c r="H11" s="1010" t="s">
        <v>2524</v>
      </c>
      <c r="I11" s="1011" t="s">
        <v>2525</v>
      </c>
      <c r="J11" s="1011" t="s">
        <v>2526</v>
      </c>
      <c r="K11" s="1010" t="s">
        <v>2527</v>
      </c>
      <c r="L11" s="1012" t="s">
        <v>2528</v>
      </c>
      <c r="M11" s="1012" t="s">
        <v>2528</v>
      </c>
      <c r="N11" s="1013" t="s">
        <v>2527</v>
      </c>
      <c r="O11" s="1013" t="s">
        <v>2527</v>
      </c>
      <c r="P11" s="1012" t="s">
        <v>2527</v>
      </c>
      <c r="Q11" s="1012" t="s">
        <v>2529</v>
      </c>
      <c r="R11" s="1012" t="s">
        <v>2530</v>
      </c>
      <c r="S11" s="1012" t="s">
        <v>2530</v>
      </c>
      <c r="T11" s="1012" t="s">
        <v>2530</v>
      </c>
      <c r="U11" s="1012" t="s">
        <v>2530</v>
      </c>
      <c r="V11" s="1012" t="s">
        <v>2531</v>
      </c>
      <c r="W11" s="1011" t="s">
        <v>2532</v>
      </c>
      <c r="X11" s="1010" t="s">
        <v>2533</v>
      </c>
      <c r="Y11" s="1012" t="s">
        <v>2534</v>
      </c>
      <c r="Z11" s="1843" t="s">
        <v>2535</v>
      </c>
      <c r="AA11" s="1852"/>
      <c r="AB11" s="1852"/>
      <c r="AC11" s="1852"/>
      <c r="AD11" s="1852"/>
      <c r="AE11" s="1852"/>
      <c r="AF11" s="1852"/>
      <c r="AG11" s="1852"/>
      <c r="AH11" s="1852"/>
      <c r="AI11" s="1852"/>
      <c r="AJ11" s="1844"/>
      <c r="AK11" s="1014" t="s">
        <v>2536</v>
      </c>
    </row>
    <row r="12" spans="1:37" ht="24.75" customHeight="1">
      <c r="A12" s="1898" t="s">
        <v>710</v>
      </c>
      <c r="B12" s="1901" t="s">
        <v>711</v>
      </c>
      <c r="C12" s="1902"/>
      <c r="D12" s="1902"/>
      <c r="E12" s="1015">
        <v>1</v>
      </c>
      <c r="F12" s="1907"/>
      <c r="G12" s="1908"/>
      <c r="H12" s="1016"/>
      <c r="I12" s="1017"/>
      <c r="J12" s="1017"/>
      <c r="K12" s="1018"/>
      <c r="L12" s="1018"/>
      <c r="M12" s="1018"/>
      <c r="N12" s="1019"/>
      <c r="O12" s="1019"/>
      <c r="P12" s="1018"/>
      <c r="Q12" s="1020"/>
      <c r="R12" s="1021"/>
      <c r="S12" s="1022"/>
      <c r="T12" s="1021"/>
      <c r="U12" s="1021"/>
      <c r="V12" s="1023"/>
      <c r="W12" s="1024"/>
      <c r="X12" s="1016"/>
      <c r="Y12" s="1016"/>
      <c r="Z12" s="1024"/>
      <c r="AA12" s="1024"/>
      <c r="AB12" s="1024"/>
      <c r="AC12" s="1024"/>
      <c r="AD12" s="1024"/>
      <c r="AE12" s="1024"/>
      <c r="AF12" s="1024"/>
      <c r="AG12" s="1024"/>
      <c r="AH12" s="1024"/>
      <c r="AI12" s="1024"/>
      <c r="AJ12" s="1024"/>
      <c r="AK12" s="1025"/>
    </row>
    <row r="13" spans="1:37" ht="24.75" customHeight="1">
      <c r="A13" s="1899"/>
      <c r="B13" s="1903"/>
      <c r="C13" s="1904"/>
      <c r="D13" s="1904"/>
      <c r="E13" s="1026">
        <v>2</v>
      </c>
      <c r="F13" s="1909"/>
      <c r="G13" s="1910"/>
      <c r="H13" s="1027"/>
      <c r="I13" s="1028"/>
      <c r="J13" s="1028"/>
      <c r="K13" s="1029"/>
      <c r="L13" s="1029"/>
      <c r="M13" s="1029"/>
      <c r="N13" s="1030"/>
      <c r="O13" s="1030"/>
      <c r="P13" s="1029"/>
      <c r="Q13" s="1029"/>
      <c r="R13" s="1031"/>
      <c r="S13" s="1032"/>
      <c r="T13" s="1031"/>
      <c r="U13" s="1031"/>
      <c r="V13" s="1033"/>
      <c r="W13" s="1034"/>
      <c r="X13" s="1027"/>
      <c r="Y13" s="1027"/>
      <c r="Z13" s="1034"/>
      <c r="AA13" s="1034"/>
      <c r="AB13" s="1034"/>
      <c r="AC13" s="1034"/>
      <c r="AD13" s="1034"/>
      <c r="AE13" s="1034"/>
      <c r="AF13" s="1034"/>
      <c r="AG13" s="1034"/>
      <c r="AH13" s="1034"/>
      <c r="AI13" s="1034"/>
      <c r="AJ13" s="1034"/>
      <c r="AK13" s="1035"/>
    </row>
    <row r="14" spans="1:37" ht="24.75" customHeight="1">
      <c r="A14" s="1899"/>
      <c r="B14" s="1903"/>
      <c r="C14" s="1904"/>
      <c r="D14" s="1904"/>
      <c r="E14" s="1026">
        <v>3</v>
      </c>
      <c r="F14" s="1909"/>
      <c r="G14" s="1910"/>
      <c r="H14" s="1036"/>
      <c r="I14" s="1037"/>
      <c r="J14" s="1037"/>
      <c r="K14" s="1029"/>
      <c r="L14" s="1029"/>
      <c r="M14" s="1029"/>
      <c r="N14" s="1030"/>
      <c r="O14" s="1030"/>
      <c r="P14" s="1029"/>
      <c r="Q14" s="1028"/>
      <c r="R14" s="1038"/>
      <c r="S14" s="1039"/>
      <c r="T14" s="1038"/>
      <c r="U14" s="1038"/>
      <c r="V14" s="1040"/>
      <c r="W14" s="1041"/>
      <c r="X14" s="1027"/>
      <c r="Y14" s="1027"/>
      <c r="Z14" s="1034"/>
      <c r="AA14" s="1034"/>
      <c r="AB14" s="1034"/>
      <c r="AC14" s="1034"/>
      <c r="AD14" s="1034"/>
      <c r="AE14" s="1034"/>
      <c r="AF14" s="1034"/>
      <c r="AG14" s="1034"/>
      <c r="AH14" s="1034"/>
      <c r="AI14" s="1034"/>
      <c r="AJ14" s="1034"/>
      <c r="AK14" s="1035"/>
    </row>
    <row r="15" spans="1:37" ht="24.75" customHeight="1" thickBot="1">
      <c r="A15" s="1899"/>
      <c r="B15" s="1905"/>
      <c r="C15" s="1906"/>
      <c r="D15" s="1906"/>
      <c r="E15" s="1042">
        <v>4</v>
      </c>
      <c r="F15" s="1911" t="s">
        <v>712</v>
      </c>
      <c r="G15" s="1912"/>
      <c r="H15" s="1043"/>
      <c r="I15" s="1044"/>
      <c r="J15" s="1045"/>
      <c r="K15" s="1046" t="s">
        <v>713</v>
      </c>
      <c r="L15" s="1046" t="s">
        <v>714</v>
      </c>
      <c r="M15" s="1046" t="s">
        <v>714</v>
      </c>
      <c r="N15" s="1047" t="s">
        <v>714</v>
      </c>
      <c r="O15" s="1047" t="s">
        <v>714</v>
      </c>
      <c r="P15" s="1046" t="s">
        <v>714</v>
      </c>
      <c r="Q15" s="1045"/>
      <c r="R15" s="1048"/>
      <c r="S15" s="1049"/>
      <c r="T15" s="1048"/>
      <c r="U15" s="1050"/>
      <c r="V15" s="1051"/>
      <c r="W15" s="1052"/>
      <c r="X15" s="1043"/>
      <c r="Y15" s="1052"/>
      <c r="Z15" s="1053"/>
      <c r="AA15" s="1053"/>
      <c r="AB15" s="1053"/>
      <c r="AC15" s="1053"/>
      <c r="AD15" s="1053"/>
      <c r="AE15" s="1053"/>
      <c r="AF15" s="1053"/>
      <c r="AG15" s="1053"/>
      <c r="AH15" s="1053"/>
      <c r="AI15" s="1053"/>
      <c r="AJ15" s="1053"/>
      <c r="AK15" s="1054"/>
    </row>
    <row r="16" spans="1:37" ht="24.75" customHeight="1">
      <c r="A16" s="1899"/>
      <c r="B16" s="1901" t="s">
        <v>715</v>
      </c>
      <c r="C16" s="1902"/>
      <c r="D16" s="1902"/>
      <c r="E16" s="1015">
        <v>5</v>
      </c>
      <c r="F16" s="1907"/>
      <c r="G16" s="1908"/>
      <c r="H16" s="1024"/>
      <c r="I16" s="1017"/>
      <c r="J16" s="1055"/>
      <c r="K16" s="1018"/>
      <c r="L16" s="1018"/>
      <c r="M16" s="1018"/>
      <c r="N16" s="1019"/>
      <c r="O16" s="1019"/>
      <c r="P16" s="1018"/>
      <c r="Q16" s="1018"/>
      <c r="R16" s="1056"/>
      <c r="S16" s="1057"/>
      <c r="T16" s="1056"/>
      <c r="U16" s="1058"/>
      <c r="V16" s="1059"/>
      <c r="W16" s="1060"/>
      <c r="X16" s="1061"/>
      <c r="Y16" s="1060"/>
      <c r="Z16" s="1062"/>
      <c r="AA16" s="1062"/>
      <c r="AB16" s="1062"/>
      <c r="AC16" s="1062"/>
      <c r="AD16" s="1062"/>
      <c r="AE16" s="1062"/>
      <c r="AF16" s="1062"/>
      <c r="AG16" s="1062"/>
      <c r="AH16" s="1063"/>
      <c r="AI16" s="1064"/>
      <c r="AJ16" s="1065"/>
      <c r="AK16" s="1025"/>
    </row>
    <row r="17" spans="1:37" ht="24.75" customHeight="1">
      <c r="A17" s="1899"/>
      <c r="B17" s="1913"/>
      <c r="C17" s="1914"/>
      <c r="D17" s="1914"/>
      <c r="E17" s="1026">
        <v>6</v>
      </c>
      <c r="F17" s="1909"/>
      <c r="G17" s="1910"/>
      <c r="H17" s="1034"/>
      <c r="I17" s="1028"/>
      <c r="J17" s="1066"/>
      <c r="K17" s="1067"/>
      <c r="L17" s="1067"/>
      <c r="M17" s="1067"/>
      <c r="N17" s="1068"/>
      <c r="O17" s="1068"/>
      <c r="P17" s="1067"/>
      <c r="Q17" s="1067"/>
      <c r="R17" s="1069"/>
      <c r="S17" s="1070"/>
      <c r="T17" s="1071"/>
      <c r="U17" s="1058"/>
      <c r="V17" s="1072"/>
      <c r="W17" s="1073"/>
      <c r="X17" s="1074"/>
      <c r="Y17" s="1075"/>
      <c r="Z17" s="1076"/>
      <c r="AA17" s="1076"/>
      <c r="AB17" s="1076"/>
      <c r="AC17" s="1076"/>
      <c r="AD17" s="1076"/>
      <c r="AE17" s="1076"/>
      <c r="AF17" s="1076"/>
      <c r="AG17" s="1076"/>
      <c r="AH17" s="1076"/>
      <c r="AI17" s="1076"/>
      <c r="AJ17" s="1077"/>
      <c r="AK17" s="1078"/>
    </row>
    <row r="18" spans="1:37" ht="24.75" customHeight="1">
      <c r="A18" s="1899"/>
      <c r="B18" s="1932" t="s">
        <v>716</v>
      </c>
      <c r="C18" s="1933"/>
      <c r="D18" s="1933"/>
      <c r="E18" s="1026">
        <v>7</v>
      </c>
      <c r="F18" s="1936"/>
      <c r="G18" s="1937"/>
      <c r="H18" s="1034"/>
      <c r="I18" s="1029"/>
      <c r="J18" s="1066"/>
      <c r="K18" s="1029"/>
      <c r="L18" s="1029"/>
      <c r="M18" s="1066"/>
      <c r="N18" s="1030"/>
      <c r="O18" s="1079"/>
      <c r="P18" s="1029"/>
      <c r="Q18" s="1029"/>
      <c r="R18" s="1031"/>
      <c r="S18" s="1032"/>
      <c r="T18" s="1080"/>
      <c r="U18" s="1081"/>
      <c r="V18" s="1082"/>
      <c r="W18" s="1075"/>
      <c r="X18" s="1074"/>
      <c r="Y18" s="1075"/>
      <c r="Z18" s="1076"/>
      <c r="AA18" s="1076"/>
      <c r="AB18" s="1076"/>
      <c r="AC18" s="1076"/>
      <c r="AD18" s="1076"/>
      <c r="AE18" s="1076"/>
      <c r="AF18" s="1076"/>
      <c r="AG18" s="1076"/>
      <c r="AH18" s="1076"/>
      <c r="AI18" s="1076"/>
      <c r="AJ18" s="1077"/>
      <c r="AK18" s="1035"/>
    </row>
    <row r="19" spans="1:37" ht="24.75" customHeight="1">
      <c r="A19" s="1899"/>
      <c r="B19" s="1934"/>
      <c r="C19" s="1935"/>
      <c r="D19" s="1935"/>
      <c r="E19" s="1026">
        <v>8</v>
      </c>
      <c r="F19" s="1909"/>
      <c r="G19" s="1910"/>
      <c r="H19" s="1075"/>
      <c r="I19" s="1066"/>
      <c r="J19" s="1066"/>
      <c r="K19" s="1083"/>
      <c r="L19" s="1029" t="s">
        <v>714</v>
      </c>
      <c r="M19" s="1029" t="s">
        <v>714</v>
      </c>
      <c r="N19" s="1084"/>
      <c r="O19" s="1030" t="s">
        <v>714</v>
      </c>
      <c r="P19" s="1029" t="s">
        <v>714</v>
      </c>
      <c r="Q19" s="1066"/>
      <c r="R19" s="1085"/>
      <c r="S19" s="1086"/>
      <c r="T19" s="1087"/>
      <c r="U19" s="1085"/>
      <c r="V19" s="1082"/>
      <c r="W19" s="1075"/>
      <c r="X19" s="1074"/>
      <c r="Y19" s="1075"/>
      <c r="Z19" s="1077"/>
      <c r="AA19" s="1077"/>
      <c r="AB19" s="1077"/>
      <c r="AC19" s="1077"/>
      <c r="AD19" s="1077"/>
      <c r="AE19" s="1077"/>
      <c r="AF19" s="1077"/>
      <c r="AG19" s="1077"/>
      <c r="AH19" s="1077"/>
      <c r="AI19" s="1077"/>
      <c r="AJ19" s="1077"/>
      <c r="AK19" s="1079"/>
    </row>
    <row r="20" spans="1:37" ht="24.75" customHeight="1">
      <c r="A20" s="1899"/>
      <c r="B20" s="1932" t="s">
        <v>716</v>
      </c>
      <c r="C20" s="1933"/>
      <c r="D20" s="1933"/>
      <c r="E20" s="1026">
        <v>9</v>
      </c>
      <c r="F20" s="1936"/>
      <c r="G20" s="1937"/>
      <c r="H20" s="1034"/>
      <c r="I20" s="1029"/>
      <c r="J20" s="1066"/>
      <c r="K20" s="1029"/>
      <c r="L20" s="1029"/>
      <c r="M20" s="1066"/>
      <c r="N20" s="1030"/>
      <c r="O20" s="1079"/>
      <c r="P20" s="1029"/>
      <c r="Q20" s="1028"/>
      <c r="R20" s="1031"/>
      <c r="S20" s="1032"/>
      <c r="T20" s="1031"/>
      <c r="U20" s="1071"/>
      <c r="V20" s="1082"/>
      <c r="W20" s="1075"/>
      <c r="X20" s="1074"/>
      <c r="Y20" s="1075"/>
      <c r="Z20" s="1076"/>
      <c r="AA20" s="1076"/>
      <c r="AB20" s="1076"/>
      <c r="AC20" s="1076"/>
      <c r="AD20" s="1076"/>
      <c r="AE20" s="1076"/>
      <c r="AF20" s="1076"/>
      <c r="AG20" s="1076"/>
      <c r="AH20" s="1076"/>
      <c r="AI20" s="1076"/>
      <c r="AJ20" s="1077"/>
      <c r="AK20" s="1035"/>
    </row>
    <row r="21" spans="1:37" ht="24.75" customHeight="1" thickBot="1">
      <c r="A21" s="1899"/>
      <c r="B21" s="1934"/>
      <c r="C21" s="1935"/>
      <c r="D21" s="1935"/>
      <c r="E21" s="1042">
        <v>10</v>
      </c>
      <c r="F21" s="1938"/>
      <c r="G21" s="1939"/>
      <c r="H21" s="1052"/>
      <c r="I21" s="1045"/>
      <c r="J21" s="1045"/>
      <c r="K21" s="1088"/>
      <c r="L21" s="1089" t="s">
        <v>714</v>
      </c>
      <c r="M21" s="1089" t="s">
        <v>714</v>
      </c>
      <c r="N21" s="1090"/>
      <c r="O21" s="1091" t="s">
        <v>714</v>
      </c>
      <c r="P21" s="1089" t="s">
        <v>714</v>
      </c>
      <c r="Q21" s="1045"/>
      <c r="R21" s="1050"/>
      <c r="S21" s="1092"/>
      <c r="T21" s="1093"/>
      <c r="U21" s="1050"/>
      <c r="V21" s="1094"/>
      <c r="W21" s="1052"/>
      <c r="X21" s="1043"/>
      <c r="Y21" s="1052"/>
      <c r="Z21" s="1053"/>
      <c r="AA21" s="1053"/>
      <c r="AB21" s="1053"/>
      <c r="AC21" s="1053"/>
      <c r="AD21" s="1053"/>
      <c r="AE21" s="1053"/>
      <c r="AF21" s="1053"/>
      <c r="AG21" s="1053"/>
      <c r="AH21" s="1053"/>
      <c r="AI21" s="1053"/>
      <c r="AJ21" s="1053"/>
      <c r="AK21" s="1054"/>
    </row>
    <row r="22" spans="1:37" ht="24.75" customHeight="1">
      <c r="A22" s="1899"/>
      <c r="B22" s="1918" t="s">
        <v>717</v>
      </c>
      <c r="C22" s="1919"/>
      <c r="D22" s="1919"/>
      <c r="E22" s="1015">
        <v>11</v>
      </c>
      <c r="F22" s="1907"/>
      <c r="G22" s="1908"/>
      <c r="H22" s="1016"/>
      <c r="I22" s="1018"/>
      <c r="J22" s="1095"/>
      <c r="K22" s="1018"/>
      <c r="L22" s="1018"/>
      <c r="M22" s="1018"/>
      <c r="N22" s="1019"/>
      <c r="O22" s="1019"/>
      <c r="P22" s="1018"/>
      <c r="Q22" s="1018"/>
      <c r="R22" s="1021"/>
      <c r="S22" s="1022"/>
      <c r="T22" s="1021"/>
      <c r="U22" s="1021"/>
      <c r="V22" s="1023"/>
      <c r="W22" s="1096"/>
      <c r="X22" s="1060"/>
      <c r="Y22" s="1016"/>
      <c r="Z22" s="1016"/>
      <c r="AA22" s="1016"/>
      <c r="AB22" s="1016"/>
      <c r="AC22" s="1016"/>
      <c r="AD22" s="1016"/>
      <c r="AE22" s="1016"/>
      <c r="AF22" s="1016"/>
      <c r="AG22" s="1016"/>
      <c r="AH22" s="1016"/>
      <c r="AI22" s="1016"/>
      <c r="AJ22" s="1024"/>
      <c r="AK22" s="1025"/>
    </row>
    <row r="23" spans="1:37" ht="24.75" customHeight="1">
      <c r="A23" s="1899"/>
      <c r="B23" s="1920"/>
      <c r="C23" s="1921"/>
      <c r="D23" s="1921"/>
      <c r="E23" s="1026">
        <v>12</v>
      </c>
      <c r="F23" s="1922" t="s">
        <v>712</v>
      </c>
      <c r="G23" s="1923"/>
      <c r="H23" s="1074"/>
      <c r="I23" s="1066"/>
      <c r="J23" s="1075"/>
      <c r="K23" s="1029" t="s">
        <v>714</v>
      </c>
      <c r="L23" s="1029" t="s">
        <v>714</v>
      </c>
      <c r="M23" s="1029" t="s">
        <v>714</v>
      </c>
      <c r="N23" s="1030" t="s">
        <v>714</v>
      </c>
      <c r="O23" s="1030" t="s">
        <v>714</v>
      </c>
      <c r="P23" s="1029" t="s">
        <v>714</v>
      </c>
      <c r="Q23" s="1066"/>
      <c r="R23" s="1097"/>
      <c r="S23" s="1098"/>
      <c r="T23" s="1097"/>
      <c r="U23" s="1097"/>
      <c r="V23" s="1082"/>
      <c r="W23" s="1075"/>
      <c r="X23" s="1074"/>
      <c r="Y23" s="1075"/>
      <c r="Z23" s="1077"/>
      <c r="AA23" s="1077"/>
      <c r="AB23" s="1077"/>
      <c r="AC23" s="1077"/>
      <c r="AD23" s="1077"/>
      <c r="AE23" s="1077"/>
      <c r="AF23" s="1077"/>
      <c r="AG23" s="1077"/>
      <c r="AH23" s="1077"/>
      <c r="AI23" s="1077"/>
      <c r="AJ23" s="1077"/>
      <c r="AK23" s="1079"/>
    </row>
    <row r="24" spans="1:37" ht="24.75" customHeight="1" thickBot="1">
      <c r="A24" s="1899"/>
      <c r="B24" s="1924" t="s">
        <v>718</v>
      </c>
      <c r="C24" s="1925"/>
      <c r="D24" s="1925"/>
      <c r="E24" s="1042">
        <v>13</v>
      </c>
      <c r="F24" s="1926" t="s">
        <v>719</v>
      </c>
      <c r="G24" s="1927"/>
      <c r="H24" s="1043"/>
      <c r="I24" s="1045"/>
      <c r="J24" s="1052"/>
      <c r="K24" s="1046" t="s">
        <v>714</v>
      </c>
      <c r="L24" s="1046" t="s">
        <v>714</v>
      </c>
      <c r="M24" s="1046" t="s">
        <v>714</v>
      </c>
      <c r="N24" s="1047" t="s">
        <v>714</v>
      </c>
      <c r="O24" s="1047" t="s">
        <v>714</v>
      </c>
      <c r="P24" s="1046" t="s">
        <v>714</v>
      </c>
      <c r="Q24" s="1044"/>
      <c r="R24" s="1048"/>
      <c r="S24" s="1049"/>
      <c r="T24" s="1048"/>
      <c r="U24" s="1048"/>
      <c r="V24" s="1051"/>
      <c r="W24" s="1052"/>
      <c r="X24" s="1043"/>
      <c r="Y24" s="1052"/>
      <c r="Z24" s="1053"/>
      <c r="AA24" s="1099"/>
      <c r="AB24" s="1099"/>
      <c r="AC24" s="1099"/>
      <c r="AD24" s="1099"/>
      <c r="AE24" s="1099"/>
      <c r="AF24" s="1099"/>
      <c r="AG24" s="1099"/>
      <c r="AH24" s="1099"/>
      <c r="AI24" s="1099"/>
      <c r="AJ24" s="1053"/>
      <c r="AK24" s="1054"/>
    </row>
    <row r="25" spans="1:37" ht="24.75" customHeight="1">
      <c r="A25" s="1899"/>
      <c r="B25" s="1918" t="s">
        <v>720</v>
      </c>
      <c r="C25" s="1919"/>
      <c r="D25" s="1919"/>
      <c r="E25" s="1015">
        <v>14</v>
      </c>
      <c r="F25" s="1907"/>
      <c r="G25" s="1908"/>
      <c r="H25" s="1100"/>
      <c r="I25" s="1101"/>
      <c r="J25" s="1095"/>
      <c r="K25" s="1018"/>
      <c r="L25" s="1018"/>
      <c r="M25" s="1018"/>
      <c r="N25" s="1019"/>
      <c r="O25" s="1019"/>
      <c r="P25" s="1018"/>
      <c r="Q25" s="1018"/>
      <c r="R25" s="1021"/>
      <c r="S25" s="1022"/>
      <c r="T25" s="1021"/>
      <c r="U25" s="1021"/>
      <c r="V25" s="1023"/>
      <c r="W25" s="1024"/>
      <c r="X25" s="1060"/>
      <c r="Y25" s="1016"/>
      <c r="Z25" s="1016"/>
      <c r="AA25" s="1016"/>
      <c r="AB25" s="1016"/>
      <c r="AC25" s="1016"/>
      <c r="AD25" s="1016"/>
      <c r="AE25" s="1016"/>
      <c r="AF25" s="1016"/>
      <c r="AG25" s="1016"/>
      <c r="AH25" s="1016"/>
      <c r="AI25" s="1016"/>
      <c r="AJ25" s="1024"/>
      <c r="AK25" s="1025"/>
    </row>
    <row r="26" spans="1:37" ht="24.75" customHeight="1" thickBot="1">
      <c r="A26" s="1899"/>
      <c r="B26" s="1928"/>
      <c r="C26" s="1929"/>
      <c r="D26" s="1929"/>
      <c r="E26" s="1042">
        <v>15</v>
      </c>
      <c r="F26" s="1930" t="s">
        <v>712</v>
      </c>
      <c r="G26" s="1931"/>
      <c r="H26" s="1052"/>
      <c r="I26" s="1045"/>
      <c r="J26" s="1052"/>
      <c r="K26" s="1089" t="s">
        <v>714</v>
      </c>
      <c r="L26" s="1089" t="s">
        <v>714</v>
      </c>
      <c r="M26" s="1089" t="s">
        <v>714</v>
      </c>
      <c r="N26" s="1091" t="s">
        <v>714</v>
      </c>
      <c r="O26" s="1091" t="s">
        <v>714</v>
      </c>
      <c r="P26" s="1102" t="s">
        <v>714</v>
      </c>
      <c r="Q26" s="1045"/>
      <c r="R26" s="1050"/>
      <c r="S26" s="1092"/>
      <c r="T26" s="1050"/>
      <c r="U26" s="1050"/>
      <c r="V26" s="1094"/>
      <c r="W26" s="1103"/>
      <c r="X26" s="1043"/>
      <c r="Y26" s="1052"/>
      <c r="Z26" s="1052"/>
      <c r="AA26" s="1052"/>
      <c r="AB26" s="1052"/>
      <c r="AC26" s="1052"/>
      <c r="AD26" s="1052"/>
      <c r="AE26" s="1052"/>
      <c r="AF26" s="1052"/>
      <c r="AG26" s="1052"/>
      <c r="AH26" s="1052"/>
      <c r="AI26" s="1052"/>
      <c r="AJ26" s="1052"/>
      <c r="AK26" s="1054"/>
    </row>
    <row r="27" spans="1:37" ht="24.75" customHeight="1">
      <c r="A27" s="1899"/>
      <c r="B27" s="1941" t="s">
        <v>721</v>
      </c>
      <c r="C27" s="1942"/>
      <c r="D27" s="1942"/>
      <c r="E27" s="1015">
        <v>16</v>
      </c>
      <c r="F27" s="1907"/>
      <c r="G27" s="1908"/>
      <c r="H27" s="1100"/>
      <c r="I27" s="1018"/>
      <c r="J27" s="1095"/>
      <c r="K27" s="1018"/>
      <c r="L27" s="1018"/>
      <c r="M27" s="1018"/>
      <c r="N27" s="1019"/>
      <c r="O27" s="1019"/>
      <c r="P27" s="1018"/>
      <c r="Q27" s="1018"/>
      <c r="R27" s="1104"/>
      <c r="S27" s="1105"/>
      <c r="T27" s="1104"/>
      <c r="U27" s="1104"/>
      <c r="V27" s="1106"/>
      <c r="W27" s="1096"/>
      <c r="X27" s="1060"/>
      <c r="Y27" s="1024"/>
      <c r="Z27" s="1100"/>
      <c r="AA27" s="1100"/>
      <c r="AB27" s="1100"/>
      <c r="AC27" s="1100"/>
      <c r="AD27" s="1100"/>
      <c r="AE27" s="1100"/>
      <c r="AF27" s="1100"/>
      <c r="AG27" s="1100"/>
      <c r="AH27" s="1100"/>
      <c r="AI27" s="1100"/>
      <c r="AJ27" s="1096"/>
      <c r="AK27" s="1025"/>
    </row>
    <row r="28" spans="1:37" ht="24.75" customHeight="1" thickBot="1">
      <c r="A28" s="1900"/>
      <c r="B28" s="1943"/>
      <c r="C28" s="1944"/>
      <c r="D28" s="1944"/>
      <c r="E28" s="1042">
        <v>17</v>
      </c>
      <c r="F28" s="1930" t="s">
        <v>712</v>
      </c>
      <c r="G28" s="1931"/>
      <c r="H28" s="1043"/>
      <c r="I28" s="1045"/>
      <c r="J28" s="1052"/>
      <c r="K28" s="1046" t="s">
        <v>714</v>
      </c>
      <c r="L28" s="1046" t="s">
        <v>714</v>
      </c>
      <c r="M28" s="1046" t="s">
        <v>714</v>
      </c>
      <c r="N28" s="1047" t="s">
        <v>714</v>
      </c>
      <c r="O28" s="1047" t="s">
        <v>714</v>
      </c>
      <c r="P28" s="1046" t="s">
        <v>714</v>
      </c>
      <c r="Q28" s="1045"/>
      <c r="R28" s="1048"/>
      <c r="S28" s="1049"/>
      <c r="T28" s="1048"/>
      <c r="U28" s="1048"/>
      <c r="V28" s="1094"/>
      <c r="W28" s="1052"/>
      <c r="X28" s="1043"/>
      <c r="Y28" s="1052"/>
      <c r="Z28" s="1053"/>
      <c r="AA28" s="1053"/>
      <c r="AB28" s="1053"/>
      <c r="AC28" s="1053"/>
      <c r="AD28" s="1053"/>
      <c r="AE28" s="1053"/>
      <c r="AF28" s="1053"/>
      <c r="AG28" s="1053"/>
      <c r="AH28" s="1053"/>
      <c r="AI28" s="1053"/>
      <c r="AJ28" s="1053"/>
      <c r="AK28" s="1054"/>
    </row>
    <row r="29" spans="1:37" ht="24.75" customHeight="1">
      <c r="A29" s="1107"/>
      <c r="B29" s="1945" t="s">
        <v>2537</v>
      </c>
      <c r="C29" s="1945"/>
      <c r="D29" s="1945"/>
      <c r="E29" s="1940"/>
      <c r="F29" s="1945"/>
      <c r="G29" s="1945"/>
      <c r="H29" s="1945"/>
      <c r="I29" s="1945"/>
      <c r="J29" s="1945"/>
      <c r="K29" s="1945"/>
      <c r="L29" s="1945"/>
      <c r="M29" s="1945"/>
      <c r="N29" s="1945"/>
      <c r="O29" s="1945"/>
      <c r="P29" s="1945"/>
      <c r="Q29" s="1945"/>
      <c r="R29" s="1945"/>
      <c r="S29" s="1945"/>
      <c r="T29" s="1945"/>
      <c r="U29" s="1945"/>
      <c r="V29" s="1945"/>
      <c r="W29" s="1945"/>
      <c r="X29" s="1945"/>
      <c r="Y29" s="1945"/>
      <c r="Z29" s="1945"/>
      <c r="AA29" s="1945"/>
      <c r="AB29" s="1945"/>
      <c r="AC29" s="1945"/>
      <c r="AD29" s="1945"/>
      <c r="AE29" s="1945"/>
      <c r="AF29" s="1945"/>
      <c r="AG29" s="1945"/>
      <c r="AH29" s="1945"/>
      <c r="AI29" s="1945"/>
      <c r="AJ29" s="1945"/>
      <c r="AK29" s="1108"/>
    </row>
    <row r="30" spans="1:37" ht="24.75" customHeight="1">
      <c r="A30" s="1107"/>
      <c r="B30" s="1940" t="s">
        <v>2538</v>
      </c>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108"/>
    </row>
    <row r="31" spans="1:37" ht="32.25" customHeight="1">
      <c r="A31" s="1107"/>
      <c r="B31" s="1940" t="s">
        <v>2539</v>
      </c>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c r="AK31" s="1108"/>
    </row>
    <row r="32" spans="1:37" ht="30" customHeight="1">
      <c r="A32" s="1107"/>
      <c r="B32" s="1940" t="s">
        <v>2540</v>
      </c>
      <c r="C32" s="1940"/>
      <c r="D32" s="1940"/>
      <c r="E32" s="1940"/>
      <c r="F32" s="1940"/>
      <c r="G32" s="1940"/>
      <c r="H32" s="1940"/>
      <c r="I32" s="1940"/>
      <c r="J32" s="1940"/>
      <c r="K32" s="1940"/>
      <c r="L32" s="1940"/>
      <c r="M32" s="1940"/>
      <c r="N32" s="1940"/>
      <c r="O32" s="1940"/>
      <c r="P32" s="1940"/>
      <c r="Q32" s="1940"/>
      <c r="R32" s="1940"/>
      <c r="S32" s="1940"/>
      <c r="T32" s="1940"/>
      <c r="U32" s="1940"/>
      <c r="V32" s="1940"/>
      <c r="W32" s="1940"/>
      <c r="X32" s="1940"/>
      <c r="Y32" s="1940"/>
      <c r="Z32" s="1940"/>
      <c r="AA32" s="1940"/>
      <c r="AB32" s="1940"/>
      <c r="AC32" s="1940"/>
      <c r="AD32" s="1940"/>
      <c r="AE32" s="1940"/>
      <c r="AF32" s="1940"/>
      <c r="AG32" s="1940"/>
      <c r="AH32" s="1940"/>
      <c r="AI32" s="1940"/>
      <c r="AJ32" s="1940"/>
      <c r="AK32" s="1108"/>
    </row>
    <row r="33" spans="1:37" s="104" customFormat="1" ht="24.75" customHeight="1" thickBot="1">
      <c r="B33" s="1832" t="s">
        <v>2517</v>
      </c>
      <c r="C33" s="1832"/>
      <c r="D33" s="1832"/>
      <c r="E33" s="1832"/>
      <c r="F33" s="1832"/>
      <c r="G33" s="1832"/>
      <c r="H33" s="1832"/>
      <c r="I33" s="1832"/>
      <c r="J33" s="1832"/>
      <c r="K33" s="1832"/>
      <c r="L33" s="1832"/>
      <c r="M33" s="1832"/>
      <c r="N33" s="1832"/>
      <c r="O33" s="1832"/>
      <c r="P33" s="1832"/>
      <c r="Q33" s="1832"/>
      <c r="R33" s="1832"/>
      <c r="S33" s="1832"/>
      <c r="T33" s="1832"/>
      <c r="U33" s="1832"/>
      <c r="V33" s="1832"/>
      <c r="W33" s="1832"/>
      <c r="X33" s="1832"/>
      <c r="Y33" s="1832"/>
      <c r="Z33" s="1832"/>
      <c r="AA33" s="1832"/>
      <c r="AB33" s="1832"/>
      <c r="AC33" s="1832"/>
      <c r="AD33" s="1832"/>
      <c r="AE33" s="1832"/>
      <c r="AF33" s="1832"/>
      <c r="AG33" s="1832"/>
      <c r="AH33" s="1832"/>
      <c r="AI33" s="1832"/>
      <c r="AJ33" s="1832"/>
      <c r="AK33" s="105"/>
    </row>
    <row r="34" spans="1:37" ht="24.75" customHeight="1" thickTop="1" thickBot="1">
      <c r="A34" s="1109"/>
      <c r="B34" s="1833" t="s">
        <v>738</v>
      </c>
      <c r="C34" s="1833"/>
      <c r="D34" s="1833"/>
      <c r="E34" s="1833"/>
      <c r="F34" s="1833"/>
      <c r="G34" s="1833"/>
      <c r="H34" s="1833"/>
      <c r="I34" s="1833"/>
      <c r="J34" s="1833"/>
      <c r="K34" s="1833"/>
      <c r="L34" s="1833"/>
      <c r="M34" s="1833"/>
      <c r="N34" s="1833"/>
      <c r="O34" s="1833"/>
      <c r="P34" s="1833"/>
      <c r="Q34" s="1833"/>
      <c r="R34" s="1833"/>
      <c r="S34" s="1833"/>
      <c r="T34" s="1833"/>
      <c r="U34" s="1833"/>
      <c r="V34" s="1833"/>
      <c r="W34" s="1833"/>
      <c r="X34" s="1833"/>
      <c r="Y34" s="1833"/>
      <c r="AB34" s="1110" t="s">
        <v>678</v>
      </c>
      <c r="AC34" s="1111"/>
      <c r="AD34" s="1112"/>
      <c r="AE34" s="999"/>
      <c r="AF34" s="999"/>
      <c r="AG34" s="999"/>
      <c r="AH34" s="1000" t="s">
        <v>2519</v>
      </c>
      <c r="AI34" s="999"/>
      <c r="AJ34" s="999"/>
      <c r="AK34" s="1002"/>
    </row>
    <row r="35" spans="1:37" ht="24.75" customHeight="1" thickTop="1" thickBot="1">
      <c r="A35" s="1109"/>
      <c r="B35" s="1833" t="s">
        <v>2520</v>
      </c>
      <c r="C35" s="1833"/>
      <c r="D35" s="1833"/>
      <c r="E35" s="1833"/>
      <c r="F35" s="1833"/>
      <c r="G35" s="1833"/>
      <c r="H35" s="1833"/>
      <c r="I35" s="1833"/>
      <c r="J35" s="1833"/>
      <c r="K35" s="1833"/>
      <c r="L35" s="1833"/>
      <c r="M35" s="1833"/>
      <c r="N35" s="1833"/>
      <c r="O35" s="1833"/>
      <c r="P35" s="1833"/>
      <c r="Q35" s="1833"/>
      <c r="R35" s="1833"/>
      <c r="S35" s="1833"/>
      <c r="T35" s="1833"/>
      <c r="U35" s="1833"/>
      <c r="V35" s="1833"/>
      <c r="W35" s="1833"/>
      <c r="X35" s="1833"/>
      <c r="Y35" s="1833"/>
      <c r="Z35" s="1113"/>
      <c r="AA35" s="1114"/>
      <c r="AC35" s="1834" t="s">
        <v>2521</v>
      </c>
      <c r="AD35" s="1834"/>
      <c r="AE35" s="1835" t="s">
        <v>2522</v>
      </c>
      <c r="AF35" s="1835"/>
      <c r="AG35" s="1835"/>
      <c r="AH35" s="1835"/>
      <c r="AI35" s="1835"/>
      <c r="AJ35" s="1835"/>
      <c r="AK35" s="1835"/>
    </row>
    <row r="36" spans="1:37" ht="30" customHeight="1" thickTop="1" thickBot="1">
      <c r="A36" s="1003" t="s">
        <v>722</v>
      </c>
      <c r="Z36" s="1946" t="s">
        <v>680</v>
      </c>
      <c r="AA36" s="1947"/>
      <c r="AB36" s="1948"/>
      <c r="AC36" s="1115" t="str">
        <f>IF(AC4="","",AC4)</f>
        <v/>
      </c>
      <c r="AD36" s="1115" t="str">
        <f t="shared" ref="AD36:AK36" si="0">IF(AD4="","",AD4)</f>
        <v/>
      </c>
      <c r="AE36" s="1116" t="str">
        <f t="shared" si="0"/>
        <v/>
      </c>
      <c r="AF36" s="1005" t="str">
        <f t="shared" si="0"/>
        <v/>
      </c>
      <c r="AG36" s="1005" t="str">
        <f t="shared" si="0"/>
        <v/>
      </c>
      <c r="AH36" s="1005" t="str">
        <f t="shared" si="0"/>
        <v/>
      </c>
      <c r="AI36" s="1005" t="str">
        <f t="shared" si="0"/>
        <v/>
      </c>
      <c r="AJ36" s="1116" t="str">
        <f t="shared" si="0"/>
        <v/>
      </c>
      <c r="AK36" s="1116" t="str">
        <f t="shared" si="0"/>
        <v/>
      </c>
    </row>
    <row r="37" spans="1:37" ht="26.25" customHeight="1" thickBot="1">
      <c r="A37" s="1949"/>
      <c r="B37" s="1951" t="s">
        <v>690</v>
      </c>
      <c r="C37" s="1952"/>
      <c r="D37" s="1952"/>
      <c r="E37" s="1952"/>
      <c r="F37" s="1952"/>
      <c r="G37" s="1952"/>
      <c r="H37" s="1952"/>
      <c r="I37" s="1952"/>
      <c r="J37" s="1953"/>
      <c r="K37" s="1880" t="s">
        <v>691</v>
      </c>
      <c r="L37" s="1880" t="s">
        <v>692</v>
      </c>
      <c r="M37" s="1880" t="s">
        <v>693</v>
      </c>
      <c r="N37" s="1882" t="s">
        <v>694</v>
      </c>
      <c r="O37" s="1882"/>
      <c r="P37" s="1883"/>
      <c r="Q37" s="1916" t="s">
        <v>695</v>
      </c>
      <c r="R37" s="1917"/>
      <c r="S37" s="1880" t="s">
        <v>696</v>
      </c>
      <c r="T37" s="1880" t="s">
        <v>697</v>
      </c>
      <c r="U37" s="1880" t="s">
        <v>698</v>
      </c>
      <c r="V37" s="1880" t="s">
        <v>723</v>
      </c>
      <c r="W37" s="1880" t="s">
        <v>700</v>
      </c>
      <c r="X37" s="1880" t="s">
        <v>724</v>
      </c>
      <c r="Y37" s="1880" t="s">
        <v>725</v>
      </c>
      <c r="Z37" s="1839" t="s">
        <v>706</v>
      </c>
      <c r="AA37" s="1851"/>
      <c r="AB37" s="1851"/>
      <c r="AC37" s="1851"/>
      <c r="AD37" s="1851"/>
      <c r="AE37" s="1851"/>
      <c r="AF37" s="1851"/>
      <c r="AG37" s="1851"/>
      <c r="AH37" s="1851"/>
      <c r="AI37" s="1851"/>
      <c r="AJ37" s="1840"/>
      <c r="AK37" s="1894" t="s">
        <v>707</v>
      </c>
    </row>
    <row r="38" spans="1:37" s="109" customFormat="1" ht="100.5" customHeight="1">
      <c r="A38" s="1950"/>
      <c r="B38" s="1954"/>
      <c r="C38" s="1955"/>
      <c r="D38" s="1955"/>
      <c r="E38" s="1955"/>
      <c r="F38" s="1955"/>
      <c r="G38" s="1955"/>
      <c r="H38" s="1955"/>
      <c r="I38" s="1955"/>
      <c r="J38" s="1956"/>
      <c r="K38" s="1881"/>
      <c r="L38" s="1881"/>
      <c r="M38" s="1881"/>
      <c r="N38" s="912" t="s">
        <v>708</v>
      </c>
      <c r="O38" s="907" t="s">
        <v>726</v>
      </c>
      <c r="P38" s="907" t="s">
        <v>709</v>
      </c>
      <c r="Q38" s="1009" t="s">
        <v>708</v>
      </c>
      <c r="R38" s="1009" t="s">
        <v>709</v>
      </c>
      <c r="S38" s="1881"/>
      <c r="T38" s="1881"/>
      <c r="U38" s="1881"/>
      <c r="V38" s="1881"/>
      <c r="W38" s="1881"/>
      <c r="X38" s="1881"/>
      <c r="Y38" s="1881"/>
      <c r="Z38" s="1841"/>
      <c r="AA38" s="1915"/>
      <c r="AB38" s="1915"/>
      <c r="AC38" s="1915"/>
      <c r="AD38" s="1915"/>
      <c r="AE38" s="1915"/>
      <c r="AF38" s="1915"/>
      <c r="AG38" s="1915"/>
      <c r="AH38" s="1915"/>
      <c r="AI38" s="1915"/>
      <c r="AJ38" s="1842"/>
      <c r="AK38" s="1895"/>
    </row>
    <row r="39" spans="1:37" s="109" customFormat="1" ht="41.1" customHeight="1" thickBot="1">
      <c r="A39" s="1117"/>
      <c r="B39" s="1118"/>
      <c r="C39" s="909"/>
      <c r="D39" s="909"/>
      <c r="E39" s="909"/>
      <c r="F39" s="909"/>
      <c r="G39" s="909"/>
      <c r="H39" s="909"/>
      <c r="I39" s="909"/>
      <c r="J39" s="910"/>
      <c r="K39" s="1119" t="s">
        <v>2524</v>
      </c>
      <c r="L39" s="1119" t="s">
        <v>2525</v>
      </c>
      <c r="M39" s="1119" t="s">
        <v>2526</v>
      </c>
      <c r="N39" s="1120" t="s">
        <v>2527</v>
      </c>
      <c r="O39" s="1011" t="s">
        <v>2528</v>
      </c>
      <c r="P39" s="1011" t="s">
        <v>2528</v>
      </c>
      <c r="Q39" s="1121" t="s">
        <v>2527</v>
      </c>
      <c r="R39" s="1121" t="s">
        <v>2527</v>
      </c>
      <c r="S39" s="1119" t="s">
        <v>2527</v>
      </c>
      <c r="T39" s="1119" t="s">
        <v>2529</v>
      </c>
      <c r="U39" s="1119" t="s">
        <v>2530</v>
      </c>
      <c r="V39" s="1119" t="s">
        <v>2530</v>
      </c>
      <c r="W39" s="1119" t="s">
        <v>2530</v>
      </c>
      <c r="X39" s="1119" t="s">
        <v>2530</v>
      </c>
      <c r="Y39" s="1119" t="s">
        <v>2533</v>
      </c>
      <c r="Z39" s="1843" t="s">
        <v>2535</v>
      </c>
      <c r="AA39" s="1852"/>
      <c r="AB39" s="1852"/>
      <c r="AC39" s="1852"/>
      <c r="AD39" s="1852"/>
      <c r="AE39" s="1852"/>
      <c r="AF39" s="1852"/>
      <c r="AG39" s="1852"/>
      <c r="AH39" s="1852"/>
      <c r="AI39" s="1852"/>
      <c r="AJ39" s="1844"/>
      <c r="AK39" s="1014" t="s">
        <v>2536</v>
      </c>
    </row>
    <row r="40" spans="1:37" ht="24.95" customHeight="1" thickBot="1">
      <c r="A40" s="1957" t="s">
        <v>727</v>
      </c>
      <c r="B40" s="1855" t="s">
        <v>728</v>
      </c>
      <c r="C40" s="908">
        <v>18</v>
      </c>
      <c r="D40" s="1960" t="s">
        <v>729</v>
      </c>
      <c r="E40" s="1961"/>
      <c r="F40" s="1961"/>
      <c r="G40" s="1961"/>
      <c r="H40" s="1961"/>
      <c r="I40" s="1961"/>
      <c r="J40" s="1962"/>
      <c r="K40" s="1122"/>
      <c r="L40" s="111"/>
      <c r="M40" s="1122"/>
      <c r="N40" s="1122"/>
      <c r="O40" s="1122"/>
      <c r="P40" s="111"/>
      <c r="Q40" s="1123"/>
      <c r="R40" s="1124"/>
      <c r="S40" s="111"/>
      <c r="T40" s="111"/>
      <c r="U40" s="1125"/>
      <c r="V40" s="1125"/>
      <c r="W40" s="1125"/>
      <c r="X40" s="1125"/>
      <c r="Y40" s="1122"/>
      <c r="Z40" s="1122"/>
      <c r="AA40" s="1122"/>
      <c r="AB40" s="1122"/>
      <c r="AC40" s="1122"/>
      <c r="AD40" s="1122"/>
      <c r="AE40" s="1122"/>
      <c r="AF40" s="1122"/>
      <c r="AG40" s="1122"/>
      <c r="AH40" s="1122"/>
      <c r="AI40" s="1122"/>
      <c r="AJ40" s="1122"/>
      <c r="AK40" s="1124"/>
    </row>
    <row r="41" spans="1:37" ht="24.95" customHeight="1" thickBot="1">
      <c r="A41" s="1958"/>
      <c r="B41" s="1856"/>
      <c r="C41" s="908">
        <v>19</v>
      </c>
      <c r="D41" s="1963" t="s">
        <v>730</v>
      </c>
      <c r="E41" s="1964"/>
      <c r="F41" s="1964"/>
      <c r="G41" s="1964"/>
      <c r="H41" s="1964"/>
      <c r="I41" s="1964"/>
      <c r="J41" s="1965"/>
      <c r="K41" s="1122"/>
      <c r="L41" s="111"/>
      <c r="M41" s="1122"/>
      <c r="N41" s="1122"/>
      <c r="O41" s="1122"/>
      <c r="P41" s="111"/>
      <c r="Q41" s="1123"/>
      <c r="R41" s="1124"/>
      <c r="S41" s="111"/>
      <c r="T41" s="111"/>
      <c r="U41" s="1125"/>
      <c r="V41" s="1125"/>
      <c r="W41" s="1125"/>
      <c r="X41" s="1125"/>
      <c r="Y41" s="1122"/>
      <c r="Z41" s="1122"/>
      <c r="AA41" s="1122"/>
      <c r="AB41" s="1122"/>
      <c r="AC41" s="1122"/>
      <c r="AD41" s="1122"/>
      <c r="AE41" s="1122"/>
      <c r="AF41" s="1122"/>
      <c r="AG41" s="1122"/>
      <c r="AH41" s="1122"/>
      <c r="AI41" s="1122"/>
      <c r="AJ41" s="1122"/>
      <c r="AK41" s="1124"/>
    </row>
    <row r="42" spans="1:37" ht="24.95" customHeight="1" thickBot="1">
      <c r="A42" s="1958"/>
      <c r="B42" s="1856"/>
      <c r="C42" s="908">
        <v>20</v>
      </c>
      <c r="D42" s="1963" t="s">
        <v>731</v>
      </c>
      <c r="E42" s="1964"/>
      <c r="F42" s="1964"/>
      <c r="G42" s="1964"/>
      <c r="H42" s="1964"/>
      <c r="I42" s="1964"/>
      <c r="J42" s="1965"/>
      <c r="K42" s="1122"/>
      <c r="L42" s="1122"/>
      <c r="M42" s="1122"/>
      <c r="N42" s="1122"/>
      <c r="O42" s="1122"/>
      <c r="P42" s="111"/>
      <c r="Q42" s="1123"/>
      <c r="R42" s="1124"/>
      <c r="S42" s="111"/>
      <c r="T42" s="111"/>
      <c r="U42" s="1125"/>
      <c r="V42" s="1125"/>
      <c r="W42" s="1125"/>
      <c r="X42" s="1125"/>
      <c r="Y42" s="1122"/>
      <c r="Z42" s="1122"/>
      <c r="AA42" s="1122"/>
      <c r="AB42" s="1122"/>
      <c r="AC42" s="1122"/>
      <c r="AD42" s="1122"/>
      <c r="AE42" s="1122"/>
      <c r="AF42" s="1122"/>
      <c r="AG42" s="1122"/>
      <c r="AH42" s="1122"/>
      <c r="AI42" s="1122"/>
      <c r="AJ42" s="1122"/>
      <c r="AK42" s="1124"/>
    </row>
    <row r="43" spans="1:37" ht="24.95" customHeight="1" thickBot="1">
      <c r="A43" s="1958"/>
      <c r="B43" s="1856"/>
      <c r="C43" s="908">
        <v>21</v>
      </c>
      <c r="D43" s="1966" t="s">
        <v>732</v>
      </c>
      <c r="E43" s="1967"/>
      <c r="F43" s="1967"/>
      <c r="G43" s="1967"/>
      <c r="H43" s="1967"/>
      <c r="I43" s="1967"/>
      <c r="J43" s="1968"/>
      <c r="K43" s="1122"/>
      <c r="L43" s="111"/>
      <c r="M43" s="111"/>
      <c r="N43" s="1122"/>
      <c r="O43" s="1122"/>
      <c r="P43" s="111"/>
      <c r="Q43" s="1123"/>
      <c r="R43" s="1124"/>
      <c r="S43" s="111"/>
      <c r="T43" s="111"/>
      <c r="U43" s="1125"/>
      <c r="V43" s="1125"/>
      <c r="W43" s="1125"/>
      <c r="X43" s="1125"/>
      <c r="Y43" s="111"/>
      <c r="Z43" s="1122"/>
      <c r="AA43" s="1122"/>
      <c r="AB43" s="1122"/>
      <c r="AC43" s="1122"/>
      <c r="AD43" s="1122"/>
      <c r="AE43" s="1122"/>
      <c r="AF43" s="1122"/>
      <c r="AG43" s="1122"/>
      <c r="AH43" s="1122"/>
      <c r="AI43" s="1122"/>
      <c r="AJ43" s="1122"/>
      <c r="AK43" s="1124"/>
    </row>
    <row r="44" spans="1:37" ht="24.95" customHeight="1" thickBot="1">
      <c r="A44" s="1958"/>
      <c r="B44" s="1856"/>
      <c r="C44" s="908">
        <v>22</v>
      </c>
      <c r="D44" s="1966" t="s">
        <v>733</v>
      </c>
      <c r="E44" s="1967"/>
      <c r="F44" s="1967"/>
      <c r="G44" s="1967"/>
      <c r="H44" s="1967"/>
      <c r="I44" s="1967"/>
      <c r="J44" s="1968"/>
      <c r="K44" s="1122"/>
      <c r="L44" s="111"/>
      <c r="M44" s="111"/>
      <c r="N44" s="1122"/>
      <c r="O44" s="1122"/>
      <c r="P44" s="111"/>
      <c r="Q44" s="1123"/>
      <c r="R44" s="1124"/>
      <c r="S44" s="111"/>
      <c r="T44" s="111"/>
      <c r="U44" s="1125"/>
      <c r="V44" s="1125"/>
      <c r="W44" s="1125"/>
      <c r="X44" s="1125"/>
      <c r="Y44" s="111"/>
      <c r="Z44" s="1122"/>
      <c r="AA44" s="1122"/>
      <c r="AB44" s="1122"/>
      <c r="AC44" s="1122"/>
      <c r="AD44" s="1122"/>
      <c r="AE44" s="1122"/>
      <c r="AF44" s="1122"/>
      <c r="AG44" s="1122"/>
      <c r="AH44" s="1122"/>
      <c r="AI44" s="1122"/>
      <c r="AJ44" s="1122"/>
      <c r="AK44" s="1124"/>
    </row>
    <row r="45" spans="1:37" ht="24.95" customHeight="1" thickBot="1">
      <c r="A45" s="1958"/>
      <c r="B45" s="1856"/>
      <c r="C45" s="908">
        <v>23</v>
      </c>
      <c r="D45" s="1966" t="s">
        <v>734</v>
      </c>
      <c r="E45" s="1967"/>
      <c r="F45" s="1967"/>
      <c r="G45" s="1967"/>
      <c r="H45" s="1967"/>
      <c r="I45" s="1967"/>
      <c r="J45" s="1968"/>
      <c r="K45" s="1122"/>
      <c r="L45" s="111"/>
      <c r="M45" s="111"/>
      <c r="N45" s="1122"/>
      <c r="O45" s="1122"/>
      <c r="P45" s="111"/>
      <c r="Q45" s="1123"/>
      <c r="R45" s="1124"/>
      <c r="S45" s="111"/>
      <c r="T45" s="111"/>
      <c r="U45" s="1125"/>
      <c r="V45" s="1125"/>
      <c r="W45" s="1125"/>
      <c r="X45" s="1125"/>
      <c r="Y45" s="111"/>
      <c r="Z45" s="1122"/>
      <c r="AA45" s="1122"/>
      <c r="AB45" s="1122"/>
      <c r="AC45" s="1122"/>
      <c r="AD45" s="1122"/>
      <c r="AE45" s="1122"/>
      <c r="AF45" s="1122"/>
      <c r="AG45" s="1122"/>
      <c r="AH45" s="1122"/>
      <c r="AI45" s="1122"/>
      <c r="AJ45" s="1122"/>
      <c r="AK45" s="1124"/>
    </row>
    <row r="46" spans="1:37" ht="24.95" customHeight="1" thickBot="1">
      <c r="A46" s="1958"/>
      <c r="B46" s="1857"/>
      <c r="C46" s="908">
        <v>24</v>
      </c>
      <c r="D46" s="1966" t="s">
        <v>735</v>
      </c>
      <c r="E46" s="1967"/>
      <c r="F46" s="1967"/>
      <c r="G46" s="1967"/>
      <c r="H46" s="1967"/>
      <c r="I46" s="1967"/>
      <c r="J46" s="1968"/>
      <c r="K46" s="1122"/>
      <c r="L46" s="111"/>
      <c r="M46" s="111"/>
      <c r="N46" s="1122"/>
      <c r="O46" s="1122"/>
      <c r="P46" s="111"/>
      <c r="Q46" s="1123"/>
      <c r="R46" s="1124"/>
      <c r="S46" s="111"/>
      <c r="T46" s="111"/>
      <c r="U46" s="1125"/>
      <c r="V46" s="1125"/>
      <c r="W46" s="1125"/>
      <c r="X46" s="1125"/>
      <c r="Y46" s="111"/>
      <c r="Z46" s="1122"/>
      <c r="AA46" s="1122"/>
      <c r="AB46" s="1122"/>
      <c r="AC46" s="1122"/>
      <c r="AD46" s="1122"/>
      <c r="AE46" s="1122"/>
      <c r="AF46" s="1122"/>
      <c r="AG46" s="1122"/>
      <c r="AH46" s="1122"/>
      <c r="AI46" s="1122"/>
      <c r="AJ46" s="1122"/>
      <c r="AK46" s="1124"/>
    </row>
    <row r="47" spans="1:37" ht="24.95" customHeight="1" thickBot="1">
      <c r="A47" s="1958"/>
      <c r="B47" s="1855" t="s">
        <v>736</v>
      </c>
      <c r="C47" s="908">
        <v>25</v>
      </c>
      <c r="D47" s="1969"/>
      <c r="E47" s="1970"/>
      <c r="F47" s="1970"/>
      <c r="G47" s="1970"/>
      <c r="H47" s="1970"/>
      <c r="I47" s="1970"/>
      <c r="J47" s="1971"/>
      <c r="K47" s="1126"/>
      <c r="L47" s="111"/>
      <c r="M47" s="111"/>
      <c r="N47" s="111"/>
      <c r="O47" s="111"/>
      <c r="P47" s="111"/>
      <c r="Q47" s="1124"/>
      <c r="R47" s="1124"/>
      <c r="S47" s="111"/>
      <c r="T47" s="111"/>
      <c r="U47" s="110"/>
      <c r="V47" s="110"/>
      <c r="W47" s="110"/>
      <c r="X47" s="110"/>
      <c r="Y47" s="111"/>
      <c r="Z47" s="111"/>
      <c r="AA47" s="111"/>
      <c r="AB47" s="111"/>
      <c r="AC47" s="111"/>
      <c r="AD47" s="111"/>
      <c r="AE47" s="111"/>
      <c r="AF47" s="111"/>
      <c r="AG47" s="111"/>
      <c r="AH47" s="111"/>
      <c r="AI47" s="111"/>
      <c r="AJ47" s="111"/>
      <c r="AK47" s="1124"/>
    </row>
    <row r="48" spans="1:37" ht="24.95" customHeight="1" thickBot="1">
      <c r="A48" s="1958"/>
      <c r="B48" s="1856"/>
      <c r="C48" s="908">
        <v>26</v>
      </c>
      <c r="D48" s="1969"/>
      <c r="E48" s="1970"/>
      <c r="F48" s="1970"/>
      <c r="G48" s="1970"/>
      <c r="H48" s="1970"/>
      <c r="I48" s="1970"/>
      <c r="J48" s="1971"/>
      <c r="K48" s="1126"/>
      <c r="L48" s="111"/>
      <c r="M48" s="111"/>
      <c r="N48" s="111"/>
      <c r="O48" s="111"/>
      <c r="P48" s="111"/>
      <c r="Q48" s="1124"/>
      <c r="R48" s="1124"/>
      <c r="S48" s="111"/>
      <c r="T48" s="111"/>
      <c r="U48" s="110"/>
      <c r="V48" s="110"/>
      <c r="W48" s="110"/>
      <c r="X48" s="110"/>
      <c r="Y48" s="111"/>
      <c r="Z48" s="111"/>
      <c r="AA48" s="111"/>
      <c r="AB48" s="111"/>
      <c r="AC48" s="111"/>
      <c r="AD48" s="111"/>
      <c r="AE48" s="111"/>
      <c r="AF48" s="111"/>
      <c r="AG48" s="111"/>
      <c r="AH48" s="111"/>
      <c r="AI48" s="111"/>
      <c r="AJ48" s="111"/>
      <c r="AK48" s="1124"/>
    </row>
    <row r="49" spans="1:37" ht="24.95" customHeight="1" thickBot="1">
      <c r="A49" s="1958"/>
      <c r="B49" s="1856"/>
      <c r="C49" s="908">
        <v>27</v>
      </c>
      <c r="D49" s="1969"/>
      <c r="E49" s="1970"/>
      <c r="F49" s="1970"/>
      <c r="G49" s="1970"/>
      <c r="H49" s="1970"/>
      <c r="I49" s="1970"/>
      <c r="J49" s="1971"/>
      <c r="K49" s="1126"/>
      <c r="L49" s="111"/>
      <c r="M49" s="111"/>
      <c r="N49" s="111"/>
      <c r="O49" s="111"/>
      <c r="P49" s="111"/>
      <c r="Q49" s="1124"/>
      <c r="R49" s="1124"/>
      <c r="S49" s="111"/>
      <c r="T49" s="111"/>
      <c r="U49" s="110"/>
      <c r="V49" s="110"/>
      <c r="W49" s="110"/>
      <c r="X49" s="110"/>
      <c r="Y49" s="111"/>
      <c r="Z49" s="111"/>
      <c r="AA49" s="111"/>
      <c r="AB49" s="111"/>
      <c r="AC49" s="111"/>
      <c r="AD49" s="111"/>
      <c r="AE49" s="111"/>
      <c r="AF49" s="111"/>
      <c r="AG49" s="111"/>
      <c r="AH49" s="111"/>
      <c r="AI49" s="111"/>
      <c r="AJ49" s="111"/>
      <c r="AK49" s="1124"/>
    </row>
    <row r="50" spans="1:37" ht="24.95" customHeight="1" thickBot="1">
      <c r="A50" s="1958"/>
      <c r="B50" s="1856"/>
      <c r="C50" s="908">
        <v>28</v>
      </c>
      <c r="D50" s="1969"/>
      <c r="E50" s="1970"/>
      <c r="F50" s="1970"/>
      <c r="G50" s="1970"/>
      <c r="H50" s="1970"/>
      <c r="I50" s="1970"/>
      <c r="J50" s="1971"/>
      <c r="K50" s="1126"/>
      <c r="L50" s="111"/>
      <c r="M50" s="111"/>
      <c r="N50" s="111"/>
      <c r="O50" s="111"/>
      <c r="P50" s="111"/>
      <c r="Q50" s="1124"/>
      <c r="R50" s="1124"/>
      <c r="S50" s="111"/>
      <c r="T50" s="111"/>
      <c r="U50" s="110"/>
      <c r="V50" s="110"/>
      <c r="W50" s="110"/>
      <c r="X50" s="110"/>
      <c r="Y50" s="111"/>
      <c r="Z50" s="111"/>
      <c r="AA50" s="111"/>
      <c r="AB50" s="111"/>
      <c r="AC50" s="111"/>
      <c r="AD50" s="111"/>
      <c r="AE50" s="111"/>
      <c r="AF50" s="111"/>
      <c r="AG50" s="111"/>
      <c r="AH50" s="111"/>
      <c r="AI50" s="111"/>
      <c r="AJ50" s="111"/>
      <c r="AK50" s="1124"/>
    </row>
    <row r="51" spans="1:37" ht="24.95" customHeight="1" thickBot="1">
      <c r="A51" s="1958"/>
      <c r="B51" s="1856"/>
      <c r="C51" s="908">
        <v>29</v>
      </c>
      <c r="D51" s="1969"/>
      <c r="E51" s="1970"/>
      <c r="F51" s="1970"/>
      <c r="G51" s="1970"/>
      <c r="H51" s="1970"/>
      <c r="I51" s="1970"/>
      <c r="J51" s="1971"/>
      <c r="K51" s="1126"/>
      <c r="L51" s="111"/>
      <c r="M51" s="111"/>
      <c r="N51" s="111"/>
      <c r="O51" s="111"/>
      <c r="P51" s="111"/>
      <c r="Q51" s="1124"/>
      <c r="R51" s="1124"/>
      <c r="S51" s="111"/>
      <c r="T51" s="111"/>
      <c r="U51" s="110"/>
      <c r="V51" s="110"/>
      <c r="W51" s="110"/>
      <c r="X51" s="110"/>
      <c r="Y51" s="111"/>
      <c r="Z51" s="111"/>
      <c r="AA51" s="111"/>
      <c r="AB51" s="111"/>
      <c r="AC51" s="111"/>
      <c r="AD51" s="111"/>
      <c r="AE51" s="111"/>
      <c r="AF51" s="111"/>
      <c r="AG51" s="111"/>
      <c r="AH51" s="111"/>
      <c r="AI51" s="111"/>
      <c r="AJ51" s="111"/>
      <c r="AK51" s="1124"/>
    </row>
    <row r="52" spans="1:37" ht="24.95" customHeight="1" thickBot="1">
      <c r="A52" s="1958"/>
      <c r="B52" s="1856"/>
      <c r="C52" s="908">
        <v>30</v>
      </c>
      <c r="D52" s="1969"/>
      <c r="E52" s="1970"/>
      <c r="F52" s="1970"/>
      <c r="G52" s="1970"/>
      <c r="H52" s="1970"/>
      <c r="I52" s="1970"/>
      <c r="J52" s="1971"/>
      <c r="K52" s="1126"/>
      <c r="L52" s="111"/>
      <c r="M52" s="111"/>
      <c r="N52" s="111"/>
      <c r="O52" s="111"/>
      <c r="P52" s="111"/>
      <c r="Q52" s="1124"/>
      <c r="R52" s="1124"/>
      <c r="S52" s="111"/>
      <c r="T52" s="111"/>
      <c r="U52" s="110"/>
      <c r="V52" s="110"/>
      <c r="W52" s="110"/>
      <c r="X52" s="110"/>
      <c r="Y52" s="111"/>
      <c r="Z52" s="111"/>
      <c r="AA52" s="111"/>
      <c r="AB52" s="111"/>
      <c r="AC52" s="111"/>
      <c r="AD52" s="111"/>
      <c r="AE52" s="111"/>
      <c r="AF52" s="111"/>
      <c r="AG52" s="111"/>
      <c r="AH52" s="111"/>
      <c r="AI52" s="111"/>
      <c r="AJ52" s="111"/>
      <c r="AK52" s="1124"/>
    </row>
    <row r="53" spans="1:37" ht="24.95" customHeight="1" thickBot="1">
      <c r="A53" s="1958"/>
      <c r="B53" s="1856"/>
      <c r="C53" s="908">
        <v>31</v>
      </c>
      <c r="D53" s="1969"/>
      <c r="E53" s="1970"/>
      <c r="F53" s="1970"/>
      <c r="G53" s="1970"/>
      <c r="H53" s="1970"/>
      <c r="I53" s="1970"/>
      <c r="J53" s="1971"/>
      <c r="K53" s="1126"/>
      <c r="L53" s="111"/>
      <c r="M53" s="111"/>
      <c r="N53" s="111"/>
      <c r="O53" s="111"/>
      <c r="P53" s="111"/>
      <c r="Q53" s="1124"/>
      <c r="R53" s="1124"/>
      <c r="S53" s="111"/>
      <c r="T53" s="111"/>
      <c r="U53" s="110"/>
      <c r="V53" s="110"/>
      <c r="W53" s="110"/>
      <c r="X53" s="110"/>
      <c r="Y53" s="111"/>
      <c r="Z53" s="111"/>
      <c r="AA53" s="111"/>
      <c r="AB53" s="111"/>
      <c r="AC53" s="111"/>
      <c r="AD53" s="111"/>
      <c r="AE53" s="111"/>
      <c r="AF53" s="111"/>
      <c r="AG53" s="111"/>
      <c r="AH53" s="111"/>
      <c r="AI53" s="111"/>
      <c r="AJ53" s="111"/>
      <c r="AK53" s="1124"/>
    </row>
    <row r="54" spans="1:37" ht="24.95" customHeight="1" thickBot="1">
      <c r="A54" s="1958"/>
      <c r="B54" s="1856"/>
      <c r="C54" s="908">
        <v>32</v>
      </c>
      <c r="D54" s="1969"/>
      <c r="E54" s="1970"/>
      <c r="F54" s="1970"/>
      <c r="G54" s="1970"/>
      <c r="H54" s="1970"/>
      <c r="I54" s="1970"/>
      <c r="J54" s="1971"/>
      <c r="K54" s="1126"/>
      <c r="L54" s="111"/>
      <c r="M54" s="111"/>
      <c r="N54" s="111"/>
      <c r="O54" s="111"/>
      <c r="P54" s="111"/>
      <c r="Q54" s="1124"/>
      <c r="R54" s="1124"/>
      <c r="S54" s="111"/>
      <c r="T54" s="111"/>
      <c r="U54" s="110"/>
      <c r="V54" s="110"/>
      <c r="W54" s="110"/>
      <c r="X54" s="110"/>
      <c r="Y54" s="111"/>
      <c r="Z54" s="111"/>
      <c r="AA54" s="111"/>
      <c r="AB54" s="111"/>
      <c r="AC54" s="111"/>
      <c r="AD54" s="111"/>
      <c r="AE54" s="111"/>
      <c r="AF54" s="111"/>
      <c r="AG54" s="111"/>
      <c r="AH54" s="111"/>
      <c r="AI54" s="111"/>
      <c r="AJ54" s="111"/>
      <c r="AK54" s="1124"/>
    </row>
    <row r="55" spans="1:37" ht="24.95" customHeight="1" thickBot="1">
      <c r="A55" s="1958"/>
      <c r="B55" s="1856"/>
      <c r="C55" s="908">
        <v>33</v>
      </c>
      <c r="D55" s="1969"/>
      <c r="E55" s="1970"/>
      <c r="F55" s="1970"/>
      <c r="G55" s="1970"/>
      <c r="H55" s="1970"/>
      <c r="I55" s="1970"/>
      <c r="J55" s="1971"/>
      <c r="K55" s="1126"/>
      <c r="L55" s="111"/>
      <c r="M55" s="111"/>
      <c r="N55" s="111"/>
      <c r="O55" s="111"/>
      <c r="P55" s="111"/>
      <c r="Q55" s="1124"/>
      <c r="R55" s="1124"/>
      <c r="S55" s="111"/>
      <c r="T55" s="111"/>
      <c r="U55" s="110"/>
      <c r="V55" s="110"/>
      <c r="W55" s="110"/>
      <c r="X55" s="110"/>
      <c r="Y55" s="111"/>
      <c r="Z55" s="111"/>
      <c r="AA55" s="111"/>
      <c r="AB55" s="111"/>
      <c r="AC55" s="111"/>
      <c r="AD55" s="111"/>
      <c r="AE55" s="111"/>
      <c r="AF55" s="111"/>
      <c r="AG55" s="111"/>
      <c r="AH55" s="111"/>
      <c r="AI55" s="111"/>
      <c r="AJ55" s="111"/>
      <c r="AK55" s="1124"/>
    </row>
    <row r="56" spans="1:37" ht="24.95" customHeight="1" thickBot="1">
      <c r="A56" s="1958"/>
      <c r="B56" s="1856"/>
      <c r="C56" s="908">
        <v>34</v>
      </c>
      <c r="D56" s="1969"/>
      <c r="E56" s="1970"/>
      <c r="F56" s="1970"/>
      <c r="G56" s="1970"/>
      <c r="H56" s="1970"/>
      <c r="I56" s="1970"/>
      <c r="J56" s="1971"/>
      <c r="K56" s="1126"/>
      <c r="L56" s="111"/>
      <c r="M56" s="111"/>
      <c r="N56" s="111"/>
      <c r="O56" s="111"/>
      <c r="P56" s="111"/>
      <c r="Q56" s="1124"/>
      <c r="R56" s="1124"/>
      <c r="S56" s="111"/>
      <c r="T56" s="111"/>
      <c r="U56" s="110"/>
      <c r="V56" s="110"/>
      <c r="W56" s="110"/>
      <c r="X56" s="110"/>
      <c r="Y56" s="111"/>
      <c r="Z56" s="111"/>
      <c r="AA56" s="111"/>
      <c r="AB56" s="111"/>
      <c r="AC56" s="111"/>
      <c r="AD56" s="111"/>
      <c r="AE56" s="111"/>
      <c r="AF56" s="111"/>
      <c r="AG56" s="111"/>
      <c r="AH56" s="111"/>
      <c r="AI56" s="111"/>
      <c r="AJ56" s="111"/>
      <c r="AK56" s="1124"/>
    </row>
    <row r="57" spans="1:37" ht="24.95" customHeight="1" thickBot="1">
      <c r="A57" s="1958"/>
      <c r="B57" s="1856"/>
      <c r="C57" s="908">
        <v>35</v>
      </c>
      <c r="D57" s="1969"/>
      <c r="E57" s="1970"/>
      <c r="F57" s="1970"/>
      <c r="G57" s="1970"/>
      <c r="H57" s="1970"/>
      <c r="I57" s="1970"/>
      <c r="J57" s="1971"/>
      <c r="K57" s="1126"/>
      <c r="L57" s="111"/>
      <c r="M57" s="111"/>
      <c r="N57" s="111"/>
      <c r="O57" s="111"/>
      <c r="P57" s="111"/>
      <c r="Q57" s="1124"/>
      <c r="R57" s="1124"/>
      <c r="S57" s="111"/>
      <c r="T57" s="111"/>
      <c r="U57" s="110"/>
      <c r="V57" s="110"/>
      <c r="W57" s="110"/>
      <c r="X57" s="110"/>
      <c r="Y57" s="111"/>
      <c r="Z57" s="111"/>
      <c r="AA57" s="111"/>
      <c r="AB57" s="111"/>
      <c r="AC57" s="111"/>
      <c r="AD57" s="111"/>
      <c r="AE57" s="111"/>
      <c r="AF57" s="111"/>
      <c r="AG57" s="111"/>
      <c r="AH57" s="111"/>
      <c r="AI57" s="111"/>
      <c r="AJ57" s="111"/>
      <c r="AK57" s="1124"/>
    </row>
    <row r="58" spans="1:37" ht="24.95" customHeight="1" thickBot="1">
      <c r="A58" s="1959"/>
      <c r="B58" s="1857"/>
      <c r="C58" s="908">
        <v>36</v>
      </c>
      <c r="D58" s="1969"/>
      <c r="E58" s="1970"/>
      <c r="F58" s="1970"/>
      <c r="G58" s="1970"/>
      <c r="H58" s="1970"/>
      <c r="I58" s="1970"/>
      <c r="J58" s="1971"/>
      <c r="K58" s="1126"/>
      <c r="L58" s="111"/>
      <c r="M58" s="111"/>
      <c r="N58" s="111"/>
      <c r="O58" s="111"/>
      <c r="P58" s="111"/>
      <c r="Q58" s="1124"/>
      <c r="R58" s="1124"/>
      <c r="S58" s="111"/>
      <c r="T58" s="111"/>
      <c r="U58" s="110"/>
      <c r="V58" s="110"/>
      <c r="W58" s="110"/>
      <c r="X58" s="110"/>
      <c r="Y58" s="111"/>
      <c r="Z58" s="111"/>
      <c r="AA58" s="111"/>
      <c r="AB58" s="111"/>
      <c r="AC58" s="111"/>
      <c r="AD58" s="111"/>
      <c r="AE58" s="111"/>
      <c r="AF58" s="111"/>
      <c r="AG58" s="111"/>
      <c r="AH58" s="111"/>
      <c r="AI58" s="111"/>
      <c r="AJ58" s="111"/>
      <c r="AK58" s="1124"/>
    </row>
    <row r="59" spans="1:37" ht="24.75" customHeight="1">
      <c r="A59" s="1107"/>
      <c r="B59" s="1945" t="s">
        <v>2537</v>
      </c>
      <c r="C59" s="1945"/>
      <c r="D59" s="1945"/>
      <c r="E59" s="1940"/>
      <c r="F59" s="1945"/>
      <c r="G59" s="1945"/>
      <c r="H59" s="1945"/>
      <c r="I59" s="1945"/>
      <c r="J59" s="1945"/>
      <c r="K59" s="1945"/>
      <c r="L59" s="1945"/>
      <c r="M59" s="1945"/>
      <c r="N59" s="1945"/>
      <c r="O59" s="1945"/>
      <c r="P59" s="1945"/>
      <c r="Q59" s="1945"/>
      <c r="R59" s="1945"/>
      <c r="S59" s="1945"/>
      <c r="T59" s="1945"/>
      <c r="U59" s="1945"/>
      <c r="V59" s="1945"/>
      <c r="W59" s="1945"/>
      <c r="X59" s="1945"/>
      <c r="Y59" s="1945"/>
      <c r="Z59" s="1945"/>
      <c r="AA59" s="1945"/>
      <c r="AB59" s="1945"/>
      <c r="AC59" s="1945"/>
      <c r="AD59" s="1945"/>
      <c r="AE59" s="1945"/>
      <c r="AF59" s="1945"/>
      <c r="AG59" s="1945"/>
      <c r="AH59" s="1945"/>
      <c r="AI59" s="1945"/>
      <c r="AJ59" s="1945"/>
      <c r="AK59" s="1108"/>
    </row>
    <row r="60" spans="1:37" ht="24.75" customHeight="1">
      <c r="A60" s="1107"/>
      <c r="B60" s="1940" t="s">
        <v>2538</v>
      </c>
      <c r="C60" s="1940"/>
      <c r="D60" s="1940"/>
      <c r="E60" s="1940"/>
      <c r="F60" s="1940"/>
      <c r="G60" s="1940"/>
      <c r="H60" s="1940"/>
      <c r="I60" s="1940"/>
      <c r="J60" s="1940"/>
      <c r="K60" s="1940"/>
      <c r="L60" s="1940"/>
      <c r="M60" s="1940"/>
      <c r="N60" s="1940"/>
      <c r="O60" s="1940"/>
      <c r="P60" s="1940"/>
      <c r="Q60" s="1940"/>
      <c r="R60" s="1940"/>
      <c r="S60" s="1940"/>
      <c r="T60" s="1940"/>
      <c r="U60" s="1940"/>
      <c r="V60" s="1940"/>
      <c r="W60" s="1940"/>
      <c r="X60" s="1940"/>
      <c r="Y60" s="1940"/>
      <c r="Z60" s="1940"/>
      <c r="AA60" s="1940"/>
      <c r="AB60" s="1940"/>
      <c r="AC60" s="1940"/>
      <c r="AD60" s="1940"/>
      <c r="AE60" s="1940"/>
      <c r="AF60" s="1940"/>
      <c r="AG60" s="1940"/>
      <c r="AH60" s="1940"/>
      <c r="AI60" s="1940"/>
      <c r="AJ60" s="1940"/>
      <c r="AK60" s="1108"/>
    </row>
    <row r="61" spans="1:37" ht="31.5" customHeight="1">
      <c r="A61" s="1107"/>
      <c r="B61" s="1940" t="s">
        <v>2539</v>
      </c>
      <c r="C61" s="1940"/>
      <c r="D61" s="1940"/>
      <c r="E61" s="1940"/>
      <c r="F61" s="1940"/>
      <c r="G61" s="1940"/>
      <c r="H61" s="1940"/>
      <c r="I61" s="1940"/>
      <c r="J61" s="1940"/>
      <c r="K61" s="1940"/>
      <c r="L61" s="1940"/>
      <c r="M61" s="1940"/>
      <c r="N61" s="1940"/>
      <c r="O61" s="1940"/>
      <c r="P61" s="1940"/>
      <c r="Q61" s="1940"/>
      <c r="R61" s="1940"/>
      <c r="S61" s="1940"/>
      <c r="T61" s="1940"/>
      <c r="U61" s="1940"/>
      <c r="V61" s="1940"/>
      <c r="W61" s="1940"/>
      <c r="X61" s="1940"/>
      <c r="Y61" s="1940"/>
      <c r="Z61" s="1940"/>
      <c r="AA61" s="1940"/>
      <c r="AB61" s="1940"/>
      <c r="AC61" s="1940"/>
      <c r="AD61" s="1940"/>
      <c r="AE61" s="1940"/>
      <c r="AF61" s="1940"/>
      <c r="AG61" s="1940"/>
      <c r="AH61" s="1940"/>
      <c r="AI61" s="1940"/>
      <c r="AJ61" s="1940"/>
      <c r="AK61" s="1108"/>
    </row>
    <row r="62" spans="1:37" ht="33.75" customHeight="1" thickBot="1">
      <c r="A62" s="1107"/>
      <c r="B62" s="1940" t="s">
        <v>2540</v>
      </c>
      <c r="C62" s="1940"/>
      <c r="D62" s="1940"/>
      <c r="E62" s="1940"/>
      <c r="F62" s="1940"/>
      <c r="G62" s="1940"/>
      <c r="H62" s="1940"/>
      <c r="I62" s="1940"/>
      <c r="J62" s="1940"/>
      <c r="K62" s="1940"/>
      <c r="L62" s="1940"/>
      <c r="M62" s="1940"/>
      <c r="N62" s="1940"/>
      <c r="O62" s="1940"/>
      <c r="P62" s="1940"/>
      <c r="Q62" s="1940"/>
      <c r="R62" s="1940"/>
      <c r="S62" s="1940"/>
      <c r="T62" s="1940"/>
      <c r="U62" s="1940"/>
      <c r="V62" s="1940"/>
      <c r="W62" s="1940"/>
      <c r="X62" s="1940"/>
      <c r="Y62" s="1940"/>
      <c r="Z62" s="1940"/>
      <c r="AA62" s="1940"/>
      <c r="AB62" s="1940"/>
      <c r="AC62" s="1940"/>
      <c r="AD62" s="1940"/>
      <c r="AE62" s="1940"/>
      <c r="AF62" s="1940"/>
      <c r="AG62" s="1940"/>
      <c r="AH62" s="1940"/>
      <c r="AI62" s="1940"/>
      <c r="AJ62" s="1940"/>
      <c r="AK62" s="1108"/>
    </row>
    <row r="63" spans="1:37" ht="24.95" customHeight="1">
      <c r="A63" s="112"/>
      <c r="B63" s="112"/>
      <c r="C63" s="112"/>
      <c r="D63" s="112"/>
      <c r="E63" s="112"/>
      <c r="F63" s="112"/>
      <c r="G63" s="112"/>
      <c r="H63" s="112"/>
      <c r="I63" s="112"/>
      <c r="J63" s="112"/>
      <c r="K63" s="112"/>
      <c r="L63" s="112"/>
      <c r="M63" s="112"/>
      <c r="N63" s="112"/>
      <c r="O63" s="112"/>
      <c r="P63" s="112"/>
      <c r="Q63" s="1127"/>
      <c r="R63" s="1127"/>
      <c r="S63" s="1127"/>
      <c r="T63" s="1127"/>
      <c r="U63" s="1127"/>
    </row>
    <row r="64" spans="1:37" ht="24.95" customHeight="1">
      <c r="A64" s="1128"/>
      <c r="R64" s="1109"/>
      <c r="S64" s="1109"/>
      <c r="T64" s="1109"/>
      <c r="U64" s="1109"/>
    </row>
    <row r="65" spans="1:1" ht="24.75" customHeight="1">
      <c r="A65" s="1129"/>
    </row>
  </sheetData>
  <mergeCells count="122">
    <mergeCell ref="B61:AJ61"/>
    <mergeCell ref="B62:AJ62"/>
    <mergeCell ref="D55:J55"/>
    <mergeCell ref="D56:J56"/>
    <mergeCell ref="D57:J57"/>
    <mergeCell ref="D58:J58"/>
    <mergeCell ref="B59:AJ59"/>
    <mergeCell ref="B60:AJ60"/>
    <mergeCell ref="D46:J46"/>
    <mergeCell ref="B47:B58"/>
    <mergeCell ref="D47:J47"/>
    <mergeCell ref="D48:J48"/>
    <mergeCell ref="D49:J49"/>
    <mergeCell ref="D50:J50"/>
    <mergeCell ref="D51:J51"/>
    <mergeCell ref="D52:J52"/>
    <mergeCell ref="D53:J53"/>
    <mergeCell ref="D54:J54"/>
    <mergeCell ref="AK37:AK38"/>
    <mergeCell ref="Z39:AJ39"/>
    <mergeCell ref="A40:A58"/>
    <mergeCell ref="B40:B46"/>
    <mergeCell ref="D40:J40"/>
    <mergeCell ref="D41:J41"/>
    <mergeCell ref="D42:J42"/>
    <mergeCell ref="D43:J43"/>
    <mergeCell ref="D44:J44"/>
    <mergeCell ref="D45:J45"/>
    <mergeCell ref="U37:U38"/>
    <mergeCell ref="V37:V38"/>
    <mergeCell ref="W37:W38"/>
    <mergeCell ref="X37:X38"/>
    <mergeCell ref="Y37:Y38"/>
    <mergeCell ref="Z37:AJ38"/>
    <mergeCell ref="Z36:AB36"/>
    <mergeCell ref="A37:A38"/>
    <mergeCell ref="B37:J38"/>
    <mergeCell ref="K37:K38"/>
    <mergeCell ref="L37:L38"/>
    <mergeCell ref="M37:M38"/>
    <mergeCell ref="N37:P37"/>
    <mergeCell ref="Q37:R37"/>
    <mergeCell ref="S37:S38"/>
    <mergeCell ref="T37:T38"/>
    <mergeCell ref="B32:AJ32"/>
    <mergeCell ref="B33:AJ33"/>
    <mergeCell ref="B34:Y34"/>
    <mergeCell ref="B35:Y35"/>
    <mergeCell ref="AC35:AD35"/>
    <mergeCell ref="AE35:AK35"/>
    <mergeCell ref="B27:D28"/>
    <mergeCell ref="F27:G27"/>
    <mergeCell ref="F28:G28"/>
    <mergeCell ref="B29:AJ29"/>
    <mergeCell ref="B30:AJ30"/>
    <mergeCell ref="B31:AJ31"/>
    <mergeCell ref="F23:G23"/>
    <mergeCell ref="B24:D24"/>
    <mergeCell ref="F24:G24"/>
    <mergeCell ref="B25:D26"/>
    <mergeCell ref="F25:G25"/>
    <mergeCell ref="F26:G26"/>
    <mergeCell ref="F16:G16"/>
    <mergeCell ref="F17:G17"/>
    <mergeCell ref="B18:D19"/>
    <mergeCell ref="F18:G18"/>
    <mergeCell ref="F19:G19"/>
    <mergeCell ref="B20:D21"/>
    <mergeCell ref="F20:G20"/>
    <mergeCell ref="F21:G21"/>
    <mergeCell ref="AK9:AK10"/>
    <mergeCell ref="F11:G11"/>
    <mergeCell ref="Z11:AJ11"/>
    <mergeCell ref="A12:A28"/>
    <mergeCell ref="B12:D15"/>
    <mergeCell ref="F12:G12"/>
    <mergeCell ref="F13:G13"/>
    <mergeCell ref="F14:G14"/>
    <mergeCell ref="F15:G15"/>
    <mergeCell ref="B16:D17"/>
    <mergeCell ref="U9:U10"/>
    <mergeCell ref="V9:V10"/>
    <mergeCell ref="W9:W10"/>
    <mergeCell ref="X9:X10"/>
    <mergeCell ref="Y9:Y10"/>
    <mergeCell ref="Z9:AJ10"/>
    <mergeCell ref="N9:O9"/>
    <mergeCell ref="P9:P10"/>
    <mergeCell ref="Q9:Q10"/>
    <mergeCell ref="R9:R10"/>
    <mergeCell ref="S9:S10"/>
    <mergeCell ref="T9:T10"/>
    <mergeCell ref="B22:D23"/>
    <mergeCell ref="F22:G22"/>
    <mergeCell ref="A9:E11"/>
    <mergeCell ref="F9:G10"/>
    <mergeCell ref="H9:H10"/>
    <mergeCell ref="I9:I10"/>
    <mergeCell ref="J9:J10"/>
    <mergeCell ref="K9:M9"/>
    <mergeCell ref="S5:V6"/>
    <mergeCell ref="W5:Y6"/>
    <mergeCell ref="Z5:Z8"/>
    <mergeCell ref="A5:A8"/>
    <mergeCell ref="B5:J8"/>
    <mergeCell ref="K5:K8"/>
    <mergeCell ref="L5:O8"/>
    <mergeCell ref="P5:P8"/>
    <mergeCell ref="Q5:R8"/>
    <mergeCell ref="B1:AJ1"/>
    <mergeCell ref="B2:Y2"/>
    <mergeCell ref="B3:Y3"/>
    <mergeCell ref="AC3:AD3"/>
    <mergeCell ref="AE3:AK3"/>
    <mergeCell ref="Z4:AB4"/>
    <mergeCell ref="AH5:AI8"/>
    <mergeCell ref="AJ5:AK8"/>
    <mergeCell ref="S7:V8"/>
    <mergeCell ref="W7:Y8"/>
    <mergeCell ref="AA5:AC8"/>
    <mergeCell ref="AD5:AD8"/>
    <mergeCell ref="AE5:AG8"/>
  </mergeCells>
  <phoneticPr fontId="1"/>
  <printOptions horizontalCentered="1" verticalCentered="1"/>
  <pageMargins left="0" right="0" top="0" bottom="0" header="0.31496062992125984" footer="0.31496062992125984"/>
  <pageSetup paperSize="9" scale="59" fitToHeight="0" orientation="landscape" cellComments="asDisplayed" r:id="rId1"/>
  <rowBreaks count="1" manualBreakCount="1">
    <brk id="32"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92193" r:id="rId4" name="Check Box 1">
              <controlPr defaultSize="0" autoFill="0" autoLine="0" autoPict="0">
                <anchor moveWithCells="1">
                  <from>
                    <xdr:col>35</xdr:col>
                    <xdr:colOff>257175</xdr:colOff>
                    <xdr:row>5</xdr:row>
                    <xdr:rowOff>66675</xdr:rowOff>
                  </from>
                  <to>
                    <xdr:col>36</xdr:col>
                    <xdr:colOff>238125</xdr:colOff>
                    <xdr:row>6</xdr:row>
                    <xdr:rowOff>171450</xdr:rowOff>
                  </to>
                </anchor>
              </controlPr>
            </control>
          </mc:Choice>
        </mc:AlternateContent>
        <mc:AlternateContent xmlns:mc="http://schemas.openxmlformats.org/markup-compatibility/2006">
          <mc:Choice Requires="x14">
            <control shapeId="392194" r:id="rId5" name="Check Box 2">
              <controlPr defaultSize="0" autoFill="0" autoLine="0" autoPict="0">
                <anchor moveWithCells="1">
                  <from>
                    <xdr:col>11</xdr:col>
                    <xdr:colOff>257175</xdr:colOff>
                    <xdr:row>4</xdr:row>
                    <xdr:rowOff>28575</xdr:rowOff>
                  </from>
                  <to>
                    <xdr:col>14</xdr:col>
                    <xdr:colOff>47625</xdr:colOff>
                    <xdr:row>5</xdr:row>
                    <xdr:rowOff>76200</xdr:rowOff>
                  </to>
                </anchor>
              </controlPr>
            </control>
          </mc:Choice>
        </mc:AlternateContent>
        <mc:AlternateContent xmlns:mc="http://schemas.openxmlformats.org/markup-compatibility/2006">
          <mc:Choice Requires="x14">
            <control shapeId="392195" r:id="rId6" name="Check Box 3">
              <controlPr defaultSize="0" autoFill="0" autoLine="0" autoPict="0">
                <anchor moveWithCells="1">
                  <from>
                    <xdr:col>11</xdr:col>
                    <xdr:colOff>257175</xdr:colOff>
                    <xdr:row>5</xdr:row>
                    <xdr:rowOff>133350</xdr:rowOff>
                  </from>
                  <to>
                    <xdr:col>14</xdr:col>
                    <xdr:colOff>47625</xdr:colOff>
                    <xdr:row>6</xdr:row>
                    <xdr:rowOff>171450</xdr:rowOff>
                  </to>
                </anchor>
              </controlPr>
            </control>
          </mc:Choice>
        </mc:AlternateContent>
        <mc:AlternateContent xmlns:mc="http://schemas.openxmlformats.org/markup-compatibility/2006">
          <mc:Choice Requires="x14">
            <control shapeId="392196" r:id="rId7" name="Check Box 4">
              <controlPr defaultSize="0" autoFill="0" autoLine="0" autoPict="0">
                <anchor moveWithCells="1">
                  <from>
                    <xdr:col>11</xdr:col>
                    <xdr:colOff>257175</xdr:colOff>
                    <xdr:row>6</xdr:row>
                    <xdr:rowOff>228600</xdr:rowOff>
                  </from>
                  <to>
                    <xdr:col>14</xdr:col>
                    <xdr:colOff>47625</xdr:colOff>
                    <xdr:row>7</xdr:row>
                    <xdr:rowOff>266700</xdr:rowOff>
                  </to>
                </anchor>
              </controlPr>
            </control>
          </mc:Choice>
        </mc:AlternateContent>
        <mc:AlternateContent xmlns:mc="http://schemas.openxmlformats.org/markup-compatibility/2006">
          <mc:Choice Requires="x14">
            <control shapeId="392197" r:id="rId8" name="Check Box 5">
              <controlPr defaultSize="0" autoFill="0" autoLine="0" autoPict="0">
                <anchor moveWithCells="1">
                  <from>
                    <xdr:col>6</xdr:col>
                    <xdr:colOff>400050</xdr:colOff>
                    <xdr:row>42</xdr:row>
                    <xdr:rowOff>38100</xdr:rowOff>
                  </from>
                  <to>
                    <xdr:col>8</xdr:col>
                    <xdr:colOff>47625</xdr:colOff>
                    <xdr:row>42</xdr:row>
                    <xdr:rowOff>266700</xdr:rowOff>
                  </to>
                </anchor>
              </controlPr>
            </control>
          </mc:Choice>
        </mc:AlternateContent>
        <mc:AlternateContent xmlns:mc="http://schemas.openxmlformats.org/markup-compatibility/2006">
          <mc:Choice Requires="x14">
            <control shapeId="392198" r:id="rId9" name="Check Box 6">
              <controlPr defaultSize="0" autoFill="0" autoLine="0" autoPict="0">
                <anchor moveWithCells="1">
                  <from>
                    <xdr:col>8</xdr:col>
                    <xdr:colOff>9525</xdr:colOff>
                    <xdr:row>42</xdr:row>
                    <xdr:rowOff>38100</xdr:rowOff>
                  </from>
                  <to>
                    <xdr:col>8</xdr:col>
                    <xdr:colOff>476250</xdr:colOff>
                    <xdr:row>42</xdr:row>
                    <xdr:rowOff>266700</xdr:rowOff>
                  </to>
                </anchor>
              </controlPr>
            </control>
          </mc:Choice>
        </mc:AlternateContent>
        <mc:AlternateContent xmlns:mc="http://schemas.openxmlformats.org/markup-compatibility/2006">
          <mc:Choice Requires="x14">
            <control shapeId="392199" r:id="rId10" name="Check Box 7">
              <controlPr defaultSize="0" autoFill="0" autoLine="0" autoPict="0">
                <anchor moveWithCells="1">
                  <from>
                    <xdr:col>6</xdr:col>
                    <xdr:colOff>400050</xdr:colOff>
                    <xdr:row>43</xdr:row>
                    <xdr:rowOff>57150</xdr:rowOff>
                  </from>
                  <to>
                    <xdr:col>8</xdr:col>
                    <xdr:colOff>28575</xdr:colOff>
                    <xdr:row>43</xdr:row>
                    <xdr:rowOff>285750</xdr:rowOff>
                  </to>
                </anchor>
              </controlPr>
            </control>
          </mc:Choice>
        </mc:AlternateContent>
        <mc:AlternateContent xmlns:mc="http://schemas.openxmlformats.org/markup-compatibility/2006">
          <mc:Choice Requires="x14">
            <control shapeId="392200" r:id="rId11" name="Check Box 8">
              <controlPr defaultSize="0" autoFill="0" autoLine="0" autoPict="0">
                <anchor moveWithCells="1">
                  <from>
                    <xdr:col>8</xdr:col>
                    <xdr:colOff>9525</xdr:colOff>
                    <xdr:row>43</xdr:row>
                    <xdr:rowOff>47625</xdr:rowOff>
                  </from>
                  <to>
                    <xdr:col>8</xdr:col>
                    <xdr:colOff>476250</xdr:colOff>
                    <xdr:row>43</xdr:row>
                    <xdr:rowOff>285750</xdr:rowOff>
                  </to>
                </anchor>
              </controlPr>
            </control>
          </mc:Choice>
        </mc:AlternateContent>
        <mc:AlternateContent xmlns:mc="http://schemas.openxmlformats.org/markup-compatibility/2006">
          <mc:Choice Requires="x14">
            <control shapeId="392201" r:id="rId12" name="Check Box 9">
              <controlPr defaultSize="0" autoFill="0" autoLine="0" autoPict="0">
                <anchor moveWithCells="1">
                  <from>
                    <xdr:col>6</xdr:col>
                    <xdr:colOff>400050</xdr:colOff>
                    <xdr:row>44</xdr:row>
                    <xdr:rowOff>38100</xdr:rowOff>
                  </from>
                  <to>
                    <xdr:col>8</xdr:col>
                    <xdr:colOff>47625</xdr:colOff>
                    <xdr:row>44</xdr:row>
                    <xdr:rowOff>266700</xdr:rowOff>
                  </to>
                </anchor>
              </controlPr>
            </control>
          </mc:Choice>
        </mc:AlternateContent>
        <mc:AlternateContent xmlns:mc="http://schemas.openxmlformats.org/markup-compatibility/2006">
          <mc:Choice Requires="x14">
            <control shapeId="392202" r:id="rId13" name="Check Box 10">
              <controlPr defaultSize="0" autoFill="0" autoLine="0" autoPict="0">
                <anchor moveWithCells="1">
                  <from>
                    <xdr:col>6</xdr:col>
                    <xdr:colOff>400050</xdr:colOff>
                    <xdr:row>45</xdr:row>
                    <xdr:rowOff>38100</xdr:rowOff>
                  </from>
                  <to>
                    <xdr:col>8</xdr:col>
                    <xdr:colOff>47625</xdr:colOff>
                    <xdr:row>45</xdr:row>
                    <xdr:rowOff>266700</xdr:rowOff>
                  </to>
                </anchor>
              </controlPr>
            </control>
          </mc:Choice>
        </mc:AlternateContent>
        <mc:AlternateContent xmlns:mc="http://schemas.openxmlformats.org/markup-compatibility/2006">
          <mc:Choice Requires="x14">
            <control shapeId="392203" r:id="rId14" name="Check Box 11">
              <controlPr defaultSize="0" autoFill="0" autoLine="0" autoPict="0">
                <anchor moveWithCells="1">
                  <from>
                    <xdr:col>8</xdr:col>
                    <xdr:colOff>9525</xdr:colOff>
                    <xdr:row>44</xdr:row>
                    <xdr:rowOff>38100</xdr:rowOff>
                  </from>
                  <to>
                    <xdr:col>8</xdr:col>
                    <xdr:colOff>476250</xdr:colOff>
                    <xdr:row>44</xdr:row>
                    <xdr:rowOff>285750</xdr:rowOff>
                  </to>
                </anchor>
              </controlPr>
            </control>
          </mc:Choice>
        </mc:AlternateContent>
        <mc:AlternateContent xmlns:mc="http://schemas.openxmlformats.org/markup-compatibility/2006">
          <mc:Choice Requires="x14">
            <control shapeId="392204" r:id="rId15" name="Check Box 12">
              <controlPr defaultSize="0" autoFill="0" autoLine="0" autoPict="0">
                <anchor moveWithCells="1">
                  <from>
                    <xdr:col>8</xdr:col>
                    <xdr:colOff>9525</xdr:colOff>
                    <xdr:row>45</xdr:row>
                    <xdr:rowOff>38100</xdr:rowOff>
                  </from>
                  <to>
                    <xdr:col>8</xdr:col>
                    <xdr:colOff>476250</xdr:colOff>
                    <xdr:row>45</xdr:row>
                    <xdr:rowOff>285750</xdr:rowOff>
                  </to>
                </anchor>
              </controlPr>
            </control>
          </mc:Choice>
        </mc:AlternateContent>
        <mc:AlternateContent xmlns:mc="http://schemas.openxmlformats.org/markup-compatibility/2006">
          <mc:Choice Requires="x14">
            <control shapeId="392205" r:id="rId16" name="Check Box 13">
              <controlPr defaultSize="0" autoFill="0" autoLine="0" autoPict="0">
                <anchor moveWithCells="1">
                  <from>
                    <xdr:col>22</xdr:col>
                    <xdr:colOff>438150</xdr:colOff>
                    <xdr:row>4</xdr:row>
                    <xdr:rowOff>28575</xdr:rowOff>
                  </from>
                  <to>
                    <xdr:col>23</xdr:col>
                    <xdr:colOff>171450</xdr:colOff>
                    <xdr:row>5</xdr:row>
                    <xdr:rowOff>28575</xdr:rowOff>
                  </to>
                </anchor>
              </controlPr>
            </control>
          </mc:Choice>
        </mc:AlternateContent>
        <mc:AlternateContent xmlns:mc="http://schemas.openxmlformats.org/markup-compatibility/2006">
          <mc:Choice Requires="x14">
            <control shapeId="392206" r:id="rId17" name="Check Box 14">
              <controlPr defaultSize="0" autoFill="0" autoLine="0" autoPict="0">
                <anchor moveWithCells="1">
                  <from>
                    <xdr:col>22</xdr:col>
                    <xdr:colOff>447675</xdr:colOff>
                    <xdr:row>5</xdr:row>
                    <xdr:rowOff>9525</xdr:rowOff>
                  </from>
                  <to>
                    <xdr:col>23</xdr:col>
                    <xdr:colOff>171450</xdr:colOff>
                    <xdr:row>6</xdr:row>
                    <xdr:rowOff>0</xdr:rowOff>
                  </to>
                </anchor>
              </controlPr>
            </control>
          </mc:Choice>
        </mc:AlternateContent>
        <mc:AlternateContent xmlns:mc="http://schemas.openxmlformats.org/markup-compatibility/2006">
          <mc:Choice Requires="x14">
            <control shapeId="392207" r:id="rId18" name="Check Box 15">
              <controlPr defaultSize="0" autoFill="0" autoLine="0" autoPict="0">
                <anchor moveWithCells="1">
                  <from>
                    <xdr:col>22</xdr:col>
                    <xdr:colOff>438150</xdr:colOff>
                    <xdr:row>6</xdr:row>
                    <xdr:rowOff>28575</xdr:rowOff>
                  </from>
                  <to>
                    <xdr:col>23</xdr:col>
                    <xdr:colOff>171450</xdr:colOff>
                    <xdr:row>7</xdr:row>
                    <xdr:rowOff>28575</xdr:rowOff>
                  </to>
                </anchor>
              </controlPr>
            </control>
          </mc:Choice>
        </mc:AlternateContent>
        <mc:AlternateContent xmlns:mc="http://schemas.openxmlformats.org/markup-compatibility/2006">
          <mc:Choice Requires="x14">
            <control shapeId="392208" r:id="rId19" name="Check Box 16">
              <controlPr defaultSize="0" autoFill="0" autoLine="0" autoPict="0">
                <anchor moveWithCells="1">
                  <from>
                    <xdr:col>22</xdr:col>
                    <xdr:colOff>447675</xdr:colOff>
                    <xdr:row>7</xdr:row>
                    <xdr:rowOff>9525</xdr:rowOff>
                  </from>
                  <to>
                    <xdr:col>23</xdr:col>
                    <xdr:colOff>171450</xdr:colOff>
                    <xdr:row>8</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DF82-D5AB-404D-B0E2-F84561901D3D}">
  <sheetPr>
    <pageSetUpPr fitToPage="1"/>
  </sheetPr>
  <dimension ref="A1:U28"/>
  <sheetViews>
    <sheetView zoomScale="80" zoomScaleNormal="80" zoomScaleSheetLayoutView="100" workbookViewId="0">
      <selection activeCell="W9" sqref="W9"/>
    </sheetView>
  </sheetViews>
  <sheetFormatPr defaultColWidth="8.125" defaultRowHeight="24" customHeight="1"/>
  <cols>
    <col min="1" max="1" width="7.5" style="106" customWidth="1"/>
    <col min="2" max="9" width="8" style="106" customWidth="1"/>
    <col min="10" max="10" width="2" style="106" customWidth="1"/>
    <col min="11" max="18" width="8" style="106" customWidth="1"/>
    <col min="19" max="16384" width="8.125" style="106"/>
  </cols>
  <sheetData>
    <row r="1" spans="1:21" ht="24" customHeight="1" thickBot="1">
      <c r="A1" s="1999" t="s">
        <v>2541</v>
      </c>
      <c r="B1" s="1999"/>
      <c r="C1" s="1999"/>
      <c r="D1" s="1999"/>
      <c r="E1" s="1999"/>
      <c r="F1" s="1999"/>
      <c r="G1" s="1999"/>
      <c r="H1" s="1999"/>
      <c r="I1" s="1999"/>
      <c r="J1" s="1999"/>
      <c r="K1" s="1999"/>
      <c r="L1" s="1999"/>
      <c r="M1" s="1999"/>
      <c r="N1" s="1999"/>
      <c r="O1" s="1999"/>
      <c r="P1" s="1999"/>
      <c r="Q1" s="1999"/>
      <c r="R1" s="1999"/>
      <c r="S1" s="1999"/>
      <c r="T1" s="105"/>
      <c r="U1" s="105"/>
    </row>
    <row r="2" spans="1:21" ht="24" customHeight="1" thickTop="1" thickBot="1">
      <c r="D2" s="995"/>
      <c r="E2" s="995"/>
      <c r="F2" s="995"/>
      <c r="G2" s="995"/>
      <c r="H2" s="995"/>
      <c r="I2" s="995"/>
      <c r="J2" s="995"/>
      <c r="K2" s="1130"/>
      <c r="L2" s="1130"/>
      <c r="M2" s="1110" t="s">
        <v>678</v>
      </c>
      <c r="N2" s="1111"/>
      <c r="O2" s="1131"/>
      <c r="P2" s="1132"/>
      <c r="Q2" s="1133" t="s">
        <v>2519</v>
      </c>
      <c r="R2" s="1001"/>
      <c r="S2" s="1134"/>
      <c r="T2" s="913"/>
      <c r="U2" s="913"/>
    </row>
    <row r="3" spans="1:21" ht="26.25" customHeight="1" thickTop="1" thickBot="1">
      <c r="A3" s="1135" t="s">
        <v>737</v>
      </c>
      <c r="B3" s="1136"/>
      <c r="C3" s="1136"/>
      <c r="D3" s="995"/>
      <c r="E3" s="995"/>
      <c r="F3" s="995"/>
      <c r="G3" s="995"/>
      <c r="H3" s="995"/>
      <c r="I3" s="995"/>
      <c r="J3" s="995"/>
      <c r="K3" s="2000" t="s">
        <v>2521</v>
      </c>
      <c r="L3" s="2000"/>
      <c r="M3" s="2001" t="s">
        <v>2522</v>
      </c>
      <c r="N3" s="2001"/>
      <c r="O3" s="2001"/>
      <c r="P3" s="2001"/>
      <c r="Q3" s="2001"/>
      <c r="R3" s="2001"/>
      <c r="S3" s="2001"/>
    </row>
    <row r="4" spans="1:21" ht="24" customHeight="1" thickTop="1" thickBot="1">
      <c r="A4" s="2002" t="s">
        <v>738</v>
      </c>
      <c r="B4" s="2002"/>
      <c r="C4" s="2002"/>
      <c r="D4" s="2002"/>
      <c r="E4" s="2002"/>
      <c r="G4" s="2003" t="s">
        <v>739</v>
      </c>
      <c r="H4" s="2004"/>
      <c r="I4" s="2004"/>
      <c r="J4" s="2005"/>
      <c r="K4" s="1137" t="str">
        <f>IF('別紙様式１－１'!AC4="","",'別紙様式１－１'!AC4)</f>
        <v/>
      </c>
      <c r="L4" s="1004" t="str">
        <f>IF('別紙様式１－１'!AD4="","",'別紙様式１－１'!AD4)</f>
        <v/>
      </c>
      <c r="M4" s="1138" t="str">
        <f>IF('別紙様式１－１'!AE4="","",'別紙様式１－１'!AE4)</f>
        <v/>
      </c>
      <c r="N4" s="1007" t="str">
        <f>IF('別紙様式１－１'!AF4="","",'別紙様式１－１'!AF4)</f>
        <v/>
      </c>
      <c r="O4" s="1139" t="str">
        <f>IF('別紙様式１－１'!AG4="","",'別紙様式１－１'!AG4)</f>
        <v/>
      </c>
      <c r="P4" s="1139" t="str">
        <f>IF('別紙様式１－１'!AH4="","",'別紙様式１－１'!AH4)</f>
        <v/>
      </c>
      <c r="Q4" s="1139" t="str">
        <f>IF('別紙様式１－１'!AI4="","",'別紙様式１－１'!AI4)</f>
        <v/>
      </c>
      <c r="R4" s="1007" t="str">
        <f>IF('別紙様式１－１'!AJ4="","",'別紙様式１－１'!AJ4)</f>
        <v/>
      </c>
      <c r="S4" s="1007" t="str">
        <f>IF('別紙様式１－１'!AK4="","",'別紙様式１－１'!AK4)</f>
        <v/>
      </c>
    </row>
    <row r="5" spans="1:21" ht="9" customHeight="1">
      <c r="A5" s="1128"/>
      <c r="B5" s="1136"/>
      <c r="C5" s="1136"/>
      <c r="D5" s="1136"/>
      <c r="E5" s="1136"/>
      <c r="F5" s="1140"/>
      <c r="G5" s="1140"/>
      <c r="H5" s="1140"/>
    </row>
    <row r="6" spans="1:21" ht="18" customHeight="1" thickBot="1">
      <c r="B6" s="1128"/>
      <c r="C6" s="1128"/>
      <c r="D6" s="1141"/>
      <c r="E6" s="1141"/>
      <c r="F6" s="1141"/>
      <c r="G6" s="1141"/>
      <c r="H6" s="1128"/>
      <c r="I6" s="1128"/>
      <c r="J6" s="107"/>
      <c r="K6" s="1128"/>
      <c r="L6" s="1128"/>
      <c r="M6" s="1128"/>
      <c r="N6" s="1128"/>
    </row>
    <row r="7" spans="1:21" s="1128" customFormat="1" ht="32.25" customHeight="1">
      <c r="B7" s="1972" t="s">
        <v>740</v>
      </c>
      <c r="C7" s="1973"/>
      <c r="D7" s="1976" t="s">
        <v>2542</v>
      </c>
      <c r="E7" s="1976"/>
      <c r="F7" s="1976"/>
      <c r="G7" s="1976"/>
      <c r="H7" s="1976"/>
      <c r="I7" s="1977"/>
      <c r="J7" s="107"/>
      <c r="K7" s="1978" t="s">
        <v>2543</v>
      </c>
      <c r="L7" s="1979"/>
      <c r="M7" s="1976" t="s">
        <v>2542</v>
      </c>
      <c r="N7" s="1976"/>
      <c r="O7" s="1976"/>
      <c r="P7" s="1976"/>
      <c r="Q7" s="1976"/>
      <c r="R7" s="1977"/>
    </row>
    <row r="8" spans="1:21" ht="32.25" customHeight="1">
      <c r="B8" s="1974"/>
      <c r="C8" s="1975"/>
      <c r="D8" s="1982"/>
      <c r="E8" s="1982"/>
      <c r="F8" s="1982"/>
      <c r="G8" s="1982"/>
      <c r="H8" s="1982"/>
      <c r="I8" s="1983"/>
      <c r="J8" s="107"/>
      <c r="K8" s="1980"/>
      <c r="L8" s="1981"/>
      <c r="M8" s="1984"/>
      <c r="N8" s="1985"/>
      <c r="O8" s="1985"/>
      <c r="P8" s="1985"/>
      <c r="Q8" s="1985"/>
      <c r="R8" s="1986"/>
    </row>
    <row r="9" spans="1:21" ht="38.25" customHeight="1">
      <c r="B9" s="1974"/>
      <c r="C9" s="1975"/>
      <c r="D9" s="1990" t="s">
        <v>741</v>
      </c>
      <c r="E9" s="1991"/>
      <c r="F9" s="1991"/>
      <c r="G9" s="1992"/>
      <c r="H9" s="1987"/>
      <c r="I9" s="1989"/>
      <c r="J9" s="107"/>
      <c r="K9" s="1980"/>
      <c r="L9" s="1981"/>
      <c r="M9" s="1987"/>
      <c r="N9" s="1988"/>
      <c r="O9" s="1988"/>
      <c r="P9" s="1988"/>
      <c r="Q9" s="1988"/>
      <c r="R9" s="1989"/>
    </row>
    <row r="10" spans="1:21" ht="32.25" customHeight="1">
      <c r="B10" s="1974"/>
      <c r="C10" s="1975"/>
      <c r="D10" s="1993" t="s">
        <v>742</v>
      </c>
      <c r="E10" s="1994"/>
      <c r="F10" s="1994"/>
      <c r="G10" s="1994"/>
      <c r="H10" s="1994"/>
      <c r="I10" s="1995"/>
      <c r="J10" s="107"/>
      <c r="K10" s="1980"/>
      <c r="L10" s="1981"/>
      <c r="M10" s="1993" t="s">
        <v>743</v>
      </c>
      <c r="N10" s="1994"/>
      <c r="O10" s="1994"/>
      <c r="P10" s="1994"/>
      <c r="Q10" s="1994"/>
      <c r="R10" s="1995"/>
    </row>
    <row r="11" spans="1:21" ht="32.25" customHeight="1" thickBot="1">
      <c r="B11" s="1974"/>
      <c r="C11" s="1975"/>
      <c r="D11" s="1996" t="s">
        <v>744</v>
      </c>
      <c r="E11" s="1997"/>
      <c r="F11" s="1997"/>
      <c r="G11" s="1997" t="s">
        <v>745</v>
      </c>
      <c r="H11" s="1997"/>
      <c r="I11" s="1998"/>
      <c r="J11" s="107"/>
      <c r="K11" s="1980"/>
      <c r="L11" s="1981"/>
      <c r="M11" s="1996" t="s">
        <v>744</v>
      </c>
      <c r="N11" s="1997"/>
      <c r="O11" s="1997"/>
      <c r="P11" s="1997" t="s">
        <v>745</v>
      </c>
      <c r="Q11" s="1997"/>
      <c r="R11" s="1998"/>
    </row>
    <row r="12" spans="1:21" ht="54.75" customHeight="1">
      <c r="A12" s="1853"/>
      <c r="B12" s="2006" t="s">
        <v>746</v>
      </c>
      <c r="C12" s="2007"/>
      <c r="D12" s="2006" t="s">
        <v>2544</v>
      </c>
      <c r="E12" s="2012"/>
      <c r="F12" s="2012"/>
      <c r="G12" s="2012"/>
      <c r="H12" s="2012"/>
      <c r="I12" s="2013"/>
      <c r="J12" s="107"/>
      <c r="K12" s="2006" t="s">
        <v>747</v>
      </c>
      <c r="L12" s="2007"/>
      <c r="M12" s="2006" t="s">
        <v>2544</v>
      </c>
      <c r="N12" s="2012"/>
      <c r="O12" s="2012"/>
      <c r="P12" s="2012"/>
      <c r="Q12" s="2012"/>
      <c r="R12" s="2013"/>
    </row>
    <row r="13" spans="1:21" ht="32.25" customHeight="1">
      <c r="A13" s="1853"/>
      <c r="B13" s="2008"/>
      <c r="C13" s="2009"/>
      <c r="D13" s="2014" t="s">
        <v>748</v>
      </c>
      <c r="E13" s="2015"/>
      <c r="F13" s="2020" t="s">
        <v>749</v>
      </c>
      <c r="G13" s="2015"/>
      <c r="H13" s="2020" t="s">
        <v>2545</v>
      </c>
      <c r="I13" s="2023"/>
      <c r="J13" s="107"/>
      <c r="K13" s="2008"/>
      <c r="L13" s="2009"/>
      <c r="M13" s="2014" t="s">
        <v>748</v>
      </c>
      <c r="N13" s="2015"/>
      <c r="O13" s="2020" t="s">
        <v>749</v>
      </c>
      <c r="P13" s="2015"/>
      <c r="Q13" s="2020" t="s">
        <v>2546</v>
      </c>
      <c r="R13" s="2023"/>
    </row>
    <row r="14" spans="1:21" ht="32.25" customHeight="1">
      <c r="A14" s="1853"/>
      <c r="B14" s="2008"/>
      <c r="C14" s="2009"/>
      <c r="D14" s="2016"/>
      <c r="E14" s="2017"/>
      <c r="F14" s="2021"/>
      <c r="G14" s="2017"/>
      <c r="H14" s="2021"/>
      <c r="I14" s="2024"/>
      <c r="J14" s="107"/>
      <c r="K14" s="2008"/>
      <c r="L14" s="2009"/>
      <c r="M14" s="2016"/>
      <c r="N14" s="2017"/>
      <c r="O14" s="2021"/>
      <c r="P14" s="2017"/>
      <c r="Q14" s="2021"/>
      <c r="R14" s="2024"/>
    </row>
    <row r="15" spans="1:21" ht="32.25" customHeight="1">
      <c r="A15" s="1853"/>
      <c r="B15" s="2008"/>
      <c r="C15" s="2009"/>
      <c r="D15" s="2016"/>
      <c r="E15" s="2017"/>
      <c r="F15" s="2021"/>
      <c r="G15" s="2017"/>
      <c r="H15" s="2021"/>
      <c r="I15" s="2024"/>
      <c r="J15" s="107"/>
      <c r="K15" s="2008"/>
      <c r="L15" s="2009"/>
      <c r="M15" s="2016"/>
      <c r="N15" s="2017"/>
      <c r="O15" s="2021"/>
      <c r="P15" s="2017"/>
      <c r="Q15" s="2021"/>
      <c r="R15" s="2024"/>
    </row>
    <row r="16" spans="1:21" ht="32.25" customHeight="1">
      <c r="A16" s="1853"/>
      <c r="B16" s="2008"/>
      <c r="C16" s="2009"/>
      <c r="D16" s="2016"/>
      <c r="E16" s="2017"/>
      <c r="F16" s="2021"/>
      <c r="G16" s="2017"/>
      <c r="H16" s="2021"/>
      <c r="I16" s="2024"/>
      <c r="J16" s="107"/>
      <c r="K16" s="2008"/>
      <c r="L16" s="2009"/>
      <c r="M16" s="2016"/>
      <c r="N16" s="2017"/>
      <c r="O16" s="2021"/>
      <c r="P16" s="2017"/>
      <c r="Q16" s="2021"/>
      <c r="R16" s="2024"/>
    </row>
    <row r="17" spans="1:18" ht="63" customHeight="1" thickBot="1">
      <c r="A17" s="1853"/>
      <c r="B17" s="2010"/>
      <c r="C17" s="2011"/>
      <c r="D17" s="2018"/>
      <c r="E17" s="2019"/>
      <c r="F17" s="2022"/>
      <c r="G17" s="2019"/>
      <c r="H17" s="2022"/>
      <c r="I17" s="2025"/>
      <c r="J17" s="107"/>
      <c r="K17" s="2010"/>
      <c r="L17" s="2011"/>
      <c r="M17" s="2018"/>
      <c r="N17" s="2019"/>
      <c r="O17" s="2022"/>
      <c r="P17" s="2019"/>
      <c r="Q17" s="2022"/>
      <c r="R17" s="2025"/>
    </row>
    <row r="18" spans="1:18" ht="78.75" customHeight="1" thickBot="1">
      <c r="A18" s="108"/>
      <c r="B18" s="1142"/>
      <c r="C18" s="1143" t="s">
        <v>2547</v>
      </c>
      <c r="D18" s="1142"/>
      <c r="E18" s="1144" t="s">
        <v>750</v>
      </c>
      <c r="F18" s="1145"/>
      <c r="G18" s="1144" t="s">
        <v>750</v>
      </c>
      <c r="H18" s="1146" t="str">
        <f>IF(B18=0,"",IF(D18=0,"",IF(D18="","",(ROUNDDOWN(F18/D18*100,1)))))</f>
        <v/>
      </c>
      <c r="I18" s="1147" t="s">
        <v>570</v>
      </c>
      <c r="J18" s="107"/>
      <c r="K18" s="1148"/>
      <c r="L18" s="1143" t="s">
        <v>2547</v>
      </c>
      <c r="M18" s="1148"/>
      <c r="N18" s="1144" t="s">
        <v>750</v>
      </c>
      <c r="O18" s="1145"/>
      <c r="P18" s="1149" t="s">
        <v>751</v>
      </c>
      <c r="Q18" s="1146" t="str">
        <f>IF(K18="","",IF(M18="","",IF(M18="","",(ROUNDDOWN(O18/M18*100,1)))))</f>
        <v/>
      </c>
      <c r="R18" s="1147" t="s">
        <v>570</v>
      </c>
    </row>
    <row r="19" spans="1:18" ht="33.75" customHeight="1" thickBot="1">
      <c r="A19" s="108"/>
      <c r="B19" s="2027" t="s">
        <v>707</v>
      </c>
      <c r="C19" s="2028"/>
      <c r="D19" s="2029"/>
      <c r="E19" s="1150" t="s">
        <v>561</v>
      </c>
      <c r="F19" s="1150" t="s">
        <v>562</v>
      </c>
      <c r="G19" s="1150" t="s">
        <v>563</v>
      </c>
      <c r="H19" s="1150" t="s">
        <v>564</v>
      </c>
      <c r="I19" s="1147"/>
      <c r="J19" s="107"/>
      <c r="K19" s="2027" t="s">
        <v>707</v>
      </c>
      <c r="L19" s="2028"/>
      <c r="M19" s="2029"/>
      <c r="N19" s="1150" t="s">
        <v>561</v>
      </c>
      <c r="O19" s="1150" t="s">
        <v>562</v>
      </c>
      <c r="P19" s="1150" t="s">
        <v>563</v>
      </c>
      <c r="Q19" s="1150" t="s">
        <v>564</v>
      </c>
      <c r="R19" s="1147"/>
    </row>
    <row r="20" spans="1:18" ht="24" customHeight="1">
      <c r="A20" s="108"/>
      <c r="B20" s="1151"/>
      <c r="C20" s="1151"/>
      <c r="D20" s="1151"/>
      <c r="E20" s="1151"/>
      <c r="F20" s="108"/>
      <c r="G20" s="1151"/>
      <c r="H20" s="1151"/>
      <c r="I20" s="1151"/>
      <c r="J20" s="107"/>
      <c r="K20" s="108"/>
      <c r="L20" s="1151"/>
      <c r="M20" s="1151"/>
      <c r="N20" s="1151"/>
      <c r="O20" s="1151"/>
      <c r="P20" s="2026"/>
      <c r="Q20" s="2026"/>
    </row>
    <row r="21" spans="1:18" ht="24" customHeight="1">
      <c r="A21" s="108"/>
      <c r="B21" s="1151"/>
      <c r="C21" s="1151"/>
      <c r="D21" s="1151"/>
      <c r="E21" s="1151"/>
      <c r="F21" s="108"/>
      <c r="G21" s="1151"/>
      <c r="H21" s="1151"/>
      <c r="I21" s="1151"/>
      <c r="J21" s="1151"/>
      <c r="K21" s="108"/>
      <c r="L21" s="1151"/>
      <c r="M21" s="1151"/>
      <c r="N21" s="1151"/>
      <c r="O21" s="1151"/>
      <c r="P21" s="2026"/>
      <c r="Q21" s="2026"/>
    </row>
    <row r="22" spans="1:18" ht="24" customHeight="1">
      <c r="A22" s="108"/>
      <c r="B22" s="1151"/>
      <c r="C22" s="1151"/>
      <c r="D22" s="1151"/>
      <c r="E22" s="1151"/>
      <c r="F22" s="108"/>
      <c r="G22" s="1151"/>
      <c r="H22" s="1151"/>
      <c r="I22" s="1151"/>
      <c r="J22" s="1151"/>
      <c r="K22" s="108"/>
      <c r="L22" s="1151"/>
      <c r="M22" s="1151"/>
      <c r="N22" s="1151"/>
      <c r="O22" s="1151"/>
      <c r="P22" s="2026"/>
      <c r="Q22" s="2026"/>
    </row>
    <row r="23" spans="1:18" ht="24" customHeight="1">
      <c r="A23" s="108"/>
      <c r="B23" s="1151"/>
      <c r="C23" s="1151"/>
      <c r="D23" s="1151"/>
      <c r="E23" s="1151"/>
      <c r="F23" s="108"/>
      <c r="G23" s="1151"/>
      <c r="H23" s="1151"/>
      <c r="I23" s="1151"/>
      <c r="J23" s="1151"/>
      <c r="K23" s="108"/>
      <c r="L23" s="1151"/>
      <c r="M23" s="1151"/>
      <c r="N23" s="1151"/>
      <c r="O23" s="1151"/>
      <c r="P23" s="2026"/>
      <c r="Q23" s="2026"/>
    </row>
    <row r="24" spans="1:18" ht="24" customHeight="1">
      <c r="A24" s="108"/>
      <c r="B24" s="1151"/>
      <c r="C24" s="1151"/>
      <c r="D24" s="1151"/>
      <c r="E24" s="1151"/>
      <c r="F24" s="108"/>
      <c r="G24" s="1151"/>
      <c r="H24" s="1151"/>
      <c r="I24" s="1151"/>
      <c r="J24" s="1151"/>
      <c r="K24" s="108"/>
      <c r="L24" s="1151"/>
      <c r="M24" s="1151"/>
      <c r="N24" s="1151"/>
      <c r="O24" s="1151"/>
      <c r="P24" s="2026"/>
      <c r="Q24" s="2026"/>
    </row>
    <row r="25" spans="1:18" ht="24" customHeight="1">
      <c r="A25" s="108"/>
      <c r="B25" s="1151"/>
      <c r="C25" s="1151"/>
      <c r="D25" s="1151"/>
      <c r="E25" s="1151"/>
      <c r="F25" s="108"/>
      <c r="G25" s="1151"/>
      <c r="H25" s="1151"/>
      <c r="I25" s="1151"/>
      <c r="J25" s="1151"/>
      <c r="K25" s="108"/>
      <c r="L25" s="1151"/>
      <c r="M25" s="1151"/>
      <c r="N25" s="1151"/>
      <c r="O25" s="1151"/>
      <c r="P25" s="2026"/>
      <c r="Q25" s="2026"/>
    </row>
    <row r="26" spans="1:18" ht="24" customHeight="1">
      <c r="A26" s="108"/>
      <c r="B26" s="1151"/>
      <c r="C26" s="1151"/>
      <c r="D26" s="1151"/>
      <c r="E26" s="1151"/>
      <c r="F26" s="108"/>
      <c r="G26" s="1151"/>
      <c r="H26" s="1151"/>
      <c r="I26" s="1151"/>
      <c r="J26" s="1151"/>
      <c r="K26" s="108"/>
      <c r="L26" s="1151"/>
      <c r="M26" s="1151"/>
      <c r="N26" s="1151"/>
      <c r="O26" s="1151"/>
      <c r="P26" s="2026"/>
      <c r="Q26" s="2026"/>
    </row>
    <row r="27" spans="1:18" ht="24" customHeight="1">
      <c r="A27" s="108"/>
      <c r="B27" s="1151"/>
      <c r="C27" s="1151"/>
      <c r="D27" s="1151"/>
      <c r="E27" s="1151"/>
      <c r="F27" s="108"/>
      <c r="G27" s="1151"/>
      <c r="H27" s="1151"/>
      <c r="I27" s="1151"/>
      <c r="J27" s="1151"/>
      <c r="K27" s="108"/>
      <c r="L27" s="1151"/>
      <c r="M27" s="1151"/>
      <c r="N27" s="1151"/>
      <c r="O27" s="1151"/>
      <c r="P27" s="2026"/>
      <c r="Q27" s="2026"/>
    </row>
    <row r="28" spans="1:18" ht="24" customHeight="1">
      <c r="A28" s="108"/>
      <c r="B28" s="1151"/>
      <c r="C28" s="1151"/>
      <c r="D28" s="1151"/>
      <c r="E28" s="1151"/>
      <c r="F28" s="108"/>
      <c r="G28" s="1151"/>
      <c r="H28" s="1151"/>
      <c r="I28" s="1151"/>
      <c r="J28" s="1151"/>
      <c r="K28" s="108"/>
      <c r="L28" s="1151"/>
      <c r="M28" s="1151"/>
      <c r="N28" s="1151"/>
      <c r="O28" s="1151"/>
      <c r="P28" s="2026"/>
      <c r="Q28" s="2026"/>
    </row>
  </sheetData>
  <mergeCells count="41">
    <mergeCell ref="P28:Q28"/>
    <mergeCell ref="Q13:R17"/>
    <mergeCell ref="B19:D19"/>
    <mergeCell ref="K19:M19"/>
    <mergeCell ref="P20:Q20"/>
    <mergeCell ref="P21:Q21"/>
    <mergeCell ref="P22:Q22"/>
    <mergeCell ref="P23:Q23"/>
    <mergeCell ref="P24:Q24"/>
    <mergeCell ref="P25:Q25"/>
    <mergeCell ref="P26:Q26"/>
    <mergeCell ref="P27:Q27"/>
    <mergeCell ref="A12:A17"/>
    <mergeCell ref="B12:C17"/>
    <mergeCell ref="D12:I12"/>
    <mergeCell ref="K12:L17"/>
    <mergeCell ref="M12:R12"/>
    <mergeCell ref="D13:E17"/>
    <mergeCell ref="F13:G17"/>
    <mergeCell ref="H13:I17"/>
    <mergeCell ref="M13:N17"/>
    <mergeCell ref="O13:P17"/>
    <mergeCell ref="A1:S1"/>
    <mergeCell ref="K3:L3"/>
    <mergeCell ref="M3:S3"/>
    <mergeCell ref="A4:E4"/>
    <mergeCell ref="G4:J4"/>
    <mergeCell ref="B7:C11"/>
    <mergeCell ref="D7:I7"/>
    <mergeCell ref="K7:L11"/>
    <mergeCell ref="M7:R7"/>
    <mergeCell ref="D8:I8"/>
    <mergeCell ref="M8:R9"/>
    <mergeCell ref="D9:G9"/>
    <mergeCell ref="H9:I9"/>
    <mergeCell ref="D10:I10"/>
    <mergeCell ref="M10:R10"/>
    <mergeCell ref="D11:F11"/>
    <mergeCell ref="G11:I11"/>
    <mergeCell ref="M11:O11"/>
    <mergeCell ref="P11:R11"/>
  </mergeCells>
  <phoneticPr fontId="1"/>
  <printOptions horizontalCentered="1" verticalCentered="1"/>
  <pageMargins left="0" right="0" top="0" bottom="0" header="0.31496062992125984" footer="0.31496062992125984"/>
  <pageSetup paperSize="9" scale="82"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Check Box 1">
              <controlPr defaultSize="0" autoFill="0" autoLine="0" autoPict="0">
                <anchor moveWithCells="1">
                  <from>
                    <xdr:col>3</xdr:col>
                    <xdr:colOff>438150</xdr:colOff>
                    <xdr:row>10</xdr:row>
                    <xdr:rowOff>47625</xdr:rowOff>
                  </from>
                  <to>
                    <xdr:col>4</xdr:col>
                    <xdr:colOff>66675</xdr:colOff>
                    <xdr:row>10</xdr:row>
                    <xdr:rowOff>352425</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6</xdr:col>
                    <xdr:colOff>342900</xdr:colOff>
                    <xdr:row>10</xdr:row>
                    <xdr:rowOff>38100</xdr:rowOff>
                  </from>
                  <to>
                    <xdr:col>6</xdr:col>
                    <xdr:colOff>581025</xdr:colOff>
                    <xdr:row>10</xdr:row>
                    <xdr:rowOff>342900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12</xdr:col>
                    <xdr:colOff>438150</xdr:colOff>
                    <xdr:row>10</xdr:row>
                    <xdr:rowOff>47625</xdr:rowOff>
                  </from>
                  <to>
                    <xdr:col>13</xdr:col>
                    <xdr:colOff>66675</xdr:colOff>
                    <xdr:row>10</xdr:row>
                    <xdr:rowOff>352425</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15</xdr:col>
                    <xdr:colOff>342900</xdr:colOff>
                    <xdr:row>10</xdr:row>
                    <xdr:rowOff>38100</xdr:rowOff>
                  </from>
                  <to>
                    <xdr:col>15</xdr:col>
                    <xdr:colOff>581025</xdr:colOff>
                    <xdr:row>10</xdr:row>
                    <xdr:rowOff>342900</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5</xdr:col>
                    <xdr:colOff>95250</xdr:colOff>
                    <xdr:row>18</xdr:row>
                    <xdr:rowOff>47625</xdr:rowOff>
                  </from>
                  <to>
                    <xdr:col>5</xdr:col>
                    <xdr:colOff>323850</xdr:colOff>
                    <xdr:row>18</xdr:row>
                    <xdr:rowOff>361950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6</xdr:col>
                    <xdr:colOff>95250</xdr:colOff>
                    <xdr:row>18</xdr:row>
                    <xdr:rowOff>47625</xdr:rowOff>
                  </from>
                  <to>
                    <xdr:col>6</xdr:col>
                    <xdr:colOff>323850</xdr:colOff>
                    <xdr:row>18</xdr:row>
                    <xdr:rowOff>361950</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7</xdr:col>
                    <xdr:colOff>95250</xdr:colOff>
                    <xdr:row>18</xdr:row>
                    <xdr:rowOff>47625</xdr:rowOff>
                  </from>
                  <to>
                    <xdr:col>7</xdr:col>
                    <xdr:colOff>323850</xdr:colOff>
                    <xdr:row>18</xdr:row>
                    <xdr:rowOff>361950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4</xdr:col>
                    <xdr:colOff>95250</xdr:colOff>
                    <xdr:row>18</xdr:row>
                    <xdr:rowOff>47625</xdr:rowOff>
                  </from>
                  <to>
                    <xdr:col>4</xdr:col>
                    <xdr:colOff>323850</xdr:colOff>
                    <xdr:row>18</xdr:row>
                    <xdr:rowOff>352425</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14</xdr:col>
                    <xdr:colOff>95250</xdr:colOff>
                    <xdr:row>18</xdr:row>
                    <xdr:rowOff>47625</xdr:rowOff>
                  </from>
                  <to>
                    <xdr:col>14</xdr:col>
                    <xdr:colOff>323850</xdr:colOff>
                    <xdr:row>18</xdr:row>
                    <xdr:rowOff>352425</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15</xdr:col>
                    <xdr:colOff>95250</xdr:colOff>
                    <xdr:row>18</xdr:row>
                    <xdr:rowOff>47625</xdr:rowOff>
                  </from>
                  <to>
                    <xdr:col>15</xdr:col>
                    <xdr:colOff>323850</xdr:colOff>
                    <xdr:row>18</xdr:row>
                    <xdr:rowOff>352425</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16</xdr:col>
                    <xdr:colOff>95250</xdr:colOff>
                    <xdr:row>18</xdr:row>
                    <xdr:rowOff>47625</xdr:rowOff>
                  </from>
                  <to>
                    <xdr:col>16</xdr:col>
                    <xdr:colOff>323850</xdr:colOff>
                    <xdr:row>18</xdr:row>
                    <xdr:rowOff>352425</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13</xdr:col>
                    <xdr:colOff>95250</xdr:colOff>
                    <xdr:row>18</xdr:row>
                    <xdr:rowOff>47625</xdr:rowOff>
                  </from>
                  <to>
                    <xdr:col>13</xdr:col>
                    <xdr:colOff>323850</xdr:colOff>
                    <xdr:row>18</xdr:row>
                    <xdr:rowOff>352425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0EDC0-7038-4956-8E9B-704ECA8251AB}">
  <sheetPr>
    <pageSetUpPr fitToPage="1"/>
  </sheetPr>
  <dimension ref="A1:V34"/>
  <sheetViews>
    <sheetView zoomScale="85" zoomScaleNormal="85" zoomScaleSheetLayoutView="98" zoomScalePageLayoutView="85" workbookViewId="0">
      <selection activeCell="U11" sqref="U11"/>
    </sheetView>
  </sheetViews>
  <sheetFormatPr defaultColWidth="8.125" defaultRowHeight="24" customHeight="1"/>
  <cols>
    <col min="1" max="7" width="8.125" style="106"/>
    <col min="8" max="8" width="8.125" style="106" customWidth="1"/>
    <col min="9" max="11" width="8.125" style="106"/>
    <col min="12" max="12" width="8.125" style="106" customWidth="1"/>
    <col min="13" max="17" width="8.125" style="106"/>
    <col min="18" max="18" width="8.125" style="106" customWidth="1"/>
    <col min="19" max="16384" width="8.125" style="106"/>
  </cols>
  <sheetData>
    <row r="1" spans="1:22" s="1153" customFormat="1" ht="27.95" customHeight="1" thickBot="1">
      <c r="A1" s="1152"/>
      <c r="B1" s="1999" t="s">
        <v>2548</v>
      </c>
      <c r="C1" s="1999"/>
      <c r="D1" s="1999"/>
      <c r="E1" s="1999"/>
      <c r="F1" s="1999"/>
      <c r="G1" s="1999"/>
      <c r="H1" s="1999"/>
      <c r="I1" s="1999"/>
      <c r="J1" s="1999"/>
      <c r="K1" s="1999"/>
      <c r="L1" s="1999"/>
      <c r="M1" s="1999"/>
      <c r="N1" s="1999"/>
      <c r="O1" s="1999"/>
      <c r="P1" s="1999"/>
      <c r="Q1" s="1999"/>
    </row>
    <row r="2" spans="1:22" s="1153" customFormat="1" ht="27.95" customHeight="1" thickBot="1">
      <c r="A2" s="1152"/>
      <c r="B2" s="105"/>
      <c r="C2" s="1152"/>
      <c r="D2" s="1152"/>
      <c r="E2" s="1152"/>
      <c r="G2" s="1152"/>
      <c r="H2" s="1152"/>
      <c r="I2" s="1152"/>
      <c r="J2" s="1152"/>
      <c r="K2" s="1152"/>
      <c r="L2" s="1154" t="s">
        <v>678</v>
      </c>
      <c r="M2" s="1155"/>
      <c r="N2" s="1155"/>
      <c r="O2" s="1156"/>
      <c r="P2" s="1157" t="s">
        <v>2549</v>
      </c>
      <c r="Q2" s="1158"/>
      <c r="R2" s="1159"/>
    </row>
    <row r="3" spans="1:22" s="1153" customFormat="1" ht="24.75" customHeight="1" thickBot="1">
      <c r="A3" s="1160" t="s">
        <v>752</v>
      </c>
      <c r="B3" s="1161"/>
      <c r="C3" s="1161"/>
      <c r="D3" s="1161"/>
      <c r="J3" s="2000" t="s">
        <v>2521</v>
      </c>
      <c r="K3" s="2000"/>
      <c r="L3" s="2001" t="s">
        <v>2522</v>
      </c>
      <c r="M3" s="2001"/>
      <c r="N3" s="2001"/>
      <c r="O3" s="2001"/>
      <c r="P3" s="2001"/>
      <c r="Q3" s="2001"/>
      <c r="R3" s="2001"/>
    </row>
    <row r="4" spans="1:22" s="1153" customFormat="1" ht="27.75" customHeight="1" thickTop="1" thickBot="1">
      <c r="A4" s="1161" t="s">
        <v>753</v>
      </c>
      <c r="B4" s="1161"/>
      <c r="C4" s="1161"/>
      <c r="G4" s="2038" t="s">
        <v>739</v>
      </c>
      <c r="H4" s="2038"/>
      <c r="I4" s="2039"/>
      <c r="J4" s="1137" t="str">
        <f>IF('別紙様式１－１'!AC4="","",'別紙様式１－１'!AC4)</f>
        <v/>
      </c>
      <c r="K4" s="1004" t="str">
        <f>IF('別紙様式１－１'!AD4="","",'別紙様式１－１'!AD4)</f>
        <v/>
      </c>
      <c r="L4" s="1138" t="str">
        <f>IF('別紙様式１－１'!AE4="","",'別紙様式１－１'!AE4)</f>
        <v/>
      </c>
      <c r="M4" s="1007" t="str">
        <f>IF('別紙様式１－１'!AF4="","",'別紙様式１－１'!AF4)</f>
        <v/>
      </c>
      <c r="N4" s="1139" t="str">
        <f>IF('別紙様式１－１'!AG4="","",'別紙様式１－１'!AG4)</f>
        <v/>
      </c>
      <c r="O4" s="1139" t="str">
        <f>IF('別紙様式１－１'!AH4="","",'別紙様式１－１'!AH4)</f>
        <v/>
      </c>
      <c r="P4" s="1139" t="str">
        <f>IF('別紙様式１－１'!AI4="","",'別紙様式１－１'!AI4)</f>
        <v/>
      </c>
      <c r="Q4" s="1007" t="str">
        <f>IF('別紙様式１－１'!AJ4="","",'別紙様式１－１'!AJ4)</f>
        <v/>
      </c>
      <c r="R4" s="1007" t="str">
        <f>IF('別紙様式１－１'!AK4="","",'別紙様式１－１'!AK4)</f>
        <v/>
      </c>
    </row>
    <row r="5" spans="1:22" s="1153" customFormat="1" ht="13.5" customHeight="1">
      <c r="A5" s="1162"/>
      <c r="B5" s="1833" t="s">
        <v>754</v>
      </c>
      <c r="C5" s="1833"/>
      <c r="D5" s="1833"/>
      <c r="E5" s="1833"/>
      <c r="R5" s="107"/>
      <c r="S5" s="107"/>
    </row>
    <row r="6" spans="1:22" s="1153" customFormat="1" ht="13.5" customHeight="1">
      <c r="A6" s="1162"/>
      <c r="B6" s="1833"/>
      <c r="C6" s="1833"/>
      <c r="D6" s="1833"/>
      <c r="E6" s="1833"/>
      <c r="F6" s="1163"/>
      <c r="G6" s="1163"/>
      <c r="H6" s="1163"/>
      <c r="I6" s="1163"/>
      <c r="J6" s="1163"/>
      <c r="K6" s="1163"/>
      <c r="L6" s="1163"/>
      <c r="M6" s="1163"/>
      <c r="N6" s="1163"/>
      <c r="O6" s="1163"/>
      <c r="P6" s="1163"/>
      <c r="Q6" s="1163"/>
      <c r="R6" s="107"/>
      <c r="S6" s="107"/>
    </row>
    <row r="7" spans="1:22" s="1153" customFormat="1" ht="13.5" customHeight="1">
      <c r="B7" s="1163" t="s">
        <v>755</v>
      </c>
      <c r="C7" s="1163"/>
      <c r="D7" s="1163"/>
      <c r="E7" s="1163"/>
      <c r="F7" s="1163"/>
      <c r="G7" s="1163"/>
      <c r="H7" s="1163"/>
      <c r="I7" s="1163" t="s">
        <v>756</v>
      </c>
      <c r="J7" s="1163"/>
      <c r="K7" s="1163"/>
      <c r="M7" s="1163"/>
      <c r="N7" s="1163"/>
      <c r="O7" s="1163"/>
      <c r="P7" s="1163"/>
      <c r="Q7" s="1163"/>
      <c r="R7" s="1163"/>
    </row>
    <row r="8" spans="1:22" s="1153" customFormat="1" ht="13.5" customHeight="1">
      <c r="B8" s="1163" t="s">
        <v>757</v>
      </c>
      <c r="C8" s="1163"/>
      <c r="D8" s="1163"/>
      <c r="E8" s="1163"/>
      <c r="F8" s="1163"/>
      <c r="G8" s="1163"/>
      <c r="H8" s="1163"/>
      <c r="I8" s="1163" t="s">
        <v>758</v>
      </c>
      <c r="J8" s="1163"/>
      <c r="K8" s="1163"/>
      <c r="L8" s="1163"/>
      <c r="M8" s="1163"/>
      <c r="N8" s="1163"/>
      <c r="O8" s="1163"/>
      <c r="P8" s="1163"/>
      <c r="Q8" s="1163"/>
      <c r="R8" s="1163"/>
    </row>
    <row r="9" spans="1:22" s="1153" customFormat="1" ht="10.5" customHeight="1">
      <c r="B9" s="1163"/>
      <c r="C9" s="1163"/>
      <c r="D9" s="1163"/>
      <c r="E9" s="1163"/>
      <c r="F9" s="1163"/>
      <c r="G9" s="1163"/>
      <c r="H9" s="1163"/>
      <c r="I9" s="1163"/>
      <c r="J9" s="1163"/>
      <c r="K9" s="1163"/>
      <c r="L9" s="1163"/>
      <c r="M9" s="1163"/>
      <c r="N9" s="1163"/>
      <c r="O9" s="1163"/>
      <c r="P9" s="1163"/>
      <c r="Q9" s="1163"/>
      <c r="R9" s="1163"/>
    </row>
    <row r="10" spans="1:22" s="1153" customFormat="1" ht="31.5" customHeight="1" thickBot="1">
      <c r="A10" s="1163"/>
      <c r="B10" s="2040" t="s">
        <v>2550</v>
      </c>
      <c r="C10" s="2041"/>
      <c r="D10" s="2041"/>
      <c r="E10" s="2041"/>
      <c r="F10" s="2041"/>
      <c r="G10" s="2041"/>
      <c r="H10" s="2041"/>
      <c r="I10" s="2041"/>
      <c r="J10" s="2041"/>
      <c r="K10" s="2042"/>
      <c r="L10" s="2046" t="s">
        <v>759</v>
      </c>
      <c r="M10" s="2047"/>
      <c r="N10" s="2046" t="s">
        <v>760</v>
      </c>
      <c r="O10" s="2047"/>
      <c r="P10" s="2048" t="s">
        <v>761</v>
      </c>
      <c r="Q10" s="2047"/>
      <c r="R10" s="2049"/>
    </row>
    <row r="11" spans="1:22" s="1153" customFormat="1" ht="50.25" customHeight="1" thickBot="1">
      <c r="A11" s="1164"/>
      <c r="B11" s="2043"/>
      <c r="C11" s="2044"/>
      <c r="D11" s="2044"/>
      <c r="E11" s="2044"/>
      <c r="F11" s="2044"/>
      <c r="G11" s="2044"/>
      <c r="H11" s="2044"/>
      <c r="I11" s="2044"/>
      <c r="J11" s="2044"/>
      <c r="K11" s="2045"/>
      <c r="L11" s="113" t="s">
        <v>2551</v>
      </c>
      <c r="M11" s="1007"/>
      <c r="N11" s="911" t="s">
        <v>2551</v>
      </c>
      <c r="O11" s="1007"/>
      <c r="P11" s="2050" t="s">
        <v>762</v>
      </c>
      <c r="Q11" s="2051"/>
      <c r="R11" s="2049"/>
    </row>
    <row r="12" spans="1:22" s="1153" customFormat="1" ht="21.95" customHeight="1">
      <c r="B12" s="114" t="s">
        <v>561</v>
      </c>
      <c r="C12" s="115" t="s">
        <v>2552</v>
      </c>
      <c r="D12" s="115"/>
      <c r="E12" s="115"/>
      <c r="F12" s="115"/>
      <c r="G12" s="115"/>
      <c r="H12" s="115"/>
      <c r="I12" s="115"/>
      <c r="J12" s="115"/>
      <c r="K12" s="115"/>
      <c r="L12" s="1165"/>
      <c r="M12" s="1166" t="s">
        <v>559</v>
      </c>
      <c r="N12" s="1165"/>
      <c r="O12" s="1166" t="s">
        <v>559</v>
      </c>
      <c r="P12" s="1165"/>
      <c r="Q12" s="1166" t="s">
        <v>559</v>
      </c>
    </row>
    <row r="13" spans="1:22" s="1153" customFormat="1" ht="21.95" customHeight="1">
      <c r="B13" s="1167" t="s">
        <v>562</v>
      </c>
      <c r="C13" s="1168" t="s">
        <v>2553</v>
      </c>
      <c r="D13" s="1168"/>
      <c r="E13" s="1168"/>
      <c r="F13" s="1168"/>
      <c r="G13" s="1168"/>
      <c r="H13" s="1168"/>
      <c r="I13" s="1168"/>
      <c r="J13" s="1168"/>
      <c r="K13" s="1168"/>
      <c r="L13" s="1165"/>
      <c r="M13" s="1166" t="s">
        <v>559</v>
      </c>
      <c r="N13" s="1165"/>
      <c r="O13" s="1166" t="s">
        <v>559</v>
      </c>
      <c r="P13" s="1165"/>
      <c r="Q13" s="1166" t="s">
        <v>559</v>
      </c>
    </row>
    <row r="14" spans="1:22" s="1153" customFormat="1" ht="21.95" customHeight="1">
      <c r="B14" s="1167" t="s">
        <v>563</v>
      </c>
      <c r="C14" s="115" t="s">
        <v>763</v>
      </c>
      <c r="D14" s="1168"/>
      <c r="E14" s="1168"/>
      <c r="F14" s="1168"/>
      <c r="G14" s="1168"/>
      <c r="H14" s="1168"/>
      <c r="I14" s="1168"/>
      <c r="J14" s="1168"/>
      <c r="K14" s="1168"/>
      <c r="L14" s="1165"/>
      <c r="M14" s="1166" t="s">
        <v>559</v>
      </c>
      <c r="N14" s="1165"/>
      <c r="O14" s="1166" t="s">
        <v>559</v>
      </c>
      <c r="P14" s="1165"/>
      <c r="Q14" s="1166" t="s">
        <v>559</v>
      </c>
      <c r="R14" s="107"/>
      <c r="T14" s="1153">
        <f>IF(L14="",1,0)</f>
        <v>1</v>
      </c>
      <c r="U14" s="1153">
        <f>IF(N14="",1,0)</f>
        <v>1</v>
      </c>
      <c r="V14" s="1153">
        <f>IF(P14="",1,0)</f>
        <v>1</v>
      </c>
    </row>
    <row r="15" spans="1:22" s="1153" customFormat="1" ht="21.75" customHeight="1" thickBot="1">
      <c r="B15" s="1167" t="s">
        <v>564</v>
      </c>
      <c r="C15" s="115" t="s">
        <v>764</v>
      </c>
      <c r="D15" s="115"/>
      <c r="E15" s="115"/>
      <c r="F15" s="115"/>
      <c r="G15" s="115"/>
      <c r="H15" s="115"/>
      <c r="I15" s="115"/>
      <c r="J15" s="115"/>
      <c r="K15" s="115"/>
      <c r="L15" s="1165"/>
      <c r="M15" s="1169" t="s">
        <v>559</v>
      </c>
      <c r="N15" s="1165"/>
      <c r="O15" s="1166" t="s">
        <v>559</v>
      </c>
      <c r="P15" s="1165"/>
      <c r="Q15" s="1166" t="s">
        <v>559</v>
      </c>
      <c r="R15" s="107"/>
      <c r="T15" s="1153">
        <f>IF(L15="",1,0)</f>
        <v>1</v>
      </c>
      <c r="U15" s="1153">
        <f>IF(N15="",1,0)</f>
        <v>1</v>
      </c>
      <c r="V15" s="1153">
        <f>IF(P15="",1,0)</f>
        <v>1</v>
      </c>
    </row>
    <row r="16" spans="1:22" s="1170" customFormat="1" ht="17.25" customHeight="1" thickBot="1">
      <c r="B16" s="1171"/>
      <c r="C16" s="1171"/>
      <c r="D16" s="1171"/>
      <c r="E16" s="1171"/>
      <c r="F16" s="1171"/>
      <c r="G16" s="1171"/>
      <c r="H16" s="1171"/>
      <c r="I16" s="1171"/>
      <c r="J16" s="1171"/>
      <c r="K16" s="1172" t="s">
        <v>2554</v>
      </c>
      <c r="L16" s="1173" t="s">
        <v>765</v>
      </c>
      <c r="M16" s="1174" t="str">
        <f>IF(M11="","",IF(L12="","×",IF(L13="","×",IF(L14="","×",IF(L15="","×",IF(L13-L14=L15,"○","✕"))))))</f>
        <v/>
      </c>
      <c r="N16" s="1173" t="s">
        <v>765</v>
      </c>
      <c r="O16" s="1174" t="str">
        <f>IF(O11="","",IF(N12="","×",IF(N13="","×",IF(N14="","×",IF(N15="","×",IF(N13-N14=N15,"○","✕"))))))</f>
        <v/>
      </c>
      <c r="P16" s="1173" t="s">
        <v>765</v>
      </c>
      <c r="Q16" s="1174" t="str">
        <f>IF(P12="","",IF(P12&lt;P13,"×",IF(P13="","×",IF(P14="","×",IF(P15="","×",IF(P13-P14=P15,"○","✕"))))))</f>
        <v/>
      </c>
    </row>
    <row r="17" spans="1:19" s="1170" customFormat="1" ht="6" customHeight="1">
      <c r="B17" s="1171"/>
      <c r="C17" s="1171"/>
      <c r="D17" s="1171"/>
      <c r="E17" s="1171"/>
      <c r="F17" s="1171"/>
      <c r="G17" s="1171"/>
      <c r="H17" s="1171"/>
      <c r="I17" s="1171"/>
      <c r="J17" s="1171"/>
      <c r="K17" s="1171"/>
      <c r="L17" s="1175"/>
      <c r="M17" s="1175"/>
      <c r="N17" s="1175"/>
      <c r="O17" s="1175"/>
      <c r="P17" s="1175"/>
      <c r="Q17" s="1175"/>
    </row>
    <row r="18" spans="1:19" s="1153" customFormat="1" ht="15" customHeight="1">
      <c r="B18" s="1176" t="s">
        <v>2555</v>
      </c>
      <c r="C18" s="2052" t="s">
        <v>2556</v>
      </c>
      <c r="D18" s="2052"/>
      <c r="E18" s="2052"/>
      <c r="F18" s="2052"/>
      <c r="G18" s="2052"/>
      <c r="H18" s="2052"/>
      <c r="I18" s="2052"/>
      <c r="J18" s="2053"/>
      <c r="K18" s="1177"/>
      <c r="L18" s="2056" t="s">
        <v>2557</v>
      </c>
      <c r="M18" s="2056"/>
      <c r="N18" s="2056"/>
      <c r="O18" s="2056"/>
      <c r="P18" s="1178"/>
      <c r="Q18" s="1179" t="s">
        <v>2558</v>
      </c>
      <c r="R18" s="1180" t="b">
        <v>0</v>
      </c>
      <c r="S18" s="1161" t="str">
        <f>IF(0&lt;P18,"",IF(R18=TRUE,"※台数を入力してください",""))</f>
        <v/>
      </c>
    </row>
    <row r="19" spans="1:19" s="1153" customFormat="1" ht="15" customHeight="1">
      <c r="B19" s="1181"/>
      <c r="C19" s="2054"/>
      <c r="D19" s="2054"/>
      <c r="E19" s="2054"/>
      <c r="F19" s="2054"/>
      <c r="G19" s="2054"/>
      <c r="H19" s="2054"/>
      <c r="I19" s="2054"/>
      <c r="J19" s="2055"/>
      <c r="K19" s="1182"/>
      <c r="L19" s="2034" t="s">
        <v>2559</v>
      </c>
      <c r="M19" s="2034"/>
      <c r="N19" s="2034"/>
      <c r="O19" s="2034"/>
      <c r="P19" s="1183"/>
      <c r="Q19" s="1184" t="s">
        <v>2558</v>
      </c>
      <c r="R19" s="1180" t="b">
        <v>0</v>
      </c>
      <c r="S19" s="1161" t="str">
        <f>IF(0&lt;P19,"",IF(R19=TRUE,"※台数を入力してください",""))</f>
        <v/>
      </c>
    </row>
    <row r="20" spans="1:19" s="1153" customFormat="1" ht="15" customHeight="1">
      <c r="B20" s="1185" t="s">
        <v>565</v>
      </c>
      <c r="C20" s="2054"/>
      <c r="D20" s="2054"/>
      <c r="E20" s="2054"/>
      <c r="F20" s="2054"/>
      <c r="G20" s="2054"/>
      <c r="H20" s="2054"/>
      <c r="I20" s="2054"/>
      <c r="J20" s="2055"/>
      <c r="K20" s="1182"/>
      <c r="L20" s="2034" t="s">
        <v>2560</v>
      </c>
      <c r="M20" s="2034"/>
      <c r="N20" s="2034"/>
      <c r="O20" s="2034"/>
      <c r="P20" s="2034"/>
      <c r="Q20" s="2035"/>
    </row>
    <row r="21" spans="1:19" s="1153" customFormat="1" ht="15" customHeight="1">
      <c r="B21" s="1181"/>
      <c r="C21" s="2030" t="s">
        <v>2561</v>
      </c>
      <c r="D21" s="2030"/>
      <c r="E21" s="2030"/>
      <c r="F21" s="2030"/>
      <c r="G21" s="2030"/>
      <c r="H21" s="2030"/>
      <c r="I21" s="2030"/>
      <c r="J21" s="2031"/>
      <c r="K21" s="1182"/>
      <c r="L21" s="2034" t="s">
        <v>2562</v>
      </c>
      <c r="M21" s="2034"/>
      <c r="N21" s="2034"/>
      <c r="O21" s="2034"/>
      <c r="P21" s="2034"/>
      <c r="Q21" s="2035"/>
    </row>
    <row r="22" spans="1:19" s="1153" customFormat="1" ht="57" customHeight="1">
      <c r="B22" s="1186"/>
      <c r="C22" s="2032"/>
      <c r="D22" s="2032"/>
      <c r="E22" s="2032"/>
      <c r="F22" s="2032"/>
      <c r="G22" s="2032"/>
      <c r="H22" s="2032"/>
      <c r="I22" s="2032"/>
      <c r="J22" s="2033"/>
      <c r="K22" s="1187"/>
      <c r="L22" s="2036" t="s">
        <v>2563</v>
      </c>
      <c r="M22" s="2036"/>
      <c r="N22" s="2036"/>
      <c r="O22" s="2036"/>
      <c r="P22" s="2036"/>
      <c r="Q22" s="2037"/>
    </row>
    <row r="23" spans="1:19" s="1153" customFormat="1" ht="7.5" customHeight="1">
      <c r="A23" s="107"/>
      <c r="B23" s="107"/>
      <c r="C23" s="107"/>
      <c r="D23" s="107"/>
      <c r="E23" s="107"/>
      <c r="F23" s="107"/>
      <c r="G23" s="107"/>
      <c r="H23" s="107"/>
      <c r="I23" s="107"/>
      <c r="J23" s="107"/>
      <c r="K23" s="107"/>
      <c r="L23" s="107"/>
      <c r="M23" s="107"/>
      <c r="N23" s="107"/>
      <c r="O23" s="107"/>
      <c r="P23" s="107"/>
      <c r="Q23" s="107"/>
      <c r="R23" s="107"/>
    </row>
    <row r="24" spans="1:19" s="1153" customFormat="1" ht="30" customHeight="1">
      <c r="B24" s="2057" t="s">
        <v>766</v>
      </c>
      <c r="C24" s="2060" t="s">
        <v>767</v>
      </c>
      <c r="D24" s="2060"/>
      <c r="E24" s="2060"/>
      <c r="F24" s="2060"/>
      <c r="G24" s="2060"/>
      <c r="H24" s="2060"/>
      <c r="I24" s="2060"/>
      <c r="J24" s="2061"/>
      <c r="K24" s="1188"/>
      <c r="L24" s="2065" t="s">
        <v>768</v>
      </c>
      <c r="M24" s="2066"/>
      <c r="N24" s="2067"/>
      <c r="O24" s="2065" t="s">
        <v>769</v>
      </c>
      <c r="P24" s="2066"/>
      <c r="Q24" s="2067"/>
    </row>
    <row r="25" spans="1:19" s="1153" customFormat="1" ht="21.95" customHeight="1">
      <c r="B25" s="2058"/>
      <c r="C25" s="2062"/>
      <c r="D25" s="2062"/>
      <c r="E25" s="2062"/>
      <c r="F25" s="2062"/>
      <c r="G25" s="2062"/>
      <c r="H25" s="2062"/>
      <c r="I25" s="2062"/>
      <c r="J25" s="1981"/>
      <c r="K25" s="116" t="s">
        <v>579</v>
      </c>
      <c r="L25" s="2068"/>
      <c r="M25" s="2069"/>
      <c r="N25" s="1189" t="s">
        <v>559</v>
      </c>
      <c r="O25" s="2068"/>
      <c r="P25" s="2069"/>
      <c r="Q25" s="1166" t="s">
        <v>559</v>
      </c>
    </row>
    <row r="26" spans="1:19" s="1153" customFormat="1" ht="21.95" customHeight="1">
      <c r="B26" s="2058"/>
      <c r="C26" s="2062"/>
      <c r="D26" s="2062"/>
      <c r="E26" s="2062"/>
      <c r="F26" s="2062"/>
      <c r="G26" s="2062"/>
      <c r="H26" s="2062"/>
      <c r="I26" s="2062"/>
      <c r="J26" s="1981"/>
      <c r="K26" s="116" t="s">
        <v>580</v>
      </c>
      <c r="L26" s="2068"/>
      <c r="M26" s="2069"/>
      <c r="N26" s="1189" t="s">
        <v>559</v>
      </c>
      <c r="O26" s="2068"/>
      <c r="P26" s="2069"/>
      <c r="Q26" s="1189" t="s">
        <v>559</v>
      </c>
    </row>
    <row r="27" spans="1:19" s="1153" customFormat="1" ht="21.95" customHeight="1">
      <c r="B27" s="2058"/>
      <c r="C27" s="2062"/>
      <c r="D27" s="2062"/>
      <c r="E27" s="2062"/>
      <c r="F27" s="2062"/>
      <c r="G27" s="2062"/>
      <c r="H27" s="2062"/>
      <c r="I27" s="2062"/>
      <c r="J27" s="1981"/>
      <c r="K27" s="116" t="s">
        <v>770</v>
      </c>
      <c r="L27" s="2068"/>
      <c r="M27" s="2069"/>
      <c r="N27" s="1189" t="s">
        <v>559</v>
      </c>
      <c r="O27" s="2068"/>
      <c r="P27" s="2069"/>
      <c r="Q27" s="1189" t="s">
        <v>559</v>
      </c>
    </row>
    <row r="28" spans="1:19" s="1153" customFormat="1" ht="21.95" customHeight="1">
      <c r="B28" s="2058"/>
      <c r="C28" s="2062"/>
      <c r="D28" s="2062"/>
      <c r="E28" s="2062"/>
      <c r="F28" s="2062"/>
      <c r="G28" s="2062"/>
      <c r="H28" s="2062"/>
      <c r="I28" s="2062"/>
      <c r="J28" s="1981"/>
      <c r="K28" s="116" t="s">
        <v>582</v>
      </c>
      <c r="L28" s="2068"/>
      <c r="M28" s="2069"/>
      <c r="N28" s="1189" t="s">
        <v>559</v>
      </c>
      <c r="O28" s="2068"/>
      <c r="P28" s="2069"/>
      <c r="Q28" s="1189" t="s">
        <v>559</v>
      </c>
    </row>
    <row r="29" spans="1:19" s="1153" customFormat="1" ht="21.95" customHeight="1">
      <c r="B29" s="2058"/>
      <c r="C29" s="2062"/>
      <c r="D29" s="2062"/>
      <c r="E29" s="2062"/>
      <c r="F29" s="2062"/>
      <c r="G29" s="2062"/>
      <c r="H29" s="2062"/>
      <c r="I29" s="2062"/>
      <c r="J29" s="1981"/>
      <c r="K29" s="116" t="s">
        <v>583</v>
      </c>
      <c r="L29" s="2068"/>
      <c r="M29" s="2069"/>
      <c r="N29" s="1189" t="s">
        <v>559</v>
      </c>
      <c r="O29" s="2068"/>
      <c r="P29" s="2069"/>
      <c r="Q29" s="1189" t="s">
        <v>559</v>
      </c>
    </row>
    <row r="30" spans="1:19" s="1153" customFormat="1" ht="21.95" customHeight="1">
      <c r="B30" s="2058"/>
      <c r="C30" s="2062"/>
      <c r="D30" s="2062"/>
      <c r="E30" s="2062"/>
      <c r="F30" s="2062"/>
      <c r="G30" s="2062"/>
      <c r="H30" s="2062"/>
      <c r="I30" s="2062"/>
      <c r="J30" s="1981"/>
      <c r="K30" s="116" t="s">
        <v>771</v>
      </c>
      <c r="L30" s="2068"/>
      <c r="M30" s="2069"/>
      <c r="N30" s="1189" t="s">
        <v>559</v>
      </c>
      <c r="O30" s="2068"/>
      <c r="P30" s="2069"/>
      <c r="Q30" s="1189" t="s">
        <v>559</v>
      </c>
    </row>
    <row r="31" spans="1:19" s="1153" customFormat="1" ht="21.95" customHeight="1">
      <c r="B31" s="2059"/>
      <c r="C31" s="2063"/>
      <c r="D31" s="2063"/>
      <c r="E31" s="2063"/>
      <c r="F31" s="2063"/>
      <c r="G31" s="2063"/>
      <c r="H31" s="2063"/>
      <c r="I31" s="2063"/>
      <c r="J31" s="2064"/>
      <c r="K31" s="116" t="s">
        <v>586</v>
      </c>
      <c r="L31" s="2068"/>
      <c r="M31" s="2069"/>
      <c r="N31" s="1189" t="s">
        <v>559</v>
      </c>
      <c r="O31" s="2068"/>
      <c r="P31" s="2069"/>
      <c r="Q31" s="1189" t="s">
        <v>559</v>
      </c>
    </row>
    <row r="32" spans="1:19" s="1170" customFormat="1" ht="17.25" customHeight="1" thickBot="1">
      <c r="B32" s="1171"/>
      <c r="C32" s="1171"/>
      <c r="D32" s="1171"/>
      <c r="E32" s="1171"/>
      <c r="F32" s="1171"/>
      <c r="G32" s="1171"/>
      <c r="H32" s="1171"/>
      <c r="I32" s="1171"/>
      <c r="J32" s="1171"/>
      <c r="K32" s="1171"/>
      <c r="L32" s="2072" t="s">
        <v>772</v>
      </c>
      <c r="M32" s="2072"/>
      <c r="N32" s="2072"/>
      <c r="O32" s="2072" t="s">
        <v>773</v>
      </c>
      <c r="P32" s="2072"/>
      <c r="Q32" s="2072"/>
    </row>
    <row r="33" spans="2:17" s="1153" customFormat="1" ht="17.25" customHeight="1" thickBot="1">
      <c r="B33" s="107"/>
      <c r="C33" s="107"/>
      <c r="D33" s="107"/>
      <c r="E33" s="107"/>
      <c r="F33" s="107"/>
      <c r="G33" s="107"/>
      <c r="H33" s="107"/>
      <c r="I33" s="107"/>
      <c r="J33" s="107"/>
      <c r="K33" s="107"/>
      <c r="L33" s="1173" t="s">
        <v>765</v>
      </c>
      <c r="M33" s="2070" t="str">
        <f>IF(SUM(T14:V14)=3,"",IF(L14+N14+P14=SUM(L25:M31),"○","✕"))</f>
        <v/>
      </c>
      <c r="N33" s="2071"/>
      <c r="O33" s="1173" t="s">
        <v>765</v>
      </c>
      <c r="P33" s="2070" t="str">
        <f>IF(SUM(T15:V15)=3,"",IF(L15+N15+P15=SUM(O25:P31),"○","✕"))</f>
        <v/>
      </c>
      <c r="Q33" s="2071"/>
    </row>
    <row r="34" spans="2:17" s="1153" customFormat="1" ht="8.25" customHeight="1">
      <c r="B34" s="106"/>
      <c r="C34" s="1190"/>
      <c r="D34" s="106"/>
      <c r="E34" s="106"/>
      <c r="F34" s="106"/>
      <c r="G34" s="106"/>
      <c r="H34" s="106"/>
      <c r="I34" s="106"/>
      <c r="J34" s="106"/>
      <c r="K34" s="106"/>
      <c r="L34" s="106"/>
      <c r="M34" s="106"/>
      <c r="N34" s="1191"/>
      <c r="O34" s="1191"/>
      <c r="P34" s="1191"/>
      <c r="Q34" s="1191"/>
    </row>
  </sheetData>
  <mergeCells count="40">
    <mergeCell ref="M33:N33"/>
    <mergeCell ref="P33:Q33"/>
    <mergeCell ref="L30:M30"/>
    <mergeCell ref="O30:P30"/>
    <mergeCell ref="L31:M31"/>
    <mergeCell ref="O31:P31"/>
    <mergeCell ref="L32:N32"/>
    <mergeCell ref="O32:Q32"/>
    <mergeCell ref="L19:O19"/>
    <mergeCell ref="L20:Q20"/>
    <mergeCell ref="B24:B31"/>
    <mergeCell ref="C24:J31"/>
    <mergeCell ref="L24:N24"/>
    <mergeCell ref="O24:Q24"/>
    <mergeCell ref="L25:M25"/>
    <mergeCell ref="O25:P25"/>
    <mergeCell ref="L26:M26"/>
    <mergeCell ref="O26:P26"/>
    <mergeCell ref="L27:M27"/>
    <mergeCell ref="O27:P27"/>
    <mergeCell ref="L28:M28"/>
    <mergeCell ref="O28:P28"/>
    <mergeCell ref="L29:M29"/>
    <mergeCell ref="O29:P29"/>
    <mergeCell ref="C21:J22"/>
    <mergeCell ref="L21:Q21"/>
    <mergeCell ref="L22:Q22"/>
    <mergeCell ref="B1:Q1"/>
    <mergeCell ref="J3:K3"/>
    <mergeCell ref="L3:R3"/>
    <mergeCell ref="G4:I4"/>
    <mergeCell ref="B5:E6"/>
    <mergeCell ref="B10:K11"/>
    <mergeCell ref="L10:M10"/>
    <mergeCell ref="N10:O10"/>
    <mergeCell ref="P10:Q10"/>
    <mergeCell ref="R10:R11"/>
    <mergeCell ref="P11:Q11"/>
    <mergeCell ref="C18:J20"/>
    <mergeCell ref="L18:O18"/>
  </mergeCells>
  <phoneticPr fontId="1"/>
  <printOptions horizontalCentered="1" verticalCentered="1"/>
  <pageMargins left="0" right="0" top="0" bottom="0" header="0.31496062992125984" footer="0.31496062992125984"/>
  <pageSetup paperSize="9" scale="77"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Check Box 1">
              <controlPr defaultSize="0" autoFill="0" autoLine="0" autoPict="0">
                <anchor moveWithCells="1">
                  <from>
                    <xdr:col>10</xdr:col>
                    <xdr:colOff>400050</xdr:colOff>
                    <xdr:row>18</xdr:row>
                    <xdr:rowOff>180975</xdr:rowOff>
                  </from>
                  <to>
                    <xdr:col>11</xdr:col>
                    <xdr:colOff>0</xdr:colOff>
                    <xdr:row>20</xdr:row>
                    <xdr:rowOff>9525</xdr:rowOff>
                  </to>
                </anchor>
              </controlPr>
            </control>
          </mc:Choice>
        </mc:AlternateContent>
        <mc:AlternateContent xmlns:mc="http://schemas.openxmlformats.org/markup-compatibility/2006">
          <mc:Choice Requires="x14">
            <control shapeId="394242" r:id="rId5" name="Check Box 2">
              <controlPr defaultSize="0" autoFill="0" autoLine="0" autoPict="0">
                <anchor moveWithCells="1">
                  <from>
                    <xdr:col>10</xdr:col>
                    <xdr:colOff>400050</xdr:colOff>
                    <xdr:row>17</xdr:row>
                    <xdr:rowOff>180975</xdr:rowOff>
                  </from>
                  <to>
                    <xdr:col>11</xdr:col>
                    <xdr:colOff>0</xdr:colOff>
                    <xdr:row>19</xdr:row>
                    <xdr:rowOff>19050</xdr:rowOff>
                  </to>
                </anchor>
              </controlPr>
            </control>
          </mc:Choice>
        </mc:AlternateContent>
        <mc:AlternateContent xmlns:mc="http://schemas.openxmlformats.org/markup-compatibility/2006">
          <mc:Choice Requires="x14">
            <control shapeId="394243" r:id="rId6" name="Check Box 3">
              <controlPr defaultSize="0" autoFill="0" autoLine="0" autoPict="0">
                <anchor moveWithCells="1">
                  <from>
                    <xdr:col>10</xdr:col>
                    <xdr:colOff>400050</xdr:colOff>
                    <xdr:row>16</xdr:row>
                    <xdr:rowOff>66675</xdr:rowOff>
                  </from>
                  <to>
                    <xdr:col>11</xdr:col>
                    <xdr:colOff>0</xdr:colOff>
                    <xdr:row>18</xdr:row>
                    <xdr:rowOff>19050</xdr:rowOff>
                  </to>
                </anchor>
              </controlPr>
            </control>
          </mc:Choice>
        </mc:AlternateContent>
        <mc:AlternateContent xmlns:mc="http://schemas.openxmlformats.org/markup-compatibility/2006">
          <mc:Choice Requires="x14">
            <control shapeId="394244" r:id="rId7" name="Check Box 4">
              <controlPr defaultSize="0" autoFill="0" autoLine="0" autoPict="0">
                <anchor moveWithCells="1">
                  <from>
                    <xdr:col>10</xdr:col>
                    <xdr:colOff>400050</xdr:colOff>
                    <xdr:row>19</xdr:row>
                    <xdr:rowOff>180975</xdr:rowOff>
                  </from>
                  <to>
                    <xdr:col>11</xdr:col>
                    <xdr:colOff>0</xdr:colOff>
                    <xdr:row>21</xdr:row>
                    <xdr:rowOff>9525</xdr:rowOff>
                  </to>
                </anchor>
              </controlPr>
            </control>
          </mc:Choice>
        </mc:AlternateContent>
        <mc:AlternateContent xmlns:mc="http://schemas.openxmlformats.org/markup-compatibility/2006">
          <mc:Choice Requires="x14">
            <control shapeId="394245" r:id="rId8" name="Check Box 5">
              <controlPr defaultSize="0" autoFill="0" autoLine="0" autoPict="0">
                <anchor moveWithCells="1">
                  <from>
                    <xdr:col>2</xdr:col>
                    <xdr:colOff>152400</xdr:colOff>
                    <xdr:row>19</xdr:row>
                    <xdr:rowOff>123825</xdr:rowOff>
                  </from>
                  <to>
                    <xdr:col>2</xdr:col>
                    <xdr:colOff>447675</xdr:colOff>
                    <xdr:row>21</xdr:row>
                    <xdr:rowOff>47625</xdr:rowOff>
                  </to>
                </anchor>
              </controlPr>
            </control>
          </mc:Choice>
        </mc:AlternateContent>
        <mc:AlternateContent xmlns:mc="http://schemas.openxmlformats.org/markup-compatibility/2006">
          <mc:Choice Requires="x14">
            <control shapeId="394246" r:id="rId9" name="Check Box 6">
              <controlPr defaultSize="0" autoFill="0" autoLine="0" autoPict="0">
                <anchor moveWithCells="1">
                  <from>
                    <xdr:col>10</xdr:col>
                    <xdr:colOff>400050</xdr:colOff>
                    <xdr:row>20</xdr:row>
                    <xdr:rowOff>171450</xdr:rowOff>
                  </from>
                  <to>
                    <xdr:col>11</xdr:col>
                    <xdr:colOff>0</xdr:colOff>
                    <xdr:row>21</xdr:row>
                    <xdr:rowOff>200025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4480-5A97-4DB8-AA07-93CFBC84D7F4}">
  <sheetPr>
    <pageSetUpPr fitToPage="1"/>
  </sheetPr>
  <dimension ref="A1:I357"/>
  <sheetViews>
    <sheetView showGridLines="0" zoomScale="130" zoomScaleNormal="130" zoomScaleSheetLayoutView="100" workbookViewId="0">
      <selection activeCell="L9" sqref="L9"/>
    </sheetView>
  </sheetViews>
  <sheetFormatPr defaultColWidth="9" defaultRowHeight="18.75"/>
  <cols>
    <col min="1" max="1" width="0.875" style="914" customWidth="1"/>
    <col min="2" max="8" width="11.625" style="914" customWidth="1"/>
    <col min="9" max="9" width="0.625" style="914" customWidth="1"/>
    <col min="10" max="16384" width="9" style="914"/>
  </cols>
  <sheetData>
    <row r="1" spans="2:8" ht="18.75" customHeight="1">
      <c r="B1" s="2075" t="s">
        <v>1904</v>
      </c>
      <c r="C1" s="2075"/>
      <c r="D1" s="2075"/>
      <c r="E1" s="2076" t="s">
        <v>2564</v>
      </c>
      <c r="F1" s="2076"/>
      <c r="G1" s="2076"/>
    </row>
    <row r="2" spans="2:8" ht="15" customHeight="1">
      <c r="B2" s="1192"/>
    </row>
    <row r="3" spans="2:8" ht="15" customHeight="1">
      <c r="B3" s="2073" t="s">
        <v>2565</v>
      </c>
      <c r="C3" s="2074"/>
      <c r="D3" s="2074"/>
      <c r="E3" s="2074"/>
      <c r="F3" s="2074"/>
      <c r="G3" s="2074"/>
      <c r="H3" s="2074"/>
    </row>
    <row r="4" spans="2:8" ht="15" customHeight="1">
      <c r="B4" s="1192"/>
    </row>
    <row r="5" spans="2:8" ht="15" customHeight="1">
      <c r="B5" s="2073" t="s">
        <v>1905</v>
      </c>
      <c r="C5" s="2074"/>
      <c r="D5" s="2074"/>
      <c r="E5" s="2074"/>
      <c r="F5" s="2074"/>
      <c r="G5" s="2074"/>
      <c r="H5" s="2074"/>
    </row>
    <row r="6" spans="2:8" ht="15" customHeight="1">
      <c r="B6" s="2073" t="s">
        <v>2566</v>
      </c>
      <c r="C6" s="2074"/>
      <c r="D6" s="2074"/>
      <c r="E6" s="2074"/>
      <c r="F6" s="2074"/>
      <c r="G6" s="2074"/>
      <c r="H6" s="2074"/>
    </row>
    <row r="7" spans="2:8" ht="40.5" customHeight="1">
      <c r="B7" s="2073" t="s">
        <v>2567</v>
      </c>
      <c r="C7" s="2074"/>
      <c r="D7" s="2074"/>
      <c r="E7" s="2074"/>
      <c r="F7" s="2074"/>
      <c r="G7" s="2074"/>
      <c r="H7" s="2074"/>
    </row>
    <row r="8" spans="2:8" ht="41.1" customHeight="1">
      <c r="B8" s="2073" t="s">
        <v>2568</v>
      </c>
      <c r="C8" s="2074"/>
      <c r="D8" s="2074"/>
      <c r="E8" s="2074"/>
      <c r="F8" s="2074"/>
      <c r="G8" s="2074"/>
      <c r="H8" s="2074"/>
    </row>
    <row r="9" spans="2:8" ht="41.1" customHeight="1">
      <c r="B9" s="2073" t="s">
        <v>2569</v>
      </c>
      <c r="C9" s="2074"/>
      <c r="D9" s="2074"/>
      <c r="E9" s="2074"/>
      <c r="F9" s="2074"/>
      <c r="G9" s="2074"/>
      <c r="H9" s="2074"/>
    </row>
    <row r="10" spans="2:8" ht="15" customHeight="1">
      <c r="B10" s="1192"/>
    </row>
    <row r="11" spans="2:8" ht="27" customHeight="1">
      <c r="B11" s="2073" t="s">
        <v>2570</v>
      </c>
      <c r="C11" s="2074"/>
      <c r="D11" s="2074"/>
      <c r="E11" s="2074"/>
      <c r="F11" s="2074"/>
      <c r="G11" s="2074"/>
      <c r="H11" s="2074"/>
    </row>
    <row r="12" spans="2:8" ht="15" customHeight="1">
      <c r="B12" s="1192"/>
    </row>
    <row r="13" spans="2:8" ht="15" customHeight="1">
      <c r="B13" s="2073" t="s">
        <v>2571</v>
      </c>
      <c r="C13" s="2074"/>
      <c r="D13" s="2074"/>
      <c r="E13" s="2074"/>
      <c r="F13" s="2074"/>
      <c r="G13" s="2074"/>
      <c r="H13" s="2074"/>
    </row>
    <row r="14" spans="2:8" ht="27" customHeight="1">
      <c r="B14" s="2073" t="s">
        <v>2572</v>
      </c>
      <c r="C14" s="2074"/>
      <c r="D14" s="2074"/>
      <c r="E14" s="2074"/>
      <c r="F14" s="2074"/>
      <c r="G14" s="2074"/>
      <c r="H14" s="2074"/>
    </row>
    <row r="15" spans="2:8" ht="15" customHeight="1">
      <c r="B15" s="1192"/>
    </row>
    <row r="16" spans="2:8" ht="27" customHeight="1">
      <c r="B16" s="2073" t="s">
        <v>1906</v>
      </c>
      <c r="C16" s="2074"/>
      <c r="D16" s="2074"/>
      <c r="E16" s="2074"/>
      <c r="F16" s="2074"/>
      <c r="G16" s="2074"/>
      <c r="H16" s="2074"/>
    </row>
    <row r="17" spans="2:8" ht="15" customHeight="1">
      <c r="B17" s="1192"/>
    </row>
    <row r="18" spans="2:8" ht="15" customHeight="1">
      <c r="B18" s="1193"/>
    </row>
    <row r="19" spans="2:8" ht="15" customHeight="1">
      <c r="B19" s="2082" t="s">
        <v>1907</v>
      </c>
      <c r="C19" s="2074"/>
      <c r="D19" s="2074"/>
      <c r="E19" s="2074"/>
      <c r="F19" s="2074"/>
      <c r="G19" s="2074"/>
      <c r="H19" s="2074"/>
    </row>
    <row r="20" spans="2:8" ht="41.1" customHeight="1">
      <c r="B20" s="2073" t="s">
        <v>2573</v>
      </c>
      <c r="C20" s="2074"/>
      <c r="D20" s="2074"/>
      <c r="E20" s="2074"/>
      <c r="F20" s="2074"/>
      <c r="G20" s="2074"/>
      <c r="H20" s="2074"/>
    </row>
    <row r="21" spans="2:8" ht="15" customHeight="1">
      <c r="B21" s="1192"/>
    </row>
    <row r="22" spans="2:8" ht="15" customHeight="1">
      <c r="B22" s="2073" t="s">
        <v>2574</v>
      </c>
      <c r="C22" s="2074"/>
      <c r="D22" s="2074"/>
      <c r="E22" s="2074"/>
      <c r="F22" s="2074"/>
      <c r="G22" s="2074"/>
      <c r="H22" s="2074"/>
    </row>
    <row r="23" spans="2:8" ht="15" customHeight="1">
      <c r="B23" s="2073" t="s">
        <v>1908</v>
      </c>
      <c r="C23" s="2074"/>
      <c r="D23" s="2074"/>
      <c r="E23" s="2074"/>
      <c r="F23" s="2074"/>
      <c r="G23" s="2074"/>
      <c r="H23" s="2074"/>
    </row>
    <row r="24" spans="2:8" ht="15" customHeight="1">
      <c r="B24" s="2083" t="s">
        <v>1909</v>
      </c>
      <c r="C24" s="2084"/>
      <c r="D24" s="2084"/>
      <c r="E24" s="2084"/>
      <c r="F24" s="2084"/>
      <c r="G24" s="2084"/>
      <c r="H24" s="2085"/>
    </row>
    <row r="25" spans="2:8" ht="15" customHeight="1">
      <c r="B25" s="2077" t="s">
        <v>1910</v>
      </c>
      <c r="C25" s="2074"/>
      <c r="D25" s="2074"/>
      <c r="E25" s="2074"/>
      <c r="F25" s="2074"/>
      <c r="G25" s="2074"/>
      <c r="H25" s="2078"/>
    </row>
    <row r="26" spans="2:8" ht="15" customHeight="1">
      <c r="B26" s="2077" t="s">
        <v>1911</v>
      </c>
      <c r="C26" s="2074"/>
      <c r="D26" s="2074"/>
      <c r="E26" s="2074"/>
      <c r="F26" s="2074"/>
      <c r="G26" s="2074"/>
      <c r="H26" s="2078"/>
    </row>
    <row r="27" spans="2:8" ht="15" customHeight="1">
      <c r="B27" s="2077" t="s">
        <v>1912</v>
      </c>
      <c r="C27" s="2074"/>
      <c r="D27" s="2074"/>
      <c r="E27" s="2074"/>
      <c r="F27" s="2074"/>
      <c r="G27" s="2074"/>
      <c r="H27" s="2078"/>
    </row>
    <row r="28" spans="2:8" ht="15" customHeight="1">
      <c r="B28" s="2077" t="s">
        <v>1913</v>
      </c>
      <c r="C28" s="2074"/>
      <c r="D28" s="2074"/>
      <c r="E28" s="2074"/>
      <c r="F28" s="2074"/>
      <c r="G28" s="2074"/>
      <c r="H28" s="2078"/>
    </row>
    <row r="29" spans="2:8" ht="15" customHeight="1">
      <c r="B29" s="2077" t="s">
        <v>1914</v>
      </c>
      <c r="C29" s="2074"/>
      <c r="D29" s="2074"/>
      <c r="E29" s="2074"/>
      <c r="F29" s="2074"/>
      <c r="G29" s="2074"/>
      <c r="H29" s="2078"/>
    </row>
    <row r="30" spans="2:8" ht="15" customHeight="1">
      <c r="B30" s="2077" t="s">
        <v>1915</v>
      </c>
      <c r="C30" s="2074"/>
      <c r="D30" s="2074"/>
      <c r="E30" s="2074"/>
      <c r="F30" s="2074"/>
      <c r="G30" s="2074"/>
      <c r="H30" s="2078"/>
    </row>
    <row r="31" spans="2:8" ht="15" customHeight="1">
      <c r="B31" s="2079" t="s">
        <v>1916</v>
      </c>
      <c r="C31" s="2080"/>
      <c r="D31" s="2080"/>
      <c r="E31" s="2080"/>
      <c r="F31" s="2080"/>
      <c r="G31" s="2080"/>
      <c r="H31" s="2081"/>
    </row>
    <row r="32" spans="2:8" ht="15" customHeight="1">
      <c r="B32" s="1192"/>
    </row>
    <row r="33" spans="2:8" ht="15" customHeight="1">
      <c r="B33" s="2073" t="s">
        <v>2575</v>
      </c>
      <c r="C33" s="2074"/>
      <c r="D33" s="2074"/>
      <c r="E33" s="2074"/>
      <c r="F33" s="2074"/>
      <c r="G33" s="2074"/>
      <c r="H33" s="2074"/>
    </row>
    <row r="34" spans="2:8" ht="15" customHeight="1">
      <c r="B34" s="2073" t="s">
        <v>1917</v>
      </c>
      <c r="C34" s="2074"/>
      <c r="D34" s="2074"/>
      <c r="E34" s="2074"/>
      <c r="F34" s="2074"/>
      <c r="G34" s="2074"/>
      <c r="H34" s="2074"/>
    </row>
    <row r="35" spans="2:8" ht="15" customHeight="1">
      <c r="B35" s="1192"/>
    </row>
    <row r="36" spans="2:8" ht="27" customHeight="1">
      <c r="B36" s="2073" t="s">
        <v>2576</v>
      </c>
      <c r="C36" s="2074"/>
      <c r="D36" s="2074"/>
      <c r="E36" s="2074"/>
      <c r="F36" s="2074"/>
      <c r="G36" s="2074"/>
      <c r="H36" s="2074"/>
    </row>
    <row r="37" spans="2:8">
      <c r="B37" s="1192"/>
    </row>
    <row r="38" spans="2:8" ht="41.1" customHeight="1">
      <c r="B38" s="2073" t="s">
        <v>2577</v>
      </c>
      <c r="C38" s="2074"/>
      <c r="D38" s="2074"/>
      <c r="E38" s="2074"/>
      <c r="F38" s="2074"/>
      <c r="G38" s="2074"/>
      <c r="H38" s="2074"/>
    </row>
    <row r="39" spans="2:8" ht="15" customHeight="1">
      <c r="B39" s="1192"/>
    </row>
    <row r="40" spans="2:8" ht="15" customHeight="1">
      <c r="B40" s="2073" t="s">
        <v>2578</v>
      </c>
      <c r="C40" s="2074"/>
      <c r="D40" s="2074"/>
      <c r="E40" s="2074"/>
      <c r="F40" s="2074"/>
      <c r="G40" s="2074"/>
      <c r="H40" s="2074"/>
    </row>
    <row r="41" spans="2:8" ht="27" customHeight="1">
      <c r="B41" s="2073" t="s">
        <v>1918</v>
      </c>
      <c r="C41" s="2074"/>
      <c r="D41" s="2074"/>
      <c r="E41" s="2074"/>
      <c r="F41" s="2074"/>
      <c r="G41" s="2074"/>
      <c r="H41" s="2074"/>
    </row>
    <row r="42" spans="2:8" ht="51" customHeight="1">
      <c r="B42" s="2073" t="s">
        <v>2579</v>
      </c>
      <c r="C42" s="2074"/>
      <c r="D42" s="2074"/>
      <c r="E42" s="2074"/>
      <c r="F42" s="2074"/>
      <c r="G42" s="2074"/>
      <c r="H42" s="2074"/>
    </row>
    <row r="43" spans="2:8" ht="41.1" customHeight="1">
      <c r="B43" s="2073" t="s">
        <v>2580</v>
      </c>
      <c r="C43" s="2074"/>
      <c r="D43" s="2074"/>
      <c r="E43" s="2074"/>
      <c r="F43" s="2074"/>
      <c r="G43" s="2074"/>
      <c r="H43" s="2074"/>
    </row>
    <row r="44" spans="2:8" ht="51" customHeight="1">
      <c r="B44" s="2073" t="s">
        <v>1919</v>
      </c>
      <c r="C44" s="2074"/>
      <c r="D44" s="2074"/>
      <c r="E44" s="2074"/>
      <c r="F44" s="2074"/>
      <c r="G44" s="2074"/>
      <c r="H44" s="2074"/>
    </row>
    <row r="45" spans="2:8" ht="27" customHeight="1">
      <c r="B45" s="2073" t="s">
        <v>2581</v>
      </c>
      <c r="C45" s="2074"/>
      <c r="D45" s="2074"/>
      <c r="E45" s="2074"/>
      <c r="F45" s="2074"/>
      <c r="G45" s="2074"/>
      <c r="H45" s="2074"/>
    </row>
    <row r="46" spans="2:8">
      <c r="B46" s="1194"/>
    </row>
    <row r="47" spans="2:8">
      <c r="B47" s="1195" t="s">
        <v>1920</v>
      </c>
    </row>
    <row r="48" spans="2:8">
      <c r="B48" s="2083" t="s">
        <v>1921</v>
      </c>
      <c r="C48" s="2084"/>
      <c r="D48" s="2084"/>
      <c r="E48" s="2084"/>
      <c r="F48" s="2084"/>
      <c r="G48" s="2084"/>
      <c r="H48" s="2085"/>
    </row>
    <row r="49" spans="2:8" ht="15" customHeight="1">
      <c r="B49" s="2077" t="s">
        <v>1922</v>
      </c>
      <c r="C49" s="2074"/>
      <c r="D49" s="2074"/>
      <c r="E49" s="2074"/>
      <c r="F49" s="2074"/>
      <c r="G49" s="2074"/>
      <c r="H49" s="2078"/>
    </row>
    <row r="50" spans="2:8" ht="15" customHeight="1">
      <c r="B50" s="2077" t="s">
        <v>1923</v>
      </c>
      <c r="C50" s="2074"/>
      <c r="D50" s="2074"/>
      <c r="E50" s="2074"/>
      <c r="F50" s="2074"/>
      <c r="G50" s="2074"/>
      <c r="H50" s="2078"/>
    </row>
    <row r="51" spans="2:8" ht="15" customHeight="1">
      <c r="B51" s="1196"/>
      <c r="H51" s="932"/>
    </row>
    <row r="52" spans="2:8" ht="15" customHeight="1">
      <c r="B52" s="2077" t="s">
        <v>1924</v>
      </c>
      <c r="C52" s="2074"/>
      <c r="D52" s="2074"/>
      <c r="E52" s="2074"/>
      <c r="F52" s="2074"/>
      <c r="G52" s="2074"/>
      <c r="H52" s="2078"/>
    </row>
    <row r="53" spans="2:8" ht="15" customHeight="1">
      <c r="B53" s="2077" t="s">
        <v>1925</v>
      </c>
      <c r="C53" s="2074"/>
      <c r="D53" s="2074"/>
      <c r="E53" s="2074"/>
      <c r="F53" s="2074"/>
      <c r="G53" s="2074"/>
      <c r="H53" s="2078"/>
    </row>
    <row r="54" spans="2:8" ht="15" customHeight="1">
      <c r="B54" s="2077" t="s">
        <v>1926</v>
      </c>
      <c r="C54" s="2074"/>
      <c r="D54" s="2074"/>
      <c r="E54" s="2074"/>
      <c r="F54" s="2074"/>
      <c r="G54" s="2074"/>
      <c r="H54" s="2078"/>
    </row>
    <row r="55" spans="2:8" ht="15" customHeight="1">
      <c r="B55" s="1196"/>
      <c r="H55" s="932"/>
    </row>
    <row r="56" spans="2:8" ht="15" customHeight="1">
      <c r="B56" s="2077" t="s">
        <v>1927</v>
      </c>
      <c r="C56" s="2074"/>
      <c r="D56" s="2074"/>
      <c r="E56" s="2074"/>
      <c r="F56" s="2074"/>
      <c r="G56" s="2074"/>
      <c r="H56" s="2078"/>
    </row>
    <row r="57" spans="2:8" ht="15" customHeight="1">
      <c r="B57" s="2077" t="s">
        <v>1928</v>
      </c>
      <c r="C57" s="2074"/>
      <c r="D57" s="2074"/>
      <c r="E57" s="2074"/>
      <c r="F57" s="2074"/>
      <c r="G57" s="2074"/>
      <c r="H57" s="2078"/>
    </row>
    <row r="58" spans="2:8" ht="15" customHeight="1">
      <c r="B58" s="2077" t="s">
        <v>1929</v>
      </c>
      <c r="C58" s="2074"/>
      <c r="D58" s="2074"/>
      <c r="E58" s="2074"/>
      <c r="F58" s="2074"/>
      <c r="G58" s="2074"/>
      <c r="H58" s="2078"/>
    </row>
    <row r="59" spans="2:8" ht="15" customHeight="1">
      <c r="B59" s="1196"/>
      <c r="H59" s="932"/>
    </row>
    <row r="60" spans="2:8" ht="15" customHeight="1">
      <c r="B60" s="2077" t="s">
        <v>1930</v>
      </c>
      <c r="C60" s="2074"/>
      <c r="D60" s="2074"/>
      <c r="E60" s="2074"/>
      <c r="F60" s="2074"/>
      <c r="G60" s="2074"/>
      <c r="H60" s="2078"/>
    </row>
    <row r="61" spans="2:8" ht="15" customHeight="1">
      <c r="B61" s="2079" t="s">
        <v>1931</v>
      </c>
      <c r="C61" s="2080"/>
      <c r="D61" s="2080"/>
      <c r="E61" s="2080"/>
      <c r="F61" s="2080"/>
      <c r="G61" s="2080"/>
      <c r="H61" s="2081"/>
    </row>
    <row r="62" spans="2:8" ht="15" customHeight="1">
      <c r="B62" s="1192"/>
    </row>
    <row r="63" spans="2:8" ht="51" customHeight="1">
      <c r="B63" s="2073" t="s">
        <v>2582</v>
      </c>
      <c r="C63" s="2074"/>
      <c r="D63" s="2074"/>
      <c r="E63" s="2074"/>
      <c r="F63" s="2074"/>
      <c r="G63" s="2074"/>
      <c r="H63" s="2074"/>
    </row>
    <row r="64" spans="2:8">
      <c r="B64" s="2073" t="s">
        <v>1932</v>
      </c>
      <c r="C64" s="2074"/>
      <c r="D64" s="2074"/>
      <c r="E64" s="2074"/>
      <c r="F64" s="2074"/>
      <c r="G64" s="2074"/>
      <c r="H64" s="2074"/>
    </row>
    <row r="65" spans="2:8">
      <c r="B65" s="1195" t="s">
        <v>1933</v>
      </c>
    </row>
    <row r="66" spans="2:8" s="209" customFormat="1">
      <c r="B66" s="2086" t="s">
        <v>2583</v>
      </c>
      <c r="C66" s="2087"/>
      <c r="D66" s="2087"/>
      <c r="E66" s="2087"/>
      <c r="F66" s="2087"/>
      <c r="G66" s="2087"/>
      <c r="H66" s="2088"/>
    </row>
    <row r="67" spans="2:8" ht="15" customHeight="1">
      <c r="B67" s="2077" t="s">
        <v>2584</v>
      </c>
      <c r="C67" s="2074"/>
      <c r="D67" s="2074"/>
      <c r="E67" s="2074"/>
      <c r="F67" s="2074"/>
      <c r="G67" s="2074"/>
      <c r="H67" s="2078"/>
    </row>
    <row r="68" spans="2:8" ht="15" customHeight="1">
      <c r="B68" s="2077" t="s">
        <v>2585</v>
      </c>
      <c r="C68" s="2074"/>
      <c r="D68" s="2074"/>
      <c r="E68" s="2074"/>
      <c r="F68" s="2074"/>
      <c r="G68" s="2074"/>
      <c r="H68" s="2078"/>
    </row>
    <row r="69" spans="2:8" ht="15" customHeight="1">
      <c r="B69" s="2077" t="s">
        <v>2586</v>
      </c>
      <c r="C69" s="2074"/>
      <c r="D69" s="2074"/>
      <c r="E69" s="2074"/>
      <c r="F69" s="2074"/>
      <c r="G69" s="2074"/>
      <c r="H69" s="2078"/>
    </row>
    <row r="70" spans="2:8" ht="15" customHeight="1">
      <c r="B70" s="2077" t="s">
        <v>2587</v>
      </c>
      <c r="C70" s="2074"/>
      <c r="D70" s="2074"/>
      <c r="E70" s="2074"/>
      <c r="F70" s="2074"/>
      <c r="G70" s="2074"/>
      <c r="H70" s="2078"/>
    </row>
    <row r="71" spans="2:8" ht="15" customHeight="1">
      <c r="B71" s="2077" t="s">
        <v>2588</v>
      </c>
      <c r="C71" s="2074"/>
      <c r="D71" s="2074"/>
      <c r="E71" s="2074"/>
      <c r="F71" s="2074"/>
      <c r="G71" s="2074"/>
      <c r="H71" s="2078"/>
    </row>
    <row r="72" spans="2:8" ht="15" customHeight="1">
      <c r="B72" s="2077" t="s">
        <v>2589</v>
      </c>
      <c r="C72" s="2074"/>
      <c r="D72" s="2074"/>
      <c r="E72" s="2074"/>
      <c r="F72" s="2074"/>
      <c r="G72" s="2074"/>
      <c r="H72" s="2078"/>
    </row>
    <row r="73" spans="2:8" ht="15" customHeight="1">
      <c r="B73" s="2077" t="s">
        <v>2590</v>
      </c>
      <c r="C73" s="2074"/>
      <c r="D73" s="2074"/>
      <c r="E73" s="2074"/>
      <c r="F73" s="2074"/>
      <c r="G73" s="2074"/>
      <c r="H73" s="2078"/>
    </row>
    <row r="74" spans="2:8" ht="15" customHeight="1">
      <c r="B74" s="2077" t="s">
        <v>2591</v>
      </c>
      <c r="C74" s="2074"/>
      <c r="D74" s="2074"/>
      <c r="E74" s="2074"/>
      <c r="F74" s="2074"/>
      <c r="G74" s="2074"/>
      <c r="H74" s="2078"/>
    </row>
    <row r="75" spans="2:8" ht="15" customHeight="1">
      <c r="B75" s="2077" t="s">
        <v>2592</v>
      </c>
      <c r="C75" s="2074"/>
      <c r="D75" s="2074"/>
      <c r="E75" s="2074"/>
      <c r="F75" s="2074"/>
      <c r="G75" s="2074"/>
      <c r="H75" s="2078"/>
    </row>
    <row r="76" spans="2:8" ht="15" customHeight="1">
      <c r="B76" s="2077" t="s">
        <v>2593</v>
      </c>
      <c r="C76" s="2074"/>
      <c r="D76" s="2074"/>
      <c r="E76" s="2074"/>
      <c r="F76" s="2074"/>
      <c r="G76" s="2074"/>
      <c r="H76" s="2078"/>
    </row>
    <row r="77" spans="2:8" ht="15" customHeight="1">
      <c r="B77" s="2077" t="s">
        <v>2594</v>
      </c>
      <c r="C77" s="2074"/>
      <c r="D77" s="2074"/>
      <c r="E77" s="2074"/>
      <c r="F77" s="2074"/>
      <c r="G77" s="2074"/>
      <c r="H77" s="2078"/>
    </row>
    <row r="78" spans="2:8" ht="15" customHeight="1">
      <c r="B78" s="2077" t="s">
        <v>2595</v>
      </c>
      <c r="C78" s="2074"/>
      <c r="D78" s="2074"/>
      <c r="E78" s="2074"/>
      <c r="F78" s="2074"/>
      <c r="G78" s="2074"/>
      <c r="H78" s="2078"/>
    </row>
    <row r="79" spans="2:8" ht="15" customHeight="1">
      <c r="B79" s="2077" t="s">
        <v>2596</v>
      </c>
      <c r="C79" s="2074"/>
      <c r="D79" s="2074"/>
      <c r="E79" s="2074"/>
      <c r="F79" s="2074"/>
      <c r="G79" s="2074"/>
      <c r="H79" s="2078"/>
    </row>
    <row r="80" spans="2:8" ht="15" customHeight="1">
      <c r="B80" s="2077" t="s">
        <v>2597</v>
      </c>
      <c r="C80" s="2074"/>
      <c r="D80" s="2074"/>
      <c r="E80" s="2074"/>
      <c r="F80" s="2074"/>
      <c r="G80" s="2074"/>
      <c r="H80" s="2078"/>
    </row>
    <row r="81" spans="2:8" ht="15" customHeight="1">
      <c r="B81" s="2077" t="s">
        <v>2598</v>
      </c>
      <c r="C81" s="2074"/>
      <c r="D81" s="2074"/>
      <c r="E81" s="2074"/>
      <c r="F81" s="2074"/>
      <c r="G81" s="2074"/>
      <c r="H81" s="2078"/>
    </row>
    <row r="82" spans="2:8" ht="15" customHeight="1">
      <c r="B82" s="2077" t="s">
        <v>2599</v>
      </c>
      <c r="C82" s="2074"/>
      <c r="D82" s="2074"/>
      <c r="E82" s="2074"/>
      <c r="F82" s="2074"/>
      <c r="G82" s="2074"/>
      <c r="H82" s="2078"/>
    </row>
    <row r="83" spans="2:8" ht="15" customHeight="1">
      <c r="B83" s="2077" t="s">
        <v>2600</v>
      </c>
      <c r="C83" s="2074"/>
      <c r="D83" s="2074"/>
      <c r="E83" s="2074"/>
      <c r="F83" s="2074"/>
      <c r="G83" s="2074"/>
      <c r="H83" s="2078"/>
    </row>
    <row r="84" spans="2:8" ht="15" customHeight="1">
      <c r="B84" s="2077" t="s">
        <v>2601</v>
      </c>
      <c r="C84" s="2074"/>
      <c r="D84" s="2074"/>
      <c r="E84" s="2074"/>
      <c r="F84" s="2074"/>
      <c r="G84" s="2074"/>
      <c r="H84" s="2078"/>
    </row>
    <row r="85" spans="2:8" ht="15" customHeight="1">
      <c r="B85" s="2077" t="s">
        <v>2602</v>
      </c>
      <c r="C85" s="2074"/>
      <c r="D85" s="2074"/>
      <c r="E85" s="2074"/>
      <c r="F85" s="2074"/>
      <c r="G85" s="2074"/>
      <c r="H85" s="2078"/>
    </row>
    <row r="86" spans="2:8" ht="15" customHeight="1">
      <c r="B86" s="2077" t="s">
        <v>2603</v>
      </c>
      <c r="C86" s="2074"/>
      <c r="D86" s="2074"/>
      <c r="E86" s="2074"/>
      <c r="F86" s="2074"/>
      <c r="G86" s="2074"/>
      <c r="H86" s="2078"/>
    </row>
    <row r="87" spans="2:8" ht="15" customHeight="1">
      <c r="B87" s="2077" t="s">
        <v>2604</v>
      </c>
      <c r="C87" s="2074"/>
      <c r="D87" s="2074"/>
      <c r="E87" s="2074"/>
      <c r="F87" s="2074"/>
      <c r="G87" s="2074"/>
      <c r="H87" s="2078"/>
    </row>
    <row r="88" spans="2:8" ht="15" customHeight="1">
      <c r="B88" s="2077" t="s">
        <v>2605</v>
      </c>
      <c r="C88" s="2074"/>
      <c r="D88" s="2074"/>
      <c r="E88" s="2074"/>
      <c r="F88" s="2074"/>
      <c r="G88" s="2074"/>
      <c r="H88" s="2078"/>
    </row>
    <row r="89" spans="2:8" ht="15" customHeight="1">
      <c r="B89" s="2079" t="s">
        <v>2606</v>
      </c>
      <c r="C89" s="2080"/>
      <c r="D89" s="2080"/>
      <c r="E89" s="2080"/>
      <c r="F89" s="2080"/>
      <c r="G89" s="2080"/>
      <c r="H89" s="2081"/>
    </row>
    <row r="90" spans="2:8">
      <c r="B90" s="1192"/>
    </row>
    <row r="91" spans="2:8" ht="27" customHeight="1">
      <c r="B91" s="2073" t="s">
        <v>2607</v>
      </c>
      <c r="C91" s="2074"/>
      <c r="D91" s="2074"/>
      <c r="E91" s="2074"/>
      <c r="F91" s="2074"/>
      <c r="G91" s="2074"/>
      <c r="H91" s="2074"/>
    </row>
    <row r="92" spans="2:8" ht="15" customHeight="1">
      <c r="B92" s="1195" t="s">
        <v>2608</v>
      </c>
      <c r="C92" s="2095" t="s">
        <v>2609</v>
      </c>
      <c r="D92" s="2096"/>
      <c r="E92" s="2096"/>
      <c r="F92" s="2096"/>
    </row>
    <row r="93" spans="2:8" ht="15.95" customHeight="1">
      <c r="B93" s="2097" t="s">
        <v>2610</v>
      </c>
      <c r="C93" s="2098"/>
      <c r="D93" s="2098"/>
      <c r="E93" s="2098"/>
      <c r="F93" s="2098"/>
      <c r="G93" s="2098"/>
      <c r="H93" s="2099"/>
    </row>
    <row r="94" spans="2:8" ht="27" customHeight="1">
      <c r="B94" s="2100" t="s">
        <v>2611</v>
      </c>
      <c r="C94" s="2101"/>
      <c r="D94" s="2101"/>
      <c r="E94" s="2101"/>
      <c r="F94" s="2101"/>
      <c r="G94" s="2101"/>
      <c r="H94" s="2101"/>
    </row>
    <row r="95" spans="2:8" ht="27" customHeight="1">
      <c r="B95" s="2100" t="s">
        <v>2612</v>
      </c>
      <c r="C95" s="2101"/>
      <c r="D95" s="2101"/>
      <c r="E95" s="2101"/>
      <c r="F95" s="2101"/>
      <c r="G95" s="2101"/>
      <c r="H95" s="2101"/>
    </row>
    <row r="96" spans="2:8">
      <c r="B96" s="1192"/>
    </row>
    <row r="97" spans="2:8" ht="68.099999999999994" customHeight="1">
      <c r="B97" s="2073" t="s">
        <v>2613</v>
      </c>
      <c r="C97" s="2074"/>
      <c r="D97" s="2074"/>
      <c r="E97" s="2074"/>
      <c r="F97" s="2074"/>
      <c r="G97" s="2074"/>
      <c r="H97" s="2074"/>
    </row>
    <row r="98" spans="2:8">
      <c r="B98" s="2089" t="s">
        <v>1934</v>
      </c>
      <c r="C98" s="2074"/>
      <c r="D98" s="2074"/>
      <c r="E98" s="2074"/>
      <c r="F98" s="2074"/>
      <c r="G98" s="2074"/>
      <c r="H98" s="2074"/>
    </row>
    <row r="99" spans="2:8" ht="27" customHeight="1">
      <c r="B99" s="2073" t="s">
        <v>2614</v>
      </c>
      <c r="C99" s="2074"/>
      <c r="D99" s="2074"/>
      <c r="E99" s="2074"/>
      <c r="F99" s="2074"/>
      <c r="G99" s="2074"/>
      <c r="H99" s="2074"/>
    </row>
    <row r="100" spans="2:8">
      <c r="B100" s="1197"/>
    </row>
    <row r="101" spans="2:8" ht="27" customHeight="1">
      <c r="B101" s="2073" t="s">
        <v>2615</v>
      </c>
      <c r="C101" s="2074"/>
      <c r="D101" s="2074"/>
      <c r="E101" s="2074"/>
      <c r="F101" s="2074"/>
      <c r="G101" s="2074"/>
      <c r="H101" s="2074"/>
    </row>
    <row r="102" spans="2:8">
      <c r="B102" s="2089" t="s">
        <v>2616</v>
      </c>
      <c r="C102" s="2074"/>
      <c r="D102" s="2074"/>
      <c r="E102" s="2074"/>
      <c r="F102" s="2074"/>
      <c r="G102" s="2074"/>
      <c r="H102" s="2074"/>
    </row>
    <row r="103" spans="2:8" ht="15.95" customHeight="1">
      <c r="B103" s="2090" t="s">
        <v>1935</v>
      </c>
      <c r="C103" s="2091"/>
      <c r="D103" s="2091"/>
      <c r="E103" s="2091"/>
      <c r="F103" s="2091"/>
      <c r="G103" s="2092"/>
      <c r="H103" s="1198" t="s">
        <v>1936</v>
      </c>
    </row>
    <row r="104" spans="2:8" ht="15.95" customHeight="1">
      <c r="B104" s="2093" t="s">
        <v>1920</v>
      </c>
      <c r="C104" s="2094" t="s">
        <v>1937</v>
      </c>
      <c r="D104" s="2094"/>
      <c r="E104" s="2094"/>
      <c r="F104" s="2094"/>
      <c r="G104" s="2094"/>
      <c r="H104" s="1199" t="s">
        <v>1938</v>
      </c>
    </row>
    <row r="105" spans="2:8" ht="15.95" customHeight="1">
      <c r="B105" s="2093"/>
      <c r="C105" s="2094" t="s">
        <v>1939</v>
      </c>
      <c r="D105" s="2094"/>
      <c r="E105" s="2094"/>
      <c r="F105" s="2094"/>
      <c r="G105" s="2094"/>
      <c r="H105" s="1200" t="s">
        <v>1254</v>
      </c>
    </row>
    <row r="106" spans="2:8" ht="15.95" customHeight="1">
      <c r="B106" s="2093"/>
      <c r="C106" s="2094" t="s">
        <v>1940</v>
      </c>
      <c r="D106" s="2094"/>
      <c r="E106" s="2094"/>
      <c r="F106" s="2094"/>
      <c r="G106" s="2094"/>
      <c r="H106" s="1200" t="s">
        <v>1254</v>
      </c>
    </row>
    <row r="107" spans="2:8" ht="15.95" customHeight="1">
      <c r="B107" s="2093" t="s">
        <v>1933</v>
      </c>
      <c r="C107" s="2094" t="s">
        <v>1941</v>
      </c>
      <c r="D107" s="2094"/>
      <c r="E107" s="2094"/>
      <c r="F107" s="2094"/>
      <c r="G107" s="2094"/>
      <c r="H107" s="1200" t="s">
        <v>1942</v>
      </c>
    </row>
    <row r="108" spans="2:8" ht="15.95" customHeight="1">
      <c r="B108" s="2093"/>
      <c r="C108" s="2094" t="s">
        <v>1943</v>
      </c>
      <c r="D108" s="2094"/>
      <c r="E108" s="2094"/>
      <c r="F108" s="2094"/>
      <c r="G108" s="2094"/>
      <c r="H108" s="1199" t="s">
        <v>1944</v>
      </c>
    </row>
    <row r="109" spans="2:8" ht="15.95" customHeight="1">
      <c r="B109" s="2093"/>
      <c r="C109" s="2094" t="s">
        <v>1945</v>
      </c>
      <c r="D109" s="2094"/>
      <c r="E109" s="2094"/>
      <c r="F109" s="2094"/>
      <c r="G109" s="2094"/>
      <c r="H109" s="1199" t="s">
        <v>1946</v>
      </c>
    </row>
    <row r="110" spans="2:8" ht="15.95" customHeight="1">
      <c r="B110" s="2093"/>
      <c r="C110" s="2094" t="s">
        <v>1947</v>
      </c>
      <c r="D110" s="2094"/>
      <c r="E110" s="2094"/>
      <c r="F110" s="2094"/>
      <c r="G110" s="2094"/>
      <c r="H110" s="1199" t="s">
        <v>1948</v>
      </c>
    </row>
    <row r="111" spans="2:8" ht="15.95" customHeight="1">
      <c r="B111" s="2093"/>
      <c r="C111" s="2094" t="s">
        <v>1949</v>
      </c>
      <c r="D111" s="2094"/>
      <c r="E111" s="2094"/>
      <c r="F111" s="2094"/>
      <c r="G111" s="2094"/>
      <c r="H111" s="1199" t="s">
        <v>2617</v>
      </c>
    </row>
    <row r="112" spans="2:8" ht="15.95" customHeight="1">
      <c r="B112" s="2093"/>
      <c r="C112" s="2094" t="s">
        <v>1950</v>
      </c>
      <c r="D112" s="2094"/>
      <c r="E112" s="2094"/>
      <c r="F112" s="2094"/>
      <c r="G112" s="2094"/>
      <c r="H112" s="1199" t="s">
        <v>2618</v>
      </c>
    </row>
    <row r="113" spans="1:9" ht="15.95" customHeight="1">
      <c r="B113" s="2093"/>
      <c r="C113" s="2094" t="s">
        <v>1951</v>
      </c>
      <c r="D113" s="2094"/>
      <c r="E113" s="2094"/>
      <c r="F113" s="2094"/>
      <c r="G113" s="2094"/>
      <c r="H113" s="1199" t="s">
        <v>2619</v>
      </c>
    </row>
    <row r="114" spans="1:9" ht="15.95" customHeight="1">
      <c r="B114" s="2093"/>
      <c r="C114" s="2094" t="s">
        <v>1952</v>
      </c>
      <c r="D114" s="2094"/>
      <c r="E114" s="2094"/>
      <c r="F114" s="2094"/>
      <c r="G114" s="2094"/>
      <c r="H114" s="1199" t="s">
        <v>2620</v>
      </c>
    </row>
    <row r="115" spans="1:9" ht="15.95" customHeight="1">
      <c r="B115" s="2093"/>
      <c r="C115" s="2094" t="s">
        <v>1953</v>
      </c>
      <c r="D115" s="2094"/>
      <c r="E115" s="2094"/>
      <c r="F115" s="2094"/>
      <c r="G115" s="2094"/>
      <c r="H115" s="1199" t="s">
        <v>1954</v>
      </c>
    </row>
    <row r="116" spans="1:9" ht="15.95" customHeight="1">
      <c r="B116" s="2093"/>
      <c r="C116" s="2094" t="s">
        <v>1955</v>
      </c>
      <c r="D116" s="2094"/>
      <c r="E116" s="2094"/>
      <c r="F116" s="2094"/>
      <c r="G116" s="2094"/>
      <c r="H116" s="1199" t="s">
        <v>1956</v>
      </c>
    </row>
    <row r="117" spans="1:9" ht="15.95" customHeight="1">
      <c r="B117" s="2093"/>
      <c r="C117" s="2094" t="s">
        <v>1957</v>
      </c>
      <c r="D117" s="2094"/>
      <c r="E117" s="2094"/>
      <c r="F117" s="2094"/>
      <c r="G117" s="2094"/>
      <c r="H117" s="1199" t="s">
        <v>1958</v>
      </c>
    </row>
    <row r="118" spans="1:9" ht="15.95" customHeight="1">
      <c r="B118" s="2093"/>
      <c r="C118" s="2094" t="s">
        <v>1959</v>
      </c>
      <c r="D118" s="2094"/>
      <c r="E118" s="2094"/>
      <c r="F118" s="2094"/>
      <c r="G118" s="2094"/>
      <c r="H118" s="1199" t="s">
        <v>1960</v>
      </c>
    </row>
    <row r="119" spans="1:9" ht="15.95" customHeight="1">
      <c r="B119" s="2093"/>
      <c r="C119" s="2094" t="s">
        <v>1961</v>
      </c>
      <c r="D119" s="2094"/>
      <c r="E119" s="2094"/>
      <c r="F119" s="2094"/>
      <c r="G119" s="2094"/>
      <c r="H119" s="1199" t="s">
        <v>2621</v>
      </c>
    </row>
    <row r="121" spans="1:9" ht="15" customHeight="1">
      <c r="B121" s="2073" t="s">
        <v>2622</v>
      </c>
      <c r="C121" s="2074"/>
      <c r="D121" s="2074"/>
      <c r="E121" s="2074"/>
      <c r="F121" s="2074"/>
      <c r="G121" s="2074"/>
      <c r="H121" s="2074"/>
    </row>
    <row r="122" spans="1:9" ht="15" customHeight="1">
      <c r="B122" s="1192"/>
    </row>
    <row r="123" spans="1:9" ht="15" customHeight="1">
      <c r="A123" s="1201"/>
      <c r="B123" s="2102" t="s">
        <v>2623</v>
      </c>
      <c r="C123" s="2102"/>
      <c r="D123" s="2102"/>
      <c r="E123" s="2102"/>
      <c r="F123" s="2102"/>
      <c r="G123" s="2102"/>
      <c r="H123" s="2102"/>
      <c r="I123" s="1202"/>
    </row>
    <row r="124" spans="1:9" ht="90" customHeight="1">
      <c r="A124" s="1203"/>
      <c r="B124" s="2110" t="s">
        <v>2624</v>
      </c>
      <c r="C124" s="2110"/>
      <c r="D124" s="2110"/>
      <c r="E124" s="2110"/>
      <c r="F124" s="2110"/>
      <c r="G124" s="2110"/>
      <c r="H124" s="2110"/>
      <c r="I124" s="1204"/>
    </row>
    <row r="125" spans="1:9" ht="27" customHeight="1">
      <c r="A125" s="1203"/>
      <c r="B125" s="2110" t="s">
        <v>2625</v>
      </c>
      <c r="C125" s="2110"/>
      <c r="D125" s="2110"/>
      <c r="E125" s="2110"/>
      <c r="F125" s="2110"/>
      <c r="G125" s="2110"/>
      <c r="H125" s="2110"/>
      <c r="I125" s="1204"/>
    </row>
    <row r="126" spans="1:9" ht="15" customHeight="1">
      <c r="A126" s="1203"/>
      <c r="B126" s="2110"/>
      <c r="C126" s="2110"/>
      <c r="D126" s="2110"/>
      <c r="E126" s="2110"/>
      <c r="F126" s="2110"/>
      <c r="G126" s="2110"/>
      <c r="H126" s="2110"/>
      <c r="I126" s="1204"/>
    </row>
    <row r="127" spans="1:9" ht="41.1" customHeight="1">
      <c r="A127" s="1203"/>
      <c r="B127" s="2110" t="s">
        <v>2626</v>
      </c>
      <c r="C127" s="2110"/>
      <c r="D127" s="2110"/>
      <c r="E127" s="2110"/>
      <c r="F127" s="2110"/>
      <c r="G127" s="2110"/>
      <c r="H127" s="2110"/>
      <c r="I127" s="1204"/>
    </row>
    <row r="128" spans="1:9" ht="15" customHeight="1" thickBot="1">
      <c r="A128" s="1203"/>
      <c r="B128" s="2111"/>
      <c r="C128" s="2111"/>
      <c r="D128" s="2111"/>
      <c r="E128" s="2111"/>
      <c r="F128" s="2111"/>
      <c r="G128" s="2111"/>
      <c r="H128" s="2111"/>
      <c r="I128" s="1204"/>
    </row>
    <row r="129" spans="1:9" ht="19.5" thickBot="1">
      <c r="A129" s="1203"/>
      <c r="B129" s="2103"/>
      <c r="C129" s="2103" t="s">
        <v>1935</v>
      </c>
      <c r="D129" s="2113" t="s">
        <v>1963</v>
      </c>
      <c r="E129" s="2114"/>
      <c r="F129" s="2115"/>
      <c r="G129" s="2116" t="s">
        <v>1964</v>
      </c>
      <c r="H129" s="2117"/>
      <c r="I129" s="1204"/>
    </row>
    <row r="130" spans="1:9">
      <c r="A130" s="1203"/>
      <c r="B130" s="2112"/>
      <c r="C130" s="2112"/>
      <c r="D130" s="2103" t="s">
        <v>1965</v>
      </c>
      <c r="E130" s="2103" t="s">
        <v>1966</v>
      </c>
      <c r="F130" s="1205" t="s">
        <v>1967</v>
      </c>
      <c r="G130" s="2105" t="s">
        <v>1965</v>
      </c>
      <c r="H130" s="1206" t="s">
        <v>1967</v>
      </c>
      <c r="I130" s="1204"/>
    </row>
    <row r="131" spans="1:9" ht="19.5" thickBot="1">
      <c r="A131" s="1203"/>
      <c r="B131" s="2104"/>
      <c r="C131" s="2104"/>
      <c r="D131" s="2104"/>
      <c r="E131" s="2104"/>
      <c r="F131" s="1207" t="s">
        <v>1968</v>
      </c>
      <c r="G131" s="2106"/>
      <c r="H131" s="1208" t="s">
        <v>1968</v>
      </c>
      <c r="I131" s="1204"/>
    </row>
    <row r="132" spans="1:9" ht="19.5" thickBot="1">
      <c r="A132" s="1203"/>
      <c r="B132" s="1209" t="s">
        <v>1969</v>
      </c>
      <c r="C132" s="1207" t="s">
        <v>1938</v>
      </c>
      <c r="D132" s="1207">
        <v>1</v>
      </c>
      <c r="E132" s="1207">
        <v>40</v>
      </c>
      <c r="F132" s="1207">
        <v>40</v>
      </c>
      <c r="G132" s="1208">
        <v>1</v>
      </c>
      <c r="H132" s="1208">
        <v>36</v>
      </c>
      <c r="I132" s="1204"/>
    </row>
    <row r="133" spans="1:9" ht="19.5" thickBot="1">
      <c r="A133" s="1203"/>
      <c r="B133" s="1209" t="s">
        <v>1970</v>
      </c>
      <c r="C133" s="1207" t="s">
        <v>1330</v>
      </c>
      <c r="D133" s="1207">
        <v>1</v>
      </c>
      <c r="E133" s="1207">
        <v>6</v>
      </c>
      <c r="F133" s="1207">
        <v>6</v>
      </c>
      <c r="G133" s="1208">
        <v>2</v>
      </c>
      <c r="H133" s="1208">
        <v>10</v>
      </c>
      <c r="I133" s="1204"/>
    </row>
    <row r="134" spans="1:9" ht="15" customHeight="1">
      <c r="A134" s="1203"/>
      <c r="B134" s="2107"/>
      <c r="C134" s="2107"/>
      <c r="D134" s="2107"/>
      <c r="E134" s="2107"/>
      <c r="F134" s="2107"/>
      <c r="G134" s="2107"/>
      <c r="H134" s="2107"/>
      <c r="I134" s="1204"/>
    </row>
    <row r="135" spans="1:9" ht="78" customHeight="1">
      <c r="A135" s="1210"/>
      <c r="B135" s="2108" t="s">
        <v>2627</v>
      </c>
      <c r="C135" s="2108"/>
      <c r="D135" s="2108"/>
      <c r="E135" s="2108"/>
      <c r="F135" s="2108"/>
      <c r="G135" s="2108"/>
      <c r="H135" s="2108"/>
      <c r="I135" s="1211"/>
    </row>
    <row r="136" spans="1:9" ht="15" customHeight="1">
      <c r="B136" s="1197"/>
    </row>
    <row r="137" spans="1:9" ht="15" customHeight="1">
      <c r="B137" s="2109" t="s">
        <v>2628</v>
      </c>
      <c r="C137" s="2074"/>
      <c r="D137" s="2074"/>
      <c r="E137" s="2074"/>
      <c r="F137" s="2074"/>
      <c r="G137" s="2074"/>
      <c r="H137" s="2074"/>
    </row>
    <row r="138" spans="1:9" ht="15" customHeight="1">
      <c r="B138" s="2109" t="s">
        <v>2629</v>
      </c>
      <c r="C138" s="2074"/>
      <c r="D138" s="2074"/>
      <c r="E138" s="2074"/>
      <c r="F138" s="2074"/>
      <c r="G138" s="2074"/>
      <c r="H138" s="2074"/>
    </row>
    <row r="139" spans="1:9" ht="41.1" customHeight="1">
      <c r="B139" s="2118" t="s">
        <v>2630</v>
      </c>
      <c r="C139" s="2101"/>
      <c r="D139" s="2101"/>
      <c r="E139" s="2101"/>
      <c r="F139" s="2101"/>
      <c r="G139" s="2101"/>
      <c r="H139" s="2101"/>
    </row>
    <row r="140" spans="1:9" ht="41.1" customHeight="1">
      <c r="B140" s="2109" t="s">
        <v>2631</v>
      </c>
      <c r="C140" s="2074"/>
      <c r="D140" s="2074"/>
      <c r="E140" s="2074"/>
      <c r="F140" s="2074"/>
      <c r="G140" s="2074"/>
      <c r="H140" s="2074"/>
    </row>
    <row r="141" spans="1:9" ht="27" customHeight="1">
      <c r="B141" s="2109" t="s">
        <v>2632</v>
      </c>
      <c r="C141" s="2074"/>
      <c r="D141" s="2074"/>
      <c r="E141" s="2074"/>
      <c r="F141" s="2074"/>
      <c r="G141" s="2074"/>
      <c r="H141" s="2074"/>
    </row>
    <row r="142" spans="1:9" ht="41.1" customHeight="1">
      <c r="B142" s="2109" t="s">
        <v>2633</v>
      </c>
      <c r="C142" s="2074"/>
      <c r="D142" s="2074"/>
      <c r="E142" s="2074"/>
      <c r="F142" s="2074"/>
      <c r="G142" s="2074"/>
      <c r="H142" s="2074"/>
    </row>
    <row r="143" spans="1:9" ht="27" customHeight="1">
      <c r="B143" s="2109" t="s">
        <v>2634</v>
      </c>
      <c r="C143" s="2074"/>
      <c r="D143" s="2074"/>
      <c r="E143" s="2074"/>
      <c r="F143" s="2074"/>
      <c r="G143" s="2074"/>
      <c r="H143" s="2074"/>
    </row>
    <row r="144" spans="1:9" ht="41.1" customHeight="1">
      <c r="B144" s="2109" t="s">
        <v>2635</v>
      </c>
      <c r="C144" s="2074"/>
      <c r="D144" s="2074"/>
      <c r="E144" s="2074"/>
      <c r="F144" s="2074"/>
      <c r="G144" s="2074"/>
      <c r="H144" s="2074"/>
    </row>
    <row r="145" spans="2:8" ht="41.1" customHeight="1">
      <c r="B145" s="2073" t="s">
        <v>1971</v>
      </c>
      <c r="C145" s="2074"/>
      <c r="D145" s="2074"/>
      <c r="E145" s="2074"/>
      <c r="F145" s="2074"/>
      <c r="G145" s="2074"/>
      <c r="H145" s="2074"/>
    </row>
    <row r="146" spans="2:8" ht="41.1" customHeight="1">
      <c r="B146" s="2073" t="s">
        <v>2636</v>
      </c>
      <c r="C146" s="2074"/>
      <c r="D146" s="2074"/>
      <c r="E146" s="2074"/>
      <c r="F146" s="2074"/>
      <c r="G146" s="2074"/>
      <c r="H146" s="2074"/>
    </row>
    <row r="147" spans="2:8" ht="15" customHeight="1">
      <c r="B147" s="1212"/>
    </row>
    <row r="148" spans="2:8" ht="41.1" customHeight="1">
      <c r="B148" s="2073" t="s">
        <v>2637</v>
      </c>
      <c r="C148" s="2074"/>
      <c r="D148" s="2074"/>
      <c r="E148" s="2074"/>
      <c r="F148" s="2074"/>
      <c r="G148" s="2074"/>
      <c r="H148" s="2074"/>
    </row>
    <row r="149" spans="2:8">
      <c r="B149" s="2073" t="s">
        <v>2638</v>
      </c>
      <c r="C149" s="2074"/>
      <c r="D149" s="2074"/>
      <c r="E149" s="2074"/>
      <c r="F149" s="2074"/>
      <c r="G149" s="2074"/>
      <c r="H149" s="2074"/>
    </row>
    <row r="150" spans="2:8" ht="27" customHeight="1">
      <c r="B150" s="2073" t="s">
        <v>2639</v>
      </c>
      <c r="C150" s="2074"/>
      <c r="D150" s="2074"/>
      <c r="E150" s="2074"/>
      <c r="F150" s="2074"/>
      <c r="G150" s="2074"/>
      <c r="H150" s="2074"/>
    </row>
    <row r="151" spans="2:8" ht="51" customHeight="1">
      <c r="B151" s="2073" t="s">
        <v>1972</v>
      </c>
      <c r="C151" s="2074"/>
      <c r="D151" s="2074"/>
      <c r="E151" s="2074"/>
      <c r="F151" s="2074"/>
      <c r="G151" s="2074"/>
      <c r="H151" s="2074"/>
    </row>
    <row r="152" spans="2:8">
      <c r="B152" s="1192"/>
    </row>
    <row r="153" spans="2:8">
      <c r="B153" s="2073" t="s">
        <v>2640</v>
      </c>
      <c r="C153" s="2074"/>
      <c r="D153" s="2074"/>
      <c r="E153" s="2074"/>
      <c r="F153" s="2074"/>
      <c r="G153" s="2074"/>
      <c r="H153" s="2074"/>
    </row>
    <row r="154" spans="2:8" ht="15" customHeight="1">
      <c r="B154" s="2073" t="s">
        <v>2641</v>
      </c>
      <c r="C154" s="2074"/>
      <c r="D154" s="2074"/>
      <c r="E154" s="2074"/>
      <c r="F154" s="2074"/>
      <c r="G154" s="2074"/>
      <c r="H154" s="2074"/>
    </row>
    <row r="155" spans="2:8" ht="27" customHeight="1">
      <c r="B155" s="2073" t="s">
        <v>2642</v>
      </c>
      <c r="C155" s="2074"/>
      <c r="D155" s="2074"/>
      <c r="E155" s="2074"/>
      <c r="F155" s="2074"/>
      <c r="G155" s="2074"/>
      <c r="H155" s="2074"/>
    </row>
    <row r="156" spans="2:8" ht="51" customHeight="1">
      <c r="B156" s="2073" t="s">
        <v>1973</v>
      </c>
      <c r="C156" s="2074"/>
      <c r="D156" s="2074"/>
      <c r="E156" s="2074"/>
      <c r="F156" s="2074"/>
      <c r="G156" s="2074"/>
      <c r="H156" s="2074"/>
    </row>
    <row r="157" spans="2:8" ht="15" customHeight="1">
      <c r="B157" s="2073" t="s">
        <v>1974</v>
      </c>
      <c r="C157" s="2074"/>
      <c r="D157" s="2074"/>
      <c r="E157" s="2074"/>
      <c r="F157" s="2074"/>
      <c r="G157" s="2074"/>
      <c r="H157" s="2074"/>
    </row>
    <row r="158" spans="2:8" ht="15" customHeight="1">
      <c r="B158" s="2073" t="s">
        <v>1975</v>
      </c>
      <c r="C158" s="2074"/>
      <c r="D158" s="2074"/>
      <c r="E158" s="2074"/>
      <c r="F158" s="2074"/>
      <c r="G158" s="2074"/>
      <c r="H158" s="2074"/>
    </row>
    <row r="159" spans="2:8" ht="15" customHeight="1">
      <c r="B159" s="1192"/>
    </row>
    <row r="160" spans="2:8" ht="15" customHeight="1">
      <c r="B160" s="2073" t="s">
        <v>2643</v>
      </c>
      <c r="C160" s="2074"/>
      <c r="D160" s="2074"/>
      <c r="E160" s="2074"/>
      <c r="F160" s="2074"/>
      <c r="G160" s="2074"/>
      <c r="H160" s="2074"/>
    </row>
    <row r="161" spans="2:8" ht="41.1" customHeight="1">
      <c r="B161" s="2073" t="s">
        <v>2644</v>
      </c>
      <c r="C161" s="2074"/>
      <c r="D161" s="2074"/>
      <c r="E161" s="2074"/>
      <c r="F161" s="2074"/>
      <c r="G161" s="2074"/>
      <c r="H161" s="2074"/>
    </row>
    <row r="162" spans="2:8" ht="15" customHeight="1">
      <c r="B162" s="2073" t="s">
        <v>1976</v>
      </c>
      <c r="C162" s="2074"/>
      <c r="D162" s="2074"/>
      <c r="E162" s="2074"/>
      <c r="F162" s="2074"/>
      <c r="G162" s="2074"/>
      <c r="H162" s="2074"/>
    </row>
    <row r="163" spans="2:8" ht="15" customHeight="1">
      <c r="B163" s="2073" t="s">
        <v>1977</v>
      </c>
      <c r="C163" s="2074"/>
      <c r="D163" s="2074"/>
      <c r="E163" s="2074"/>
      <c r="F163" s="2074"/>
      <c r="G163" s="2074"/>
      <c r="H163" s="2074"/>
    </row>
    <row r="164" spans="2:8" ht="15" customHeight="1">
      <c r="B164" s="1192"/>
    </row>
    <row r="165" spans="2:8" ht="15" customHeight="1">
      <c r="B165" s="2073" t="s">
        <v>2645</v>
      </c>
      <c r="C165" s="2074"/>
      <c r="D165" s="2074"/>
      <c r="E165" s="2074"/>
      <c r="F165" s="2074"/>
      <c r="G165" s="2074"/>
      <c r="H165" s="2074"/>
    </row>
    <row r="166" spans="2:8" ht="15" customHeight="1">
      <c r="B166" s="2073" t="s">
        <v>2646</v>
      </c>
      <c r="C166" s="2074"/>
      <c r="D166" s="2074"/>
      <c r="E166" s="2074"/>
      <c r="F166" s="2074"/>
      <c r="G166" s="2074"/>
      <c r="H166" s="2074"/>
    </row>
    <row r="167" spans="2:8" ht="27" customHeight="1">
      <c r="B167" s="2073" t="s">
        <v>2647</v>
      </c>
      <c r="C167" s="2074"/>
      <c r="D167" s="2074"/>
      <c r="E167" s="2074"/>
      <c r="F167" s="2074"/>
      <c r="G167" s="2074"/>
      <c r="H167" s="2074"/>
    </row>
    <row r="168" spans="2:8" ht="51" customHeight="1">
      <c r="B168" s="2073" t="s">
        <v>1978</v>
      </c>
      <c r="C168" s="2074"/>
      <c r="D168" s="2074"/>
      <c r="E168" s="2074"/>
      <c r="F168" s="2074"/>
      <c r="G168" s="2074"/>
      <c r="H168" s="2074"/>
    </row>
    <row r="169" spans="2:8" ht="15" customHeight="1">
      <c r="B169" s="2073" t="s">
        <v>1975</v>
      </c>
      <c r="C169" s="2074"/>
      <c r="D169" s="2074"/>
      <c r="E169" s="2074"/>
      <c r="F169" s="2074"/>
      <c r="G169" s="2074"/>
      <c r="H169" s="2074"/>
    </row>
    <row r="170" spans="2:8" ht="27" customHeight="1">
      <c r="B170" s="2073" t="s">
        <v>1979</v>
      </c>
      <c r="C170" s="2074"/>
      <c r="D170" s="2074"/>
      <c r="E170" s="2074"/>
      <c r="F170" s="2074"/>
      <c r="G170" s="2074"/>
      <c r="H170" s="2074"/>
    </row>
    <row r="171" spans="2:8" ht="15" customHeight="1">
      <c r="B171" s="1192"/>
    </row>
    <row r="172" spans="2:8" ht="15" customHeight="1">
      <c r="B172" s="2073" t="s">
        <v>2648</v>
      </c>
      <c r="C172" s="2074"/>
      <c r="D172" s="2074"/>
      <c r="E172" s="2074"/>
      <c r="F172" s="2074"/>
      <c r="G172" s="2074"/>
      <c r="H172" s="2074"/>
    </row>
    <row r="173" spans="2:8" ht="41.1" customHeight="1">
      <c r="B173" s="2073" t="s">
        <v>2649</v>
      </c>
      <c r="C173" s="2074"/>
      <c r="D173" s="2074"/>
      <c r="E173" s="2074"/>
      <c r="F173" s="2074"/>
      <c r="G173" s="2074"/>
      <c r="H173" s="2074"/>
    </row>
    <row r="174" spans="2:8" ht="15" customHeight="1">
      <c r="B174" s="2073" t="s">
        <v>2650</v>
      </c>
      <c r="C174" s="2074"/>
      <c r="D174" s="2074"/>
      <c r="E174" s="2074"/>
      <c r="F174" s="2074"/>
      <c r="G174" s="2074"/>
      <c r="H174" s="2074"/>
    </row>
    <row r="175" spans="2:8" ht="15" customHeight="1">
      <c r="B175" s="2073" t="s">
        <v>1977</v>
      </c>
      <c r="C175" s="2074"/>
      <c r="D175" s="2074"/>
      <c r="E175" s="2074"/>
      <c r="F175" s="2074"/>
      <c r="G175" s="2074"/>
      <c r="H175" s="2074"/>
    </row>
    <row r="176" spans="2:8" ht="27" customHeight="1">
      <c r="B176" s="2075" t="s">
        <v>2651</v>
      </c>
      <c r="C176" s="1761"/>
      <c r="D176" s="1761"/>
      <c r="E176" s="1761"/>
      <c r="F176" s="1761"/>
      <c r="G176" s="1761"/>
      <c r="H176" s="1761"/>
    </row>
    <row r="177" spans="2:8" ht="15" customHeight="1">
      <c r="B177" s="1192"/>
    </row>
    <row r="178" spans="2:8" ht="27" customHeight="1">
      <c r="B178" s="2073" t="s">
        <v>2652</v>
      </c>
      <c r="C178" s="2074"/>
      <c r="D178" s="2074"/>
      <c r="E178" s="2074"/>
      <c r="F178" s="2074"/>
      <c r="G178" s="2074"/>
      <c r="H178" s="2074"/>
    </row>
    <row r="179" spans="2:8" ht="18.75" customHeight="1">
      <c r="B179" s="2097" t="s">
        <v>1980</v>
      </c>
      <c r="C179" s="2098"/>
      <c r="D179" s="2099"/>
    </row>
    <row r="180" spans="2:8">
      <c r="B180" s="2083" t="s">
        <v>1981</v>
      </c>
      <c r="C180" s="2084"/>
      <c r="D180" s="2084"/>
      <c r="E180" s="2084"/>
      <c r="F180" s="2084"/>
      <c r="G180" s="2084"/>
      <c r="H180" s="2085"/>
    </row>
    <row r="181" spans="2:8">
      <c r="B181" s="2077" t="s">
        <v>1982</v>
      </c>
      <c r="C181" s="2074"/>
      <c r="D181" s="2074"/>
      <c r="E181" s="2074"/>
      <c r="F181" s="2074"/>
      <c r="G181" s="2074"/>
      <c r="H181" s="2078"/>
    </row>
    <row r="182" spans="2:8">
      <c r="B182" s="2077" t="s">
        <v>2653</v>
      </c>
      <c r="C182" s="2074"/>
      <c r="D182" s="2074"/>
      <c r="E182" s="2074"/>
      <c r="F182" s="2074"/>
      <c r="G182" s="2074"/>
      <c r="H182" s="2078"/>
    </row>
    <row r="183" spans="2:8">
      <c r="B183" s="2077" t="s">
        <v>2654</v>
      </c>
      <c r="C183" s="2074"/>
      <c r="D183" s="2074"/>
      <c r="E183" s="2074"/>
      <c r="F183" s="2074"/>
      <c r="G183" s="2074"/>
      <c r="H183" s="2078"/>
    </row>
    <row r="184" spans="2:8">
      <c r="B184" s="2077" t="s">
        <v>2655</v>
      </c>
      <c r="C184" s="2074"/>
      <c r="D184" s="2074"/>
      <c r="E184" s="2074"/>
      <c r="F184" s="2074"/>
      <c r="G184" s="2074"/>
      <c r="H184" s="2078"/>
    </row>
    <row r="185" spans="2:8">
      <c r="B185" s="2079" t="s">
        <v>1983</v>
      </c>
      <c r="C185" s="2080"/>
      <c r="D185" s="2080"/>
      <c r="E185" s="2080"/>
      <c r="F185" s="2080"/>
      <c r="G185" s="2080"/>
      <c r="H185" s="2081"/>
    </row>
    <row r="186" spans="2:8" ht="27" customHeight="1">
      <c r="B186" s="2122" t="s">
        <v>2656</v>
      </c>
      <c r="C186" s="2122"/>
      <c r="D186" s="2122"/>
      <c r="E186" s="2122"/>
      <c r="F186" s="2122"/>
      <c r="G186" s="2122"/>
      <c r="H186" s="2122"/>
    </row>
    <row r="187" spans="2:8" ht="15" customHeight="1">
      <c r="B187" s="2075" t="s">
        <v>2657</v>
      </c>
      <c r="C187" s="2075"/>
      <c r="D187" s="2075"/>
      <c r="E187" s="2075"/>
      <c r="F187" s="2075"/>
      <c r="G187" s="2075"/>
      <c r="H187" s="2075"/>
    </row>
    <row r="188" spans="2:8" ht="15" customHeight="1">
      <c r="B188" s="1192"/>
    </row>
    <row r="189" spans="2:8" ht="27" customHeight="1">
      <c r="B189" s="2073" t="s">
        <v>2658</v>
      </c>
      <c r="C189" s="2074"/>
      <c r="D189" s="2074"/>
      <c r="E189" s="2074"/>
      <c r="F189" s="2074"/>
      <c r="G189" s="2074"/>
      <c r="H189" s="2074"/>
    </row>
    <row r="190" spans="2:8" ht="18.75" customHeight="1">
      <c r="B190" s="2119" t="s">
        <v>1984</v>
      </c>
      <c r="C190" s="2120"/>
      <c r="D190" s="2120"/>
      <c r="E190" s="2121"/>
    </row>
    <row r="191" spans="2:8">
      <c r="B191" s="2083" t="s">
        <v>1981</v>
      </c>
      <c r="C191" s="2084"/>
      <c r="D191" s="2084"/>
      <c r="E191" s="2084"/>
      <c r="F191" s="2084"/>
      <c r="G191" s="2084"/>
      <c r="H191" s="2085"/>
    </row>
    <row r="192" spans="2:8">
      <c r="B192" s="2077" t="s">
        <v>1985</v>
      </c>
      <c r="C192" s="2074"/>
      <c r="D192" s="2074"/>
      <c r="E192" s="2074"/>
      <c r="F192" s="2074"/>
      <c r="G192" s="2074"/>
      <c r="H192" s="2078"/>
    </row>
    <row r="193" spans="2:8">
      <c r="B193" s="2079" t="s">
        <v>1986</v>
      </c>
      <c r="C193" s="2080"/>
      <c r="D193" s="2080"/>
      <c r="E193" s="2080"/>
      <c r="F193" s="2080"/>
      <c r="G193" s="2080"/>
      <c r="H193" s="2081"/>
    </row>
    <row r="194" spans="2:8">
      <c r="B194" s="1192"/>
    </row>
    <row r="195" spans="2:8">
      <c r="B195" s="2073" t="s">
        <v>2659</v>
      </c>
      <c r="C195" s="2074"/>
      <c r="D195" s="2074"/>
      <c r="E195" s="2074"/>
      <c r="F195" s="2074"/>
      <c r="G195" s="2074"/>
      <c r="H195" s="2074"/>
    </row>
    <row r="196" spans="2:8" ht="18.75" customHeight="1">
      <c r="B196" s="2119" t="s">
        <v>1987</v>
      </c>
      <c r="C196" s="2121"/>
    </row>
    <row r="197" spans="2:8">
      <c r="B197" s="2083" t="s">
        <v>1981</v>
      </c>
      <c r="C197" s="2084"/>
      <c r="D197" s="2084"/>
      <c r="E197" s="2084"/>
      <c r="F197" s="2084"/>
      <c r="G197" s="2084"/>
      <c r="H197" s="2085"/>
    </row>
    <row r="198" spans="2:8">
      <c r="B198" s="2077" t="s">
        <v>1988</v>
      </c>
      <c r="C198" s="2074"/>
      <c r="D198" s="2074"/>
      <c r="E198" s="2074"/>
      <c r="F198" s="2074"/>
      <c r="G198" s="2074"/>
      <c r="H198" s="2078"/>
    </row>
    <row r="199" spans="2:8">
      <c r="B199" s="2077" t="s">
        <v>1989</v>
      </c>
      <c r="C199" s="2074"/>
      <c r="D199" s="2074"/>
      <c r="E199" s="2074"/>
      <c r="F199" s="2074"/>
      <c r="G199" s="2074"/>
      <c r="H199" s="2078"/>
    </row>
    <row r="200" spans="2:8">
      <c r="B200" s="2079" t="s">
        <v>2660</v>
      </c>
      <c r="C200" s="2080"/>
      <c r="D200" s="2080"/>
      <c r="E200" s="2080"/>
      <c r="F200" s="2080"/>
      <c r="G200" s="2080"/>
      <c r="H200" s="2081"/>
    </row>
    <row r="201" spans="2:8" ht="15" customHeight="1">
      <c r="B201" s="1192"/>
    </row>
    <row r="202" spans="2:8">
      <c r="B202" s="2073" t="s">
        <v>2661</v>
      </c>
      <c r="C202" s="2074"/>
      <c r="D202" s="2074"/>
      <c r="E202" s="2074"/>
      <c r="F202" s="2074"/>
      <c r="G202" s="2074"/>
      <c r="H202" s="2074"/>
    </row>
    <row r="203" spans="2:8" ht="18.75" customHeight="1">
      <c r="B203" s="2097" t="s">
        <v>1990</v>
      </c>
      <c r="C203" s="2099"/>
    </row>
    <row r="204" spans="2:8">
      <c r="B204" s="2083" t="s">
        <v>1981</v>
      </c>
      <c r="C204" s="2084"/>
      <c r="D204" s="2084"/>
      <c r="E204" s="2084"/>
      <c r="F204" s="2084"/>
      <c r="G204" s="2084"/>
      <c r="H204" s="2085"/>
    </row>
    <row r="205" spans="2:8">
      <c r="B205" s="2079" t="s">
        <v>1991</v>
      </c>
      <c r="C205" s="2080"/>
      <c r="D205" s="2080"/>
      <c r="E205" s="2080"/>
      <c r="F205" s="2080"/>
      <c r="G205" s="2080"/>
      <c r="H205" s="2081"/>
    </row>
    <row r="206" spans="2:8" ht="27" customHeight="1">
      <c r="B206" s="2122" t="s">
        <v>2662</v>
      </c>
      <c r="C206" s="2122"/>
      <c r="D206" s="2122"/>
      <c r="E206" s="2122"/>
      <c r="F206" s="2122"/>
      <c r="G206" s="2122"/>
      <c r="H206" s="2122"/>
    </row>
    <row r="207" spans="2:8" ht="27" customHeight="1">
      <c r="B207" s="2075" t="s">
        <v>2663</v>
      </c>
      <c r="C207" s="2075"/>
      <c r="D207" s="2075"/>
      <c r="E207" s="2075"/>
      <c r="F207" s="2075"/>
      <c r="G207" s="2075"/>
      <c r="H207" s="2075"/>
    </row>
    <row r="208" spans="2:8" ht="27" customHeight="1">
      <c r="B208" s="2075" t="s">
        <v>2664</v>
      </c>
      <c r="C208" s="2075"/>
      <c r="D208" s="2075"/>
      <c r="E208" s="2075"/>
      <c r="F208" s="2075"/>
      <c r="G208" s="2075"/>
      <c r="H208" s="2075"/>
    </row>
    <row r="209" spans="2:8">
      <c r="B209" s="1192"/>
    </row>
    <row r="210" spans="2:8" ht="41.1" customHeight="1">
      <c r="B210" s="2073" t="s">
        <v>2665</v>
      </c>
      <c r="C210" s="2074"/>
      <c r="D210" s="2074"/>
      <c r="E210" s="2074"/>
      <c r="F210" s="2074"/>
      <c r="G210" s="2074"/>
      <c r="H210" s="2074"/>
    </row>
    <row r="211" spans="2:8">
      <c r="B211" s="2073" t="s">
        <v>1992</v>
      </c>
      <c r="C211" s="2074"/>
      <c r="D211" s="2074"/>
      <c r="E211" s="2074"/>
      <c r="F211" s="2074"/>
      <c r="G211" s="2074"/>
      <c r="H211" s="2074"/>
    </row>
    <row r="212" spans="2:8">
      <c r="B212" s="2073" t="s">
        <v>1993</v>
      </c>
      <c r="C212" s="2074"/>
      <c r="D212" s="2074"/>
      <c r="E212" s="2074"/>
      <c r="F212" s="2074"/>
      <c r="G212" s="2074"/>
      <c r="H212" s="2074"/>
    </row>
    <row r="213" spans="2:8">
      <c r="B213" s="2073" t="s">
        <v>1994</v>
      </c>
      <c r="C213" s="2074"/>
      <c r="D213" s="2074"/>
      <c r="E213" s="2074"/>
      <c r="F213" s="2074"/>
      <c r="G213" s="2074"/>
      <c r="H213" s="2074"/>
    </row>
    <row r="214" spans="2:8">
      <c r="B214" s="2073" t="s">
        <v>1995</v>
      </c>
      <c r="C214" s="2074"/>
      <c r="D214" s="2074"/>
      <c r="E214" s="2074"/>
      <c r="F214" s="2074"/>
      <c r="G214" s="2074"/>
      <c r="H214" s="2074"/>
    </row>
    <row r="215" spans="2:8">
      <c r="B215" s="2073" t="s">
        <v>1996</v>
      </c>
      <c r="C215" s="2074"/>
      <c r="D215" s="2074"/>
      <c r="E215" s="2074"/>
      <c r="F215" s="2074"/>
      <c r="G215" s="2074"/>
      <c r="H215" s="2074"/>
    </row>
    <row r="216" spans="2:8">
      <c r="B216" s="2073" t="s">
        <v>1997</v>
      </c>
      <c r="C216" s="2074"/>
      <c r="D216" s="2074"/>
      <c r="E216" s="2074"/>
      <c r="F216" s="2074"/>
      <c r="G216" s="2074"/>
      <c r="H216" s="2074"/>
    </row>
    <row r="217" spans="2:8">
      <c r="B217" s="2073" t="s">
        <v>1998</v>
      </c>
      <c r="C217" s="2074"/>
      <c r="D217" s="2074"/>
      <c r="E217" s="2074"/>
      <c r="F217" s="2074"/>
      <c r="G217" s="2074"/>
      <c r="H217" s="2074"/>
    </row>
    <row r="218" spans="2:8" ht="5.25" customHeight="1">
      <c r="B218" s="1212"/>
    </row>
    <row r="219" spans="2:8" ht="18.75" customHeight="1">
      <c r="B219" s="2119" t="s">
        <v>1999</v>
      </c>
      <c r="C219" s="2121"/>
    </row>
    <row r="220" spans="2:8">
      <c r="B220" s="2083" t="s">
        <v>2000</v>
      </c>
      <c r="C220" s="2084"/>
      <c r="D220" s="2084"/>
      <c r="E220" s="2084"/>
      <c r="F220" s="2084"/>
      <c r="G220" s="2084"/>
      <c r="H220" s="2085"/>
    </row>
    <row r="221" spans="2:8">
      <c r="B221" s="2077" t="s">
        <v>2001</v>
      </c>
      <c r="C221" s="2074"/>
      <c r="D221" s="2074"/>
      <c r="E221" s="2074"/>
      <c r="F221" s="2074"/>
      <c r="G221" s="2074"/>
      <c r="H221" s="2078"/>
    </row>
    <row r="222" spans="2:8">
      <c r="B222" s="2077" t="s">
        <v>2002</v>
      </c>
      <c r="C222" s="2074"/>
      <c r="D222" s="2074"/>
      <c r="E222" s="2074"/>
      <c r="F222" s="2074"/>
      <c r="G222" s="2074"/>
      <c r="H222" s="2078"/>
    </row>
    <row r="223" spans="2:8">
      <c r="B223" s="2077" t="s">
        <v>2003</v>
      </c>
      <c r="C223" s="2074"/>
      <c r="D223" s="2074"/>
      <c r="E223" s="2074"/>
      <c r="F223" s="2074"/>
      <c r="G223" s="2074"/>
      <c r="H223" s="2078"/>
    </row>
    <row r="224" spans="2:8">
      <c r="B224" s="2077" t="s">
        <v>2004</v>
      </c>
      <c r="C224" s="2074"/>
      <c r="D224" s="2074"/>
      <c r="E224" s="2074"/>
      <c r="F224" s="2074"/>
      <c r="G224" s="2074"/>
      <c r="H224" s="2078"/>
    </row>
    <row r="225" spans="1:9">
      <c r="B225" s="2077" t="s">
        <v>2005</v>
      </c>
      <c r="C225" s="2074"/>
      <c r="D225" s="2074"/>
      <c r="E225" s="2074"/>
      <c r="F225" s="2074"/>
      <c r="G225" s="2074"/>
      <c r="H225" s="2078"/>
    </row>
    <row r="226" spans="1:9">
      <c r="B226" s="2079" t="s">
        <v>2006</v>
      </c>
      <c r="C226" s="2080"/>
      <c r="D226" s="2080"/>
      <c r="E226" s="2080"/>
      <c r="F226" s="2080"/>
      <c r="G226" s="2080"/>
      <c r="H226" s="2081"/>
    </row>
    <row r="227" spans="1:9">
      <c r="B227" s="1192"/>
    </row>
    <row r="228" spans="1:9" ht="27" customHeight="1">
      <c r="B228" s="2073" t="s">
        <v>2666</v>
      </c>
      <c r="C228" s="2074"/>
      <c r="D228" s="2074"/>
      <c r="E228" s="2074"/>
      <c r="F228" s="2074"/>
      <c r="G228" s="2074"/>
      <c r="H228" s="2074"/>
    </row>
    <row r="229" spans="1:9" ht="15" customHeight="1">
      <c r="B229" s="1192"/>
    </row>
    <row r="230" spans="1:9" ht="15" customHeight="1">
      <c r="B230" s="2076" t="s">
        <v>2667</v>
      </c>
      <c r="C230" s="2076"/>
      <c r="D230" s="2076"/>
      <c r="E230" s="2076"/>
      <c r="F230" s="2076"/>
      <c r="G230" s="2076"/>
      <c r="H230" s="2076"/>
    </row>
    <row r="231" spans="1:9" ht="15" customHeight="1">
      <c r="B231" s="2073"/>
      <c r="C231" s="2074"/>
      <c r="D231" s="2074"/>
      <c r="E231" s="2074"/>
      <c r="F231" s="2074"/>
      <c r="G231" s="2074"/>
      <c r="H231" s="2074"/>
    </row>
    <row r="232" spans="1:9" ht="54.75" customHeight="1">
      <c r="A232" s="1201"/>
      <c r="B232" s="2123" t="s">
        <v>2668</v>
      </c>
      <c r="C232" s="2123"/>
      <c r="D232" s="2123"/>
      <c r="E232" s="2123"/>
      <c r="F232" s="2123"/>
      <c r="G232" s="2123"/>
      <c r="H232" s="2123"/>
      <c r="I232" s="1202"/>
    </row>
    <row r="233" spans="1:9" ht="15" customHeight="1">
      <c r="A233" s="1203"/>
      <c r="B233" s="2124"/>
      <c r="C233" s="2124"/>
      <c r="D233" s="2124"/>
      <c r="E233" s="2124"/>
      <c r="F233" s="2124"/>
      <c r="G233" s="2124"/>
      <c r="H233" s="2124"/>
      <c r="I233" s="1204"/>
    </row>
    <row r="234" spans="1:9" s="986" customFormat="1" ht="27" customHeight="1">
      <c r="A234" s="1213"/>
      <c r="B234" s="2125" t="s">
        <v>2669</v>
      </c>
      <c r="C234" s="2125"/>
      <c r="D234" s="2125"/>
      <c r="E234" s="2125"/>
      <c r="F234" s="2125"/>
      <c r="G234" s="2125"/>
      <c r="H234" s="2125"/>
      <c r="I234" s="1214"/>
    </row>
    <row r="235" spans="1:9" ht="15" customHeight="1">
      <c r="A235" s="1203"/>
      <c r="B235" s="2125" t="s">
        <v>2670</v>
      </c>
      <c r="C235" s="2125"/>
      <c r="D235" s="2125"/>
      <c r="E235" s="2125"/>
      <c r="F235" s="2125"/>
      <c r="G235" s="2125"/>
      <c r="H235" s="2125"/>
      <c r="I235" s="1204"/>
    </row>
    <row r="236" spans="1:9" ht="15" customHeight="1">
      <c r="A236" s="1203"/>
      <c r="B236" s="2125" t="s">
        <v>2671</v>
      </c>
      <c r="C236" s="2125"/>
      <c r="D236" s="2125"/>
      <c r="E236" s="2125"/>
      <c r="F236" s="2125"/>
      <c r="G236" s="2125"/>
      <c r="H236" s="2125"/>
      <c r="I236" s="1204"/>
    </row>
    <row r="237" spans="1:9" ht="15" customHeight="1">
      <c r="A237" s="1203"/>
      <c r="B237" s="2125" t="s">
        <v>2008</v>
      </c>
      <c r="C237" s="2125"/>
      <c r="D237" s="2125"/>
      <c r="E237" s="2125"/>
      <c r="F237" s="2125"/>
      <c r="G237" s="2125"/>
      <c r="H237" s="2125"/>
      <c r="I237" s="1204"/>
    </row>
    <row r="238" spans="1:9" ht="15" customHeight="1">
      <c r="A238" s="1203"/>
      <c r="B238" s="2125" t="s">
        <v>2672</v>
      </c>
      <c r="C238" s="2125"/>
      <c r="D238" s="2125"/>
      <c r="E238" s="2125"/>
      <c r="F238" s="2125"/>
      <c r="G238" s="2125"/>
      <c r="H238" s="2125"/>
      <c r="I238" s="1204"/>
    </row>
    <row r="239" spans="1:9" ht="15" customHeight="1">
      <c r="A239" s="1203"/>
      <c r="B239" s="2124"/>
      <c r="C239" s="2124"/>
      <c r="D239" s="2124"/>
      <c r="E239" s="2124"/>
      <c r="F239" s="2124"/>
      <c r="G239" s="2124"/>
      <c r="H239" s="2124"/>
      <c r="I239" s="1204"/>
    </row>
    <row r="240" spans="1:9" ht="15" customHeight="1">
      <c r="A240" s="1203"/>
      <c r="B240" s="2125" t="s">
        <v>2673</v>
      </c>
      <c r="C240" s="2125"/>
      <c r="D240" s="2125"/>
      <c r="E240" s="2125"/>
      <c r="F240" s="2125"/>
      <c r="G240" s="2125"/>
      <c r="H240" s="2125"/>
      <c r="I240" s="1204"/>
    </row>
    <row r="241" spans="1:9" ht="27" customHeight="1">
      <c r="A241" s="1203"/>
      <c r="B241" s="2125" t="s">
        <v>2674</v>
      </c>
      <c r="C241" s="2125"/>
      <c r="D241" s="2125"/>
      <c r="E241" s="2125"/>
      <c r="F241" s="2125"/>
      <c r="G241" s="2125"/>
      <c r="H241" s="2125"/>
      <c r="I241" s="1204"/>
    </row>
    <row r="242" spans="1:9" ht="15" customHeight="1">
      <c r="A242" s="1203"/>
      <c r="B242" s="2124"/>
      <c r="C242" s="2124"/>
      <c r="D242" s="2124"/>
      <c r="E242" s="2124"/>
      <c r="F242" s="2124"/>
      <c r="G242" s="2124"/>
      <c r="H242" s="2124"/>
      <c r="I242" s="1204"/>
    </row>
    <row r="243" spans="1:9" ht="15" customHeight="1">
      <c r="A243" s="1203"/>
      <c r="B243" s="2125" t="s">
        <v>2675</v>
      </c>
      <c r="C243" s="2125"/>
      <c r="D243" s="2125"/>
      <c r="E243" s="2125"/>
      <c r="F243" s="2125"/>
      <c r="G243" s="2125"/>
      <c r="H243" s="2125"/>
      <c r="I243" s="1204"/>
    </row>
    <row r="244" spans="1:9" ht="38.25" customHeight="1">
      <c r="A244" s="1203"/>
      <c r="B244" s="2125" t="s">
        <v>2676</v>
      </c>
      <c r="C244" s="2125"/>
      <c r="D244" s="2125"/>
      <c r="E244" s="2125"/>
      <c r="F244" s="2125"/>
      <c r="G244" s="2125"/>
      <c r="H244" s="2125"/>
      <c r="I244" s="1204"/>
    </row>
    <row r="245" spans="1:9" ht="27" customHeight="1">
      <c r="A245" s="1203"/>
      <c r="B245" s="2125" t="s">
        <v>2677</v>
      </c>
      <c r="C245" s="2125"/>
      <c r="D245" s="2125"/>
      <c r="E245" s="2125"/>
      <c r="F245" s="2125"/>
      <c r="G245" s="2125"/>
      <c r="H245" s="2125"/>
      <c r="I245" s="1204"/>
    </row>
    <row r="246" spans="1:9" ht="15" customHeight="1" thickBot="1">
      <c r="A246" s="1203"/>
      <c r="B246" s="2124"/>
      <c r="C246" s="2124"/>
      <c r="D246" s="2124"/>
      <c r="E246" s="2124"/>
      <c r="F246" s="2124"/>
      <c r="G246" s="2124"/>
      <c r="H246" s="2124"/>
      <c r="I246" s="1204"/>
    </row>
    <row r="247" spans="1:9" ht="54" customHeight="1" thickBot="1">
      <c r="A247" s="1203"/>
      <c r="B247" s="1215"/>
      <c r="C247" s="1216" t="s">
        <v>2678</v>
      </c>
      <c r="D247" s="2126" t="s">
        <v>2679</v>
      </c>
      <c r="E247" s="2127"/>
      <c r="F247" s="2113" t="s">
        <v>2680</v>
      </c>
      <c r="G247" s="2115"/>
      <c r="H247" s="1217"/>
      <c r="I247" s="1204"/>
    </row>
    <row r="248" spans="1:9" ht="18.600000000000001" customHeight="1" thickBot="1">
      <c r="A248" s="1203"/>
      <c r="B248" s="1215"/>
      <c r="C248" s="1218" t="s">
        <v>1250</v>
      </c>
      <c r="D248" s="2113" t="s">
        <v>2681</v>
      </c>
      <c r="E248" s="2115"/>
      <c r="F248" s="2131" t="s">
        <v>2682</v>
      </c>
      <c r="G248" s="2132"/>
      <c r="I248" s="1204"/>
    </row>
    <row r="249" spans="1:9" ht="18.600000000000001" customHeight="1" thickBot="1">
      <c r="A249" s="1203"/>
      <c r="B249" s="1219"/>
      <c r="C249" s="1220" t="s">
        <v>1251</v>
      </c>
      <c r="D249" s="2113" t="s">
        <v>2681</v>
      </c>
      <c r="E249" s="2115"/>
      <c r="F249" s="2128" t="s">
        <v>2683</v>
      </c>
      <c r="G249" s="2115"/>
      <c r="I249" s="1204"/>
    </row>
    <row r="250" spans="1:9" ht="18.600000000000001" customHeight="1" thickBot="1">
      <c r="A250" s="1203"/>
      <c r="B250" s="1219"/>
      <c r="C250" s="1220" t="s">
        <v>1254</v>
      </c>
      <c r="D250" s="2113" t="s">
        <v>2684</v>
      </c>
      <c r="E250" s="2115"/>
      <c r="F250" s="2128" t="s">
        <v>2682</v>
      </c>
      <c r="G250" s="2115"/>
      <c r="I250" s="1204"/>
    </row>
    <row r="251" spans="1:9" ht="18.600000000000001" customHeight="1" thickBot="1">
      <c r="A251" s="1203"/>
      <c r="B251" s="1219"/>
      <c r="C251" s="1218" t="s">
        <v>1257</v>
      </c>
      <c r="D251" s="2113" t="s">
        <v>2684</v>
      </c>
      <c r="E251" s="2115"/>
      <c r="F251" s="2128" t="s">
        <v>2683</v>
      </c>
      <c r="G251" s="2115"/>
      <c r="I251" s="1204"/>
    </row>
    <row r="252" spans="1:9">
      <c r="A252" s="1203"/>
      <c r="B252" s="1219"/>
      <c r="C252" s="1215"/>
      <c r="D252" s="1215"/>
      <c r="G252" s="1215"/>
      <c r="I252" s="1204"/>
    </row>
    <row r="253" spans="1:9" s="986" customFormat="1" ht="41.1" customHeight="1">
      <c r="A253" s="1213"/>
      <c r="B253" s="2125" t="s">
        <v>2685</v>
      </c>
      <c r="C253" s="2125"/>
      <c r="D253" s="2125"/>
      <c r="E253" s="2125"/>
      <c r="F253" s="2125"/>
      <c r="G253" s="2125"/>
      <c r="H253" s="2125"/>
      <c r="I253" s="1214"/>
    </row>
    <row r="254" spans="1:9" ht="18.75" customHeight="1">
      <c r="A254" s="1203"/>
      <c r="B254" s="2125" t="s">
        <v>2686</v>
      </c>
      <c r="C254" s="2125"/>
      <c r="D254" s="2125"/>
      <c r="E254" s="2125"/>
      <c r="F254" s="2125"/>
      <c r="G254" s="2125"/>
      <c r="H254" s="2125"/>
      <c r="I254" s="1204"/>
    </row>
    <row r="255" spans="1:9" ht="18.75" customHeight="1">
      <c r="A255" s="1203"/>
      <c r="B255" s="2129" t="s">
        <v>2687</v>
      </c>
      <c r="C255" s="2129"/>
      <c r="D255" s="2129"/>
      <c r="E255" s="2129"/>
      <c r="F255" s="2129"/>
      <c r="G255" s="2129"/>
      <c r="H255" s="2129"/>
      <c r="I255" s="1204"/>
    </row>
    <row r="256" spans="1:9" ht="19.5" customHeight="1">
      <c r="A256" s="1210"/>
      <c r="B256" s="2130" t="s">
        <v>2688</v>
      </c>
      <c r="C256" s="2130"/>
      <c r="D256" s="2130"/>
      <c r="E256" s="2130"/>
      <c r="F256" s="2130"/>
      <c r="G256" s="2130"/>
      <c r="H256" s="2130"/>
      <c r="I256" s="1211"/>
    </row>
    <row r="257" spans="2:8" ht="19.5" customHeight="1">
      <c r="B257" s="1221"/>
      <c r="C257" s="1221"/>
      <c r="D257" s="1221"/>
      <c r="E257" s="1221"/>
      <c r="F257" s="1221"/>
      <c r="G257" s="1221"/>
      <c r="H257" s="1221"/>
    </row>
    <row r="258" spans="2:8">
      <c r="B258" s="2082" t="s">
        <v>2009</v>
      </c>
      <c r="C258" s="2074"/>
      <c r="D258" s="2074"/>
      <c r="E258" s="2074"/>
      <c r="F258" s="2074"/>
      <c r="G258" s="2074"/>
      <c r="H258" s="2074"/>
    </row>
    <row r="259" spans="2:8" ht="27" customHeight="1">
      <c r="B259" s="2073" t="s">
        <v>2689</v>
      </c>
      <c r="C259" s="2074"/>
      <c r="D259" s="2074"/>
      <c r="E259" s="2074"/>
      <c r="F259" s="2074"/>
      <c r="G259" s="2074"/>
      <c r="H259" s="2074"/>
    </row>
    <row r="260" spans="2:8" ht="27" customHeight="1">
      <c r="B260" s="2073" t="s">
        <v>2690</v>
      </c>
      <c r="C260" s="2074"/>
      <c r="D260" s="2074"/>
      <c r="E260" s="2074"/>
      <c r="F260" s="2074"/>
      <c r="G260" s="2074"/>
      <c r="H260" s="2074"/>
    </row>
    <row r="261" spans="2:8" ht="41.1" customHeight="1">
      <c r="B261" s="2073" t="s">
        <v>2691</v>
      </c>
      <c r="C261" s="2074"/>
      <c r="D261" s="2074"/>
      <c r="E261" s="2074"/>
      <c r="F261" s="2074"/>
      <c r="G261" s="2074"/>
      <c r="H261" s="2074"/>
    </row>
    <row r="262" spans="2:8" ht="15" customHeight="1">
      <c r="B262" s="1192"/>
    </row>
    <row r="263" spans="2:8" ht="15" customHeight="1">
      <c r="B263" s="2073" t="s">
        <v>2692</v>
      </c>
      <c r="C263" s="2074"/>
      <c r="D263" s="2074"/>
      <c r="E263" s="2074"/>
      <c r="F263" s="2074"/>
      <c r="G263" s="2074"/>
      <c r="H263" s="2074"/>
    </row>
    <row r="264" spans="2:8" ht="41.1" customHeight="1">
      <c r="B264" s="2073" t="s">
        <v>2693</v>
      </c>
      <c r="C264" s="2074"/>
      <c r="D264" s="2074"/>
      <c r="E264" s="2074"/>
      <c r="F264" s="2074"/>
      <c r="G264" s="2074"/>
      <c r="H264" s="2074"/>
    </row>
    <row r="265" spans="2:8">
      <c r="B265" s="1222" t="s">
        <v>2694</v>
      </c>
    </row>
    <row r="266" spans="2:8" ht="18.600000000000001" customHeight="1">
      <c r="B266" s="2083" t="s">
        <v>1921</v>
      </c>
      <c r="C266" s="2084"/>
      <c r="D266" s="2084"/>
      <c r="E266" s="2084"/>
      <c r="F266" s="2084"/>
      <c r="G266" s="2084"/>
      <c r="H266" s="2085"/>
    </row>
    <row r="267" spans="2:8" ht="18.600000000000001" customHeight="1">
      <c r="B267" s="2077" t="s">
        <v>1922</v>
      </c>
      <c r="C267" s="2074"/>
      <c r="D267" s="2074"/>
      <c r="E267" s="2074"/>
      <c r="F267" s="2074"/>
      <c r="G267" s="2074"/>
      <c r="H267" s="2078"/>
    </row>
    <row r="268" spans="2:8" ht="18.600000000000001" customHeight="1">
      <c r="B268" s="2077" t="s">
        <v>2695</v>
      </c>
      <c r="C268" s="2074"/>
      <c r="D268" s="2074"/>
      <c r="E268" s="2074"/>
      <c r="F268" s="2074"/>
      <c r="G268" s="2074"/>
      <c r="H268" s="2078"/>
    </row>
    <row r="269" spans="2:8" ht="15" customHeight="1">
      <c r="B269" s="1196"/>
      <c r="H269" s="932"/>
    </row>
    <row r="270" spans="2:8" ht="18.600000000000001" customHeight="1">
      <c r="B270" s="2077" t="s">
        <v>2010</v>
      </c>
      <c r="C270" s="2074"/>
      <c r="D270" s="2074"/>
      <c r="E270" s="2074"/>
      <c r="F270" s="2074"/>
      <c r="G270" s="2074"/>
      <c r="H270" s="2078"/>
    </row>
    <row r="271" spans="2:8" ht="18.600000000000001" customHeight="1">
      <c r="B271" s="2077" t="s">
        <v>2011</v>
      </c>
      <c r="C271" s="2074"/>
      <c r="D271" s="2074"/>
      <c r="E271" s="2074"/>
      <c r="F271" s="2074"/>
      <c r="G271" s="2074"/>
      <c r="H271" s="2078"/>
    </row>
    <row r="272" spans="2:8" ht="18.600000000000001" customHeight="1">
      <c r="B272" s="2077" t="s">
        <v>2012</v>
      </c>
      <c r="C272" s="2074"/>
      <c r="D272" s="2074"/>
      <c r="E272" s="2074"/>
      <c r="F272" s="2074"/>
      <c r="G272" s="2074"/>
      <c r="H272" s="2078"/>
    </row>
    <row r="273" spans="2:8" ht="18.600000000000001" customHeight="1">
      <c r="B273" s="2077" t="s">
        <v>2013</v>
      </c>
      <c r="C273" s="2074"/>
      <c r="D273" s="2074"/>
      <c r="E273" s="2074"/>
      <c r="F273" s="2074"/>
      <c r="G273" s="2074"/>
      <c r="H273" s="2078"/>
    </row>
    <row r="274" spans="2:8" ht="15" customHeight="1">
      <c r="B274" s="1196"/>
      <c r="H274" s="932"/>
    </row>
    <row r="275" spans="2:8" ht="18.600000000000001" customHeight="1">
      <c r="B275" s="2077" t="s">
        <v>2014</v>
      </c>
      <c r="C275" s="2074"/>
      <c r="D275" s="2074"/>
      <c r="E275" s="2074"/>
      <c r="F275" s="2074"/>
      <c r="G275" s="2074"/>
      <c r="H275" s="2078"/>
    </row>
    <row r="276" spans="2:8" ht="18.600000000000001" customHeight="1">
      <c r="B276" s="2077" t="s">
        <v>2015</v>
      </c>
      <c r="C276" s="2074"/>
      <c r="D276" s="2074"/>
      <c r="E276" s="2074"/>
      <c r="F276" s="2074"/>
      <c r="G276" s="2074"/>
      <c r="H276" s="2078"/>
    </row>
    <row r="277" spans="2:8" ht="15" customHeight="1">
      <c r="B277" s="1196"/>
      <c r="H277" s="932"/>
    </row>
    <row r="278" spans="2:8" ht="18.600000000000001" customHeight="1">
      <c r="B278" s="2079" t="s">
        <v>2016</v>
      </c>
      <c r="C278" s="2080"/>
      <c r="D278" s="2080"/>
      <c r="E278" s="2080"/>
      <c r="F278" s="2080"/>
      <c r="G278" s="2080"/>
      <c r="H278" s="2081"/>
    </row>
    <row r="279" spans="2:8" ht="15" customHeight="1">
      <c r="B279" s="1192"/>
    </row>
    <row r="280" spans="2:8" ht="51" customHeight="1">
      <c r="B280" s="2075" t="s">
        <v>2696</v>
      </c>
      <c r="C280" s="2074"/>
      <c r="D280" s="2074"/>
      <c r="E280" s="2074"/>
      <c r="F280" s="2074"/>
      <c r="G280" s="2074"/>
      <c r="H280" s="2074"/>
    </row>
    <row r="281" spans="2:8" ht="18.75" customHeight="1">
      <c r="B281" s="2119" t="s">
        <v>2017</v>
      </c>
      <c r="C281" s="2120"/>
      <c r="D281" s="2120"/>
      <c r="E281" s="2121"/>
    </row>
    <row r="282" spans="2:8" ht="18.75" customHeight="1">
      <c r="B282" s="2133" t="s">
        <v>2697</v>
      </c>
      <c r="C282" s="2122"/>
      <c r="D282" s="2122"/>
      <c r="E282" s="2122"/>
      <c r="F282" s="2122"/>
      <c r="G282" s="2122"/>
      <c r="H282" s="2134"/>
    </row>
    <row r="283" spans="2:8" ht="18.75" customHeight="1">
      <c r="B283" s="2135" t="s">
        <v>2698</v>
      </c>
      <c r="C283" s="2136"/>
      <c r="D283" s="2136"/>
      <c r="E283" s="2136"/>
      <c r="F283" s="2136"/>
      <c r="G283" s="2136"/>
      <c r="H283" s="2137"/>
    </row>
    <row r="284" spans="2:8" ht="15" customHeight="1">
      <c r="B284" s="1223"/>
    </row>
    <row r="285" spans="2:8" s="986" customFormat="1" ht="27" customHeight="1">
      <c r="B285" s="2075" t="s">
        <v>2018</v>
      </c>
      <c r="C285" s="2075"/>
      <c r="D285" s="2075"/>
      <c r="E285" s="2075"/>
      <c r="F285" s="2075"/>
      <c r="G285" s="2075"/>
      <c r="H285" s="2075"/>
    </row>
    <row r="286" spans="2:8" ht="15" customHeight="1">
      <c r="B286" s="2073" t="s">
        <v>1932</v>
      </c>
      <c r="C286" s="2074"/>
      <c r="D286" s="2074"/>
      <c r="E286" s="2074"/>
      <c r="F286" s="2074"/>
      <c r="G286" s="2074"/>
      <c r="H286" s="2074"/>
    </row>
    <row r="287" spans="2:8" ht="27" customHeight="1">
      <c r="B287" s="2073" t="s">
        <v>2019</v>
      </c>
      <c r="C287" s="2074"/>
      <c r="D287" s="2074"/>
      <c r="E287" s="2074"/>
      <c r="F287" s="2074"/>
      <c r="G287" s="2074"/>
      <c r="H287" s="2074"/>
    </row>
    <row r="288" spans="2:8" ht="15" customHeight="1">
      <c r="B288" s="1192"/>
    </row>
    <row r="289" spans="1:9" ht="15" customHeight="1">
      <c r="A289" s="1201"/>
      <c r="B289" s="2138" t="s">
        <v>1962</v>
      </c>
      <c r="C289" s="2138"/>
      <c r="D289" s="2138"/>
      <c r="E289" s="2138"/>
      <c r="F289" s="2138"/>
      <c r="G289" s="2138"/>
      <c r="H289" s="2138"/>
      <c r="I289" s="1202"/>
    </row>
    <row r="290" spans="1:9" ht="67.5" customHeight="1">
      <c r="A290" s="1210"/>
      <c r="B290" s="2130" t="s">
        <v>2699</v>
      </c>
      <c r="C290" s="2130"/>
      <c r="D290" s="2130"/>
      <c r="E290" s="2130"/>
      <c r="F290" s="2130"/>
      <c r="G290" s="2130"/>
      <c r="H290" s="2130"/>
      <c r="I290" s="1211"/>
    </row>
    <row r="291" spans="1:9" ht="15" customHeight="1">
      <c r="B291" s="1192"/>
    </row>
    <row r="292" spans="1:9" ht="41.1" customHeight="1">
      <c r="B292" s="2073" t="s">
        <v>2700</v>
      </c>
      <c r="C292" s="2074"/>
      <c r="D292" s="2074"/>
      <c r="E292" s="2074"/>
      <c r="F292" s="2074"/>
      <c r="G292" s="2074"/>
      <c r="H292" s="2074"/>
    </row>
    <row r="293" spans="1:9" ht="15" customHeight="1">
      <c r="B293" s="1192"/>
    </row>
    <row r="294" spans="1:9" ht="27" customHeight="1">
      <c r="B294" s="2073" t="s">
        <v>2701</v>
      </c>
      <c r="C294" s="2074"/>
      <c r="D294" s="2074"/>
      <c r="E294" s="2074"/>
      <c r="F294" s="2074"/>
      <c r="G294" s="2074"/>
      <c r="H294" s="2074"/>
    </row>
    <row r="295" spans="1:9" ht="41.1" customHeight="1">
      <c r="B295" s="2073" t="s">
        <v>2702</v>
      </c>
      <c r="C295" s="2074"/>
      <c r="D295" s="2074"/>
      <c r="E295" s="2074"/>
      <c r="F295" s="2074"/>
      <c r="G295" s="2074"/>
      <c r="H295" s="2074"/>
    </row>
    <row r="296" spans="1:9" ht="15" customHeight="1">
      <c r="B296" s="1192"/>
    </row>
    <row r="297" spans="1:9" ht="27" customHeight="1">
      <c r="B297" s="2073" t="s">
        <v>2020</v>
      </c>
      <c r="C297" s="2074"/>
      <c r="D297" s="2074"/>
      <c r="E297" s="2074"/>
      <c r="F297" s="2074"/>
      <c r="G297" s="2074"/>
      <c r="H297" s="2074"/>
    </row>
    <row r="298" spans="1:9" ht="27" customHeight="1">
      <c r="B298" s="2073" t="s">
        <v>2021</v>
      </c>
      <c r="C298" s="2074"/>
      <c r="D298" s="2074"/>
      <c r="E298" s="2074"/>
      <c r="F298" s="2074"/>
      <c r="G298" s="2074"/>
      <c r="H298" s="2074"/>
    </row>
    <row r="299" spans="1:9" ht="27" customHeight="1">
      <c r="B299" s="2075" t="s">
        <v>2703</v>
      </c>
      <c r="C299" s="2075"/>
      <c r="D299" s="2075"/>
      <c r="E299" s="2075"/>
      <c r="F299" s="2075"/>
      <c r="G299" s="2075"/>
      <c r="H299" s="2075"/>
    </row>
    <row r="300" spans="1:9" ht="15" customHeight="1">
      <c r="B300" s="1192"/>
    </row>
    <row r="301" spans="1:9" ht="15" customHeight="1">
      <c r="A301" s="1201"/>
      <c r="B301" s="2138" t="s">
        <v>1962</v>
      </c>
      <c r="C301" s="2138"/>
      <c r="D301" s="2138"/>
      <c r="E301" s="2138"/>
      <c r="F301" s="2138"/>
      <c r="G301" s="2138"/>
      <c r="H301" s="2138"/>
      <c r="I301" s="1202"/>
    </row>
    <row r="302" spans="1:9" ht="92.25" customHeight="1">
      <c r="A302" s="1210"/>
      <c r="B302" s="2130" t="s">
        <v>2704</v>
      </c>
      <c r="C302" s="2130"/>
      <c r="D302" s="2130"/>
      <c r="E302" s="2130"/>
      <c r="F302" s="2130"/>
      <c r="G302" s="2130"/>
      <c r="H302" s="2130"/>
      <c r="I302" s="1211"/>
    </row>
    <row r="303" spans="1:9">
      <c r="B303" s="1223"/>
    </row>
    <row r="304" spans="1:9" ht="15" customHeight="1">
      <c r="B304" s="2073" t="s">
        <v>2705</v>
      </c>
      <c r="C304" s="2074"/>
      <c r="D304" s="2074"/>
      <c r="E304" s="2074"/>
      <c r="F304" s="2074"/>
      <c r="G304" s="2074"/>
      <c r="H304" s="2074"/>
    </row>
    <row r="305" spans="1:9" ht="15" customHeight="1">
      <c r="B305" s="1212"/>
    </row>
    <row r="306" spans="1:9" ht="51" customHeight="1">
      <c r="A306" s="1201"/>
      <c r="B306" s="2123" t="s">
        <v>2706</v>
      </c>
      <c r="C306" s="2123"/>
      <c r="D306" s="2123"/>
      <c r="E306" s="2123"/>
      <c r="F306" s="2123"/>
      <c r="G306" s="2123"/>
      <c r="H306" s="2123"/>
      <c r="I306" s="1202"/>
    </row>
    <row r="307" spans="1:9" ht="15" customHeight="1">
      <c r="A307" s="1203"/>
      <c r="B307" s="2124"/>
      <c r="C307" s="2124"/>
      <c r="D307" s="2124"/>
      <c r="E307" s="2124"/>
      <c r="F307" s="2124"/>
      <c r="G307" s="2124"/>
      <c r="H307" s="2124"/>
      <c r="I307" s="1204"/>
    </row>
    <row r="308" spans="1:9" s="986" customFormat="1" ht="27" customHeight="1">
      <c r="A308" s="1213"/>
      <c r="B308" s="2125" t="s">
        <v>2669</v>
      </c>
      <c r="C308" s="2125"/>
      <c r="D308" s="2125"/>
      <c r="E308" s="2125"/>
      <c r="F308" s="2125"/>
      <c r="G308" s="2125"/>
      <c r="H308" s="2125"/>
      <c r="I308" s="1214"/>
    </row>
    <row r="309" spans="1:9" ht="15" customHeight="1">
      <c r="A309" s="1203"/>
      <c r="B309" s="2125" t="s">
        <v>2670</v>
      </c>
      <c r="C309" s="2125"/>
      <c r="D309" s="2125"/>
      <c r="E309" s="2125"/>
      <c r="F309" s="2125"/>
      <c r="G309" s="2125"/>
      <c r="H309" s="2125"/>
      <c r="I309" s="1204"/>
    </row>
    <row r="310" spans="1:9" ht="15" customHeight="1">
      <c r="A310" s="1203"/>
      <c r="B310" s="2125" t="s">
        <v>2007</v>
      </c>
      <c r="C310" s="2125"/>
      <c r="D310" s="2125"/>
      <c r="E310" s="2125"/>
      <c r="F310" s="2125"/>
      <c r="G310" s="2125"/>
      <c r="H310" s="2125"/>
      <c r="I310" s="1204"/>
    </row>
    <row r="311" spans="1:9" ht="15" customHeight="1">
      <c r="A311" s="1203"/>
      <c r="B311" s="2125" t="s">
        <v>2008</v>
      </c>
      <c r="C311" s="2125"/>
      <c r="D311" s="2125"/>
      <c r="E311" s="2125"/>
      <c r="F311" s="2125"/>
      <c r="G311" s="2125"/>
      <c r="H311" s="2125"/>
      <c r="I311" s="1204"/>
    </row>
    <row r="312" spans="1:9" ht="15" customHeight="1">
      <c r="A312" s="1203"/>
      <c r="B312" s="2125" t="s">
        <v>2672</v>
      </c>
      <c r="C312" s="2125"/>
      <c r="D312" s="2125"/>
      <c r="E312" s="2125"/>
      <c r="F312" s="2125"/>
      <c r="G312" s="2125"/>
      <c r="H312" s="2125"/>
      <c r="I312" s="1204"/>
    </row>
    <row r="313" spans="1:9" ht="15" customHeight="1">
      <c r="A313" s="1203"/>
      <c r="B313" s="1221"/>
      <c r="C313" s="1221"/>
      <c r="D313" s="1221"/>
      <c r="E313" s="1221"/>
      <c r="F313" s="1221"/>
      <c r="G313" s="1221"/>
      <c r="H313" s="1221"/>
      <c r="I313" s="1204"/>
    </row>
    <row r="314" spans="1:9" ht="15" customHeight="1">
      <c r="A314" s="1203"/>
      <c r="B314" s="2125" t="s">
        <v>2707</v>
      </c>
      <c r="C314" s="2125"/>
      <c r="D314" s="2125"/>
      <c r="E314" s="2125"/>
      <c r="F314" s="2125"/>
      <c r="G314" s="2125"/>
      <c r="H314" s="2125"/>
      <c r="I314" s="1204"/>
    </row>
    <row r="315" spans="1:9" ht="27" customHeight="1">
      <c r="A315" s="1203"/>
      <c r="B315" s="2125" t="s">
        <v>2708</v>
      </c>
      <c r="C315" s="2125"/>
      <c r="D315" s="2125"/>
      <c r="E315" s="2125"/>
      <c r="F315" s="2125"/>
      <c r="G315" s="2125"/>
      <c r="H315" s="2125"/>
      <c r="I315" s="1204"/>
    </row>
    <row r="316" spans="1:9" ht="25.5" customHeight="1">
      <c r="A316" s="1203"/>
      <c r="B316" s="2125" t="s">
        <v>2709</v>
      </c>
      <c r="C316" s="2125"/>
      <c r="D316" s="2125"/>
      <c r="E316" s="2125"/>
      <c r="F316" s="2125"/>
      <c r="G316" s="2125"/>
      <c r="H316" s="2125"/>
      <c r="I316" s="1204"/>
    </row>
    <row r="317" spans="1:9" ht="19.5" thickBot="1">
      <c r="A317" s="1203"/>
      <c r="B317" s="2124"/>
      <c r="C317" s="2124"/>
      <c r="D317" s="2124"/>
      <c r="E317" s="2124"/>
      <c r="F317" s="2124"/>
      <c r="G317" s="2124"/>
      <c r="H317" s="2124"/>
      <c r="I317" s="1204"/>
    </row>
    <row r="318" spans="1:9" ht="51" customHeight="1" thickBot="1">
      <c r="A318" s="1203"/>
      <c r="B318" s="1215"/>
      <c r="C318" s="1224" t="s">
        <v>2678</v>
      </c>
      <c r="D318" s="2139" t="s">
        <v>2669</v>
      </c>
      <c r="E318" s="2140"/>
      <c r="F318" s="2113" t="s">
        <v>2680</v>
      </c>
      <c r="G318" s="2115"/>
      <c r="I318" s="1204"/>
    </row>
    <row r="319" spans="1:9" ht="18.600000000000001" customHeight="1" thickBot="1">
      <c r="A319" s="1203"/>
      <c r="B319" s="1215"/>
      <c r="C319" s="1220" t="s">
        <v>1250</v>
      </c>
      <c r="D319" s="2113" t="s">
        <v>2681</v>
      </c>
      <c r="E319" s="2115"/>
      <c r="F319" s="2131" t="s">
        <v>2682</v>
      </c>
      <c r="G319" s="2132"/>
      <c r="I319" s="1204"/>
    </row>
    <row r="320" spans="1:9" ht="18.600000000000001" customHeight="1" thickBot="1">
      <c r="A320" s="1203"/>
      <c r="B320" s="1219"/>
      <c r="C320" s="1220" t="s">
        <v>1251</v>
      </c>
      <c r="D320" s="2113" t="s">
        <v>2681</v>
      </c>
      <c r="E320" s="2115"/>
      <c r="F320" s="2128" t="s">
        <v>2683</v>
      </c>
      <c r="G320" s="2115"/>
      <c r="I320" s="1204"/>
    </row>
    <row r="321" spans="1:9" ht="18.600000000000001" customHeight="1" thickBot="1">
      <c r="A321" s="1203"/>
      <c r="B321" s="1219"/>
      <c r="C321" s="1220" t="s">
        <v>1254</v>
      </c>
      <c r="D321" s="2113" t="s">
        <v>2684</v>
      </c>
      <c r="E321" s="2115"/>
      <c r="F321" s="2128" t="s">
        <v>2682</v>
      </c>
      <c r="G321" s="2115"/>
      <c r="I321" s="1204"/>
    </row>
    <row r="322" spans="1:9" ht="18.600000000000001" customHeight="1" thickBot="1">
      <c r="A322" s="1203"/>
      <c r="B322" s="1219"/>
      <c r="C322" s="1220" t="s">
        <v>1257</v>
      </c>
      <c r="D322" s="2113" t="s">
        <v>2684</v>
      </c>
      <c r="E322" s="2115"/>
      <c r="F322" s="2128" t="s">
        <v>2683</v>
      </c>
      <c r="G322" s="2115"/>
      <c r="I322" s="1204"/>
    </row>
    <row r="323" spans="1:9">
      <c r="A323" s="1203"/>
      <c r="B323" s="2124"/>
      <c r="C323" s="2124"/>
      <c r="D323" s="2124"/>
      <c r="E323" s="2124"/>
      <c r="F323" s="2124"/>
      <c r="G323" s="2124"/>
      <c r="H323" s="2124"/>
      <c r="I323" s="1204"/>
    </row>
    <row r="324" spans="1:9" ht="41.1" customHeight="1">
      <c r="A324" s="1203"/>
      <c r="B324" s="2125" t="s">
        <v>2685</v>
      </c>
      <c r="C324" s="2125"/>
      <c r="D324" s="2125"/>
      <c r="E324" s="2125"/>
      <c r="F324" s="2125"/>
      <c r="G324" s="2125"/>
      <c r="H324" s="2125"/>
      <c r="I324" s="1204"/>
    </row>
    <row r="325" spans="1:9" ht="15" customHeight="1">
      <c r="A325" s="1203"/>
      <c r="B325" s="2124"/>
      <c r="C325" s="2124"/>
      <c r="D325" s="2124"/>
      <c r="E325" s="2124"/>
      <c r="F325" s="2124"/>
      <c r="G325" s="2124"/>
      <c r="H325" s="2124"/>
      <c r="I325" s="1204"/>
    </row>
    <row r="326" spans="1:9" ht="15" customHeight="1">
      <c r="A326" s="1210"/>
      <c r="B326" s="2130" t="s">
        <v>2710</v>
      </c>
      <c r="C326" s="2130"/>
      <c r="D326" s="2130"/>
      <c r="E326" s="2130"/>
      <c r="F326" s="2130"/>
      <c r="G326" s="2130"/>
      <c r="H326" s="2130"/>
      <c r="I326" s="1211"/>
    </row>
    <row r="327" spans="1:9" ht="15" customHeight="1">
      <c r="B327" s="1223"/>
    </row>
    <row r="328" spans="1:9" ht="15" customHeight="1">
      <c r="B328" s="1225" t="s">
        <v>2022</v>
      </c>
    </row>
    <row r="329" spans="1:9" ht="51" customHeight="1">
      <c r="B329" s="2073" t="s">
        <v>2711</v>
      </c>
      <c r="C329" s="2074"/>
      <c r="D329" s="2074"/>
      <c r="E329" s="2074"/>
      <c r="F329" s="2074"/>
      <c r="G329" s="2074"/>
      <c r="H329" s="2074"/>
    </row>
    <row r="330" spans="1:9" ht="15" customHeight="1">
      <c r="B330" s="1192"/>
    </row>
    <row r="331" spans="1:9" ht="27" customHeight="1">
      <c r="B331" s="2073" t="s">
        <v>2712</v>
      </c>
      <c r="C331" s="2074"/>
      <c r="D331" s="2074"/>
      <c r="E331" s="2074"/>
      <c r="F331" s="2074"/>
      <c r="G331" s="2074"/>
      <c r="H331" s="2074"/>
    </row>
    <row r="332" spans="1:9" ht="15" customHeight="1">
      <c r="B332" s="1192"/>
    </row>
    <row r="333" spans="1:9" ht="18.75" customHeight="1">
      <c r="B333" s="1226" t="s">
        <v>2713</v>
      </c>
      <c r="C333" s="1227"/>
      <c r="D333" s="1227"/>
      <c r="E333" s="1227"/>
      <c r="F333" s="1227"/>
      <c r="G333" s="1227"/>
      <c r="H333" s="1227"/>
      <c r="I333" s="828"/>
    </row>
    <row r="334" spans="1:9" ht="18.75" customHeight="1">
      <c r="B334" s="2141" t="s">
        <v>2714</v>
      </c>
      <c r="C334" s="2141"/>
      <c r="D334" s="2141"/>
      <c r="E334" s="2141"/>
      <c r="F334" s="2141"/>
      <c r="G334" s="2141"/>
      <c r="H334" s="2141"/>
      <c r="I334" s="828"/>
    </row>
    <row r="335" spans="1:9">
      <c r="B335" s="2083" t="s">
        <v>2023</v>
      </c>
      <c r="C335" s="2084"/>
      <c r="D335" s="2084"/>
      <c r="E335" s="2084"/>
      <c r="F335" s="2084"/>
      <c r="G335" s="2084"/>
      <c r="H335" s="2085"/>
    </row>
    <row r="336" spans="1:9">
      <c r="B336" s="2079" t="s">
        <v>2024</v>
      </c>
      <c r="C336" s="2080"/>
      <c r="D336" s="2080"/>
      <c r="E336" s="2080"/>
      <c r="F336" s="2080"/>
      <c r="G336" s="2080"/>
      <c r="H336" s="2081"/>
    </row>
    <row r="337" spans="2:8">
      <c r="B337" s="1192"/>
    </row>
    <row r="338" spans="2:8">
      <c r="B338" s="1228" t="s">
        <v>2025</v>
      </c>
    </row>
    <row r="339" spans="2:8">
      <c r="B339" s="2142" t="s">
        <v>2026</v>
      </c>
      <c r="C339" s="2143"/>
      <c r="D339" s="2143"/>
      <c r="E339" s="2143"/>
      <c r="F339" s="2143"/>
      <c r="G339" s="2143"/>
      <c r="H339" s="2144"/>
    </row>
    <row r="340" spans="2:8" ht="15" customHeight="1">
      <c r="B340" s="1197"/>
    </row>
    <row r="341" spans="2:8" ht="80.099999999999994" customHeight="1">
      <c r="B341" s="2089" t="s">
        <v>2715</v>
      </c>
      <c r="C341" s="2074"/>
      <c r="D341" s="2074"/>
      <c r="E341" s="2074"/>
      <c r="F341" s="2074"/>
      <c r="G341" s="2074"/>
      <c r="H341" s="2074"/>
    </row>
    <row r="342" spans="2:8" ht="15" customHeight="1">
      <c r="B342" s="1192"/>
    </row>
    <row r="343" spans="2:8" ht="65.099999999999994" customHeight="1">
      <c r="B343" s="2073" t="s">
        <v>2716</v>
      </c>
      <c r="C343" s="2074"/>
      <c r="D343" s="2074"/>
      <c r="E343" s="2074"/>
      <c r="F343" s="2074"/>
      <c r="G343" s="2074"/>
      <c r="H343" s="2074"/>
    </row>
    <row r="344" spans="2:8" ht="15" customHeight="1">
      <c r="B344" s="1192"/>
    </row>
    <row r="345" spans="2:8" ht="60" customHeight="1">
      <c r="B345" s="2073" t="s">
        <v>2717</v>
      </c>
      <c r="C345" s="2074"/>
      <c r="D345" s="2074"/>
      <c r="E345" s="2074"/>
      <c r="F345" s="2074"/>
      <c r="G345" s="2074"/>
      <c r="H345" s="2074"/>
    </row>
    <row r="346" spans="2:8" ht="15" customHeight="1">
      <c r="B346" s="1192"/>
    </row>
    <row r="347" spans="2:8" ht="51" customHeight="1">
      <c r="B347" s="2073" t="s">
        <v>2718</v>
      </c>
      <c r="C347" s="2074"/>
      <c r="D347" s="2074"/>
      <c r="E347" s="2074"/>
      <c r="F347" s="2074"/>
      <c r="G347" s="2074"/>
      <c r="H347" s="2074"/>
    </row>
    <row r="348" spans="2:8" ht="15" customHeight="1">
      <c r="B348" s="1192"/>
    </row>
    <row r="349" spans="2:8" ht="41.1" customHeight="1">
      <c r="B349" s="2073" t="s">
        <v>2719</v>
      </c>
      <c r="C349" s="2074"/>
      <c r="D349" s="2074"/>
      <c r="E349" s="2074"/>
      <c r="F349" s="2074"/>
      <c r="G349" s="2074"/>
      <c r="H349" s="2074"/>
    </row>
    <row r="350" spans="2:8" ht="15" customHeight="1">
      <c r="B350" s="1192"/>
    </row>
    <row r="351" spans="2:8" ht="41.1" customHeight="1">
      <c r="B351" s="2073" t="s">
        <v>2720</v>
      </c>
      <c r="C351" s="2074"/>
      <c r="D351" s="2074"/>
      <c r="E351" s="2074"/>
      <c r="F351" s="2074"/>
      <c r="G351" s="2074"/>
      <c r="H351" s="2074"/>
    </row>
    <row r="352" spans="2:8" ht="15" customHeight="1">
      <c r="B352" s="1192"/>
    </row>
    <row r="353" spans="2:8" ht="41.1" customHeight="1">
      <c r="B353" s="2073" t="s">
        <v>2721</v>
      </c>
      <c r="C353" s="2074"/>
      <c r="D353" s="2074"/>
      <c r="E353" s="2074"/>
      <c r="F353" s="2074"/>
      <c r="G353" s="2074"/>
      <c r="H353" s="2074"/>
    </row>
    <row r="354" spans="2:8" ht="15" customHeight="1">
      <c r="B354" s="1192"/>
    </row>
    <row r="355" spans="2:8" ht="27" customHeight="1">
      <c r="B355" s="2073" t="s">
        <v>2722</v>
      </c>
      <c r="C355" s="2074"/>
      <c r="D355" s="2074"/>
      <c r="E355" s="2074"/>
      <c r="F355" s="2074"/>
      <c r="G355" s="2074"/>
      <c r="H355" s="2074"/>
    </row>
    <row r="356" spans="2:8" ht="15" customHeight="1">
      <c r="B356" s="1192"/>
    </row>
    <row r="357" spans="2:8" ht="27" customHeight="1">
      <c r="B357" s="2073" t="s">
        <v>2723</v>
      </c>
      <c r="C357" s="2074"/>
      <c r="D357" s="2074"/>
      <c r="E357" s="2074"/>
      <c r="F357" s="2074"/>
      <c r="G357" s="2074"/>
      <c r="H357" s="2074"/>
    </row>
  </sheetData>
  <mergeCells count="301">
    <mergeCell ref="B357:H357"/>
    <mergeCell ref="B345:H345"/>
    <mergeCell ref="B347:H347"/>
    <mergeCell ref="B349:H349"/>
    <mergeCell ref="B351:H351"/>
    <mergeCell ref="B353:H353"/>
    <mergeCell ref="B355:H355"/>
    <mergeCell ref="B334:H334"/>
    <mergeCell ref="B335:H335"/>
    <mergeCell ref="B336:H336"/>
    <mergeCell ref="B339:H339"/>
    <mergeCell ref="B341:H341"/>
    <mergeCell ref="B343:H343"/>
    <mergeCell ref="B323:H323"/>
    <mergeCell ref="B324:H324"/>
    <mergeCell ref="B325:H325"/>
    <mergeCell ref="B326:H326"/>
    <mergeCell ref="B329:H329"/>
    <mergeCell ref="B331:H331"/>
    <mergeCell ref="D320:E320"/>
    <mergeCell ref="F320:G320"/>
    <mergeCell ref="D321:E321"/>
    <mergeCell ref="F321:G321"/>
    <mergeCell ref="D322:E322"/>
    <mergeCell ref="F322:G322"/>
    <mergeCell ref="B315:H315"/>
    <mergeCell ref="B316:H316"/>
    <mergeCell ref="B317:H317"/>
    <mergeCell ref="D318:E318"/>
    <mergeCell ref="F318:G318"/>
    <mergeCell ref="D319:E319"/>
    <mergeCell ref="F319:G319"/>
    <mergeCell ref="B308:H308"/>
    <mergeCell ref="B309:H309"/>
    <mergeCell ref="B310:H310"/>
    <mergeCell ref="B311:H311"/>
    <mergeCell ref="B312:H312"/>
    <mergeCell ref="B314:H314"/>
    <mergeCell ref="B299:H299"/>
    <mergeCell ref="B301:H301"/>
    <mergeCell ref="B302:H302"/>
    <mergeCell ref="B304:H304"/>
    <mergeCell ref="B306:H306"/>
    <mergeCell ref="B307:H307"/>
    <mergeCell ref="B290:H290"/>
    <mergeCell ref="B292:H292"/>
    <mergeCell ref="B294:H294"/>
    <mergeCell ref="B295:H295"/>
    <mergeCell ref="B297:H297"/>
    <mergeCell ref="B298:H298"/>
    <mergeCell ref="B282:H282"/>
    <mergeCell ref="B283:H283"/>
    <mergeCell ref="B285:H285"/>
    <mergeCell ref="B286:H286"/>
    <mergeCell ref="B287:H287"/>
    <mergeCell ref="B289:H289"/>
    <mergeCell ref="B273:H273"/>
    <mergeCell ref="B275:H275"/>
    <mergeCell ref="B276:H276"/>
    <mergeCell ref="B278:H278"/>
    <mergeCell ref="B280:H280"/>
    <mergeCell ref="B281:E281"/>
    <mergeCell ref="B266:H266"/>
    <mergeCell ref="B267:H267"/>
    <mergeCell ref="B268:H268"/>
    <mergeCell ref="B270:H270"/>
    <mergeCell ref="B271:H271"/>
    <mergeCell ref="B272:H272"/>
    <mergeCell ref="B258:H258"/>
    <mergeCell ref="B259:H259"/>
    <mergeCell ref="B260:H260"/>
    <mergeCell ref="B261:H261"/>
    <mergeCell ref="B263:H263"/>
    <mergeCell ref="B264:H264"/>
    <mergeCell ref="D251:E251"/>
    <mergeCell ref="F251:G251"/>
    <mergeCell ref="B253:H253"/>
    <mergeCell ref="B254:H254"/>
    <mergeCell ref="B255:H255"/>
    <mergeCell ref="B256:H256"/>
    <mergeCell ref="D248:E248"/>
    <mergeCell ref="F248:G248"/>
    <mergeCell ref="D249:E249"/>
    <mergeCell ref="F249:G249"/>
    <mergeCell ref="D250:E250"/>
    <mergeCell ref="F250:G250"/>
    <mergeCell ref="B242:H242"/>
    <mergeCell ref="B243:H243"/>
    <mergeCell ref="B244:H244"/>
    <mergeCell ref="B245:H245"/>
    <mergeCell ref="B246:H246"/>
    <mergeCell ref="D247:E247"/>
    <mergeCell ref="F247:G247"/>
    <mergeCell ref="B236:H236"/>
    <mergeCell ref="B237:H237"/>
    <mergeCell ref="B238:H238"/>
    <mergeCell ref="B239:H239"/>
    <mergeCell ref="B240:H240"/>
    <mergeCell ref="B241:H241"/>
    <mergeCell ref="B230:H230"/>
    <mergeCell ref="B231:H231"/>
    <mergeCell ref="B232:H232"/>
    <mergeCell ref="B233:H233"/>
    <mergeCell ref="B234:H234"/>
    <mergeCell ref="B235:H235"/>
    <mergeCell ref="B222:H222"/>
    <mergeCell ref="B223:H223"/>
    <mergeCell ref="B224:H224"/>
    <mergeCell ref="B225:H225"/>
    <mergeCell ref="B226:H226"/>
    <mergeCell ref="B228:H228"/>
    <mergeCell ref="B215:H215"/>
    <mergeCell ref="B216:H216"/>
    <mergeCell ref="B217:H217"/>
    <mergeCell ref="B219:C219"/>
    <mergeCell ref="B220:H220"/>
    <mergeCell ref="B221:H221"/>
    <mergeCell ref="B208:H208"/>
    <mergeCell ref="B210:H210"/>
    <mergeCell ref="B211:H211"/>
    <mergeCell ref="B212:H212"/>
    <mergeCell ref="B213:H213"/>
    <mergeCell ref="B214:H214"/>
    <mergeCell ref="B202:H202"/>
    <mergeCell ref="B203:C203"/>
    <mergeCell ref="B204:H204"/>
    <mergeCell ref="B205:H205"/>
    <mergeCell ref="B206:H206"/>
    <mergeCell ref="B207:H207"/>
    <mergeCell ref="B195:H195"/>
    <mergeCell ref="B196:C196"/>
    <mergeCell ref="B197:H197"/>
    <mergeCell ref="B198:H198"/>
    <mergeCell ref="B199:H199"/>
    <mergeCell ref="B200:H200"/>
    <mergeCell ref="B187:H187"/>
    <mergeCell ref="B189:H189"/>
    <mergeCell ref="B190:E190"/>
    <mergeCell ref="B191:H191"/>
    <mergeCell ref="B192:H192"/>
    <mergeCell ref="B193:H193"/>
    <mergeCell ref="B181:H181"/>
    <mergeCell ref="B182:H182"/>
    <mergeCell ref="B183:H183"/>
    <mergeCell ref="B184:H184"/>
    <mergeCell ref="B185:H185"/>
    <mergeCell ref="B186:H186"/>
    <mergeCell ref="B174:H174"/>
    <mergeCell ref="B175:H175"/>
    <mergeCell ref="B176:H176"/>
    <mergeCell ref="B178:H178"/>
    <mergeCell ref="B179:D179"/>
    <mergeCell ref="B180:H180"/>
    <mergeCell ref="B167:H167"/>
    <mergeCell ref="B168:H168"/>
    <mergeCell ref="B169:H169"/>
    <mergeCell ref="B170:H170"/>
    <mergeCell ref="B172:H172"/>
    <mergeCell ref="B173:H173"/>
    <mergeCell ref="B160:H160"/>
    <mergeCell ref="B161:H161"/>
    <mergeCell ref="B162:H162"/>
    <mergeCell ref="B163:H163"/>
    <mergeCell ref="B165:H165"/>
    <mergeCell ref="B166:H166"/>
    <mergeCell ref="B153:H153"/>
    <mergeCell ref="B154:H154"/>
    <mergeCell ref="B155:H155"/>
    <mergeCell ref="B156:H156"/>
    <mergeCell ref="B157:H157"/>
    <mergeCell ref="B158:H158"/>
    <mergeCell ref="B145:H145"/>
    <mergeCell ref="B146:H146"/>
    <mergeCell ref="B148:H148"/>
    <mergeCell ref="B149:H149"/>
    <mergeCell ref="B150:H150"/>
    <mergeCell ref="B151:H151"/>
    <mergeCell ref="B139:H139"/>
    <mergeCell ref="B140:H140"/>
    <mergeCell ref="B141:H141"/>
    <mergeCell ref="B142:H142"/>
    <mergeCell ref="B143:H143"/>
    <mergeCell ref="B144:H144"/>
    <mergeCell ref="E130:E131"/>
    <mergeCell ref="G130:G131"/>
    <mergeCell ref="B134:H134"/>
    <mergeCell ref="B135:H135"/>
    <mergeCell ref="B137:H137"/>
    <mergeCell ref="B138:H138"/>
    <mergeCell ref="B124:H124"/>
    <mergeCell ref="B125:H125"/>
    <mergeCell ref="B126:H126"/>
    <mergeCell ref="B127:H127"/>
    <mergeCell ref="B128:H128"/>
    <mergeCell ref="B129:B131"/>
    <mergeCell ref="C129:C131"/>
    <mergeCell ref="D129:F129"/>
    <mergeCell ref="G129:H129"/>
    <mergeCell ref="D130:D131"/>
    <mergeCell ref="C116:G116"/>
    <mergeCell ref="C117:G117"/>
    <mergeCell ref="C118:G118"/>
    <mergeCell ref="C119:G119"/>
    <mergeCell ref="B121:H121"/>
    <mergeCell ref="B123:H123"/>
    <mergeCell ref="B107:B119"/>
    <mergeCell ref="C107:G107"/>
    <mergeCell ref="C108:G108"/>
    <mergeCell ref="C109:G109"/>
    <mergeCell ref="C110:G110"/>
    <mergeCell ref="C111:G111"/>
    <mergeCell ref="C112:G112"/>
    <mergeCell ref="C113:G113"/>
    <mergeCell ref="C114:G114"/>
    <mergeCell ref="C115:G115"/>
    <mergeCell ref="B99:H99"/>
    <mergeCell ref="B101:H101"/>
    <mergeCell ref="B102:H102"/>
    <mergeCell ref="B103:G103"/>
    <mergeCell ref="B104:B106"/>
    <mergeCell ref="C104:G104"/>
    <mergeCell ref="C105:G105"/>
    <mergeCell ref="C106:G106"/>
    <mergeCell ref="C92:F92"/>
    <mergeCell ref="B93:H93"/>
    <mergeCell ref="B94:H94"/>
    <mergeCell ref="B95:H95"/>
    <mergeCell ref="B97:H97"/>
    <mergeCell ref="B98:H98"/>
    <mergeCell ref="B85:H85"/>
    <mergeCell ref="B86:H86"/>
    <mergeCell ref="B87:H87"/>
    <mergeCell ref="B88:H88"/>
    <mergeCell ref="B89:H89"/>
    <mergeCell ref="B91:H91"/>
    <mergeCell ref="B79:H79"/>
    <mergeCell ref="B80:H80"/>
    <mergeCell ref="B81:H81"/>
    <mergeCell ref="B82:H82"/>
    <mergeCell ref="B83:H83"/>
    <mergeCell ref="B84:H84"/>
    <mergeCell ref="B73:H73"/>
    <mergeCell ref="B74:H74"/>
    <mergeCell ref="B75:H75"/>
    <mergeCell ref="B76:H76"/>
    <mergeCell ref="B77:H77"/>
    <mergeCell ref="B78:H78"/>
    <mergeCell ref="B67:H67"/>
    <mergeCell ref="B68:H68"/>
    <mergeCell ref="B69:H69"/>
    <mergeCell ref="B70:H70"/>
    <mergeCell ref="B71:H71"/>
    <mergeCell ref="B72:H72"/>
    <mergeCell ref="B58:H58"/>
    <mergeCell ref="B60:H60"/>
    <mergeCell ref="B61:H61"/>
    <mergeCell ref="B63:H63"/>
    <mergeCell ref="B64:H64"/>
    <mergeCell ref="B66:H66"/>
    <mergeCell ref="B50:H50"/>
    <mergeCell ref="B52:H52"/>
    <mergeCell ref="B53:H53"/>
    <mergeCell ref="B54:H54"/>
    <mergeCell ref="B56:H56"/>
    <mergeCell ref="B57:H57"/>
    <mergeCell ref="B42:H42"/>
    <mergeCell ref="B43:H43"/>
    <mergeCell ref="B44:H44"/>
    <mergeCell ref="B45:H45"/>
    <mergeCell ref="B48:H48"/>
    <mergeCell ref="B49:H49"/>
    <mergeCell ref="B33:H33"/>
    <mergeCell ref="B34:H34"/>
    <mergeCell ref="B36:H36"/>
    <mergeCell ref="B38:H38"/>
    <mergeCell ref="B40:H40"/>
    <mergeCell ref="B41:H41"/>
    <mergeCell ref="B26:H26"/>
    <mergeCell ref="B27:H27"/>
    <mergeCell ref="B28:H28"/>
    <mergeCell ref="B29:H29"/>
    <mergeCell ref="B30:H30"/>
    <mergeCell ref="B31:H31"/>
    <mergeCell ref="B19:H19"/>
    <mergeCell ref="B20:H20"/>
    <mergeCell ref="B22:H22"/>
    <mergeCell ref="B23:H23"/>
    <mergeCell ref="B24:H24"/>
    <mergeCell ref="B25:H25"/>
    <mergeCell ref="B8:H8"/>
    <mergeCell ref="B9:H9"/>
    <mergeCell ref="B11:H11"/>
    <mergeCell ref="B13:H13"/>
    <mergeCell ref="B14:H14"/>
    <mergeCell ref="B16:H16"/>
    <mergeCell ref="B1:D1"/>
    <mergeCell ref="E1:G1"/>
    <mergeCell ref="B3:H3"/>
    <mergeCell ref="B5:H5"/>
    <mergeCell ref="B6:H6"/>
    <mergeCell ref="B7:H7"/>
  </mergeCells>
  <phoneticPr fontId="1"/>
  <printOptions horizontalCentered="1"/>
  <pageMargins left="0.62992125984251968" right="0.62992125984251968" top="0.98425196850393704" bottom="0.98425196850393704" header="0.51181102362204722" footer="0.51181102362204722"/>
  <pageSetup paperSize="9" scale="98" fitToHeight="0" orientation="portrait" r:id="rId1"/>
  <rowBreaks count="9" manualBreakCount="9">
    <brk id="36" max="8" man="1"/>
    <brk id="64" max="8" man="1"/>
    <brk id="201" max="8" man="1"/>
    <brk id="233" max="8" man="1"/>
    <brk id="256" max="8" man="1"/>
    <brk id="288" max="8" man="1"/>
    <brk id="313" max="8" man="1"/>
    <brk id="326" max="8" man="1"/>
    <brk id="351" max="8"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sheetPr>
  <dimension ref="A1:BC170"/>
  <sheetViews>
    <sheetView zoomScaleNormal="100" zoomScaleSheetLayoutView="120" workbookViewId="0">
      <selection activeCell="A2" sqref="A2"/>
    </sheetView>
  </sheetViews>
  <sheetFormatPr defaultRowHeight="13.5"/>
  <cols>
    <col min="1" max="1" width="1.25" style="130" customWidth="1"/>
    <col min="2" max="2" width="8.875" style="128" customWidth="1"/>
    <col min="3" max="3" width="15.875" style="129" customWidth="1"/>
    <col min="4" max="4" width="11" style="130" customWidth="1"/>
    <col min="5" max="5" width="1.375" style="130" customWidth="1"/>
    <col min="6" max="6" width="3.375" style="130" customWidth="1"/>
    <col min="7" max="7" width="3.125" style="130" customWidth="1"/>
    <col min="8" max="8" width="3.375" style="130" customWidth="1"/>
    <col min="9" max="9" width="1.375" style="130" customWidth="1"/>
    <col min="10" max="10" width="3.375" style="130" customWidth="1"/>
    <col min="11" max="11" width="3.125" style="130" customWidth="1"/>
    <col min="12" max="12" width="3.375" style="130" customWidth="1"/>
    <col min="13" max="13" width="1.375" style="130" customWidth="1"/>
    <col min="14" max="14" width="3.375" style="130" customWidth="1"/>
    <col min="15" max="15" width="3.125" style="130" customWidth="1"/>
    <col min="16" max="16" width="3.375" style="130" customWidth="1"/>
    <col min="17" max="17" width="1.375" style="130" customWidth="1"/>
    <col min="18" max="18" width="3.375" style="130" customWidth="1"/>
    <col min="19" max="19" width="3.125" style="130" customWidth="1"/>
    <col min="20" max="20" width="3.375" style="130" customWidth="1"/>
    <col min="21" max="21" width="1.375" style="130" customWidth="1"/>
    <col min="22" max="22" width="3.375" style="130" customWidth="1"/>
    <col min="23" max="23" width="3.125" style="130" customWidth="1"/>
    <col min="24" max="24" width="3.375" style="130" customWidth="1"/>
    <col min="25" max="25" width="1.25" style="131" customWidth="1"/>
    <col min="26" max="26" width="9" style="132"/>
    <col min="27" max="27" width="9" style="149"/>
    <col min="28" max="256" width="9" style="130"/>
    <col min="257" max="257" width="1.25" style="130" customWidth="1"/>
    <col min="258" max="258" width="8.875" style="130" customWidth="1"/>
    <col min="259" max="259" width="15.875" style="130" customWidth="1"/>
    <col min="260" max="260" width="11" style="130" customWidth="1"/>
    <col min="261" max="261" width="1.375" style="130" customWidth="1"/>
    <col min="262" max="262" width="3.375" style="130" customWidth="1"/>
    <col min="263" max="263" width="3.125" style="130" customWidth="1"/>
    <col min="264" max="264" width="3.375" style="130" customWidth="1"/>
    <col min="265" max="265" width="1.375" style="130" customWidth="1"/>
    <col min="266" max="266" width="3.375" style="130" customWidth="1"/>
    <col min="267" max="267" width="3.125" style="130" customWidth="1"/>
    <col min="268" max="268" width="3.375" style="130" customWidth="1"/>
    <col min="269" max="269" width="1.375" style="130" customWidth="1"/>
    <col min="270" max="270" width="3.375" style="130" customWidth="1"/>
    <col min="271" max="271" width="3.125" style="130" customWidth="1"/>
    <col min="272" max="272" width="3.375" style="130" customWidth="1"/>
    <col min="273" max="273" width="1.375" style="130" customWidth="1"/>
    <col min="274" max="274" width="3.375" style="130" customWidth="1"/>
    <col min="275" max="275" width="3.125" style="130" customWidth="1"/>
    <col min="276" max="276" width="3.375" style="130" customWidth="1"/>
    <col min="277" max="277" width="1.375" style="130" customWidth="1"/>
    <col min="278" max="278" width="3.375" style="130" customWidth="1"/>
    <col min="279" max="279" width="3.125" style="130" customWidth="1"/>
    <col min="280" max="280" width="3.375" style="130" customWidth="1"/>
    <col min="281" max="281" width="1.25" style="130" customWidth="1"/>
    <col min="282" max="512" width="9" style="130"/>
    <col min="513" max="513" width="1.25" style="130" customWidth="1"/>
    <col min="514" max="514" width="8.875" style="130" customWidth="1"/>
    <col min="515" max="515" width="15.875" style="130" customWidth="1"/>
    <col min="516" max="516" width="11" style="130" customWidth="1"/>
    <col min="517" max="517" width="1.375" style="130" customWidth="1"/>
    <col min="518" max="518" width="3.375" style="130" customWidth="1"/>
    <col min="519" max="519" width="3.125" style="130" customWidth="1"/>
    <col min="520" max="520" width="3.375" style="130" customWidth="1"/>
    <col min="521" max="521" width="1.375" style="130" customWidth="1"/>
    <col min="522" max="522" width="3.375" style="130" customWidth="1"/>
    <col min="523" max="523" width="3.125" style="130" customWidth="1"/>
    <col min="524" max="524" width="3.375" style="130" customWidth="1"/>
    <col min="525" max="525" width="1.375" style="130" customWidth="1"/>
    <col min="526" max="526" width="3.375" style="130" customWidth="1"/>
    <col min="527" max="527" width="3.125" style="130" customWidth="1"/>
    <col min="528" max="528" width="3.375" style="130" customWidth="1"/>
    <col min="529" max="529" width="1.375" style="130" customWidth="1"/>
    <col min="530" max="530" width="3.375" style="130" customWidth="1"/>
    <col min="531" max="531" width="3.125" style="130" customWidth="1"/>
    <col min="532" max="532" width="3.375" style="130" customWidth="1"/>
    <col min="533" max="533" width="1.375" style="130" customWidth="1"/>
    <col min="534" max="534" width="3.375" style="130" customWidth="1"/>
    <col min="535" max="535" width="3.125" style="130" customWidth="1"/>
    <col min="536" max="536" width="3.375" style="130" customWidth="1"/>
    <col min="537" max="537" width="1.25" style="130" customWidth="1"/>
    <col min="538" max="768" width="9" style="130"/>
    <col min="769" max="769" width="1.25" style="130" customWidth="1"/>
    <col min="770" max="770" width="8.875" style="130" customWidth="1"/>
    <col min="771" max="771" width="15.875" style="130" customWidth="1"/>
    <col min="772" max="772" width="11" style="130" customWidth="1"/>
    <col min="773" max="773" width="1.375" style="130" customWidth="1"/>
    <col min="774" max="774" width="3.375" style="130" customWidth="1"/>
    <col min="775" max="775" width="3.125" style="130" customWidth="1"/>
    <col min="776" max="776" width="3.375" style="130" customWidth="1"/>
    <col min="777" max="777" width="1.375" style="130" customWidth="1"/>
    <col min="778" max="778" width="3.375" style="130" customWidth="1"/>
    <col min="779" max="779" width="3.125" style="130" customWidth="1"/>
    <col min="780" max="780" width="3.375" style="130" customWidth="1"/>
    <col min="781" max="781" width="1.375" style="130" customWidth="1"/>
    <col min="782" max="782" width="3.375" style="130" customWidth="1"/>
    <col min="783" max="783" width="3.125" style="130" customWidth="1"/>
    <col min="784" max="784" width="3.375" style="130" customWidth="1"/>
    <col min="785" max="785" width="1.375" style="130" customWidth="1"/>
    <col min="786" max="786" width="3.375" style="130" customWidth="1"/>
    <col min="787" max="787" width="3.125" style="130" customWidth="1"/>
    <col min="788" max="788" width="3.375" style="130" customWidth="1"/>
    <col min="789" max="789" width="1.375" style="130" customWidth="1"/>
    <col min="790" max="790" width="3.375" style="130" customWidth="1"/>
    <col min="791" max="791" width="3.125" style="130" customWidth="1"/>
    <col min="792" max="792" width="3.375" style="130" customWidth="1"/>
    <col min="793" max="793" width="1.25" style="130" customWidth="1"/>
    <col min="794" max="1024" width="9" style="130"/>
    <col min="1025" max="1025" width="1.25" style="130" customWidth="1"/>
    <col min="1026" max="1026" width="8.875" style="130" customWidth="1"/>
    <col min="1027" max="1027" width="15.875" style="130" customWidth="1"/>
    <col min="1028" max="1028" width="11" style="130" customWidth="1"/>
    <col min="1029" max="1029" width="1.375" style="130" customWidth="1"/>
    <col min="1030" max="1030" width="3.375" style="130" customWidth="1"/>
    <col min="1031" max="1031" width="3.125" style="130" customWidth="1"/>
    <col min="1032" max="1032" width="3.375" style="130" customWidth="1"/>
    <col min="1033" max="1033" width="1.375" style="130" customWidth="1"/>
    <col min="1034" max="1034" width="3.375" style="130" customWidth="1"/>
    <col min="1035" max="1035" width="3.125" style="130" customWidth="1"/>
    <col min="1036" max="1036" width="3.375" style="130" customWidth="1"/>
    <col min="1037" max="1037" width="1.375" style="130" customWidth="1"/>
    <col min="1038" max="1038" width="3.375" style="130" customWidth="1"/>
    <col min="1039" max="1039" width="3.125" style="130" customWidth="1"/>
    <col min="1040" max="1040" width="3.375" style="130" customWidth="1"/>
    <col min="1041" max="1041" width="1.375" style="130" customWidth="1"/>
    <col min="1042" max="1042" width="3.375" style="130" customWidth="1"/>
    <col min="1043" max="1043" width="3.125" style="130" customWidth="1"/>
    <col min="1044" max="1044" width="3.375" style="130" customWidth="1"/>
    <col min="1045" max="1045" width="1.375" style="130" customWidth="1"/>
    <col min="1046" max="1046" width="3.375" style="130" customWidth="1"/>
    <col min="1047" max="1047" width="3.125" style="130" customWidth="1"/>
    <col min="1048" max="1048" width="3.375" style="130" customWidth="1"/>
    <col min="1049" max="1049" width="1.25" style="130" customWidth="1"/>
    <col min="1050" max="1280" width="9" style="130"/>
    <col min="1281" max="1281" width="1.25" style="130" customWidth="1"/>
    <col min="1282" max="1282" width="8.875" style="130" customWidth="1"/>
    <col min="1283" max="1283" width="15.875" style="130" customWidth="1"/>
    <col min="1284" max="1284" width="11" style="130" customWidth="1"/>
    <col min="1285" max="1285" width="1.375" style="130" customWidth="1"/>
    <col min="1286" max="1286" width="3.375" style="130" customWidth="1"/>
    <col min="1287" max="1287" width="3.125" style="130" customWidth="1"/>
    <col min="1288" max="1288" width="3.375" style="130" customWidth="1"/>
    <col min="1289" max="1289" width="1.375" style="130" customWidth="1"/>
    <col min="1290" max="1290" width="3.375" style="130" customWidth="1"/>
    <col min="1291" max="1291" width="3.125" style="130" customWidth="1"/>
    <col min="1292" max="1292" width="3.375" style="130" customWidth="1"/>
    <col min="1293" max="1293" width="1.375" style="130" customWidth="1"/>
    <col min="1294" max="1294" width="3.375" style="130" customWidth="1"/>
    <col min="1295" max="1295" width="3.125" style="130" customWidth="1"/>
    <col min="1296" max="1296" width="3.375" style="130" customWidth="1"/>
    <col min="1297" max="1297" width="1.375" style="130" customWidth="1"/>
    <col min="1298" max="1298" width="3.375" style="130" customWidth="1"/>
    <col min="1299" max="1299" width="3.125" style="130" customWidth="1"/>
    <col min="1300" max="1300" width="3.375" style="130" customWidth="1"/>
    <col min="1301" max="1301" width="1.375" style="130" customWidth="1"/>
    <col min="1302" max="1302" width="3.375" style="130" customWidth="1"/>
    <col min="1303" max="1303" width="3.125" style="130" customWidth="1"/>
    <col min="1304" max="1304" width="3.375" style="130" customWidth="1"/>
    <col min="1305" max="1305" width="1.25" style="130" customWidth="1"/>
    <col min="1306" max="1536" width="9" style="130"/>
    <col min="1537" max="1537" width="1.25" style="130" customWidth="1"/>
    <col min="1538" max="1538" width="8.875" style="130" customWidth="1"/>
    <col min="1539" max="1539" width="15.875" style="130" customWidth="1"/>
    <col min="1540" max="1540" width="11" style="130" customWidth="1"/>
    <col min="1541" max="1541" width="1.375" style="130" customWidth="1"/>
    <col min="1542" max="1542" width="3.375" style="130" customWidth="1"/>
    <col min="1543" max="1543" width="3.125" style="130" customWidth="1"/>
    <col min="1544" max="1544" width="3.375" style="130" customWidth="1"/>
    <col min="1545" max="1545" width="1.375" style="130" customWidth="1"/>
    <col min="1546" max="1546" width="3.375" style="130" customWidth="1"/>
    <col min="1547" max="1547" width="3.125" style="130" customWidth="1"/>
    <col min="1548" max="1548" width="3.375" style="130" customWidth="1"/>
    <col min="1549" max="1549" width="1.375" style="130" customWidth="1"/>
    <col min="1550" max="1550" width="3.375" style="130" customWidth="1"/>
    <col min="1551" max="1551" width="3.125" style="130" customWidth="1"/>
    <col min="1552" max="1552" width="3.375" style="130" customWidth="1"/>
    <col min="1553" max="1553" width="1.375" style="130" customWidth="1"/>
    <col min="1554" max="1554" width="3.375" style="130" customWidth="1"/>
    <col min="1555" max="1555" width="3.125" style="130" customWidth="1"/>
    <col min="1556" max="1556" width="3.375" style="130" customWidth="1"/>
    <col min="1557" max="1557" width="1.375" style="130" customWidth="1"/>
    <col min="1558" max="1558" width="3.375" style="130" customWidth="1"/>
    <col min="1559" max="1559" width="3.125" style="130" customWidth="1"/>
    <col min="1560" max="1560" width="3.375" style="130" customWidth="1"/>
    <col min="1561" max="1561" width="1.25" style="130" customWidth="1"/>
    <col min="1562" max="1792" width="9" style="130"/>
    <col min="1793" max="1793" width="1.25" style="130" customWidth="1"/>
    <col min="1794" max="1794" width="8.875" style="130" customWidth="1"/>
    <col min="1795" max="1795" width="15.875" style="130" customWidth="1"/>
    <col min="1796" max="1796" width="11" style="130" customWidth="1"/>
    <col min="1797" max="1797" width="1.375" style="130" customWidth="1"/>
    <col min="1798" max="1798" width="3.375" style="130" customWidth="1"/>
    <col min="1799" max="1799" width="3.125" style="130" customWidth="1"/>
    <col min="1800" max="1800" width="3.375" style="130" customWidth="1"/>
    <col min="1801" max="1801" width="1.375" style="130" customWidth="1"/>
    <col min="1802" max="1802" width="3.375" style="130" customWidth="1"/>
    <col min="1803" max="1803" width="3.125" style="130" customWidth="1"/>
    <col min="1804" max="1804" width="3.375" style="130" customWidth="1"/>
    <col min="1805" max="1805" width="1.375" style="130" customWidth="1"/>
    <col min="1806" max="1806" width="3.375" style="130" customWidth="1"/>
    <col min="1807" max="1807" width="3.125" style="130" customWidth="1"/>
    <col min="1808" max="1808" width="3.375" style="130" customWidth="1"/>
    <col min="1809" max="1809" width="1.375" style="130" customWidth="1"/>
    <col min="1810" max="1810" width="3.375" style="130" customWidth="1"/>
    <col min="1811" max="1811" width="3.125" style="130" customWidth="1"/>
    <col min="1812" max="1812" width="3.375" style="130" customWidth="1"/>
    <col min="1813" max="1813" width="1.375" style="130" customWidth="1"/>
    <col min="1814" max="1814" width="3.375" style="130" customWidth="1"/>
    <col min="1815" max="1815" width="3.125" style="130" customWidth="1"/>
    <col min="1816" max="1816" width="3.375" style="130" customWidth="1"/>
    <col min="1817" max="1817" width="1.25" style="130" customWidth="1"/>
    <col min="1818" max="2048" width="9" style="130"/>
    <col min="2049" max="2049" width="1.25" style="130" customWidth="1"/>
    <col min="2050" max="2050" width="8.875" style="130" customWidth="1"/>
    <col min="2051" max="2051" width="15.875" style="130" customWidth="1"/>
    <col min="2052" max="2052" width="11" style="130" customWidth="1"/>
    <col min="2053" max="2053" width="1.375" style="130" customWidth="1"/>
    <col min="2054" max="2054" width="3.375" style="130" customWidth="1"/>
    <col min="2055" max="2055" width="3.125" style="130" customWidth="1"/>
    <col min="2056" max="2056" width="3.375" style="130" customWidth="1"/>
    <col min="2057" max="2057" width="1.375" style="130" customWidth="1"/>
    <col min="2058" max="2058" width="3.375" style="130" customWidth="1"/>
    <col min="2059" max="2059" width="3.125" style="130" customWidth="1"/>
    <col min="2060" max="2060" width="3.375" style="130" customWidth="1"/>
    <col min="2061" max="2061" width="1.375" style="130" customWidth="1"/>
    <col min="2062" max="2062" width="3.375" style="130" customWidth="1"/>
    <col min="2063" max="2063" width="3.125" style="130" customWidth="1"/>
    <col min="2064" max="2064" width="3.375" style="130" customWidth="1"/>
    <col min="2065" max="2065" width="1.375" style="130" customWidth="1"/>
    <col min="2066" max="2066" width="3.375" style="130" customWidth="1"/>
    <col min="2067" max="2067" width="3.125" style="130" customWidth="1"/>
    <col min="2068" max="2068" width="3.375" style="130" customWidth="1"/>
    <col min="2069" max="2069" width="1.375" style="130" customWidth="1"/>
    <col min="2070" max="2070" width="3.375" style="130" customWidth="1"/>
    <col min="2071" max="2071" width="3.125" style="130" customWidth="1"/>
    <col min="2072" max="2072" width="3.375" style="130" customWidth="1"/>
    <col min="2073" max="2073" width="1.25" style="130" customWidth="1"/>
    <col min="2074" max="2304" width="9" style="130"/>
    <col min="2305" max="2305" width="1.25" style="130" customWidth="1"/>
    <col min="2306" max="2306" width="8.875" style="130" customWidth="1"/>
    <col min="2307" max="2307" width="15.875" style="130" customWidth="1"/>
    <col min="2308" max="2308" width="11" style="130" customWidth="1"/>
    <col min="2309" max="2309" width="1.375" style="130" customWidth="1"/>
    <col min="2310" max="2310" width="3.375" style="130" customWidth="1"/>
    <col min="2311" max="2311" width="3.125" style="130" customWidth="1"/>
    <col min="2312" max="2312" width="3.375" style="130" customWidth="1"/>
    <col min="2313" max="2313" width="1.375" style="130" customWidth="1"/>
    <col min="2314" max="2314" width="3.375" style="130" customWidth="1"/>
    <col min="2315" max="2315" width="3.125" style="130" customWidth="1"/>
    <col min="2316" max="2316" width="3.375" style="130" customWidth="1"/>
    <col min="2317" max="2317" width="1.375" style="130" customWidth="1"/>
    <col min="2318" max="2318" width="3.375" style="130" customWidth="1"/>
    <col min="2319" max="2319" width="3.125" style="130" customWidth="1"/>
    <col min="2320" max="2320" width="3.375" style="130" customWidth="1"/>
    <col min="2321" max="2321" width="1.375" style="130" customWidth="1"/>
    <col min="2322" max="2322" width="3.375" style="130" customWidth="1"/>
    <col min="2323" max="2323" width="3.125" style="130" customWidth="1"/>
    <col min="2324" max="2324" width="3.375" style="130" customWidth="1"/>
    <col min="2325" max="2325" width="1.375" style="130" customWidth="1"/>
    <col min="2326" max="2326" width="3.375" style="130" customWidth="1"/>
    <col min="2327" max="2327" width="3.125" style="130" customWidth="1"/>
    <col min="2328" max="2328" width="3.375" style="130" customWidth="1"/>
    <col min="2329" max="2329" width="1.25" style="130" customWidth="1"/>
    <col min="2330" max="2560" width="9" style="130"/>
    <col min="2561" max="2561" width="1.25" style="130" customWidth="1"/>
    <col min="2562" max="2562" width="8.875" style="130" customWidth="1"/>
    <col min="2563" max="2563" width="15.875" style="130" customWidth="1"/>
    <col min="2564" max="2564" width="11" style="130" customWidth="1"/>
    <col min="2565" max="2565" width="1.375" style="130" customWidth="1"/>
    <col min="2566" max="2566" width="3.375" style="130" customWidth="1"/>
    <col min="2567" max="2567" width="3.125" style="130" customWidth="1"/>
    <col min="2568" max="2568" width="3.375" style="130" customWidth="1"/>
    <col min="2569" max="2569" width="1.375" style="130" customWidth="1"/>
    <col min="2570" max="2570" width="3.375" style="130" customWidth="1"/>
    <col min="2571" max="2571" width="3.125" style="130" customWidth="1"/>
    <col min="2572" max="2572" width="3.375" style="130" customWidth="1"/>
    <col min="2573" max="2573" width="1.375" style="130" customWidth="1"/>
    <col min="2574" max="2574" width="3.375" style="130" customWidth="1"/>
    <col min="2575" max="2575" width="3.125" style="130" customWidth="1"/>
    <col min="2576" max="2576" width="3.375" style="130" customWidth="1"/>
    <col min="2577" max="2577" width="1.375" style="130" customWidth="1"/>
    <col min="2578" max="2578" width="3.375" style="130" customWidth="1"/>
    <col min="2579" max="2579" width="3.125" style="130" customWidth="1"/>
    <col min="2580" max="2580" width="3.375" style="130" customWidth="1"/>
    <col min="2581" max="2581" width="1.375" style="130" customWidth="1"/>
    <col min="2582" max="2582" width="3.375" style="130" customWidth="1"/>
    <col min="2583" max="2583" width="3.125" style="130" customWidth="1"/>
    <col min="2584" max="2584" width="3.375" style="130" customWidth="1"/>
    <col min="2585" max="2585" width="1.25" style="130" customWidth="1"/>
    <col min="2586" max="2816" width="9" style="130"/>
    <col min="2817" max="2817" width="1.25" style="130" customWidth="1"/>
    <col min="2818" max="2818" width="8.875" style="130" customWidth="1"/>
    <col min="2819" max="2819" width="15.875" style="130" customWidth="1"/>
    <col min="2820" max="2820" width="11" style="130" customWidth="1"/>
    <col min="2821" max="2821" width="1.375" style="130" customWidth="1"/>
    <col min="2822" max="2822" width="3.375" style="130" customWidth="1"/>
    <col min="2823" max="2823" width="3.125" style="130" customWidth="1"/>
    <col min="2824" max="2824" width="3.375" style="130" customWidth="1"/>
    <col min="2825" max="2825" width="1.375" style="130" customWidth="1"/>
    <col min="2826" max="2826" width="3.375" style="130" customWidth="1"/>
    <col min="2827" max="2827" width="3.125" style="130" customWidth="1"/>
    <col min="2828" max="2828" width="3.375" style="130" customWidth="1"/>
    <col min="2829" max="2829" width="1.375" style="130" customWidth="1"/>
    <col min="2830" max="2830" width="3.375" style="130" customWidth="1"/>
    <col min="2831" max="2831" width="3.125" style="130" customWidth="1"/>
    <col min="2832" max="2832" width="3.375" style="130" customWidth="1"/>
    <col min="2833" max="2833" width="1.375" style="130" customWidth="1"/>
    <col min="2834" max="2834" width="3.375" style="130" customWidth="1"/>
    <col min="2835" max="2835" width="3.125" style="130" customWidth="1"/>
    <col min="2836" max="2836" width="3.375" style="130" customWidth="1"/>
    <col min="2837" max="2837" width="1.375" style="130" customWidth="1"/>
    <col min="2838" max="2838" width="3.375" style="130" customWidth="1"/>
    <col min="2839" max="2839" width="3.125" style="130" customWidth="1"/>
    <col min="2840" max="2840" width="3.375" style="130" customWidth="1"/>
    <col min="2841" max="2841" width="1.25" style="130" customWidth="1"/>
    <col min="2842" max="3072" width="9" style="130"/>
    <col min="3073" max="3073" width="1.25" style="130" customWidth="1"/>
    <col min="3074" max="3074" width="8.875" style="130" customWidth="1"/>
    <col min="3075" max="3075" width="15.875" style="130" customWidth="1"/>
    <col min="3076" max="3076" width="11" style="130" customWidth="1"/>
    <col min="3077" max="3077" width="1.375" style="130" customWidth="1"/>
    <col min="3078" max="3078" width="3.375" style="130" customWidth="1"/>
    <col min="3079" max="3079" width="3.125" style="130" customWidth="1"/>
    <col min="3080" max="3080" width="3.375" style="130" customWidth="1"/>
    <col min="3081" max="3081" width="1.375" style="130" customWidth="1"/>
    <col min="3082" max="3082" width="3.375" style="130" customWidth="1"/>
    <col min="3083" max="3083" width="3.125" style="130" customWidth="1"/>
    <col min="3084" max="3084" width="3.375" style="130" customWidth="1"/>
    <col min="3085" max="3085" width="1.375" style="130" customWidth="1"/>
    <col min="3086" max="3086" width="3.375" style="130" customWidth="1"/>
    <col min="3087" max="3087" width="3.125" style="130" customWidth="1"/>
    <col min="3088" max="3088" width="3.375" style="130" customWidth="1"/>
    <col min="3089" max="3089" width="1.375" style="130" customWidth="1"/>
    <col min="3090" max="3090" width="3.375" style="130" customWidth="1"/>
    <col min="3091" max="3091" width="3.125" style="130" customWidth="1"/>
    <col min="3092" max="3092" width="3.375" style="130" customWidth="1"/>
    <col min="3093" max="3093" width="1.375" style="130" customWidth="1"/>
    <col min="3094" max="3094" width="3.375" style="130" customWidth="1"/>
    <col min="3095" max="3095" width="3.125" style="130" customWidth="1"/>
    <col min="3096" max="3096" width="3.375" style="130" customWidth="1"/>
    <col min="3097" max="3097" width="1.25" style="130" customWidth="1"/>
    <col min="3098" max="3328" width="9" style="130"/>
    <col min="3329" max="3329" width="1.25" style="130" customWidth="1"/>
    <col min="3330" max="3330" width="8.875" style="130" customWidth="1"/>
    <col min="3331" max="3331" width="15.875" style="130" customWidth="1"/>
    <col min="3332" max="3332" width="11" style="130" customWidth="1"/>
    <col min="3333" max="3333" width="1.375" style="130" customWidth="1"/>
    <col min="3334" max="3334" width="3.375" style="130" customWidth="1"/>
    <col min="3335" max="3335" width="3.125" style="130" customWidth="1"/>
    <col min="3336" max="3336" width="3.375" style="130" customWidth="1"/>
    <col min="3337" max="3337" width="1.375" style="130" customWidth="1"/>
    <col min="3338" max="3338" width="3.375" style="130" customWidth="1"/>
    <col min="3339" max="3339" width="3.125" style="130" customWidth="1"/>
    <col min="3340" max="3340" width="3.375" style="130" customWidth="1"/>
    <col min="3341" max="3341" width="1.375" style="130" customWidth="1"/>
    <col min="3342" max="3342" width="3.375" style="130" customWidth="1"/>
    <col min="3343" max="3343" width="3.125" style="130" customWidth="1"/>
    <col min="3344" max="3344" width="3.375" style="130" customWidth="1"/>
    <col min="3345" max="3345" width="1.375" style="130" customWidth="1"/>
    <col min="3346" max="3346" width="3.375" style="130" customWidth="1"/>
    <col min="3347" max="3347" width="3.125" style="130" customWidth="1"/>
    <col min="3348" max="3348" width="3.375" style="130" customWidth="1"/>
    <col min="3349" max="3349" width="1.375" style="130" customWidth="1"/>
    <col min="3350" max="3350" width="3.375" style="130" customWidth="1"/>
    <col min="3351" max="3351" width="3.125" style="130" customWidth="1"/>
    <col min="3352" max="3352" width="3.375" style="130" customWidth="1"/>
    <col min="3353" max="3353" width="1.25" style="130" customWidth="1"/>
    <col min="3354" max="3584" width="9" style="130"/>
    <col min="3585" max="3585" width="1.25" style="130" customWidth="1"/>
    <col min="3586" max="3586" width="8.875" style="130" customWidth="1"/>
    <col min="3587" max="3587" width="15.875" style="130" customWidth="1"/>
    <col min="3588" max="3588" width="11" style="130" customWidth="1"/>
    <col min="3589" max="3589" width="1.375" style="130" customWidth="1"/>
    <col min="3590" max="3590" width="3.375" style="130" customWidth="1"/>
    <col min="3591" max="3591" width="3.125" style="130" customWidth="1"/>
    <col min="3592" max="3592" width="3.375" style="130" customWidth="1"/>
    <col min="3593" max="3593" width="1.375" style="130" customWidth="1"/>
    <col min="3594" max="3594" width="3.375" style="130" customWidth="1"/>
    <col min="3595" max="3595" width="3.125" style="130" customWidth="1"/>
    <col min="3596" max="3596" width="3.375" style="130" customWidth="1"/>
    <col min="3597" max="3597" width="1.375" style="130" customWidth="1"/>
    <col min="3598" max="3598" width="3.375" style="130" customWidth="1"/>
    <col min="3599" max="3599" width="3.125" style="130" customWidth="1"/>
    <col min="3600" max="3600" width="3.375" style="130" customWidth="1"/>
    <col min="3601" max="3601" width="1.375" style="130" customWidth="1"/>
    <col min="3602" max="3602" width="3.375" style="130" customWidth="1"/>
    <col min="3603" max="3603" width="3.125" style="130" customWidth="1"/>
    <col min="3604" max="3604" width="3.375" style="130" customWidth="1"/>
    <col min="3605" max="3605" width="1.375" style="130" customWidth="1"/>
    <col min="3606" max="3606" width="3.375" style="130" customWidth="1"/>
    <col min="3607" max="3607" width="3.125" style="130" customWidth="1"/>
    <col min="3608" max="3608" width="3.375" style="130" customWidth="1"/>
    <col min="3609" max="3609" width="1.25" style="130" customWidth="1"/>
    <col min="3610" max="3840" width="9" style="130"/>
    <col min="3841" max="3841" width="1.25" style="130" customWidth="1"/>
    <col min="3842" max="3842" width="8.875" style="130" customWidth="1"/>
    <col min="3843" max="3843" width="15.875" style="130" customWidth="1"/>
    <col min="3844" max="3844" width="11" style="130" customWidth="1"/>
    <col min="3845" max="3845" width="1.375" style="130" customWidth="1"/>
    <col min="3846" max="3846" width="3.375" style="130" customWidth="1"/>
    <col min="3847" max="3847" width="3.125" style="130" customWidth="1"/>
    <col min="3848" max="3848" width="3.375" style="130" customWidth="1"/>
    <col min="3849" max="3849" width="1.375" style="130" customWidth="1"/>
    <col min="3850" max="3850" width="3.375" style="130" customWidth="1"/>
    <col min="3851" max="3851" width="3.125" style="130" customWidth="1"/>
    <col min="3852" max="3852" width="3.375" style="130" customWidth="1"/>
    <col min="3853" max="3853" width="1.375" style="130" customWidth="1"/>
    <col min="3854" max="3854" width="3.375" style="130" customWidth="1"/>
    <col min="3855" max="3855" width="3.125" style="130" customWidth="1"/>
    <col min="3856" max="3856" width="3.375" style="130" customWidth="1"/>
    <col min="3857" max="3857" width="1.375" style="130" customWidth="1"/>
    <col min="3858" max="3858" width="3.375" style="130" customWidth="1"/>
    <col min="3859" max="3859" width="3.125" style="130" customWidth="1"/>
    <col min="3860" max="3860" width="3.375" style="130" customWidth="1"/>
    <col min="3861" max="3861" width="1.375" style="130" customWidth="1"/>
    <col min="3862" max="3862" width="3.375" style="130" customWidth="1"/>
    <col min="3863" max="3863" width="3.125" style="130" customWidth="1"/>
    <col min="3864" max="3864" width="3.375" style="130" customWidth="1"/>
    <col min="3865" max="3865" width="1.25" style="130" customWidth="1"/>
    <col min="3866" max="4096" width="9" style="130"/>
    <col min="4097" max="4097" width="1.25" style="130" customWidth="1"/>
    <col min="4098" max="4098" width="8.875" style="130" customWidth="1"/>
    <col min="4099" max="4099" width="15.875" style="130" customWidth="1"/>
    <col min="4100" max="4100" width="11" style="130" customWidth="1"/>
    <col min="4101" max="4101" width="1.375" style="130" customWidth="1"/>
    <col min="4102" max="4102" width="3.375" style="130" customWidth="1"/>
    <col min="4103" max="4103" width="3.125" style="130" customWidth="1"/>
    <col min="4104" max="4104" width="3.375" style="130" customWidth="1"/>
    <col min="4105" max="4105" width="1.375" style="130" customWidth="1"/>
    <col min="4106" max="4106" width="3.375" style="130" customWidth="1"/>
    <col min="4107" max="4107" width="3.125" style="130" customWidth="1"/>
    <col min="4108" max="4108" width="3.375" style="130" customWidth="1"/>
    <col min="4109" max="4109" width="1.375" style="130" customWidth="1"/>
    <col min="4110" max="4110" width="3.375" style="130" customWidth="1"/>
    <col min="4111" max="4111" width="3.125" style="130" customWidth="1"/>
    <col min="4112" max="4112" width="3.375" style="130" customWidth="1"/>
    <col min="4113" max="4113" width="1.375" style="130" customWidth="1"/>
    <col min="4114" max="4114" width="3.375" style="130" customWidth="1"/>
    <col min="4115" max="4115" width="3.125" style="130" customWidth="1"/>
    <col min="4116" max="4116" width="3.375" style="130" customWidth="1"/>
    <col min="4117" max="4117" width="1.375" style="130" customWidth="1"/>
    <col min="4118" max="4118" width="3.375" style="130" customWidth="1"/>
    <col min="4119" max="4119" width="3.125" style="130" customWidth="1"/>
    <col min="4120" max="4120" width="3.375" style="130" customWidth="1"/>
    <col min="4121" max="4121" width="1.25" style="130" customWidth="1"/>
    <col min="4122" max="4352" width="9" style="130"/>
    <col min="4353" max="4353" width="1.25" style="130" customWidth="1"/>
    <col min="4354" max="4354" width="8.875" style="130" customWidth="1"/>
    <col min="4355" max="4355" width="15.875" style="130" customWidth="1"/>
    <col min="4356" max="4356" width="11" style="130" customWidth="1"/>
    <col min="4357" max="4357" width="1.375" style="130" customWidth="1"/>
    <col min="4358" max="4358" width="3.375" style="130" customWidth="1"/>
    <col min="4359" max="4359" width="3.125" style="130" customWidth="1"/>
    <col min="4360" max="4360" width="3.375" style="130" customWidth="1"/>
    <col min="4361" max="4361" width="1.375" style="130" customWidth="1"/>
    <col min="4362" max="4362" width="3.375" style="130" customWidth="1"/>
    <col min="4363" max="4363" width="3.125" style="130" customWidth="1"/>
    <col min="4364" max="4364" width="3.375" style="130" customWidth="1"/>
    <col min="4365" max="4365" width="1.375" style="130" customWidth="1"/>
    <col min="4366" max="4366" width="3.375" style="130" customWidth="1"/>
    <col min="4367" max="4367" width="3.125" style="130" customWidth="1"/>
    <col min="4368" max="4368" width="3.375" style="130" customWidth="1"/>
    <col min="4369" max="4369" width="1.375" style="130" customWidth="1"/>
    <col min="4370" max="4370" width="3.375" style="130" customWidth="1"/>
    <col min="4371" max="4371" width="3.125" style="130" customWidth="1"/>
    <col min="4372" max="4372" width="3.375" style="130" customWidth="1"/>
    <col min="4373" max="4373" width="1.375" style="130" customWidth="1"/>
    <col min="4374" max="4374" width="3.375" style="130" customWidth="1"/>
    <col min="4375" max="4375" width="3.125" style="130" customWidth="1"/>
    <col min="4376" max="4376" width="3.375" style="130" customWidth="1"/>
    <col min="4377" max="4377" width="1.25" style="130" customWidth="1"/>
    <col min="4378" max="4608" width="9" style="130"/>
    <col min="4609" max="4609" width="1.25" style="130" customWidth="1"/>
    <col min="4610" max="4610" width="8.875" style="130" customWidth="1"/>
    <col min="4611" max="4611" width="15.875" style="130" customWidth="1"/>
    <col min="4612" max="4612" width="11" style="130" customWidth="1"/>
    <col min="4613" max="4613" width="1.375" style="130" customWidth="1"/>
    <col min="4614" max="4614" width="3.375" style="130" customWidth="1"/>
    <col min="4615" max="4615" width="3.125" style="130" customWidth="1"/>
    <col min="4616" max="4616" width="3.375" style="130" customWidth="1"/>
    <col min="4617" max="4617" width="1.375" style="130" customWidth="1"/>
    <col min="4618" max="4618" width="3.375" style="130" customWidth="1"/>
    <col min="4619" max="4619" width="3.125" style="130" customWidth="1"/>
    <col min="4620" max="4620" width="3.375" style="130" customWidth="1"/>
    <col min="4621" max="4621" width="1.375" style="130" customWidth="1"/>
    <col min="4622" max="4622" width="3.375" style="130" customWidth="1"/>
    <col min="4623" max="4623" width="3.125" style="130" customWidth="1"/>
    <col min="4624" max="4624" width="3.375" style="130" customWidth="1"/>
    <col min="4625" max="4625" width="1.375" style="130" customWidth="1"/>
    <col min="4626" max="4626" width="3.375" style="130" customWidth="1"/>
    <col min="4627" max="4627" width="3.125" style="130" customWidth="1"/>
    <col min="4628" max="4628" width="3.375" style="130" customWidth="1"/>
    <col min="4629" max="4629" width="1.375" style="130" customWidth="1"/>
    <col min="4630" max="4630" width="3.375" style="130" customWidth="1"/>
    <col min="4631" max="4631" width="3.125" style="130" customWidth="1"/>
    <col min="4632" max="4632" width="3.375" style="130" customWidth="1"/>
    <col min="4633" max="4633" width="1.25" style="130" customWidth="1"/>
    <col min="4634" max="4864" width="9" style="130"/>
    <col min="4865" max="4865" width="1.25" style="130" customWidth="1"/>
    <col min="4866" max="4866" width="8.875" style="130" customWidth="1"/>
    <col min="4867" max="4867" width="15.875" style="130" customWidth="1"/>
    <col min="4868" max="4868" width="11" style="130" customWidth="1"/>
    <col min="4869" max="4869" width="1.375" style="130" customWidth="1"/>
    <col min="4870" max="4870" width="3.375" style="130" customWidth="1"/>
    <col min="4871" max="4871" width="3.125" style="130" customWidth="1"/>
    <col min="4872" max="4872" width="3.375" style="130" customWidth="1"/>
    <col min="4873" max="4873" width="1.375" style="130" customWidth="1"/>
    <col min="4874" max="4874" width="3.375" style="130" customWidth="1"/>
    <col min="4875" max="4875" width="3.125" style="130" customWidth="1"/>
    <col min="4876" max="4876" width="3.375" style="130" customWidth="1"/>
    <col min="4877" max="4877" width="1.375" style="130" customWidth="1"/>
    <col min="4878" max="4878" width="3.375" style="130" customWidth="1"/>
    <col min="4879" max="4879" width="3.125" style="130" customWidth="1"/>
    <col min="4880" max="4880" width="3.375" style="130" customWidth="1"/>
    <col min="4881" max="4881" width="1.375" style="130" customWidth="1"/>
    <col min="4882" max="4882" width="3.375" style="130" customWidth="1"/>
    <col min="4883" max="4883" width="3.125" style="130" customWidth="1"/>
    <col min="4884" max="4884" width="3.375" style="130" customWidth="1"/>
    <col min="4885" max="4885" width="1.375" style="130" customWidth="1"/>
    <col min="4886" max="4886" width="3.375" style="130" customWidth="1"/>
    <col min="4887" max="4887" width="3.125" style="130" customWidth="1"/>
    <col min="4888" max="4888" width="3.375" style="130" customWidth="1"/>
    <col min="4889" max="4889" width="1.25" style="130" customWidth="1"/>
    <col min="4890" max="5120" width="9" style="130"/>
    <col min="5121" max="5121" width="1.25" style="130" customWidth="1"/>
    <col min="5122" max="5122" width="8.875" style="130" customWidth="1"/>
    <col min="5123" max="5123" width="15.875" style="130" customWidth="1"/>
    <col min="5124" max="5124" width="11" style="130" customWidth="1"/>
    <col min="5125" max="5125" width="1.375" style="130" customWidth="1"/>
    <col min="5126" max="5126" width="3.375" style="130" customWidth="1"/>
    <col min="5127" max="5127" width="3.125" style="130" customWidth="1"/>
    <col min="5128" max="5128" width="3.375" style="130" customWidth="1"/>
    <col min="5129" max="5129" width="1.375" style="130" customWidth="1"/>
    <col min="5130" max="5130" width="3.375" style="130" customWidth="1"/>
    <col min="5131" max="5131" width="3.125" style="130" customWidth="1"/>
    <col min="5132" max="5132" width="3.375" style="130" customWidth="1"/>
    <col min="5133" max="5133" width="1.375" style="130" customWidth="1"/>
    <col min="5134" max="5134" width="3.375" style="130" customWidth="1"/>
    <col min="5135" max="5135" width="3.125" style="130" customWidth="1"/>
    <col min="5136" max="5136" width="3.375" style="130" customWidth="1"/>
    <col min="5137" max="5137" width="1.375" style="130" customWidth="1"/>
    <col min="5138" max="5138" width="3.375" style="130" customWidth="1"/>
    <col min="5139" max="5139" width="3.125" style="130" customWidth="1"/>
    <col min="5140" max="5140" width="3.375" style="130" customWidth="1"/>
    <col min="5141" max="5141" width="1.375" style="130" customWidth="1"/>
    <col min="5142" max="5142" width="3.375" style="130" customWidth="1"/>
    <col min="5143" max="5143" width="3.125" style="130" customWidth="1"/>
    <col min="5144" max="5144" width="3.375" style="130" customWidth="1"/>
    <col min="5145" max="5145" width="1.25" style="130" customWidth="1"/>
    <col min="5146" max="5376" width="9" style="130"/>
    <col min="5377" max="5377" width="1.25" style="130" customWidth="1"/>
    <col min="5378" max="5378" width="8.875" style="130" customWidth="1"/>
    <col min="5379" max="5379" width="15.875" style="130" customWidth="1"/>
    <col min="5380" max="5380" width="11" style="130" customWidth="1"/>
    <col min="5381" max="5381" width="1.375" style="130" customWidth="1"/>
    <col min="5382" max="5382" width="3.375" style="130" customWidth="1"/>
    <col min="5383" max="5383" width="3.125" style="130" customWidth="1"/>
    <col min="5384" max="5384" width="3.375" style="130" customWidth="1"/>
    <col min="5385" max="5385" width="1.375" style="130" customWidth="1"/>
    <col min="5386" max="5386" width="3.375" style="130" customWidth="1"/>
    <col min="5387" max="5387" width="3.125" style="130" customWidth="1"/>
    <col min="5388" max="5388" width="3.375" style="130" customWidth="1"/>
    <col min="5389" max="5389" width="1.375" style="130" customWidth="1"/>
    <col min="5390" max="5390" width="3.375" style="130" customWidth="1"/>
    <col min="5391" max="5391" width="3.125" style="130" customWidth="1"/>
    <col min="5392" max="5392" width="3.375" style="130" customWidth="1"/>
    <col min="5393" max="5393" width="1.375" style="130" customWidth="1"/>
    <col min="5394" max="5394" width="3.375" style="130" customWidth="1"/>
    <col min="5395" max="5395" width="3.125" style="130" customWidth="1"/>
    <col min="5396" max="5396" width="3.375" style="130" customWidth="1"/>
    <col min="5397" max="5397" width="1.375" style="130" customWidth="1"/>
    <col min="5398" max="5398" width="3.375" style="130" customWidth="1"/>
    <col min="5399" max="5399" width="3.125" style="130" customWidth="1"/>
    <col min="5400" max="5400" width="3.375" style="130" customWidth="1"/>
    <col min="5401" max="5401" width="1.25" style="130" customWidth="1"/>
    <col min="5402" max="5632" width="9" style="130"/>
    <col min="5633" max="5633" width="1.25" style="130" customWidth="1"/>
    <col min="5634" max="5634" width="8.875" style="130" customWidth="1"/>
    <col min="5635" max="5635" width="15.875" style="130" customWidth="1"/>
    <col min="5636" max="5636" width="11" style="130" customWidth="1"/>
    <col min="5637" max="5637" width="1.375" style="130" customWidth="1"/>
    <col min="5638" max="5638" width="3.375" style="130" customWidth="1"/>
    <col min="5639" max="5639" width="3.125" style="130" customWidth="1"/>
    <col min="5640" max="5640" width="3.375" style="130" customWidth="1"/>
    <col min="5641" max="5641" width="1.375" style="130" customWidth="1"/>
    <col min="5642" max="5642" width="3.375" style="130" customWidth="1"/>
    <col min="5643" max="5643" width="3.125" style="130" customWidth="1"/>
    <col min="5644" max="5644" width="3.375" style="130" customWidth="1"/>
    <col min="5645" max="5645" width="1.375" style="130" customWidth="1"/>
    <col min="5646" max="5646" width="3.375" style="130" customWidth="1"/>
    <col min="5647" max="5647" width="3.125" style="130" customWidth="1"/>
    <col min="5648" max="5648" width="3.375" style="130" customWidth="1"/>
    <col min="5649" max="5649" width="1.375" style="130" customWidth="1"/>
    <col min="5650" max="5650" width="3.375" style="130" customWidth="1"/>
    <col min="5651" max="5651" width="3.125" style="130" customWidth="1"/>
    <col min="5652" max="5652" width="3.375" style="130" customWidth="1"/>
    <col min="5653" max="5653" width="1.375" style="130" customWidth="1"/>
    <col min="5654" max="5654" width="3.375" style="130" customWidth="1"/>
    <col min="5655" max="5655" width="3.125" style="130" customWidth="1"/>
    <col min="5656" max="5656" width="3.375" style="130" customWidth="1"/>
    <col min="5657" max="5657" width="1.25" style="130" customWidth="1"/>
    <col min="5658" max="5888" width="9" style="130"/>
    <col min="5889" max="5889" width="1.25" style="130" customWidth="1"/>
    <col min="5890" max="5890" width="8.875" style="130" customWidth="1"/>
    <col min="5891" max="5891" width="15.875" style="130" customWidth="1"/>
    <col min="5892" max="5892" width="11" style="130" customWidth="1"/>
    <col min="5893" max="5893" width="1.375" style="130" customWidth="1"/>
    <col min="5894" max="5894" width="3.375" style="130" customWidth="1"/>
    <col min="5895" max="5895" width="3.125" style="130" customWidth="1"/>
    <col min="5896" max="5896" width="3.375" style="130" customWidth="1"/>
    <col min="5897" max="5897" width="1.375" style="130" customWidth="1"/>
    <col min="5898" max="5898" width="3.375" style="130" customWidth="1"/>
    <col min="5899" max="5899" width="3.125" style="130" customWidth="1"/>
    <col min="5900" max="5900" width="3.375" style="130" customWidth="1"/>
    <col min="5901" max="5901" width="1.375" style="130" customWidth="1"/>
    <col min="5902" max="5902" width="3.375" style="130" customWidth="1"/>
    <col min="5903" max="5903" width="3.125" style="130" customWidth="1"/>
    <col min="5904" max="5904" width="3.375" style="130" customWidth="1"/>
    <col min="5905" max="5905" width="1.375" style="130" customWidth="1"/>
    <col min="5906" max="5906" width="3.375" style="130" customWidth="1"/>
    <col min="5907" max="5907" width="3.125" style="130" customWidth="1"/>
    <col min="5908" max="5908" width="3.375" style="130" customWidth="1"/>
    <col min="5909" max="5909" width="1.375" style="130" customWidth="1"/>
    <col min="5910" max="5910" width="3.375" style="130" customWidth="1"/>
    <col min="5911" max="5911" width="3.125" style="130" customWidth="1"/>
    <col min="5912" max="5912" width="3.375" style="130" customWidth="1"/>
    <col min="5913" max="5913" width="1.25" style="130" customWidth="1"/>
    <col min="5914" max="6144" width="9" style="130"/>
    <col min="6145" max="6145" width="1.25" style="130" customWidth="1"/>
    <col min="6146" max="6146" width="8.875" style="130" customWidth="1"/>
    <col min="6147" max="6147" width="15.875" style="130" customWidth="1"/>
    <col min="6148" max="6148" width="11" style="130" customWidth="1"/>
    <col min="6149" max="6149" width="1.375" style="130" customWidth="1"/>
    <col min="6150" max="6150" width="3.375" style="130" customWidth="1"/>
    <col min="6151" max="6151" width="3.125" style="130" customWidth="1"/>
    <col min="6152" max="6152" width="3.375" style="130" customWidth="1"/>
    <col min="6153" max="6153" width="1.375" style="130" customWidth="1"/>
    <col min="6154" max="6154" width="3.375" style="130" customWidth="1"/>
    <col min="6155" max="6155" width="3.125" style="130" customWidth="1"/>
    <col min="6156" max="6156" width="3.375" style="130" customWidth="1"/>
    <col min="6157" max="6157" width="1.375" style="130" customWidth="1"/>
    <col min="6158" max="6158" width="3.375" style="130" customWidth="1"/>
    <col min="6159" max="6159" width="3.125" style="130" customWidth="1"/>
    <col min="6160" max="6160" width="3.375" style="130" customWidth="1"/>
    <col min="6161" max="6161" width="1.375" style="130" customWidth="1"/>
    <col min="6162" max="6162" width="3.375" style="130" customWidth="1"/>
    <col min="6163" max="6163" width="3.125" style="130" customWidth="1"/>
    <col min="6164" max="6164" width="3.375" style="130" customWidth="1"/>
    <col min="6165" max="6165" width="1.375" style="130" customWidth="1"/>
    <col min="6166" max="6166" width="3.375" style="130" customWidth="1"/>
    <col min="6167" max="6167" width="3.125" style="130" customWidth="1"/>
    <col min="6168" max="6168" width="3.375" style="130" customWidth="1"/>
    <col min="6169" max="6169" width="1.25" style="130" customWidth="1"/>
    <col min="6170" max="6400" width="9" style="130"/>
    <col min="6401" max="6401" width="1.25" style="130" customWidth="1"/>
    <col min="6402" max="6402" width="8.875" style="130" customWidth="1"/>
    <col min="6403" max="6403" width="15.875" style="130" customWidth="1"/>
    <col min="6404" max="6404" width="11" style="130" customWidth="1"/>
    <col min="6405" max="6405" width="1.375" style="130" customWidth="1"/>
    <col min="6406" max="6406" width="3.375" style="130" customWidth="1"/>
    <col min="6407" max="6407" width="3.125" style="130" customWidth="1"/>
    <col min="6408" max="6408" width="3.375" style="130" customWidth="1"/>
    <col min="6409" max="6409" width="1.375" style="130" customWidth="1"/>
    <col min="6410" max="6410" width="3.375" style="130" customWidth="1"/>
    <col min="6411" max="6411" width="3.125" style="130" customWidth="1"/>
    <col min="6412" max="6412" width="3.375" style="130" customWidth="1"/>
    <col min="6413" max="6413" width="1.375" style="130" customWidth="1"/>
    <col min="6414" max="6414" width="3.375" style="130" customWidth="1"/>
    <col min="6415" max="6415" width="3.125" style="130" customWidth="1"/>
    <col min="6416" max="6416" width="3.375" style="130" customWidth="1"/>
    <col min="6417" max="6417" width="1.375" style="130" customWidth="1"/>
    <col min="6418" max="6418" width="3.375" style="130" customWidth="1"/>
    <col min="6419" max="6419" width="3.125" style="130" customWidth="1"/>
    <col min="6420" max="6420" width="3.375" style="130" customWidth="1"/>
    <col min="6421" max="6421" width="1.375" style="130" customWidth="1"/>
    <col min="6422" max="6422" width="3.375" style="130" customWidth="1"/>
    <col min="6423" max="6423" width="3.125" style="130" customWidth="1"/>
    <col min="6424" max="6424" width="3.375" style="130" customWidth="1"/>
    <col min="6425" max="6425" width="1.25" style="130" customWidth="1"/>
    <col min="6426" max="6656" width="9" style="130"/>
    <col min="6657" max="6657" width="1.25" style="130" customWidth="1"/>
    <col min="6658" max="6658" width="8.875" style="130" customWidth="1"/>
    <col min="6659" max="6659" width="15.875" style="130" customWidth="1"/>
    <col min="6660" max="6660" width="11" style="130" customWidth="1"/>
    <col min="6661" max="6661" width="1.375" style="130" customWidth="1"/>
    <col min="6662" max="6662" width="3.375" style="130" customWidth="1"/>
    <col min="6663" max="6663" width="3.125" style="130" customWidth="1"/>
    <col min="6664" max="6664" width="3.375" style="130" customWidth="1"/>
    <col min="6665" max="6665" width="1.375" style="130" customWidth="1"/>
    <col min="6666" max="6666" width="3.375" style="130" customWidth="1"/>
    <col min="6667" max="6667" width="3.125" style="130" customWidth="1"/>
    <col min="6668" max="6668" width="3.375" style="130" customWidth="1"/>
    <col min="6669" max="6669" width="1.375" style="130" customWidth="1"/>
    <col min="6670" max="6670" width="3.375" style="130" customWidth="1"/>
    <col min="6671" max="6671" width="3.125" style="130" customWidth="1"/>
    <col min="6672" max="6672" width="3.375" style="130" customWidth="1"/>
    <col min="6673" max="6673" width="1.375" style="130" customWidth="1"/>
    <col min="6674" max="6674" width="3.375" style="130" customWidth="1"/>
    <col min="6675" max="6675" width="3.125" style="130" customWidth="1"/>
    <col min="6676" max="6676" width="3.375" style="130" customWidth="1"/>
    <col min="6677" max="6677" width="1.375" style="130" customWidth="1"/>
    <col min="6678" max="6678" width="3.375" style="130" customWidth="1"/>
    <col min="6679" max="6679" width="3.125" style="130" customWidth="1"/>
    <col min="6680" max="6680" width="3.375" style="130" customWidth="1"/>
    <col min="6681" max="6681" width="1.25" style="130" customWidth="1"/>
    <col min="6682" max="6912" width="9" style="130"/>
    <col min="6913" max="6913" width="1.25" style="130" customWidth="1"/>
    <col min="6914" max="6914" width="8.875" style="130" customWidth="1"/>
    <col min="6915" max="6915" width="15.875" style="130" customWidth="1"/>
    <col min="6916" max="6916" width="11" style="130" customWidth="1"/>
    <col min="6917" max="6917" width="1.375" style="130" customWidth="1"/>
    <col min="6918" max="6918" width="3.375" style="130" customWidth="1"/>
    <col min="6919" max="6919" width="3.125" style="130" customWidth="1"/>
    <col min="6920" max="6920" width="3.375" style="130" customWidth="1"/>
    <col min="6921" max="6921" width="1.375" style="130" customWidth="1"/>
    <col min="6922" max="6922" width="3.375" style="130" customWidth="1"/>
    <col min="6923" max="6923" width="3.125" style="130" customWidth="1"/>
    <col min="6924" max="6924" width="3.375" style="130" customWidth="1"/>
    <col min="6925" max="6925" width="1.375" style="130" customWidth="1"/>
    <col min="6926" max="6926" width="3.375" style="130" customWidth="1"/>
    <col min="6927" max="6927" width="3.125" style="130" customWidth="1"/>
    <col min="6928" max="6928" width="3.375" style="130" customWidth="1"/>
    <col min="6929" max="6929" width="1.375" style="130" customWidth="1"/>
    <col min="6930" max="6930" width="3.375" style="130" customWidth="1"/>
    <col min="6931" max="6931" width="3.125" style="130" customWidth="1"/>
    <col min="6932" max="6932" width="3.375" style="130" customWidth="1"/>
    <col min="6933" max="6933" width="1.375" style="130" customWidth="1"/>
    <col min="6934" max="6934" width="3.375" style="130" customWidth="1"/>
    <col min="6935" max="6935" width="3.125" style="130" customWidth="1"/>
    <col min="6936" max="6936" width="3.375" style="130" customWidth="1"/>
    <col min="6937" max="6937" width="1.25" style="130" customWidth="1"/>
    <col min="6938" max="7168" width="9" style="130"/>
    <col min="7169" max="7169" width="1.25" style="130" customWidth="1"/>
    <col min="7170" max="7170" width="8.875" style="130" customWidth="1"/>
    <col min="7171" max="7171" width="15.875" style="130" customWidth="1"/>
    <col min="7172" max="7172" width="11" style="130" customWidth="1"/>
    <col min="7173" max="7173" width="1.375" style="130" customWidth="1"/>
    <col min="7174" max="7174" width="3.375" style="130" customWidth="1"/>
    <col min="7175" max="7175" width="3.125" style="130" customWidth="1"/>
    <col min="7176" max="7176" width="3.375" style="130" customWidth="1"/>
    <col min="7177" max="7177" width="1.375" style="130" customWidth="1"/>
    <col min="7178" max="7178" width="3.375" style="130" customWidth="1"/>
    <col min="7179" max="7179" width="3.125" style="130" customWidth="1"/>
    <col min="7180" max="7180" width="3.375" style="130" customWidth="1"/>
    <col min="7181" max="7181" width="1.375" style="130" customWidth="1"/>
    <col min="7182" max="7182" width="3.375" style="130" customWidth="1"/>
    <col min="7183" max="7183" width="3.125" style="130" customWidth="1"/>
    <col min="7184" max="7184" width="3.375" style="130" customWidth="1"/>
    <col min="7185" max="7185" width="1.375" style="130" customWidth="1"/>
    <col min="7186" max="7186" width="3.375" style="130" customWidth="1"/>
    <col min="7187" max="7187" width="3.125" style="130" customWidth="1"/>
    <col min="7188" max="7188" width="3.375" style="130" customWidth="1"/>
    <col min="7189" max="7189" width="1.375" style="130" customWidth="1"/>
    <col min="7190" max="7190" width="3.375" style="130" customWidth="1"/>
    <col min="7191" max="7191" width="3.125" style="130" customWidth="1"/>
    <col min="7192" max="7192" width="3.375" style="130" customWidth="1"/>
    <col min="7193" max="7193" width="1.25" style="130" customWidth="1"/>
    <col min="7194" max="7424" width="9" style="130"/>
    <col min="7425" max="7425" width="1.25" style="130" customWidth="1"/>
    <col min="7426" max="7426" width="8.875" style="130" customWidth="1"/>
    <col min="7427" max="7427" width="15.875" style="130" customWidth="1"/>
    <col min="7428" max="7428" width="11" style="130" customWidth="1"/>
    <col min="7429" max="7429" width="1.375" style="130" customWidth="1"/>
    <col min="7430" max="7430" width="3.375" style="130" customWidth="1"/>
    <col min="7431" max="7431" width="3.125" style="130" customWidth="1"/>
    <col min="7432" max="7432" width="3.375" style="130" customWidth="1"/>
    <col min="7433" max="7433" width="1.375" style="130" customWidth="1"/>
    <col min="7434" max="7434" width="3.375" style="130" customWidth="1"/>
    <col min="7435" max="7435" width="3.125" style="130" customWidth="1"/>
    <col min="7436" max="7436" width="3.375" style="130" customWidth="1"/>
    <col min="7437" max="7437" width="1.375" style="130" customWidth="1"/>
    <col min="7438" max="7438" width="3.375" style="130" customWidth="1"/>
    <col min="7439" max="7439" width="3.125" style="130" customWidth="1"/>
    <col min="7440" max="7440" width="3.375" style="130" customWidth="1"/>
    <col min="7441" max="7441" width="1.375" style="130" customWidth="1"/>
    <col min="7442" max="7442" width="3.375" style="130" customWidth="1"/>
    <col min="7443" max="7443" width="3.125" style="130" customWidth="1"/>
    <col min="7444" max="7444" width="3.375" style="130" customWidth="1"/>
    <col min="7445" max="7445" width="1.375" style="130" customWidth="1"/>
    <col min="7446" max="7446" width="3.375" style="130" customWidth="1"/>
    <col min="7447" max="7447" width="3.125" style="130" customWidth="1"/>
    <col min="7448" max="7448" width="3.375" style="130" customWidth="1"/>
    <col min="7449" max="7449" width="1.25" style="130" customWidth="1"/>
    <col min="7450" max="7680" width="9" style="130"/>
    <col min="7681" max="7681" width="1.25" style="130" customWidth="1"/>
    <col min="7682" max="7682" width="8.875" style="130" customWidth="1"/>
    <col min="7683" max="7683" width="15.875" style="130" customWidth="1"/>
    <col min="7684" max="7684" width="11" style="130" customWidth="1"/>
    <col min="7685" max="7685" width="1.375" style="130" customWidth="1"/>
    <col min="7686" max="7686" width="3.375" style="130" customWidth="1"/>
    <col min="7687" max="7687" width="3.125" style="130" customWidth="1"/>
    <col min="7688" max="7688" width="3.375" style="130" customWidth="1"/>
    <col min="7689" max="7689" width="1.375" style="130" customWidth="1"/>
    <col min="7690" max="7690" width="3.375" style="130" customWidth="1"/>
    <col min="7691" max="7691" width="3.125" style="130" customWidth="1"/>
    <col min="7692" max="7692" width="3.375" style="130" customWidth="1"/>
    <col min="7693" max="7693" width="1.375" style="130" customWidth="1"/>
    <col min="7694" max="7694" width="3.375" style="130" customWidth="1"/>
    <col min="7695" max="7695" width="3.125" style="130" customWidth="1"/>
    <col min="7696" max="7696" width="3.375" style="130" customWidth="1"/>
    <col min="7697" max="7697" width="1.375" style="130" customWidth="1"/>
    <col min="7698" max="7698" width="3.375" style="130" customWidth="1"/>
    <col min="7699" max="7699" width="3.125" style="130" customWidth="1"/>
    <col min="7700" max="7700" width="3.375" style="130" customWidth="1"/>
    <col min="7701" max="7701" width="1.375" style="130" customWidth="1"/>
    <col min="7702" max="7702" width="3.375" style="130" customWidth="1"/>
    <col min="7703" max="7703" width="3.125" style="130" customWidth="1"/>
    <col min="7704" max="7704" width="3.375" style="130" customWidth="1"/>
    <col min="7705" max="7705" width="1.25" style="130" customWidth="1"/>
    <col min="7706" max="7936" width="9" style="130"/>
    <col min="7937" max="7937" width="1.25" style="130" customWidth="1"/>
    <col min="7938" max="7938" width="8.875" style="130" customWidth="1"/>
    <col min="7939" max="7939" width="15.875" style="130" customWidth="1"/>
    <col min="7940" max="7940" width="11" style="130" customWidth="1"/>
    <col min="7941" max="7941" width="1.375" style="130" customWidth="1"/>
    <col min="7942" max="7942" width="3.375" style="130" customWidth="1"/>
    <col min="7943" max="7943" width="3.125" style="130" customWidth="1"/>
    <col min="7944" max="7944" width="3.375" style="130" customWidth="1"/>
    <col min="7945" max="7945" width="1.375" style="130" customWidth="1"/>
    <col min="7946" max="7946" width="3.375" style="130" customWidth="1"/>
    <col min="7947" max="7947" width="3.125" style="130" customWidth="1"/>
    <col min="7948" max="7948" width="3.375" style="130" customWidth="1"/>
    <col min="7949" max="7949" width="1.375" style="130" customWidth="1"/>
    <col min="7950" max="7950" width="3.375" style="130" customWidth="1"/>
    <col min="7951" max="7951" width="3.125" style="130" customWidth="1"/>
    <col min="7952" max="7952" width="3.375" style="130" customWidth="1"/>
    <col min="7953" max="7953" width="1.375" style="130" customWidth="1"/>
    <col min="7954" max="7954" width="3.375" style="130" customWidth="1"/>
    <col min="7955" max="7955" width="3.125" style="130" customWidth="1"/>
    <col min="7956" max="7956" width="3.375" style="130" customWidth="1"/>
    <col min="7957" max="7957" width="1.375" style="130" customWidth="1"/>
    <col min="7958" max="7958" width="3.375" style="130" customWidth="1"/>
    <col min="7959" max="7959" width="3.125" style="130" customWidth="1"/>
    <col min="7960" max="7960" width="3.375" style="130" customWidth="1"/>
    <col min="7961" max="7961" width="1.25" style="130" customWidth="1"/>
    <col min="7962" max="8192" width="9" style="130"/>
    <col min="8193" max="8193" width="1.25" style="130" customWidth="1"/>
    <col min="8194" max="8194" width="8.875" style="130" customWidth="1"/>
    <col min="8195" max="8195" width="15.875" style="130" customWidth="1"/>
    <col min="8196" max="8196" width="11" style="130" customWidth="1"/>
    <col min="8197" max="8197" width="1.375" style="130" customWidth="1"/>
    <col min="8198" max="8198" width="3.375" style="130" customWidth="1"/>
    <col min="8199" max="8199" width="3.125" style="130" customWidth="1"/>
    <col min="8200" max="8200" width="3.375" style="130" customWidth="1"/>
    <col min="8201" max="8201" width="1.375" style="130" customWidth="1"/>
    <col min="8202" max="8202" width="3.375" style="130" customWidth="1"/>
    <col min="8203" max="8203" width="3.125" style="130" customWidth="1"/>
    <col min="8204" max="8204" width="3.375" style="130" customWidth="1"/>
    <col min="8205" max="8205" width="1.375" style="130" customWidth="1"/>
    <col min="8206" max="8206" width="3.375" style="130" customWidth="1"/>
    <col min="8207" max="8207" width="3.125" style="130" customWidth="1"/>
    <col min="8208" max="8208" width="3.375" style="130" customWidth="1"/>
    <col min="8209" max="8209" width="1.375" style="130" customWidth="1"/>
    <col min="8210" max="8210" width="3.375" style="130" customWidth="1"/>
    <col min="8211" max="8211" width="3.125" style="130" customWidth="1"/>
    <col min="8212" max="8212" width="3.375" style="130" customWidth="1"/>
    <col min="8213" max="8213" width="1.375" style="130" customWidth="1"/>
    <col min="8214" max="8214" width="3.375" style="130" customWidth="1"/>
    <col min="8215" max="8215" width="3.125" style="130" customWidth="1"/>
    <col min="8216" max="8216" width="3.375" style="130" customWidth="1"/>
    <col min="8217" max="8217" width="1.25" style="130" customWidth="1"/>
    <col min="8218" max="8448" width="9" style="130"/>
    <col min="8449" max="8449" width="1.25" style="130" customWidth="1"/>
    <col min="8450" max="8450" width="8.875" style="130" customWidth="1"/>
    <col min="8451" max="8451" width="15.875" style="130" customWidth="1"/>
    <col min="8452" max="8452" width="11" style="130" customWidth="1"/>
    <col min="8453" max="8453" width="1.375" style="130" customWidth="1"/>
    <col min="8454" max="8454" width="3.375" style="130" customWidth="1"/>
    <col min="8455" max="8455" width="3.125" style="130" customWidth="1"/>
    <col min="8456" max="8456" width="3.375" style="130" customWidth="1"/>
    <col min="8457" max="8457" width="1.375" style="130" customWidth="1"/>
    <col min="8458" max="8458" width="3.375" style="130" customWidth="1"/>
    <col min="8459" max="8459" width="3.125" style="130" customWidth="1"/>
    <col min="8460" max="8460" width="3.375" style="130" customWidth="1"/>
    <col min="8461" max="8461" width="1.375" style="130" customWidth="1"/>
    <col min="8462" max="8462" width="3.375" style="130" customWidth="1"/>
    <col min="8463" max="8463" width="3.125" style="130" customWidth="1"/>
    <col min="8464" max="8464" width="3.375" style="130" customWidth="1"/>
    <col min="8465" max="8465" width="1.375" style="130" customWidth="1"/>
    <col min="8466" max="8466" width="3.375" style="130" customWidth="1"/>
    <col min="8467" max="8467" width="3.125" style="130" customWidth="1"/>
    <col min="8468" max="8468" width="3.375" style="130" customWidth="1"/>
    <col min="8469" max="8469" width="1.375" style="130" customWidth="1"/>
    <col min="8470" max="8470" width="3.375" style="130" customWidth="1"/>
    <col min="8471" max="8471" width="3.125" style="130" customWidth="1"/>
    <col min="8472" max="8472" width="3.375" style="130" customWidth="1"/>
    <col min="8473" max="8473" width="1.25" style="130" customWidth="1"/>
    <col min="8474" max="8704" width="9" style="130"/>
    <col min="8705" max="8705" width="1.25" style="130" customWidth="1"/>
    <col min="8706" max="8706" width="8.875" style="130" customWidth="1"/>
    <col min="8707" max="8707" width="15.875" style="130" customWidth="1"/>
    <col min="8708" max="8708" width="11" style="130" customWidth="1"/>
    <col min="8709" max="8709" width="1.375" style="130" customWidth="1"/>
    <col min="8710" max="8710" width="3.375" style="130" customWidth="1"/>
    <col min="8711" max="8711" width="3.125" style="130" customWidth="1"/>
    <col min="8712" max="8712" width="3.375" style="130" customWidth="1"/>
    <col min="8713" max="8713" width="1.375" style="130" customWidth="1"/>
    <col min="8714" max="8714" width="3.375" style="130" customWidth="1"/>
    <col min="8715" max="8715" width="3.125" style="130" customWidth="1"/>
    <col min="8716" max="8716" width="3.375" style="130" customWidth="1"/>
    <col min="8717" max="8717" width="1.375" style="130" customWidth="1"/>
    <col min="8718" max="8718" width="3.375" style="130" customWidth="1"/>
    <col min="8719" max="8719" width="3.125" style="130" customWidth="1"/>
    <col min="8720" max="8720" width="3.375" style="130" customWidth="1"/>
    <col min="8721" max="8721" width="1.375" style="130" customWidth="1"/>
    <col min="8722" max="8722" width="3.375" style="130" customWidth="1"/>
    <col min="8723" max="8723" width="3.125" style="130" customWidth="1"/>
    <col min="8724" max="8724" width="3.375" style="130" customWidth="1"/>
    <col min="8725" max="8725" width="1.375" style="130" customWidth="1"/>
    <col min="8726" max="8726" width="3.375" style="130" customWidth="1"/>
    <col min="8727" max="8727" width="3.125" style="130" customWidth="1"/>
    <col min="8728" max="8728" width="3.375" style="130" customWidth="1"/>
    <col min="8729" max="8729" width="1.25" style="130" customWidth="1"/>
    <col min="8730" max="8960" width="9" style="130"/>
    <col min="8961" max="8961" width="1.25" style="130" customWidth="1"/>
    <col min="8962" max="8962" width="8.875" style="130" customWidth="1"/>
    <col min="8963" max="8963" width="15.875" style="130" customWidth="1"/>
    <col min="8964" max="8964" width="11" style="130" customWidth="1"/>
    <col min="8965" max="8965" width="1.375" style="130" customWidth="1"/>
    <col min="8966" max="8966" width="3.375" style="130" customWidth="1"/>
    <col min="8967" max="8967" width="3.125" style="130" customWidth="1"/>
    <col min="8968" max="8968" width="3.375" style="130" customWidth="1"/>
    <col min="8969" max="8969" width="1.375" style="130" customWidth="1"/>
    <col min="8970" max="8970" width="3.375" style="130" customWidth="1"/>
    <col min="8971" max="8971" width="3.125" style="130" customWidth="1"/>
    <col min="8972" max="8972" width="3.375" style="130" customWidth="1"/>
    <col min="8973" max="8973" width="1.375" style="130" customWidth="1"/>
    <col min="8974" max="8974" width="3.375" style="130" customWidth="1"/>
    <col min="8975" max="8975" width="3.125" style="130" customWidth="1"/>
    <col min="8976" max="8976" width="3.375" style="130" customWidth="1"/>
    <col min="8977" max="8977" width="1.375" style="130" customWidth="1"/>
    <col min="8978" max="8978" width="3.375" style="130" customWidth="1"/>
    <col min="8979" max="8979" width="3.125" style="130" customWidth="1"/>
    <col min="8980" max="8980" width="3.375" style="130" customWidth="1"/>
    <col min="8981" max="8981" width="1.375" style="130" customWidth="1"/>
    <col min="8982" max="8982" width="3.375" style="130" customWidth="1"/>
    <col min="8983" max="8983" width="3.125" style="130" customWidth="1"/>
    <col min="8984" max="8984" width="3.375" style="130" customWidth="1"/>
    <col min="8985" max="8985" width="1.25" style="130" customWidth="1"/>
    <col min="8986" max="9216" width="9" style="130"/>
    <col min="9217" max="9217" width="1.25" style="130" customWidth="1"/>
    <col min="9218" max="9218" width="8.875" style="130" customWidth="1"/>
    <col min="9219" max="9219" width="15.875" style="130" customWidth="1"/>
    <col min="9220" max="9220" width="11" style="130" customWidth="1"/>
    <col min="9221" max="9221" width="1.375" style="130" customWidth="1"/>
    <col min="9222" max="9222" width="3.375" style="130" customWidth="1"/>
    <col min="9223" max="9223" width="3.125" style="130" customWidth="1"/>
    <col min="9224" max="9224" width="3.375" style="130" customWidth="1"/>
    <col min="9225" max="9225" width="1.375" style="130" customWidth="1"/>
    <col min="9226" max="9226" width="3.375" style="130" customWidth="1"/>
    <col min="9227" max="9227" width="3.125" style="130" customWidth="1"/>
    <col min="9228" max="9228" width="3.375" style="130" customWidth="1"/>
    <col min="9229" max="9229" width="1.375" style="130" customWidth="1"/>
    <col min="9230" max="9230" width="3.375" style="130" customWidth="1"/>
    <col min="9231" max="9231" width="3.125" style="130" customWidth="1"/>
    <col min="9232" max="9232" width="3.375" style="130" customWidth="1"/>
    <col min="9233" max="9233" width="1.375" style="130" customWidth="1"/>
    <col min="9234" max="9234" width="3.375" style="130" customWidth="1"/>
    <col min="9235" max="9235" width="3.125" style="130" customWidth="1"/>
    <col min="9236" max="9236" width="3.375" style="130" customWidth="1"/>
    <col min="9237" max="9237" width="1.375" style="130" customWidth="1"/>
    <col min="9238" max="9238" width="3.375" style="130" customWidth="1"/>
    <col min="9239" max="9239" width="3.125" style="130" customWidth="1"/>
    <col min="9240" max="9240" width="3.375" style="130" customWidth="1"/>
    <col min="9241" max="9241" width="1.25" style="130" customWidth="1"/>
    <col min="9242" max="9472" width="9" style="130"/>
    <col min="9473" max="9473" width="1.25" style="130" customWidth="1"/>
    <col min="9474" max="9474" width="8.875" style="130" customWidth="1"/>
    <col min="9475" max="9475" width="15.875" style="130" customWidth="1"/>
    <col min="9476" max="9476" width="11" style="130" customWidth="1"/>
    <col min="9477" max="9477" width="1.375" style="130" customWidth="1"/>
    <col min="9478" max="9478" width="3.375" style="130" customWidth="1"/>
    <col min="9479" max="9479" width="3.125" style="130" customWidth="1"/>
    <col min="9480" max="9480" width="3.375" style="130" customWidth="1"/>
    <col min="9481" max="9481" width="1.375" style="130" customWidth="1"/>
    <col min="9482" max="9482" width="3.375" style="130" customWidth="1"/>
    <col min="9483" max="9483" width="3.125" style="130" customWidth="1"/>
    <col min="9484" max="9484" width="3.375" style="130" customWidth="1"/>
    <col min="9485" max="9485" width="1.375" style="130" customWidth="1"/>
    <col min="9486" max="9486" width="3.375" style="130" customWidth="1"/>
    <col min="9487" max="9487" width="3.125" style="130" customWidth="1"/>
    <col min="9488" max="9488" width="3.375" style="130" customWidth="1"/>
    <col min="9489" max="9489" width="1.375" style="130" customWidth="1"/>
    <col min="9490" max="9490" width="3.375" style="130" customWidth="1"/>
    <col min="9491" max="9491" width="3.125" style="130" customWidth="1"/>
    <col min="9492" max="9492" width="3.375" style="130" customWidth="1"/>
    <col min="9493" max="9493" width="1.375" style="130" customWidth="1"/>
    <col min="9494" max="9494" width="3.375" style="130" customWidth="1"/>
    <col min="9495" max="9495" width="3.125" style="130" customWidth="1"/>
    <col min="9496" max="9496" width="3.375" style="130" customWidth="1"/>
    <col min="9497" max="9497" width="1.25" style="130" customWidth="1"/>
    <col min="9498" max="9728" width="9" style="130"/>
    <col min="9729" max="9729" width="1.25" style="130" customWidth="1"/>
    <col min="9730" max="9730" width="8.875" style="130" customWidth="1"/>
    <col min="9731" max="9731" width="15.875" style="130" customWidth="1"/>
    <col min="9732" max="9732" width="11" style="130" customWidth="1"/>
    <col min="9733" max="9733" width="1.375" style="130" customWidth="1"/>
    <col min="9734" max="9734" width="3.375" style="130" customWidth="1"/>
    <col min="9735" max="9735" width="3.125" style="130" customWidth="1"/>
    <col min="9736" max="9736" width="3.375" style="130" customWidth="1"/>
    <col min="9737" max="9737" width="1.375" style="130" customWidth="1"/>
    <col min="9738" max="9738" width="3.375" style="130" customWidth="1"/>
    <col min="9739" max="9739" width="3.125" style="130" customWidth="1"/>
    <col min="9740" max="9740" width="3.375" style="130" customWidth="1"/>
    <col min="9741" max="9741" width="1.375" style="130" customWidth="1"/>
    <col min="9742" max="9742" width="3.375" style="130" customWidth="1"/>
    <col min="9743" max="9743" width="3.125" style="130" customWidth="1"/>
    <col min="9744" max="9744" width="3.375" style="130" customWidth="1"/>
    <col min="9745" max="9745" width="1.375" style="130" customWidth="1"/>
    <col min="9746" max="9746" width="3.375" style="130" customWidth="1"/>
    <col min="9747" max="9747" width="3.125" style="130" customWidth="1"/>
    <col min="9748" max="9748" width="3.375" style="130" customWidth="1"/>
    <col min="9749" max="9749" width="1.375" style="130" customWidth="1"/>
    <col min="9750" max="9750" width="3.375" style="130" customWidth="1"/>
    <col min="9751" max="9751" width="3.125" style="130" customWidth="1"/>
    <col min="9752" max="9752" width="3.375" style="130" customWidth="1"/>
    <col min="9753" max="9753" width="1.25" style="130" customWidth="1"/>
    <col min="9754" max="9984" width="9" style="130"/>
    <col min="9985" max="9985" width="1.25" style="130" customWidth="1"/>
    <col min="9986" max="9986" width="8.875" style="130" customWidth="1"/>
    <col min="9987" max="9987" width="15.875" style="130" customWidth="1"/>
    <col min="9988" max="9988" width="11" style="130" customWidth="1"/>
    <col min="9989" max="9989" width="1.375" style="130" customWidth="1"/>
    <col min="9990" max="9990" width="3.375" style="130" customWidth="1"/>
    <col min="9991" max="9991" width="3.125" style="130" customWidth="1"/>
    <col min="9992" max="9992" width="3.375" style="130" customWidth="1"/>
    <col min="9993" max="9993" width="1.375" style="130" customWidth="1"/>
    <col min="9994" max="9994" width="3.375" style="130" customWidth="1"/>
    <col min="9995" max="9995" width="3.125" style="130" customWidth="1"/>
    <col min="9996" max="9996" width="3.375" style="130" customWidth="1"/>
    <col min="9997" max="9997" width="1.375" style="130" customWidth="1"/>
    <col min="9998" max="9998" width="3.375" style="130" customWidth="1"/>
    <col min="9999" max="9999" width="3.125" style="130" customWidth="1"/>
    <col min="10000" max="10000" width="3.375" style="130" customWidth="1"/>
    <col min="10001" max="10001" width="1.375" style="130" customWidth="1"/>
    <col min="10002" max="10002" width="3.375" style="130" customWidth="1"/>
    <col min="10003" max="10003" width="3.125" style="130" customWidth="1"/>
    <col min="10004" max="10004" width="3.375" style="130" customWidth="1"/>
    <col min="10005" max="10005" width="1.375" style="130" customWidth="1"/>
    <col min="10006" max="10006" width="3.375" style="130" customWidth="1"/>
    <col min="10007" max="10007" width="3.125" style="130" customWidth="1"/>
    <col min="10008" max="10008" width="3.375" style="130" customWidth="1"/>
    <col min="10009" max="10009" width="1.25" style="130" customWidth="1"/>
    <col min="10010" max="10240" width="9" style="130"/>
    <col min="10241" max="10241" width="1.25" style="130" customWidth="1"/>
    <col min="10242" max="10242" width="8.875" style="130" customWidth="1"/>
    <col min="10243" max="10243" width="15.875" style="130" customWidth="1"/>
    <col min="10244" max="10244" width="11" style="130" customWidth="1"/>
    <col min="10245" max="10245" width="1.375" style="130" customWidth="1"/>
    <col min="10246" max="10246" width="3.375" style="130" customWidth="1"/>
    <col min="10247" max="10247" width="3.125" style="130" customWidth="1"/>
    <col min="10248" max="10248" width="3.375" style="130" customWidth="1"/>
    <col min="10249" max="10249" width="1.375" style="130" customWidth="1"/>
    <col min="10250" max="10250" width="3.375" style="130" customWidth="1"/>
    <col min="10251" max="10251" width="3.125" style="130" customWidth="1"/>
    <col min="10252" max="10252" width="3.375" style="130" customWidth="1"/>
    <col min="10253" max="10253" width="1.375" style="130" customWidth="1"/>
    <col min="10254" max="10254" width="3.375" style="130" customWidth="1"/>
    <col min="10255" max="10255" width="3.125" style="130" customWidth="1"/>
    <col min="10256" max="10256" width="3.375" style="130" customWidth="1"/>
    <col min="10257" max="10257" width="1.375" style="130" customWidth="1"/>
    <col min="10258" max="10258" width="3.375" style="130" customWidth="1"/>
    <col min="10259" max="10259" width="3.125" style="130" customWidth="1"/>
    <col min="10260" max="10260" width="3.375" style="130" customWidth="1"/>
    <col min="10261" max="10261" width="1.375" style="130" customWidth="1"/>
    <col min="10262" max="10262" width="3.375" style="130" customWidth="1"/>
    <col min="10263" max="10263" width="3.125" style="130" customWidth="1"/>
    <col min="10264" max="10264" width="3.375" style="130" customWidth="1"/>
    <col min="10265" max="10265" width="1.25" style="130" customWidth="1"/>
    <col min="10266" max="10496" width="9" style="130"/>
    <col min="10497" max="10497" width="1.25" style="130" customWidth="1"/>
    <col min="10498" max="10498" width="8.875" style="130" customWidth="1"/>
    <col min="10499" max="10499" width="15.875" style="130" customWidth="1"/>
    <col min="10500" max="10500" width="11" style="130" customWidth="1"/>
    <col min="10501" max="10501" width="1.375" style="130" customWidth="1"/>
    <col min="10502" max="10502" width="3.375" style="130" customWidth="1"/>
    <col min="10503" max="10503" width="3.125" style="130" customWidth="1"/>
    <col min="10504" max="10504" width="3.375" style="130" customWidth="1"/>
    <col min="10505" max="10505" width="1.375" style="130" customWidth="1"/>
    <col min="10506" max="10506" width="3.375" style="130" customWidth="1"/>
    <col min="10507" max="10507" width="3.125" style="130" customWidth="1"/>
    <col min="10508" max="10508" width="3.375" style="130" customWidth="1"/>
    <col min="10509" max="10509" width="1.375" style="130" customWidth="1"/>
    <col min="10510" max="10510" width="3.375" style="130" customWidth="1"/>
    <col min="10511" max="10511" width="3.125" style="130" customWidth="1"/>
    <col min="10512" max="10512" width="3.375" style="130" customWidth="1"/>
    <col min="10513" max="10513" width="1.375" style="130" customWidth="1"/>
    <col min="10514" max="10514" width="3.375" style="130" customWidth="1"/>
    <col min="10515" max="10515" width="3.125" style="130" customWidth="1"/>
    <col min="10516" max="10516" width="3.375" style="130" customWidth="1"/>
    <col min="10517" max="10517" width="1.375" style="130" customWidth="1"/>
    <col min="10518" max="10518" width="3.375" style="130" customWidth="1"/>
    <col min="10519" max="10519" width="3.125" style="130" customWidth="1"/>
    <col min="10520" max="10520" width="3.375" style="130" customWidth="1"/>
    <col min="10521" max="10521" width="1.25" style="130" customWidth="1"/>
    <col min="10522" max="10752" width="9" style="130"/>
    <col min="10753" max="10753" width="1.25" style="130" customWidth="1"/>
    <col min="10754" max="10754" width="8.875" style="130" customWidth="1"/>
    <col min="10755" max="10755" width="15.875" style="130" customWidth="1"/>
    <col min="10756" max="10756" width="11" style="130" customWidth="1"/>
    <col min="10757" max="10757" width="1.375" style="130" customWidth="1"/>
    <col min="10758" max="10758" width="3.375" style="130" customWidth="1"/>
    <col min="10759" max="10759" width="3.125" style="130" customWidth="1"/>
    <col min="10760" max="10760" width="3.375" style="130" customWidth="1"/>
    <col min="10761" max="10761" width="1.375" style="130" customWidth="1"/>
    <col min="10762" max="10762" width="3.375" style="130" customWidth="1"/>
    <col min="10763" max="10763" width="3.125" style="130" customWidth="1"/>
    <col min="10764" max="10764" width="3.375" style="130" customWidth="1"/>
    <col min="10765" max="10765" width="1.375" style="130" customWidth="1"/>
    <col min="10766" max="10766" width="3.375" style="130" customWidth="1"/>
    <col min="10767" max="10767" width="3.125" style="130" customWidth="1"/>
    <col min="10768" max="10768" width="3.375" style="130" customWidth="1"/>
    <col min="10769" max="10769" width="1.375" style="130" customWidth="1"/>
    <col min="10770" max="10770" width="3.375" style="130" customWidth="1"/>
    <col min="10771" max="10771" width="3.125" style="130" customWidth="1"/>
    <col min="10772" max="10772" width="3.375" style="130" customWidth="1"/>
    <col min="10773" max="10773" width="1.375" style="130" customWidth="1"/>
    <col min="10774" max="10774" width="3.375" style="130" customWidth="1"/>
    <col min="10775" max="10775" width="3.125" style="130" customWidth="1"/>
    <col min="10776" max="10776" width="3.375" style="130" customWidth="1"/>
    <col min="10777" max="10777" width="1.25" style="130" customWidth="1"/>
    <col min="10778" max="11008" width="9" style="130"/>
    <col min="11009" max="11009" width="1.25" style="130" customWidth="1"/>
    <col min="11010" max="11010" width="8.875" style="130" customWidth="1"/>
    <col min="11011" max="11011" width="15.875" style="130" customWidth="1"/>
    <col min="11012" max="11012" width="11" style="130" customWidth="1"/>
    <col min="11013" max="11013" width="1.375" style="130" customWidth="1"/>
    <col min="11014" max="11014" width="3.375" style="130" customWidth="1"/>
    <col min="11015" max="11015" width="3.125" style="130" customWidth="1"/>
    <col min="11016" max="11016" width="3.375" style="130" customWidth="1"/>
    <col min="11017" max="11017" width="1.375" style="130" customWidth="1"/>
    <col min="11018" max="11018" width="3.375" style="130" customWidth="1"/>
    <col min="11019" max="11019" width="3.125" style="130" customWidth="1"/>
    <col min="11020" max="11020" width="3.375" style="130" customWidth="1"/>
    <col min="11021" max="11021" width="1.375" style="130" customWidth="1"/>
    <col min="11022" max="11022" width="3.375" style="130" customWidth="1"/>
    <col min="11023" max="11023" width="3.125" style="130" customWidth="1"/>
    <col min="11024" max="11024" width="3.375" style="130" customWidth="1"/>
    <col min="11025" max="11025" width="1.375" style="130" customWidth="1"/>
    <col min="11026" max="11026" width="3.375" style="130" customWidth="1"/>
    <col min="11027" max="11027" width="3.125" style="130" customWidth="1"/>
    <col min="11028" max="11028" width="3.375" style="130" customWidth="1"/>
    <col min="11029" max="11029" width="1.375" style="130" customWidth="1"/>
    <col min="11030" max="11030" width="3.375" style="130" customWidth="1"/>
    <col min="11031" max="11031" width="3.125" style="130" customWidth="1"/>
    <col min="11032" max="11032" width="3.375" style="130" customWidth="1"/>
    <col min="11033" max="11033" width="1.25" style="130" customWidth="1"/>
    <col min="11034" max="11264" width="9" style="130"/>
    <col min="11265" max="11265" width="1.25" style="130" customWidth="1"/>
    <col min="11266" max="11266" width="8.875" style="130" customWidth="1"/>
    <col min="11267" max="11267" width="15.875" style="130" customWidth="1"/>
    <col min="11268" max="11268" width="11" style="130" customWidth="1"/>
    <col min="11269" max="11269" width="1.375" style="130" customWidth="1"/>
    <col min="11270" max="11270" width="3.375" style="130" customWidth="1"/>
    <col min="11271" max="11271" width="3.125" style="130" customWidth="1"/>
    <col min="11272" max="11272" width="3.375" style="130" customWidth="1"/>
    <col min="11273" max="11273" width="1.375" style="130" customWidth="1"/>
    <col min="11274" max="11274" width="3.375" style="130" customWidth="1"/>
    <col min="11275" max="11275" width="3.125" style="130" customWidth="1"/>
    <col min="11276" max="11276" width="3.375" style="130" customWidth="1"/>
    <col min="11277" max="11277" width="1.375" style="130" customWidth="1"/>
    <col min="11278" max="11278" width="3.375" style="130" customWidth="1"/>
    <col min="11279" max="11279" width="3.125" style="130" customWidth="1"/>
    <col min="11280" max="11280" width="3.375" style="130" customWidth="1"/>
    <col min="11281" max="11281" width="1.375" style="130" customWidth="1"/>
    <col min="11282" max="11282" width="3.375" style="130" customWidth="1"/>
    <col min="11283" max="11283" width="3.125" style="130" customWidth="1"/>
    <col min="11284" max="11284" width="3.375" style="130" customWidth="1"/>
    <col min="11285" max="11285" width="1.375" style="130" customWidth="1"/>
    <col min="11286" max="11286" width="3.375" style="130" customWidth="1"/>
    <col min="11287" max="11287" width="3.125" style="130" customWidth="1"/>
    <col min="11288" max="11288" width="3.375" style="130" customWidth="1"/>
    <col min="11289" max="11289" width="1.25" style="130" customWidth="1"/>
    <col min="11290" max="11520" width="9" style="130"/>
    <col min="11521" max="11521" width="1.25" style="130" customWidth="1"/>
    <col min="11522" max="11522" width="8.875" style="130" customWidth="1"/>
    <col min="11523" max="11523" width="15.875" style="130" customWidth="1"/>
    <col min="11524" max="11524" width="11" style="130" customWidth="1"/>
    <col min="11525" max="11525" width="1.375" style="130" customWidth="1"/>
    <col min="11526" max="11526" width="3.375" style="130" customWidth="1"/>
    <col min="11527" max="11527" width="3.125" style="130" customWidth="1"/>
    <col min="11528" max="11528" width="3.375" style="130" customWidth="1"/>
    <col min="11529" max="11529" width="1.375" style="130" customWidth="1"/>
    <col min="11530" max="11530" width="3.375" style="130" customWidth="1"/>
    <col min="11531" max="11531" width="3.125" style="130" customWidth="1"/>
    <col min="11532" max="11532" width="3.375" style="130" customWidth="1"/>
    <col min="11533" max="11533" width="1.375" style="130" customWidth="1"/>
    <col min="11534" max="11534" width="3.375" style="130" customWidth="1"/>
    <col min="11535" max="11535" width="3.125" style="130" customWidth="1"/>
    <col min="11536" max="11536" width="3.375" style="130" customWidth="1"/>
    <col min="11537" max="11537" width="1.375" style="130" customWidth="1"/>
    <col min="11538" max="11538" width="3.375" style="130" customWidth="1"/>
    <col min="11539" max="11539" width="3.125" style="130" customWidth="1"/>
    <col min="11540" max="11540" width="3.375" style="130" customWidth="1"/>
    <col min="11541" max="11541" width="1.375" style="130" customWidth="1"/>
    <col min="11542" max="11542" width="3.375" style="130" customWidth="1"/>
    <col min="11543" max="11543" width="3.125" style="130" customWidth="1"/>
    <col min="11544" max="11544" width="3.375" style="130" customWidth="1"/>
    <col min="11545" max="11545" width="1.25" style="130" customWidth="1"/>
    <col min="11546" max="11776" width="9" style="130"/>
    <col min="11777" max="11777" width="1.25" style="130" customWidth="1"/>
    <col min="11778" max="11778" width="8.875" style="130" customWidth="1"/>
    <col min="11779" max="11779" width="15.875" style="130" customWidth="1"/>
    <col min="11780" max="11780" width="11" style="130" customWidth="1"/>
    <col min="11781" max="11781" width="1.375" style="130" customWidth="1"/>
    <col min="11782" max="11782" width="3.375" style="130" customWidth="1"/>
    <col min="11783" max="11783" width="3.125" style="130" customWidth="1"/>
    <col min="11784" max="11784" width="3.375" style="130" customWidth="1"/>
    <col min="11785" max="11785" width="1.375" style="130" customWidth="1"/>
    <col min="11786" max="11786" width="3.375" style="130" customWidth="1"/>
    <col min="11787" max="11787" width="3.125" style="130" customWidth="1"/>
    <col min="11788" max="11788" width="3.375" style="130" customWidth="1"/>
    <col min="11789" max="11789" width="1.375" style="130" customWidth="1"/>
    <col min="11790" max="11790" width="3.375" style="130" customWidth="1"/>
    <col min="11791" max="11791" width="3.125" style="130" customWidth="1"/>
    <col min="11792" max="11792" width="3.375" style="130" customWidth="1"/>
    <col min="11793" max="11793" width="1.375" style="130" customWidth="1"/>
    <col min="11794" max="11794" width="3.375" style="130" customWidth="1"/>
    <col min="11795" max="11795" width="3.125" style="130" customWidth="1"/>
    <col min="11796" max="11796" width="3.375" style="130" customWidth="1"/>
    <col min="11797" max="11797" width="1.375" style="130" customWidth="1"/>
    <col min="11798" max="11798" width="3.375" style="130" customWidth="1"/>
    <col min="11799" max="11799" width="3.125" style="130" customWidth="1"/>
    <col min="11800" max="11800" width="3.375" style="130" customWidth="1"/>
    <col min="11801" max="11801" width="1.25" style="130" customWidth="1"/>
    <col min="11802" max="12032" width="9" style="130"/>
    <col min="12033" max="12033" width="1.25" style="130" customWidth="1"/>
    <col min="12034" max="12034" width="8.875" style="130" customWidth="1"/>
    <col min="12035" max="12035" width="15.875" style="130" customWidth="1"/>
    <col min="12036" max="12036" width="11" style="130" customWidth="1"/>
    <col min="12037" max="12037" width="1.375" style="130" customWidth="1"/>
    <col min="12038" max="12038" width="3.375" style="130" customWidth="1"/>
    <col min="12039" max="12039" width="3.125" style="130" customWidth="1"/>
    <col min="12040" max="12040" width="3.375" style="130" customWidth="1"/>
    <col min="12041" max="12041" width="1.375" style="130" customWidth="1"/>
    <col min="12042" max="12042" width="3.375" style="130" customWidth="1"/>
    <col min="12043" max="12043" width="3.125" style="130" customWidth="1"/>
    <col min="12044" max="12044" width="3.375" style="130" customWidth="1"/>
    <col min="12045" max="12045" width="1.375" style="130" customWidth="1"/>
    <col min="12046" max="12046" width="3.375" style="130" customWidth="1"/>
    <col min="12047" max="12047" width="3.125" style="130" customWidth="1"/>
    <col min="12048" max="12048" width="3.375" style="130" customWidth="1"/>
    <col min="12049" max="12049" width="1.375" style="130" customWidth="1"/>
    <col min="12050" max="12050" width="3.375" style="130" customWidth="1"/>
    <col min="12051" max="12051" width="3.125" style="130" customWidth="1"/>
    <col min="12052" max="12052" width="3.375" style="130" customWidth="1"/>
    <col min="12053" max="12053" width="1.375" style="130" customWidth="1"/>
    <col min="12054" max="12054" width="3.375" style="130" customWidth="1"/>
    <col min="12055" max="12055" width="3.125" style="130" customWidth="1"/>
    <col min="12056" max="12056" width="3.375" style="130" customWidth="1"/>
    <col min="12057" max="12057" width="1.25" style="130" customWidth="1"/>
    <col min="12058" max="12288" width="9" style="130"/>
    <col min="12289" max="12289" width="1.25" style="130" customWidth="1"/>
    <col min="12290" max="12290" width="8.875" style="130" customWidth="1"/>
    <col min="12291" max="12291" width="15.875" style="130" customWidth="1"/>
    <col min="12292" max="12292" width="11" style="130" customWidth="1"/>
    <col min="12293" max="12293" width="1.375" style="130" customWidth="1"/>
    <col min="12294" max="12294" width="3.375" style="130" customWidth="1"/>
    <col min="12295" max="12295" width="3.125" style="130" customWidth="1"/>
    <col min="12296" max="12296" width="3.375" style="130" customWidth="1"/>
    <col min="12297" max="12297" width="1.375" style="130" customWidth="1"/>
    <col min="12298" max="12298" width="3.375" style="130" customWidth="1"/>
    <col min="12299" max="12299" width="3.125" style="130" customWidth="1"/>
    <col min="12300" max="12300" width="3.375" style="130" customWidth="1"/>
    <col min="12301" max="12301" width="1.375" style="130" customWidth="1"/>
    <col min="12302" max="12302" width="3.375" style="130" customWidth="1"/>
    <col min="12303" max="12303" width="3.125" style="130" customWidth="1"/>
    <col min="12304" max="12304" width="3.375" style="130" customWidth="1"/>
    <col min="12305" max="12305" width="1.375" style="130" customWidth="1"/>
    <col min="12306" max="12306" width="3.375" style="130" customWidth="1"/>
    <col min="12307" max="12307" width="3.125" style="130" customWidth="1"/>
    <col min="12308" max="12308" width="3.375" style="130" customWidth="1"/>
    <col min="12309" max="12309" width="1.375" style="130" customWidth="1"/>
    <col min="12310" max="12310" width="3.375" style="130" customWidth="1"/>
    <col min="12311" max="12311" width="3.125" style="130" customWidth="1"/>
    <col min="12312" max="12312" width="3.375" style="130" customWidth="1"/>
    <col min="12313" max="12313" width="1.25" style="130" customWidth="1"/>
    <col min="12314" max="12544" width="9" style="130"/>
    <col min="12545" max="12545" width="1.25" style="130" customWidth="1"/>
    <col min="12546" max="12546" width="8.875" style="130" customWidth="1"/>
    <col min="12547" max="12547" width="15.875" style="130" customWidth="1"/>
    <col min="12548" max="12548" width="11" style="130" customWidth="1"/>
    <col min="12549" max="12549" width="1.375" style="130" customWidth="1"/>
    <col min="12550" max="12550" width="3.375" style="130" customWidth="1"/>
    <col min="12551" max="12551" width="3.125" style="130" customWidth="1"/>
    <col min="12552" max="12552" width="3.375" style="130" customWidth="1"/>
    <col min="12553" max="12553" width="1.375" style="130" customWidth="1"/>
    <col min="12554" max="12554" width="3.375" style="130" customWidth="1"/>
    <col min="12555" max="12555" width="3.125" style="130" customWidth="1"/>
    <col min="12556" max="12556" width="3.375" style="130" customWidth="1"/>
    <col min="12557" max="12557" width="1.375" style="130" customWidth="1"/>
    <col min="12558" max="12558" width="3.375" style="130" customWidth="1"/>
    <col min="12559" max="12559" width="3.125" style="130" customWidth="1"/>
    <col min="12560" max="12560" width="3.375" style="130" customWidth="1"/>
    <col min="12561" max="12561" width="1.375" style="130" customWidth="1"/>
    <col min="12562" max="12562" width="3.375" style="130" customWidth="1"/>
    <col min="12563" max="12563" width="3.125" style="130" customWidth="1"/>
    <col min="12564" max="12564" width="3.375" style="130" customWidth="1"/>
    <col min="12565" max="12565" width="1.375" style="130" customWidth="1"/>
    <col min="12566" max="12566" width="3.375" style="130" customWidth="1"/>
    <col min="12567" max="12567" width="3.125" style="130" customWidth="1"/>
    <col min="12568" max="12568" width="3.375" style="130" customWidth="1"/>
    <col min="12569" max="12569" width="1.25" style="130" customWidth="1"/>
    <col min="12570" max="12800" width="9" style="130"/>
    <col min="12801" max="12801" width="1.25" style="130" customWidth="1"/>
    <col min="12802" max="12802" width="8.875" style="130" customWidth="1"/>
    <col min="12803" max="12803" width="15.875" style="130" customWidth="1"/>
    <col min="12804" max="12804" width="11" style="130" customWidth="1"/>
    <col min="12805" max="12805" width="1.375" style="130" customWidth="1"/>
    <col min="12806" max="12806" width="3.375" style="130" customWidth="1"/>
    <col min="12807" max="12807" width="3.125" style="130" customWidth="1"/>
    <col min="12808" max="12808" width="3.375" style="130" customWidth="1"/>
    <col min="12809" max="12809" width="1.375" style="130" customWidth="1"/>
    <col min="12810" max="12810" width="3.375" style="130" customWidth="1"/>
    <col min="12811" max="12811" width="3.125" style="130" customWidth="1"/>
    <col min="12812" max="12812" width="3.375" style="130" customWidth="1"/>
    <col min="12813" max="12813" width="1.375" style="130" customWidth="1"/>
    <col min="12814" max="12814" width="3.375" style="130" customWidth="1"/>
    <col min="12815" max="12815" width="3.125" style="130" customWidth="1"/>
    <col min="12816" max="12816" width="3.375" style="130" customWidth="1"/>
    <col min="12817" max="12817" width="1.375" style="130" customWidth="1"/>
    <col min="12818" max="12818" width="3.375" style="130" customWidth="1"/>
    <col min="12819" max="12819" width="3.125" style="130" customWidth="1"/>
    <col min="12820" max="12820" width="3.375" style="130" customWidth="1"/>
    <col min="12821" max="12821" width="1.375" style="130" customWidth="1"/>
    <col min="12822" max="12822" width="3.375" style="130" customWidth="1"/>
    <col min="12823" max="12823" width="3.125" style="130" customWidth="1"/>
    <col min="12824" max="12824" width="3.375" style="130" customWidth="1"/>
    <col min="12825" max="12825" width="1.25" style="130" customWidth="1"/>
    <col min="12826" max="13056" width="9" style="130"/>
    <col min="13057" max="13057" width="1.25" style="130" customWidth="1"/>
    <col min="13058" max="13058" width="8.875" style="130" customWidth="1"/>
    <col min="13059" max="13059" width="15.875" style="130" customWidth="1"/>
    <col min="13060" max="13060" width="11" style="130" customWidth="1"/>
    <col min="13061" max="13061" width="1.375" style="130" customWidth="1"/>
    <col min="13062" max="13062" width="3.375" style="130" customWidth="1"/>
    <col min="13063" max="13063" width="3.125" style="130" customWidth="1"/>
    <col min="13064" max="13064" width="3.375" style="130" customWidth="1"/>
    <col min="13065" max="13065" width="1.375" style="130" customWidth="1"/>
    <col min="13066" max="13066" width="3.375" style="130" customWidth="1"/>
    <col min="13067" max="13067" width="3.125" style="130" customWidth="1"/>
    <col min="13068" max="13068" width="3.375" style="130" customWidth="1"/>
    <col min="13069" max="13069" width="1.375" style="130" customWidth="1"/>
    <col min="13070" max="13070" width="3.375" style="130" customWidth="1"/>
    <col min="13071" max="13071" width="3.125" style="130" customWidth="1"/>
    <col min="13072" max="13072" width="3.375" style="130" customWidth="1"/>
    <col min="13073" max="13073" width="1.375" style="130" customWidth="1"/>
    <col min="13074" max="13074" width="3.375" style="130" customWidth="1"/>
    <col min="13075" max="13075" width="3.125" style="130" customWidth="1"/>
    <col min="13076" max="13076" width="3.375" style="130" customWidth="1"/>
    <col min="13077" max="13077" width="1.375" style="130" customWidth="1"/>
    <col min="13078" max="13078" width="3.375" style="130" customWidth="1"/>
    <col min="13079" max="13079" width="3.125" style="130" customWidth="1"/>
    <col min="13080" max="13080" width="3.375" style="130" customWidth="1"/>
    <col min="13081" max="13081" width="1.25" style="130" customWidth="1"/>
    <col min="13082" max="13312" width="9" style="130"/>
    <col min="13313" max="13313" width="1.25" style="130" customWidth="1"/>
    <col min="13314" max="13314" width="8.875" style="130" customWidth="1"/>
    <col min="13315" max="13315" width="15.875" style="130" customWidth="1"/>
    <col min="13316" max="13316" width="11" style="130" customWidth="1"/>
    <col min="13317" max="13317" width="1.375" style="130" customWidth="1"/>
    <col min="13318" max="13318" width="3.375" style="130" customWidth="1"/>
    <col min="13319" max="13319" width="3.125" style="130" customWidth="1"/>
    <col min="13320" max="13320" width="3.375" style="130" customWidth="1"/>
    <col min="13321" max="13321" width="1.375" style="130" customWidth="1"/>
    <col min="13322" max="13322" width="3.375" style="130" customWidth="1"/>
    <col min="13323" max="13323" width="3.125" style="130" customWidth="1"/>
    <col min="13324" max="13324" width="3.375" style="130" customWidth="1"/>
    <col min="13325" max="13325" width="1.375" style="130" customWidth="1"/>
    <col min="13326" max="13326" width="3.375" style="130" customWidth="1"/>
    <col min="13327" max="13327" width="3.125" style="130" customWidth="1"/>
    <col min="13328" max="13328" width="3.375" style="130" customWidth="1"/>
    <col min="13329" max="13329" width="1.375" style="130" customWidth="1"/>
    <col min="13330" max="13330" width="3.375" style="130" customWidth="1"/>
    <col min="13331" max="13331" width="3.125" style="130" customWidth="1"/>
    <col min="13332" max="13332" width="3.375" style="130" customWidth="1"/>
    <col min="13333" max="13333" width="1.375" style="130" customWidth="1"/>
    <col min="13334" max="13334" width="3.375" style="130" customWidth="1"/>
    <col min="13335" max="13335" width="3.125" style="130" customWidth="1"/>
    <col min="13336" max="13336" width="3.375" style="130" customWidth="1"/>
    <col min="13337" max="13337" width="1.25" style="130" customWidth="1"/>
    <col min="13338" max="13568" width="9" style="130"/>
    <col min="13569" max="13569" width="1.25" style="130" customWidth="1"/>
    <col min="13570" max="13570" width="8.875" style="130" customWidth="1"/>
    <col min="13571" max="13571" width="15.875" style="130" customWidth="1"/>
    <col min="13572" max="13572" width="11" style="130" customWidth="1"/>
    <col min="13573" max="13573" width="1.375" style="130" customWidth="1"/>
    <col min="13574" max="13574" width="3.375" style="130" customWidth="1"/>
    <col min="13575" max="13575" width="3.125" style="130" customWidth="1"/>
    <col min="13576" max="13576" width="3.375" style="130" customWidth="1"/>
    <col min="13577" max="13577" width="1.375" style="130" customWidth="1"/>
    <col min="13578" max="13578" width="3.375" style="130" customWidth="1"/>
    <col min="13579" max="13579" width="3.125" style="130" customWidth="1"/>
    <col min="13580" max="13580" width="3.375" style="130" customWidth="1"/>
    <col min="13581" max="13581" width="1.375" style="130" customWidth="1"/>
    <col min="13582" max="13582" width="3.375" style="130" customWidth="1"/>
    <col min="13583" max="13583" width="3.125" style="130" customWidth="1"/>
    <col min="13584" max="13584" width="3.375" style="130" customWidth="1"/>
    <col min="13585" max="13585" width="1.375" style="130" customWidth="1"/>
    <col min="13586" max="13586" width="3.375" style="130" customWidth="1"/>
    <col min="13587" max="13587" width="3.125" style="130" customWidth="1"/>
    <col min="13588" max="13588" width="3.375" style="130" customWidth="1"/>
    <col min="13589" max="13589" width="1.375" style="130" customWidth="1"/>
    <col min="13590" max="13590" width="3.375" style="130" customWidth="1"/>
    <col min="13591" max="13591" width="3.125" style="130" customWidth="1"/>
    <col min="13592" max="13592" width="3.375" style="130" customWidth="1"/>
    <col min="13593" max="13593" width="1.25" style="130" customWidth="1"/>
    <col min="13594" max="13824" width="9" style="130"/>
    <col min="13825" max="13825" width="1.25" style="130" customWidth="1"/>
    <col min="13826" max="13826" width="8.875" style="130" customWidth="1"/>
    <col min="13827" max="13827" width="15.875" style="130" customWidth="1"/>
    <col min="13828" max="13828" width="11" style="130" customWidth="1"/>
    <col min="13829" max="13829" width="1.375" style="130" customWidth="1"/>
    <col min="13830" max="13830" width="3.375" style="130" customWidth="1"/>
    <col min="13831" max="13831" width="3.125" style="130" customWidth="1"/>
    <col min="13832" max="13832" width="3.375" style="130" customWidth="1"/>
    <col min="13833" max="13833" width="1.375" style="130" customWidth="1"/>
    <col min="13834" max="13834" width="3.375" style="130" customWidth="1"/>
    <col min="13835" max="13835" width="3.125" style="130" customWidth="1"/>
    <col min="13836" max="13836" width="3.375" style="130" customWidth="1"/>
    <col min="13837" max="13837" width="1.375" style="130" customWidth="1"/>
    <col min="13838" max="13838" width="3.375" style="130" customWidth="1"/>
    <col min="13839" max="13839" width="3.125" style="130" customWidth="1"/>
    <col min="13840" max="13840" width="3.375" style="130" customWidth="1"/>
    <col min="13841" max="13841" width="1.375" style="130" customWidth="1"/>
    <col min="13842" max="13842" width="3.375" style="130" customWidth="1"/>
    <col min="13843" max="13843" width="3.125" style="130" customWidth="1"/>
    <col min="13844" max="13844" width="3.375" style="130" customWidth="1"/>
    <col min="13845" max="13845" width="1.375" style="130" customWidth="1"/>
    <col min="13846" max="13846" width="3.375" style="130" customWidth="1"/>
    <col min="13847" max="13847" width="3.125" style="130" customWidth="1"/>
    <col min="13848" max="13848" width="3.375" style="130" customWidth="1"/>
    <col min="13849" max="13849" width="1.25" style="130" customWidth="1"/>
    <col min="13850" max="14080" width="9" style="130"/>
    <col min="14081" max="14081" width="1.25" style="130" customWidth="1"/>
    <col min="14082" max="14082" width="8.875" style="130" customWidth="1"/>
    <col min="14083" max="14083" width="15.875" style="130" customWidth="1"/>
    <col min="14084" max="14084" width="11" style="130" customWidth="1"/>
    <col min="14085" max="14085" width="1.375" style="130" customWidth="1"/>
    <col min="14086" max="14086" width="3.375" style="130" customWidth="1"/>
    <col min="14087" max="14087" width="3.125" style="130" customWidth="1"/>
    <col min="14088" max="14088" width="3.375" style="130" customWidth="1"/>
    <col min="14089" max="14089" width="1.375" style="130" customWidth="1"/>
    <col min="14090" max="14090" width="3.375" style="130" customWidth="1"/>
    <col min="14091" max="14091" width="3.125" style="130" customWidth="1"/>
    <col min="14092" max="14092" width="3.375" style="130" customWidth="1"/>
    <col min="14093" max="14093" width="1.375" style="130" customWidth="1"/>
    <col min="14094" max="14094" width="3.375" style="130" customWidth="1"/>
    <col min="14095" max="14095" width="3.125" style="130" customWidth="1"/>
    <col min="14096" max="14096" width="3.375" style="130" customWidth="1"/>
    <col min="14097" max="14097" width="1.375" style="130" customWidth="1"/>
    <col min="14098" max="14098" width="3.375" style="130" customWidth="1"/>
    <col min="14099" max="14099" width="3.125" style="130" customWidth="1"/>
    <col min="14100" max="14100" width="3.375" style="130" customWidth="1"/>
    <col min="14101" max="14101" width="1.375" style="130" customWidth="1"/>
    <col min="14102" max="14102" width="3.375" style="130" customWidth="1"/>
    <col min="14103" max="14103" width="3.125" style="130" customWidth="1"/>
    <col min="14104" max="14104" width="3.375" style="130" customWidth="1"/>
    <col min="14105" max="14105" width="1.25" style="130" customWidth="1"/>
    <col min="14106" max="14336" width="9" style="130"/>
    <col min="14337" max="14337" width="1.25" style="130" customWidth="1"/>
    <col min="14338" max="14338" width="8.875" style="130" customWidth="1"/>
    <col min="14339" max="14339" width="15.875" style="130" customWidth="1"/>
    <col min="14340" max="14340" width="11" style="130" customWidth="1"/>
    <col min="14341" max="14341" width="1.375" style="130" customWidth="1"/>
    <col min="14342" max="14342" width="3.375" style="130" customWidth="1"/>
    <col min="14343" max="14343" width="3.125" style="130" customWidth="1"/>
    <col min="14344" max="14344" width="3.375" style="130" customWidth="1"/>
    <col min="14345" max="14345" width="1.375" style="130" customWidth="1"/>
    <col min="14346" max="14346" width="3.375" style="130" customWidth="1"/>
    <col min="14347" max="14347" width="3.125" style="130" customWidth="1"/>
    <col min="14348" max="14348" width="3.375" style="130" customWidth="1"/>
    <col min="14349" max="14349" width="1.375" style="130" customWidth="1"/>
    <col min="14350" max="14350" width="3.375" style="130" customWidth="1"/>
    <col min="14351" max="14351" width="3.125" style="130" customWidth="1"/>
    <col min="14352" max="14352" width="3.375" style="130" customWidth="1"/>
    <col min="14353" max="14353" width="1.375" style="130" customWidth="1"/>
    <col min="14354" max="14354" width="3.375" style="130" customWidth="1"/>
    <col min="14355" max="14355" width="3.125" style="130" customWidth="1"/>
    <col min="14356" max="14356" width="3.375" style="130" customWidth="1"/>
    <col min="14357" max="14357" width="1.375" style="130" customWidth="1"/>
    <col min="14358" max="14358" width="3.375" style="130" customWidth="1"/>
    <col min="14359" max="14359" width="3.125" style="130" customWidth="1"/>
    <col min="14360" max="14360" width="3.375" style="130" customWidth="1"/>
    <col min="14361" max="14361" width="1.25" style="130" customWidth="1"/>
    <col min="14362" max="14592" width="9" style="130"/>
    <col min="14593" max="14593" width="1.25" style="130" customWidth="1"/>
    <col min="14594" max="14594" width="8.875" style="130" customWidth="1"/>
    <col min="14595" max="14595" width="15.875" style="130" customWidth="1"/>
    <col min="14596" max="14596" width="11" style="130" customWidth="1"/>
    <col min="14597" max="14597" width="1.375" style="130" customWidth="1"/>
    <col min="14598" max="14598" width="3.375" style="130" customWidth="1"/>
    <col min="14599" max="14599" width="3.125" style="130" customWidth="1"/>
    <col min="14600" max="14600" width="3.375" style="130" customWidth="1"/>
    <col min="14601" max="14601" width="1.375" style="130" customWidth="1"/>
    <col min="14602" max="14602" width="3.375" style="130" customWidth="1"/>
    <col min="14603" max="14603" width="3.125" style="130" customWidth="1"/>
    <col min="14604" max="14604" width="3.375" style="130" customWidth="1"/>
    <col min="14605" max="14605" width="1.375" style="130" customWidth="1"/>
    <col min="14606" max="14606" width="3.375" style="130" customWidth="1"/>
    <col min="14607" max="14607" width="3.125" style="130" customWidth="1"/>
    <col min="14608" max="14608" width="3.375" style="130" customWidth="1"/>
    <col min="14609" max="14609" width="1.375" style="130" customWidth="1"/>
    <col min="14610" max="14610" width="3.375" style="130" customWidth="1"/>
    <col min="14611" max="14611" width="3.125" style="130" customWidth="1"/>
    <col min="14612" max="14612" width="3.375" style="130" customWidth="1"/>
    <col min="14613" max="14613" width="1.375" style="130" customWidth="1"/>
    <col min="14614" max="14614" width="3.375" style="130" customWidth="1"/>
    <col min="14615" max="14615" width="3.125" style="130" customWidth="1"/>
    <col min="14616" max="14616" width="3.375" style="130" customWidth="1"/>
    <col min="14617" max="14617" width="1.25" style="130" customWidth="1"/>
    <col min="14618" max="14848" width="9" style="130"/>
    <col min="14849" max="14849" width="1.25" style="130" customWidth="1"/>
    <col min="14850" max="14850" width="8.875" style="130" customWidth="1"/>
    <col min="14851" max="14851" width="15.875" style="130" customWidth="1"/>
    <col min="14852" max="14852" width="11" style="130" customWidth="1"/>
    <col min="14853" max="14853" width="1.375" style="130" customWidth="1"/>
    <col min="14854" max="14854" width="3.375" style="130" customWidth="1"/>
    <col min="14855" max="14855" width="3.125" style="130" customWidth="1"/>
    <col min="14856" max="14856" width="3.375" style="130" customWidth="1"/>
    <col min="14857" max="14857" width="1.375" style="130" customWidth="1"/>
    <col min="14858" max="14858" width="3.375" style="130" customWidth="1"/>
    <col min="14859" max="14859" width="3.125" style="130" customWidth="1"/>
    <col min="14860" max="14860" width="3.375" style="130" customWidth="1"/>
    <col min="14861" max="14861" width="1.375" style="130" customWidth="1"/>
    <col min="14862" max="14862" width="3.375" style="130" customWidth="1"/>
    <col min="14863" max="14863" width="3.125" style="130" customWidth="1"/>
    <col min="14864" max="14864" width="3.375" style="130" customWidth="1"/>
    <col min="14865" max="14865" width="1.375" style="130" customWidth="1"/>
    <col min="14866" max="14866" width="3.375" style="130" customWidth="1"/>
    <col min="14867" max="14867" width="3.125" style="130" customWidth="1"/>
    <col min="14868" max="14868" width="3.375" style="130" customWidth="1"/>
    <col min="14869" max="14869" width="1.375" style="130" customWidth="1"/>
    <col min="14870" max="14870" width="3.375" style="130" customWidth="1"/>
    <col min="14871" max="14871" width="3.125" style="130" customWidth="1"/>
    <col min="14872" max="14872" width="3.375" style="130" customWidth="1"/>
    <col min="14873" max="14873" width="1.25" style="130" customWidth="1"/>
    <col min="14874" max="15104" width="9" style="130"/>
    <col min="15105" max="15105" width="1.25" style="130" customWidth="1"/>
    <col min="15106" max="15106" width="8.875" style="130" customWidth="1"/>
    <col min="15107" max="15107" width="15.875" style="130" customWidth="1"/>
    <col min="15108" max="15108" width="11" style="130" customWidth="1"/>
    <col min="15109" max="15109" width="1.375" style="130" customWidth="1"/>
    <col min="15110" max="15110" width="3.375" style="130" customWidth="1"/>
    <col min="15111" max="15111" width="3.125" style="130" customWidth="1"/>
    <col min="15112" max="15112" width="3.375" style="130" customWidth="1"/>
    <col min="15113" max="15113" width="1.375" style="130" customWidth="1"/>
    <col min="15114" max="15114" width="3.375" style="130" customWidth="1"/>
    <col min="15115" max="15115" width="3.125" style="130" customWidth="1"/>
    <col min="15116" max="15116" width="3.375" style="130" customWidth="1"/>
    <col min="15117" max="15117" width="1.375" style="130" customWidth="1"/>
    <col min="15118" max="15118" width="3.375" style="130" customWidth="1"/>
    <col min="15119" max="15119" width="3.125" style="130" customWidth="1"/>
    <col min="15120" max="15120" width="3.375" style="130" customWidth="1"/>
    <col min="15121" max="15121" width="1.375" style="130" customWidth="1"/>
    <col min="15122" max="15122" width="3.375" style="130" customWidth="1"/>
    <col min="15123" max="15123" width="3.125" style="130" customWidth="1"/>
    <col min="15124" max="15124" width="3.375" style="130" customWidth="1"/>
    <col min="15125" max="15125" width="1.375" style="130" customWidth="1"/>
    <col min="15126" max="15126" width="3.375" style="130" customWidth="1"/>
    <col min="15127" max="15127" width="3.125" style="130" customWidth="1"/>
    <col min="15128" max="15128" width="3.375" style="130" customWidth="1"/>
    <col min="15129" max="15129" width="1.25" style="130" customWidth="1"/>
    <col min="15130" max="15360" width="9" style="130"/>
    <col min="15361" max="15361" width="1.25" style="130" customWidth="1"/>
    <col min="15362" max="15362" width="8.875" style="130" customWidth="1"/>
    <col min="15363" max="15363" width="15.875" style="130" customWidth="1"/>
    <col min="15364" max="15364" width="11" style="130" customWidth="1"/>
    <col min="15365" max="15365" width="1.375" style="130" customWidth="1"/>
    <col min="15366" max="15366" width="3.375" style="130" customWidth="1"/>
    <col min="15367" max="15367" width="3.125" style="130" customWidth="1"/>
    <col min="15368" max="15368" width="3.375" style="130" customWidth="1"/>
    <col min="15369" max="15369" width="1.375" style="130" customWidth="1"/>
    <col min="15370" max="15370" width="3.375" style="130" customWidth="1"/>
    <col min="15371" max="15371" width="3.125" style="130" customWidth="1"/>
    <col min="15372" max="15372" width="3.375" style="130" customWidth="1"/>
    <col min="15373" max="15373" width="1.375" style="130" customWidth="1"/>
    <col min="15374" max="15374" width="3.375" style="130" customWidth="1"/>
    <col min="15375" max="15375" width="3.125" style="130" customWidth="1"/>
    <col min="15376" max="15376" width="3.375" style="130" customWidth="1"/>
    <col min="15377" max="15377" width="1.375" style="130" customWidth="1"/>
    <col min="15378" max="15378" width="3.375" style="130" customWidth="1"/>
    <col min="15379" max="15379" width="3.125" style="130" customWidth="1"/>
    <col min="15380" max="15380" width="3.375" style="130" customWidth="1"/>
    <col min="15381" max="15381" width="1.375" style="130" customWidth="1"/>
    <col min="15382" max="15382" width="3.375" style="130" customWidth="1"/>
    <col min="15383" max="15383" width="3.125" style="130" customWidth="1"/>
    <col min="15384" max="15384" width="3.375" style="130" customWidth="1"/>
    <col min="15385" max="15385" width="1.25" style="130" customWidth="1"/>
    <col min="15386" max="15616" width="9" style="130"/>
    <col min="15617" max="15617" width="1.25" style="130" customWidth="1"/>
    <col min="15618" max="15618" width="8.875" style="130" customWidth="1"/>
    <col min="15619" max="15619" width="15.875" style="130" customWidth="1"/>
    <col min="15620" max="15620" width="11" style="130" customWidth="1"/>
    <col min="15621" max="15621" width="1.375" style="130" customWidth="1"/>
    <col min="15622" max="15622" width="3.375" style="130" customWidth="1"/>
    <col min="15623" max="15623" width="3.125" style="130" customWidth="1"/>
    <col min="15624" max="15624" width="3.375" style="130" customWidth="1"/>
    <col min="15625" max="15625" width="1.375" style="130" customWidth="1"/>
    <col min="15626" max="15626" width="3.375" style="130" customWidth="1"/>
    <col min="15627" max="15627" width="3.125" style="130" customWidth="1"/>
    <col min="15628" max="15628" width="3.375" style="130" customWidth="1"/>
    <col min="15629" max="15629" width="1.375" style="130" customWidth="1"/>
    <col min="15630" max="15630" width="3.375" style="130" customWidth="1"/>
    <col min="15631" max="15631" width="3.125" style="130" customWidth="1"/>
    <col min="15632" max="15632" width="3.375" style="130" customWidth="1"/>
    <col min="15633" max="15633" width="1.375" style="130" customWidth="1"/>
    <col min="15634" max="15634" width="3.375" style="130" customWidth="1"/>
    <col min="15635" max="15635" width="3.125" style="130" customWidth="1"/>
    <col min="15636" max="15636" width="3.375" style="130" customWidth="1"/>
    <col min="15637" max="15637" width="1.375" style="130" customWidth="1"/>
    <col min="15638" max="15638" width="3.375" style="130" customWidth="1"/>
    <col min="15639" max="15639" width="3.125" style="130" customWidth="1"/>
    <col min="15640" max="15640" width="3.375" style="130" customWidth="1"/>
    <col min="15641" max="15641" width="1.25" style="130" customWidth="1"/>
    <col min="15642" max="15872" width="9" style="130"/>
    <col min="15873" max="15873" width="1.25" style="130" customWidth="1"/>
    <col min="15874" max="15874" width="8.875" style="130" customWidth="1"/>
    <col min="15875" max="15875" width="15.875" style="130" customWidth="1"/>
    <col min="15876" max="15876" width="11" style="130" customWidth="1"/>
    <col min="15877" max="15877" width="1.375" style="130" customWidth="1"/>
    <col min="15878" max="15878" width="3.375" style="130" customWidth="1"/>
    <col min="15879" max="15879" width="3.125" style="130" customWidth="1"/>
    <col min="15880" max="15880" width="3.375" style="130" customWidth="1"/>
    <col min="15881" max="15881" width="1.375" style="130" customWidth="1"/>
    <col min="15882" max="15882" width="3.375" style="130" customWidth="1"/>
    <col min="15883" max="15883" width="3.125" style="130" customWidth="1"/>
    <col min="15884" max="15884" width="3.375" style="130" customWidth="1"/>
    <col min="15885" max="15885" width="1.375" style="130" customWidth="1"/>
    <col min="15886" max="15886" width="3.375" style="130" customWidth="1"/>
    <col min="15887" max="15887" width="3.125" style="130" customWidth="1"/>
    <col min="15888" max="15888" width="3.375" style="130" customWidth="1"/>
    <col min="15889" max="15889" width="1.375" style="130" customWidth="1"/>
    <col min="15890" max="15890" width="3.375" style="130" customWidth="1"/>
    <col min="15891" max="15891" width="3.125" style="130" customWidth="1"/>
    <col min="15892" max="15892" width="3.375" style="130" customWidth="1"/>
    <col min="15893" max="15893" width="1.375" style="130" customWidth="1"/>
    <col min="15894" max="15894" width="3.375" style="130" customWidth="1"/>
    <col min="15895" max="15895" width="3.125" style="130" customWidth="1"/>
    <col min="15896" max="15896" width="3.375" style="130" customWidth="1"/>
    <col min="15897" max="15897" width="1.25" style="130" customWidth="1"/>
    <col min="15898" max="16128" width="9" style="130"/>
    <col min="16129" max="16129" width="1.25" style="130" customWidth="1"/>
    <col min="16130" max="16130" width="8.875" style="130" customWidth="1"/>
    <col min="16131" max="16131" width="15.875" style="130" customWidth="1"/>
    <col min="16132" max="16132" width="11" style="130" customWidth="1"/>
    <col min="16133" max="16133" width="1.375" style="130" customWidth="1"/>
    <col min="16134" max="16134" width="3.375" style="130" customWidth="1"/>
    <col min="16135" max="16135" width="3.125" style="130" customWidth="1"/>
    <col min="16136" max="16136" width="3.375" style="130" customWidth="1"/>
    <col min="16137" max="16137" width="1.375" style="130" customWidth="1"/>
    <col min="16138" max="16138" width="3.375" style="130" customWidth="1"/>
    <col min="16139" max="16139" width="3.125" style="130" customWidth="1"/>
    <col min="16140" max="16140" width="3.375" style="130" customWidth="1"/>
    <col min="16141" max="16141" width="1.375" style="130" customWidth="1"/>
    <col min="16142" max="16142" width="3.375" style="130" customWidth="1"/>
    <col min="16143" max="16143" width="3.125" style="130" customWidth="1"/>
    <col min="16144" max="16144" width="3.375" style="130" customWidth="1"/>
    <col min="16145" max="16145" width="1.375" style="130" customWidth="1"/>
    <col min="16146" max="16146" width="3.375" style="130" customWidth="1"/>
    <col min="16147" max="16147" width="3.125" style="130" customWidth="1"/>
    <col min="16148" max="16148" width="3.375" style="130" customWidth="1"/>
    <col min="16149" max="16149" width="1.375" style="130" customWidth="1"/>
    <col min="16150" max="16150" width="3.375" style="130" customWidth="1"/>
    <col min="16151" max="16151" width="3.125" style="130" customWidth="1"/>
    <col min="16152" max="16152" width="3.375" style="130" customWidth="1"/>
    <col min="16153" max="16153" width="1.25" style="130" customWidth="1"/>
    <col min="16154" max="16384" width="9" style="130"/>
  </cols>
  <sheetData>
    <row r="1" spans="2:55" ht="5.0999999999999996" customHeight="1">
      <c r="AA1" s="130"/>
    </row>
    <row r="2" spans="2:55" ht="30.75" customHeight="1">
      <c r="B2" s="2234"/>
      <c r="C2" s="2235"/>
      <c r="D2" s="2234"/>
      <c r="E2" s="133"/>
      <c r="F2" s="133"/>
      <c r="G2" s="133"/>
      <c r="H2" s="133"/>
      <c r="I2" s="133"/>
      <c r="J2" s="2236" t="s">
        <v>775</v>
      </c>
      <c r="K2" s="2236"/>
      <c r="L2" s="2236"/>
      <c r="M2" s="2236"/>
      <c r="N2" s="2236"/>
      <c r="O2" s="2236"/>
      <c r="P2" s="2236"/>
      <c r="Q2" s="2236"/>
      <c r="R2" s="2236"/>
      <c r="S2" s="2236"/>
      <c r="T2" s="2236"/>
      <c r="U2" s="2236"/>
      <c r="V2" s="2236"/>
      <c r="W2" s="2236"/>
      <c r="X2" s="2236"/>
      <c r="Y2" s="134"/>
      <c r="Z2" s="135"/>
      <c r="AA2" s="130"/>
    </row>
    <row r="3" spans="2:55" s="137" customFormat="1" ht="24" customHeight="1">
      <c r="B3" s="2237" t="s">
        <v>776</v>
      </c>
      <c r="C3" s="2237"/>
      <c r="D3" s="2237"/>
      <c r="E3" s="2237"/>
      <c r="F3" s="2237"/>
      <c r="G3" s="2237"/>
      <c r="H3" s="2237"/>
      <c r="I3" s="2237"/>
      <c r="J3" s="2237"/>
      <c r="K3" s="2237"/>
      <c r="L3" s="2237"/>
      <c r="M3" s="2237"/>
      <c r="N3" s="2237"/>
      <c r="O3" s="2237"/>
      <c r="P3" s="2237"/>
      <c r="Q3" s="2237"/>
      <c r="R3" s="2237"/>
      <c r="S3" s="2237"/>
      <c r="T3" s="2237"/>
      <c r="U3" s="2237"/>
      <c r="V3" s="2237"/>
      <c r="W3" s="2237"/>
      <c r="X3" s="2237"/>
      <c r="Y3" s="134"/>
      <c r="Z3" s="136"/>
      <c r="AA3" s="136"/>
    </row>
    <row r="4" spans="2:55" s="137" customFormat="1" ht="20.25" customHeight="1">
      <c r="B4" s="2238" t="s">
        <v>2724</v>
      </c>
      <c r="C4" s="2238"/>
      <c r="D4" s="2238"/>
      <c r="E4" s="2238"/>
      <c r="F4" s="2238"/>
      <c r="G4" s="2238"/>
      <c r="H4" s="2238"/>
      <c r="I4" s="2238"/>
      <c r="J4" s="2238"/>
      <c r="K4" s="2238"/>
      <c r="L4" s="2238"/>
      <c r="M4" s="2238"/>
      <c r="N4" s="2238"/>
      <c r="O4" s="2238"/>
      <c r="P4" s="2238"/>
      <c r="Q4" s="2238"/>
      <c r="R4" s="2238"/>
      <c r="S4" s="2238"/>
      <c r="T4" s="2238"/>
      <c r="U4" s="2238"/>
      <c r="V4" s="2238"/>
      <c r="W4" s="2238"/>
      <c r="X4" s="2238"/>
      <c r="Y4" s="134"/>
      <c r="Z4" s="136"/>
    </row>
    <row r="5" spans="2:55" s="137" customFormat="1" ht="9.75" customHeight="1" thickBot="1">
      <c r="B5" s="138"/>
      <c r="C5" s="139"/>
      <c r="D5" s="140"/>
      <c r="E5" s="140"/>
      <c r="F5" s="140"/>
      <c r="G5" s="140"/>
      <c r="H5" s="140"/>
      <c r="I5" s="140"/>
      <c r="J5" s="140"/>
      <c r="K5" s="140"/>
      <c r="L5" s="140"/>
      <c r="M5" s="140"/>
      <c r="N5" s="140"/>
      <c r="O5" s="140"/>
      <c r="P5" s="140"/>
      <c r="Q5" s="140"/>
      <c r="R5" s="140"/>
      <c r="S5" s="140"/>
      <c r="T5" s="140"/>
      <c r="U5" s="140"/>
      <c r="V5" s="140"/>
      <c r="W5" s="140"/>
      <c r="X5" s="140"/>
      <c r="Y5" s="134"/>
      <c r="Z5" s="136"/>
    </row>
    <row r="6" spans="2:55" s="137" customFormat="1" ht="51" customHeight="1" thickTop="1" thickBot="1">
      <c r="B6" s="2239" t="s">
        <v>777</v>
      </c>
      <c r="C6" s="2240"/>
      <c r="D6" s="141"/>
      <c r="E6" s="2241" t="s">
        <v>511</v>
      </c>
      <c r="F6" s="2241"/>
      <c r="G6" s="2241"/>
      <c r="H6" s="2241"/>
      <c r="I6" s="2241"/>
      <c r="J6" s="2242"/>
      <c r="K6" s="2242"/>
      <c r="L6" s="2242"/>
      <c r="M6" s="2242"/>
      <c r="N6" s="2242"/>
      <c r="O6" s="2242"/>
      <c r="P6" s="2242"/>
      <c r="Q6" s="2242"/>
      <c r="R6" s="2242"/>
      <c r="S6" s="2242"/>
      <c r="T6" s="2242"/>
      <c r="U6" s="2242"/>
      <c r="V6" s="2242"/>
      <c r="W6" s="2242"/>
      <c r="X6" s="2242"/>
      <c r="Y6" s="134"/>
      <c r="Z6" s="136"/>
      <c r="AA6" s="142"/>
      <c r="AB6" s="142"/>
      <c r="AC6" s="142"/>
      <c r="AD6" s="142"/>
      <c r="AE6" s="142"/>
      <c r="AF6" s="142"/>
      <c r="AG6" s="142"/>
      <c r="AH6" s="142"/>
      <c r="AI6" s="142"/>
      <c r="AJ6" s="142"/>
      <c r="AK6" s="142"/>
      <c r="AL6" s="142"/>
      <c r="AM6" s="142"/>
      <c r="AN6" s="142"/>
      <c r="AO6" s="142"/>
      <c r="AP6" s="143"/>
      <c r="AQ6" s="144"/>
      <c r="AR6" s="144"/>
      <c r="AS6" s="144"/>
      <c r="AT6" s="145"/>
      <c r="AU6" s="145"/>
    </row>
    <row r="7" spans="2:55" s="137" customFormat="1" ht="24.75" customHeight="1" thickTop="1">
      <c r="B7" s="146"/>
      <c r="C7" s="146"/>
      <c r="D7" s="130"/>
      <c r="E7" s="2213" t="s">
        <v>510</v>
      </c>
      <c r="F7" s="2213"/>
      <c r="G7" s="2213"/>
      <c r="H7" s="2213"/>
      <c r="I7" s="2213"/>
      <c r="J7" s="2214"/>
      <c r="K7" s="2214"/>
      <c r="L7" s="2214"/>
      <c r="M7" s="2214"/>
      <c r="N7" s="2214"/>
      <c r="O7" s="2214"/>
      <c r="P7" s="2214"/>
      <c r="Q7" s="2214"/>
      <c r="R7" s="2214"/>
      <c r="S7" s="2214"/>
      <c r="T7" s="2214"/>
      <c r="U7" s="2214"/>
      <c r="V7" s="2214"/>
      <c r="W7" s="2214"/>
      <c r="X7" s="2214"/>
      <c r="Y7" s="134"/>
      <c r="Z7" s="136"/>
      <c r="AA7" s="142"/>
      <c r="AB7" s="142"/>
      <c r="AC7" s="142"/>
      <c r="AD7" s="142"/>
      <c r="AE7" s="142"/>
      <c r="AF7" s="142"/>
      <c r="AG7" s="142"/>
      <c r="AH7" s="142"/>
      <c r="AI7" s="142"/>
      <c r="AJ7" s="142"/>
      <c r="AK7" s="142"/>
      <c r="AL7" s="142"/>
      <c r="AM7" s="142"/>
      <c r="AN7" s="142"/>
      <c r="AO7" s="142"/>
      <c r="AP7" s="143"/>
      <c r="AQ7" s="144"/>
      <c r="AR7" s="144"/>
      <c r="AS7" s="144"/>
      <c r="AT7" s="145"/>
      <c r="AU7" s="145"/>
    </row>
    <row r="8" spans="2:55" s="137" customFormat="1" ht="20.100000000000001" customHeight="1">
      <c r="B8" s="2145"/>
      <c r="C8" s="2215"/>
      <c r="D8" s="2216"/>
      <c r="E8" s="2216"/>
      <c r="F8" s="2216"/>
      <c r="G8" s="2216"/>
      <c r="H8" s="2216"/>
      <c r="I8" s="2216"/>
      <c r="J8" s="2216"/>
      <c r="K8" s="2216"/>
      <c r="L8" s="2216"/>
      <c r="M8" s="2216"/>
      <c r="N8" s="136"/>
      <c r="O8" s="136"/>
      <c r="P8" s="136"/>
      <c r="Q8" s="136"/>
      <c r="R8" s="136"/>
      <c r="S8" s="136"/>
      <c r="T8" s="136"/>
      <c r="U8" s="136"/>
      <c r="V8" s="136"/>
      <c r="W8" s="136"/>
      <c r="X8" s="136"/>
      <c r="Y8" s="134"/>
      <c r="Z8" s="136"/>
    </row>
    <row r="9" spans="2:55" ht="20.100000000000001" customHeight="1" thickBot="1">
      <c r="B9" s="147" t="s">
        <v>778</v>
      </c>
      <c r="C9" s="148" t="s">
        <v>779</v>
      </c>
      <c r="D9" s="2217" t="s">
        <v>780</v>
      </c>
      <c r="E9" s="2218"/>
      <c r="F9" s="2218"/>
      <c r="G9" s="2218"/>
      <c r="H9" s="2218"/>
      <c r="I9" s="2218"/>
      <c r="J9" s="2218"/>
      <c r="K9" s="2218"/>
      <c r="L9" s="2218"/>
      <c r="M9" s="2218"/>
      <c r="N9" s="2218"/>
      <c r="O9" s="2218"/>
      <c r="P9" s="2218"/>
      <c r="Q9" s="2218"/>
      <c r="R9" s="2218"/>
      <c r="S9" s="2218"/>
      <c r="T9" s="2218"/>
      <c r="U9" s="2218"/>
      <c r="V9" s="2218"/>
      <c r="W9" s="2218"/>
      <c r="X9" s="2219"/>
      <c r="Y9" s="134"/>
      <c r="Z9" s="149"/>
      <c r="AA9" s="137"/>
      <c r="AB9" s="136"/>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row>
    <row r="10" spans="2:55" s="137" customFormat="1" ht="27.75" customHeight="1" thickTop="1">
      <c r="B10" s="2150" t="s">
        <v>781</v>
      </c>
      <c r="C10" s="2153" t="s">
        <v>782</v>
      </c>
      <c r="D10" s="2221" t="s">
        <v>783</v>
      </c>
      <c r="E10" s="2222"/>
      <c r="F10" s="2223" t="s">
        <v>784</v>
      </c>
      <c r="G10" s="2223"/>
      <c r="H10" s="2223"/>
      <c r="I10" s="2223"/>
      <c r="J10" s="2222"/>
      <c r="K10" s="2222"/>
      <c r="L10" s="2222"/>
      <c r="M10" s="2222"/>
      <c r="N10" s="2222"/>
      <c r="O10" s="2222"/>
      <c r="P10" s="2224" t="s">
        <v>785</v>
      </c>
      <c r="Q10" s="2225"/>
      <c r="R10" s="2225"/>
      <c r="S10" s="2225"/>
      <c r="T10" s="2225"/>
      <c r="U10" s="2225"/>
      <c r="V10" s="2225"/>
      <c r="W10" s="2225"/>
      <c r="X10" s="2226"/>
      <c r="Y10" s="25" t="s">
        <v>786</v>
      </c>
      <c r="Z10" s="136"/>
      <c r="AA10" s="136"/>
      <c r="AB10" s="149"/>
    </row>
    <row r="11" spans="2:55" s="137" customFormat="1" ht="30" customHeight="1">
      <c r="B11" s="2151"/>
      <c r="C11" s="2154"/>
      <c r="D11" s="2227" t="s">
        <v>787</v>
      </c>
      <c r="E11" s="2228"/>
      <c r="F11" s="2228"/>
      <c r="G11" s="2228"/>
      <c r="H11" s="2228"/>
      <c r="I11" s="2228"/>
      <c r="J11" s="2228"/>
      <c r="K11" s="2228"/>
      <c r="L11" s="2228"/>
      <c r="M11" s="2228"/>
      <c r="N11" s="2228"/>
      <c r="O11" s="2228"/>
      <c r="P11" s="2228"/>
      <c r="Q11" s="2228"/>
      <c r="R11" s="150" t="s">
        <v>600</v>
      </c>
      <c r="S11" s="2229" t="s">
        <v>788</v>
      </c>
      <c r="T11" s="2229"/>
      <c r="U11" s="2229"/>
      <c r="V11" s="2229"/>
      <c r="W11" s="151" t="s">
        <v>789</v>
      </c>
      <c r="X11" s="152"/>
      <c r="Y11" s="134"/>
      <c r="Z11" s="149"/>
      <c r="AB11" s="136"/>
    </row>
    <row r="12" spans="2:55" s="137" customFormat="1" ht="30" customHeight="1">
      <c r="B12" s="2151"/>
      <c r="C12" s="2154"/>
      <c r="D12" s="2165" t="s">
        <v>2725</v>
      </c>
      <c r="E12" s="2166"/>
      <c r="F12" s="2166"/>
      <c r="G12" s="2166"/>
      <c r="H12" s="2166"/>
      <c r="I12" s="2166"/>
      <c r="J12" s="2166"/>
      <c r="K12" s="2166"/>
      <c r="L12" s="2166"/>
      <c r="M12" s="2230" t="s">
        <v>790</v>
      </c>
      <c r="N12" s="2230"/>
      <c r="O12" s="2230"/>
      <c r="P12" s="2230"/>
      <c r="Q12" s="2230"/>
      <c r="R12" s="2230"/>
      <c r="S12" s="153" t="s">
        <v>791</v>
      </c>
      <c r="T12" s="2231" t="str">
        <f>IF(T13&lt;&gt;"",ROUNDDOWN((T14+T15)/T13*100,1),"")</f>
        <v/>
      </c>
      <c r="U12" s="2231"/>
      <c r="V12" s="2231"/>
      <c r="W12" s="2232" t="s">
        <v>792</v>
      </c>
      <c r="X12" s="2233"/>
      <c r="Y12" s="134"/>
      <c r="Z12" s="149"/>
      <c r="AB12" s="136"/>
    </row>
    <row r="13" spans="2:55" s="137" customFormat="1" ht="20.100000000000001" customHeight="1">
      <c r="B13" s="2151"/>
      <c r="C13" s="2154"/>
      <c r="D13" s="2162" t="s">
        <v>793</v>
      </c>
      <c r="E13" s="2163"/>
      <c r="F13" s="2163"/>
      <c r="G13" s="2163"/>
      <c r="H13" s="2163"/>
      <c r="I13" s="2163"/>
      <c r="J13" s="2163"/>
      <c r="K13" s="2163"/>
      <c r="L13" s="2163"/>
      <c r="M13" s="2163"/>
      <c r="N13" s="2163"/>
      <c r="O13" s="2163"/>
      <c r="P13" s="2163"/>
      <c r="Q13" s="2163"/>
      <c r="R13" s="2163"/>
      <c r="S13" s="154" t="s">
        <v>791</v>
      </c>
      <c r="T13" s="2198"/>
      <c r="U13" s="2198"/>
      <c r="V13" s="2198"/>
      <c r="W13" s="2145" t="s">
        <v>794</v>
      </c>
      <c r="X13" s="2212"/>
      <c r="Y13" s="134"/>
      <c r="Z13" s="149"/>
      <c r="AB13" s="136"/>
    </row>
    <row r="14" spans="2:55" s="137" customFormat="1" ht="20.100000000000001" customHeight="1">
      <c r="B14" s="2151"/>
      <c r="C14" s="2154"/>
      <c r="D14" s="2162" t="s">
        <v>795</v>
      </c>
      <c r="E14" s="2163"/>
      <c r="F14" s="2163"/>
      <c r="G14" s="2163"/>
      <c r="H14" s="2163"/>
      <c r="I14" s="2163"/>
      <c r="J14" s="2163"/>
      <c r="K14" s="2163"/>
      <c r="L14" s="2163"/>
      <c r="M14" s="2163"/>
      <c r="N14" s="2163"/>
      <c r="O14" s="2163"/>
      <c r="P14" s="2163"/>
      <c r="Q14" s="2163"/>
      <c r="R14" s="2163"/>
      <c r="S14" s="154" t="s">
        <v>791</v>
      </c>
      <c r="T14" s="2198"/>
      <c r="U14" s="2198"/>
      <c r="V14" s="2198"/>
      <c r="W14" s="2145" t="s">
        <v>794</v>
      </c>
      <c r="X14" s="2212"/>
      <c r="Y14" s="134"/>
      <c r="Z14" s="149"/>
      <c r="AB14" s="136"/>
    </row>
    <row r="15" spans="2:55" s="137" customFormat="1" ht="41.25" customHeight="1">
      <c r="B15" s="2151"/>
      <c r="C15" s="2154"/>
      <c r="D15" s="2202" t="s">
        <v>796</v>
      </c>
      <c r="E15" s="2203"/>
      <c r="F15" s="2203"/>
      <c r="G15" s="2203"/>
      <c r="H15" s="2203"/>
      <c r="I15" s="2203"/>
      <c r="J15" s="2203"/>
      <c r="K15" s="2203"/>
      <c r="L15" s="2203"/>
      <c r="M15" s="2203"/>
      <c r="N15" s="2203"/>
      <c r="O15" s="2203"/>
      <c r="P15" s="2203"/>
      <c r="Q15" s="2203"/>
      <c r="R15" s="2203"/>
      <c r="S15" s="155" t="s">
        <v>791</v>
      </c>
      <c r="T15" s="2204"/>
      <c r="U15" s="2204"/>
      <c r="V15" s="2204"/>
      <c r="W15" s="2205" t="s">
        <v>794</v>
      </c>
      <c r="X15" s="2206"/>
      <c r="Y15" s="134"/>
      <c r="Z15" s="149"/>
      <c r="AB15" s="136"/>
    </row>
    <row r="16" spans="2:55" ht="30.75" customHeight="1">
      <c r="B16" s="2151"/>
      <c r="C16" s="2154"/>
      <c r="D16" s="2207" t="s">
        <v>797</v>
      </c>
      <c r="E16" s="2208"/>
      <c r="F16" s="2208"/>
      <c r="G16" s="2208"/>
      <c r="H16" s="2208"/>
      <c r="I16" s="2208"/>
      <c r="J16" s="2208"/>
      <c r="K16" s="2208"/>
      <c r="L16" s="2208"/>
      <c r="M16" s="145" t="s">
        <v>600</v>
      </c>
      <c r="N16" s="2198"/>
      <c r="O16" s="2198"/>
      <c r="P16" s="2209" t="s">
        <v>794</v>
      </c>
      <c r="Q16" s="2209"/>
      <c r="R16" s="2210" t="s">
        <v>2726</v>
      </c>
      <c r="S16" s="2210"/>
      <c r="T16" s="2210"/>
      <c r="U16" s="2210"/>
      <c r="V16" s="2210"/>
      <c r="W16" s="2210"/>
      <c r="X16" s="2211"/>
      <c r="Y16" s="134"/>
      <c r="Z16" s="149"/>
      <c r="AA16" s="137"/>
      <c r="AB16" s="136"/>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row>
    <row r="17" spans="2:55" ht="23.1" customHeight="1">
      <c r="B17" s="2151"/>
      <c r="C17" s="2154"/>
      <c r="D17" s="2194" t="s">
        <v>798</v>
      </c>
      <c r="E17" s="2195"/>
      <c r="F17" s="2195"/>
      <c r="G17" s="2195"/>
      <c r="H17" s="2195"/>
      <c r="I17" s="156" t="s">
        <v>600</v>
      </c>
      <c r="J17" s="2196"/>
      <c r="K17" s="2196"/>
      <c r="L17" s="156" t="s">
        <v>794</v>
      </c>
      <c r="M17" s="145"/>
      <c r="N17" s="2201" t="s">
        <v>799</v>
      </c>
      <c r="O17" s="2201"/>
      <c r="P17" s="2201"/>
      <c r="Q17" s="2201"/>
      <c r="R17" s="2201"/>
      <c r="S17" s="2201"/>
      <c r="T17" s="156" t="s">
        <v>600</v>
      </c>
      <c r="U17" s="2198"/>
      <c r="V17" s="2198"/>
      <c r="W17" s="2199" t="s">
        <v>800</v>
      </c>
      <c r="X17" s="2200"/>
      <c r="Y17" s="134"/>
      <c r="Z17" s="149"/>
      <c r="AA17" s="137"/>
      <c r="AB17" s="136"/>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row>
    <row r="18" spans="2:55" ht="23.1" customHeight="1">
      <c r="B18" s="2151"/>
      <c r="C18" s="2154"/>
      <c r="D18" s="2194" t="s">
        <v>801</v>
      </c>
      <c r="E18" s="2195"/>
      <c r="F18" s="2195"/>
      <c r="G18" s="2195"/>
      <c r="H18" s="2195"/>
      <c r="I18" s="156" t="s">
        <v>600</v>
      </c>
      <c r="J18" s="2196"/>
      <c r="K18" s="2196"/>
      <c r="L18" s="156" t="s">
        <v>794</v>
      </c>
      <c r="M18" s="145"/>
      <c r="N18" s="2197" t="s">
        <v>802</v>
      </c>
      <c r="O18" s="2197"/>
      <c r="P18" s="2197"/>
      <c r="Q18" s="2197"/>
      <c r="R18" s="2197"/>
      <c r="S18" s="2197"/>
      <c r="T18" s="156" t="s">
        <v>600</v>
      </c>
      <c r="U18" s="2198"/>
      <c r="V18" s="2198"/>
      <c r="W18" s="2199" t="s">
        <v>800</v>
      </c>
      <c r="X18" s="2200"/>
      <c r="Y18" s="134"/>
      <c r="Z18" s="149"/>
      <c r="AA18" s="137"/>
      <c r="AB18" s="136"/>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row>
    <row r="19" spans="2:55" ht="23.1" customHeight="1" thickBot="1">
      <c r="B19" s="2151"/>
      <c r="C19" s="2220"/>
      <c r="D19" s="2194" t="s">
        <v>803</v>
      </c>
      <c r="E19" s="2195"/>
      <c r="F19" s="2195"/>
      <c r="G19" s="2195"/>
      <c r="H19" s="2195"/>
      <c r="I19" s="156" t="s">
        <v>600</v>
      </c>
      <c r="J19" s="2196"/>
      <c r="K19" s="2196"/>
      <c r="L19" s="156" t="s">
        <v>794</v>
      </c>
      <c r="M19" s="145"/>
      <c r="N19" s="2201" t="s">
        <v>804</v>
      </c>
      <c r="O19" s="2201"/>
      <c r="P19" s="2201"/>
      <c r="Q19" s="2201"/>
      <c r="R19" s="2201"/>
      <c r="S19" s="2201"/>
      <c r="T19" s="156" t="s">
        <v>600</v>
      </c>
      <c r="U19" s="2198"/>
      <c r="V19" s="2198"/>
      <c r="W19" s="2199" t="s">
        <v>800</v>
      </c>
      <c r="X19" s="2200"/>
      <c r="Y19" s="134"/>
      <c r="Z19" s="149"/>
      <c r="AA19" s="137"/>
      <c r="AB19" s="136"/>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row>
    <row r="20" spans="2:55" s="129" customFormat="1" ht="24.75" customHeight="1" thickTop="1" thickBot="1">
      <c r="B20" s="2173" t="s">
        <v>781</v>
      </c>
      <c r="C20" s="2150" t="s">
        <v>805</v>
      </c>
      <c r="D20" s="2178" t="s">
        <v>529</v>
      </c>
      <c r="E20" s="2179"/>
      <c r="F20" s="2179"/>
      <c r="G20" s="2179"/>
      <c r="H20" s="2178" t="s">
        <v>806</v>
      </c>
      <c r="I20" s="2179"/>
      <c r="J20" s="2179"/>
      <c r="K20" s="2179"/>
      <c r="L20" s="2179"/>
      <c r="M20" s="2179"/>
      <c r="N20" s="2179"/>
      <c r="O20" s="2179"/>
      <c r="P20" s="157" t="s">
        <v>807</v>
      </c>
      <c r="Q20" s="157"/>
      <c r="R20" s="157"/>
      <c r="S20" s="157"/>
      <c r="T20" s="157"/>
      <c r="U20" s="157"/>
      <c r="V20" s="157"/>
      <c r="W20" s="157"/>
      <c r="X20" s="158"/>
      <c r="Y20" s="25"/>
      <c r="Z20" s="159"/>
      <c r="AA20" s="159"/>
      <c r="AB20" s="159"/>
      <c r="AC20" s="159"/>
      <c r="AD20" s="159"/>
      <c r="AE20" s="159"/>
      <c r="AF20" s="159"/>
      <c r="AG20" s="159"/>
      <c r="AH20" s="159"/>
      <c r="AI20" s="159"/>
      <c r="AJ20" s="159"/>
      <c r="AK20" s="159"/>
      <c r="AL20" s="159"/>
      <c r="AM20" s="159"/>
      <c r="AN20" s="159"/>
      <c r="AO20" s="159"/>
      <c r="AP20" s="159"/>
      <c r="AQ20" s="159"/>
      <c r="AR20" s="159"/>
    </row>
    <row r="21" spans="2:55" s="129" customFormat="1" ht="24.75" customHeight="1" thickTop="1" thickBot="1">
      <c r="B21" s="2173"/>
      <c r="C21" s="2151"/>
      <c r="D21" s="2180" t="s">
        <v>808</v>
      </c>
      <c r="E21" s="2181"/>
      <c r="F21" s="2181"/>
      <c r="G21" s="2181"/>
      <c r="H21" s="160"/>
      <c r="I21" s="161"/>
      <c r="J21" s="161" t="s">
        <v>791</v>
      </c>
      <c r="K21" s="2182"/>
      <c r="L21" s="2182"/>
      <c r="M21" s="2182"/>
      <c r="N21" s="2182"/>
      <c r="O21" s="2182"/>
      <c r="P21" s="2182"/>
      <c r="Q21" s="2182"/>
      <c r="R21" s="2182"/>
      <c r="S21" s="161" t="s">
        <v>809</v>
      </c>
      <c r="T21" s="2182" t="s">
        <v>810</v>
      </c>
      <c r="U21" s="2182"/>
      <c r="V21" s="2182"/>
      <c r="W21" s="161"/>
      <c r="X21" s="162"/>
      <c r="Y21" s="25"/>
      <c r="Z21" s="159"/>
      <c r="AA21" s="159"/>
      <c r="AB21" s="159"/>
      <c r="AC21" s="159"/>
      <c r="AD21" s="159"/>
      <c r="AE21" s="159"/>
      <c r="AF21" s="159"/>
      <c r="AG21" s="159"/>
      <c r="AH21" s="159"/>
      <c r="AI21" s="159"/>
      <c r="AJ21" s="159"/>
      <c r="AK21" s="159"/>
      <c r="AL21" s="159"/>
      <c r="AM21" s="159"/>
      <c r="AN21" s="159"/>
      <c r="AO21" s="159"/>
      <c r="AP21" s="159"/>
      <c r="AQ21" s="159"/>
      <c r="AR21" s="159"/>
    </row>
    <row r="22" spans="2:55" ht="20.100000000000001" customHeight="1" thickTop="1" thickBot="1">
      <c r="B22" s="2174"/>
      <c r="C22" s="2176"/>
      <c r="D22" s="2189" t="s">
        <v>811</v>
      </c>
      <c r="E22" s="2190"/>
      <c r="F22" s="2190"/>
      <c r="G22" s="2190"/>
      <c r="H22" s="160"/>
      <c r="I22" s="161"/>
      <c r="J22" s="2182" t="s">
        <v>812</v>
      </c>
      <c r="K22" s="2182"/>
      <c r="L22" s="2182"/>
      <c r="M22" s="2182"/>
      <c r="N22" s="2182"/>
      <c r="O22" s="2182"/>
      <c r="P22" s="2193"/>
      <c r="Q22" s="2193"/>
      <c r="R22" s="163" t="s">
        <v>813</v>
      </c>
      <c r="S22" s="164"/>
      <c r="T22" s="163" t="s">
        <v>814</v>
      </c>
      <c r="U22" s="161"/>
      <c r="V22" s="161"/>
      <c r="W22" s="161"/>
      <c r="X22" s="162"/>
      <c r="Y22" s="25"/>
      <c r="Z22" s="137"/>
      <c r="AA22" s="137"/>
      <c r="AB22" s="137"/>
      <c r="AC22" s="137"/>
      <c r="AD22" s="137"/>
      <c r="AE22" s="137"/>
      <c r="AF22" s="137"/>
      <c r="AG22" s="137"/>
      <c r="AH22" s="137"/>
      <c r="AI22" s="137"/>
      <c r="AJ22" s="137"/>
      <c r="AK22" s="137"/>
      <c r="AL22" s="137"/>
      <c r="AM22" s="137"/>
      <c r="AN22" s="137"/>
      <c r="AO22" s="137"/>
      <c r="AP22" s="137"/>
      <c r="AQ22" s="137"/>
      <c r="AR22" s="137"/>
    </row>
    <row r="23" spans="2:55" ht="20.100000000000001" customHeight="1" thickTop="1" thickBot="1">
      <c r="B23" s="2175"/>
      <c r="C23" s="2176"/>
      <c r="D23" s="2191"/>
      <c r="E23" s="2192"/>
      <c r="F23" s="2192"/>
      <c r="G23" s="2192"/>
      <c r="H23" s="160"/>
      <c r="I23" s="161"/>
      <c r="J23" s="2182" t="s">
        <v>815</v>
      </c>
      <c r="K23" s="2182"/>
      <c r="L23" s="2182"/>
      <c r="M23" s="2182"/>
      <c r="N23" s="2182"/>
      <c r="O23" s="2182"/>
      <c r="P23" s="2193"/>
      <c r="Q23" s="2193"/>
      <c r="R23" s="163" t="s">
        <v>813</v>
      </c>
      <c r="S23" s="164"/>
      <c r="T23" s="163" t="s">
        <v>814</v>
      </c>
      <c r="U23" s="161"/>
      <c r="V23" s="161"/>
      <c r="W23" s="161"/>
      <c r="X23" s="162"/>
      <c r="Y23" s="25"/>
      <c r="Z23" s="137"/>
      <c r="AA23" s="137"/>
      <c r="AB23" s="137"/>
      <c r="AC23" s="137"/>
      <c r="AD23" s="137"/>
      <c r="AE23" s="137"/>
      <c r="AF23" s="137"/>
      <c r="AG23" s="137"/>
      <c r="AH23" s="137"/>
      <c r="AI23" s="137"/>
      <c r="AJ23" s="137"/>
      <c r="AK23" s="137"/>
      <c r="AL23" s="137"/>
      <c r="AM23" s="137"/>
      <c r="AN23" s="137"/>
      <c r="AO23" s="137"/>
      <c r="AP23" s="137"/>
      <c r="AQ23" s="137"/>
      <c r="AR23" s="137"/>
    </row>
    <row r="24" spans="2:55" ht="114.75" customHeight="1" thickTop="1" thickBot="1">
      <c r="B24" s="2174"/>
      <c r="C24" s="2177"/>
      <c r="D24" s="2183" t="s">
        <v>816</v>
      </c>
      <c r="E24" s="2184"/>
      <c r="F24" s="2184"/>
      <c r="G24" s="2185"/>
      <c r="H24" s="2186"/>
      <c r="I24" s="2187"/>
      <c r="J24" s="2187"/>
      <c r="K24" s="2187"/>
      <c r="L24" s="2187"/>
      <c r="M24" s="2187"/>
      <c r="N24" s="2187"/>
      <c r="O24" s="2187"/>
      <c r="P24" s="2187"/>
      <c r="Q24" s="2187"/>
      <c r="R24" s="2187"/>
      <c r="S24" s="2187"/>
      <c r="T24" s="2187"/>
      <c r="U24" s="2187"/>
      <c r="V24" s="2187"/>
      <c r="W24" s="2187"/>
      <c r="X24" s="2188"/>
      <c r="Y24" s="25"/>
      <c r="Z24" s="137"/>
      <c r="AA24" s="137"/>
      <c r="AB24" s="137"/>
      <c r="AC24" s="137"/>
      <c r="AD24" s="137"/>
      <c r="AE24" s="137"/>
      <c r="AF24" s="137"/>
      <c r="AG24" s="137"/>
      <c r="AH24" s="137"/>
      <c r="AI24" s="137"/>
      <c r="AJ24" s="137"/>
      <c r="AK24" s="137"/>
      <c r="AL24" s="137"/>
      <c r="AM24" s="137"/>
      <c r="AN24" s="137"/>
      <c r="AO24" s="137"/>
      <c r="AP24" s="137"/>
      <c r="AQ24" s="137"/>
      <c r="AR24" s="137"/>
    </row>
    <row r="25" spans="2:55" s="137" customFormat="1" ht="27.75" customHeight="1" thickTop="1">
      <c r="B25" s="2150" t="s">
        <v>781</v>
      </c>
      <c r="C25" s="2153" t="s">
        <v>817</v>
      </c>
      <c r="D25" s="2156" t="s">
        <v>818</v>
      </c>
      <c r="E25" s="2157"/>
      <c r="F25" s="2157"/>
      <c r="G25" s="2157"/>
      <c r="H25" s="2157"/>
      <c r="I25" s="2157"/>
      <c r="J25" s="2157"/>
      <c r="K25" s="2157"/>
      <c r="L25" s="2157"/>
      <c r="M25" s="2157"/>
      <c r="N25" s="2157"/>
      <c r="O25" s="2157"/>
      <c r="P25" s="2157"/>
      <c r="Q25" s="2157"/>
      <c r="R25" s="2157"/>
      <c r="S25" s="2157"/>
      <c r="T25" s="2157"/>
      <c r="U25" s="2157"/>
      <c r="V25" s="2157"/>
      <c r="W25" s="2157"/>
      <c r="X25" s="2158"/>
      <c r="Y25" s="25" t="s">
        <v>786</v>
      </c>
      <c r="Z25" s="136"/>
      <c r="AA25" s="136"/>
      <c r="AB25" s="149"/>
    </row>
    <row r="26" spans="2:55" s="137" customFormat="1" ht="30" customHeight="1">
      <c r="B26" s="2151"/>
      <c r="C26" s="2154"/>
      <c r="D26" s="2159" t="s">
        <v>819</v>
      </c>
      <c r="E26" s="2160"/>
      <c r="F26" s="2160"/>
      <c r="G26" s="2160"/>
      <c r="H26" s="2160"/>
      <c r="I26" s="2160"/>
      <c r="J26" s="2160"/>
      <c r="K26" s="2160"/>
      <c r="L26" s="2160"/>
      <c r="M26" s="2160"/>
      <c r="N26" s="2160"/>
      <c r="O26" s="2160"/>
      <c r="P26" s="2160"/>
      <c r="Q26" s="2160"/>
      <c r="R26" s="2160"/>
      <c r="S26" s="2160"/>
      <c r="T26" s="2160"/>
      <c r="U26" s="2160"/>
      <c r="V26" s="2160"/>
      <c r="W26" s="2160"/>
      <c r="X26" s="2161"/>
      <c r="Y26" s="134"/>
      <c r="Z26" s="149"/>
      <c r="AB26" s="136"/>
    </row>
    <row r="27" spans="2:55" s="137" customFormat="1" ht="30" customHeight="1">
      <c r="B27" s="2151"/>
      <c r="C27" s="2154"/>
      <c r="D27" s="2162" t="s">
        <v>820</v>
      </c>
      <c r="E27" s="2163"/>
      <c r="F27" s="2163"/>
      <c r="G27" s="2163"/>
      <c r="H27" s="2163"/>
      <c r="I27" s="2163"/>
      <c r="J27" s="2163"/>
      <c r="K27" s="2163"/>
      <c r="L27" s="2163"/>
      <c r="M27" s="2163"/>
      <c r="N27" s="2163"/>
      <c r="O27" s="2163"/>
      <c r="P27" s="2163"/>
      <c r="Q27" s="2163"/>
      <c r="R27" s="2163"/>
      <c r="S27" s="2163"/>
      <c r="T27" s="2163"/>
      <c r="U27" s="2163"/>
      <c r="V27" s="2163"/>
      <c r="W27" s="2163"/>
      <c r="X27" s="2164"/>
      <c r="Y27" s="134"/>
      <c r="Z27" s="149"/>
      <c r="AB27" s="136"/>
    </row>
    <row r="28" spans="2:55" ht="30.75" customHeight="1">
      <c r="B28" s="2151"/>
      <c r="C28" s="2154"/>
      <c r="D28" s="2165" t="s">
        <v>821</v>
      </c>
      <c r="E28" s="2166"/>
      <c r="F28" s="2166"/>
      <c r="G28" s="2166"/>
      <c r="H28" s="2166"/>
      <c r="I28" s="2166"/>
      <c r="J28" s="2166"/>
      <c r="K28" s="2166"/>
      <c r="L28" s="2166"/>
      <c r="M28" s="2166"/>
      <c r="N28" s="2166"/>
      <c r="O28" s="2166"/>
      <c r="P28" s="2166"/>
      <c r="Q28" s="165"/>
      <c r="R28" s="2169" t="s">
        <v>822</v>
      </c>
      <c r="S28" s="2169"/>
      <c r="T28" s="2170"/>
      <c r="U28" s="2170"/>
      <c r="V28" s="166" t="s">
        <v>823</v>
      </c>
      <c r="W28" s="167"/>
      <c r="X28" s="168" t="s">
        <v>824</v>
      </c>
      <c r="Y28" s="134"/>
      <c r="Z28" s="149"/>
      <c r="AA28" s="137"/>
      <c r="AB28" s="136"/>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row>
    <row r="29" spans="2:55" ht="23.1" customHeight="1">
      <c r="B29" s="2152"/>
      <c r="C29" s="2155"/>
      <c r="D29" s="2167"/>
      <c r="E29" s="2168"/>
      <c r="F29" s="2168"/>
      <c r="G29" s="2168"/>
      <c r="H29" s="2168"/>
      <c r="I29" s="2168"/>
      <c r="J29" s="2168"/>
      <c r="K29" s="2168"/>
      <c r="L29" s="2168"/>
      <c r="M29" s="2168"/>
      <c r="N29" s="2168"/>
      <c r="O29" s="2168"/>
      <c r="P29" s="2168"/>
      <c r="Q29" s="169"/>
      <c r="R29" s="2171" t="s">
        <v>825</v>
      </c>
      <c r="S29" s="2171"/>
      <c r="T29" s="2172"/>
      <c r="U29" s="2172"/>
      <c r="V29" s="170" t="s">
        <v>823</v>
      </c>
      <c r="W29" s="171"/>
      <c r="X29" s="172" t="s">
        <v>824</v>
      </c>
      <c r="Y29" s="134"/>
      <c r="Z29" s="149"/>
      <c r="AA29" s="137"/>
      <c r="AB29" s="136"/>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row>
    <row r="32" spans="2:55" s="149" customFormat="1" ht="5.0999999999999996" customHeight="1">
      <c r="B32" s="2145"/>
      <c r="C32" s="2146"/>
      <c r="D32" s="2145"/>
      <c r="E32" s="2145"/>
      <c r="F32" s="2145"/>
      <c r="G32" s="2145"/>
      <c r="H32" s="2145"/>
      <c r="I32" s="2145"/>
      <c r="J32" s="2145"/>
      <c r="K32" s="2145"/>
      <c r="L32" s="2145"/>
      <c r="M32" s="2145"/>
      <c r="N32" s="173"/>
      <c r="O32" s="173"/>
      <c r="P32" s="173"/>
      <c r="Q32" s="173"/>
      <c r="R32" s="173"/>
      <c r="S32" s="173"/>
      <c r="T32" s="173"/>
      <c r="U32" s="173"/>
      <c r="V32" s="173"/>
      <c r="W32" s="173"/>
      <c r="X32" s="143"/>
      <c r="Y32" s="134"/>
      <c r="Z32" s="136"/>
      <c r="AA32" s="136"/>
      <c r="AB32" s="135"/>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row>
    <row r="56" spans="1:55">
      <c r="A56" s="137"/>
      <c r="B56" s="174"/>
      <c r="C56" s="174"/>
      <c r="D56" s="137"/>
      <c r="E56" s="137"/>
      <c r="F56" s="137"/>
      <c r="G56" s="137"/>
      <c r="H56" s="137"/>
      <c r="I56" s="137"/>
      <c r="J56" s="137"/>
      <c r="K56" s="137"/>
      <c r="L56" s="175"/>
      <c r="M56" s="176"/>
      <c r="N56" s="176"/>
      <c r="O56" s="176"/>
      <c r="P56" s="176"/>
      <c r="Q56" s="176"/>
      <c r="R56" s="176"/>
      <c r="S56" s="176"/>
      <c r="T56" s="176"/>
      <c r="U56" s="176"/>
      <c r="V56" s="176"/>
      <c r="W56" s="176"/>
      <c r="X56" s="176"/>
      <c r="Y56" s="134"/>
      <c r="Z56" s="136"/>
      <c r="AA56" s="136"/>
      <c r="AB56" s="149"/>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c r="A57" s="137"/>
      <c r="B57" s="174"/>
      <c r="C57" s="174"/>
      <c r="D57" s="2147"/>
      <c r="E57" s="2147"/>
      <c r="F57" s="2147"/>
      <c r="G57" s="177"/>
      <c r="H57" s="2148"/>
      <c r="I57" s="2148"/>
      <c r="J57" s="2148"/>
      <c r="K57" s="2149"/>
      <c r="L57" s="2149"/>
      <c r="M57" s="178"/>
      <c r="N57" s="178"/>
      <c r="O57" s="178"/>
      <c r="P57" s="178"/>
      <c r="Q57" s="178"/>
      <c r="R57" s="91"/>
      <c r="S57" s="91"/>
      <c r="T57" s="91"/>
      <c r="U57" s="91"/>
      <c r="V57" s="91"/>
      <c r="W57" s="91"/>
      <c r="X57" s="91"/>
      <c r="Y57" s="134"/>
      <c r="Z57" s="136"/>
      <c r="AA57" s="136"/>
      <c r="AB57" s="149"/>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c r="B58" s="179"/>
      <c r="C58" s="174"/>
      <c r="D58" s="137"/>
      <c r="E58" s="137"/>
      <c r="F58" s="137"/>
      <c r="G58" s="137"/>
      <c r="H58" s="137"/>
      <c r="I58" s="137"/>
      <c r="J58" s="137"/>
      <c r="K58" s="137"/>
      <c r="L58" s="137"/>
      <c r="M58" s="137"/>
      <c r="N58" s="137"/>
      <c r="O58" s="137"/>
      <c r="P58" s="137"/>
      <c r="Q58" s="137"/>
      <c r="R58" s="137"/>
      <c r="S58" s="137"/>
      <c r="T58" s="137"/>
      <c r="U58" s="137"/>
      <c r="V58" s="137"/>
      <c r="W58" s="137"/>
      <c r="X58" s="137"/>
      <c r="Y58" s="134"/>
      <c r="Z58" s="136"/>
      <c r="AA58" s="136"/>
      <c r="AB58" s="149"/>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row>
    <row r="59" spans="1:55" s="137" customFormat="1">
      <c r="B59" s="179"/>
      <c r="C59" s="174"/>
      <c r="Y59" s="134"/>
      <c r="Z59" s="136"/>
      <c r="AA59" s="136"/>
      <c r="AB59" s="149"/>
    </row>
    <row r="60" spans="1:55" s="137" customFormat="1">
      <c r="B60" s="179"/>
      <c r="C60" s="174"/>
      <c r="Y60" s="134"/>
      <c r="Z60" s="136"/>
      <c r="AA60" s="136"/>
      <c r="AB60" s="149"/>
    </row>
    <row r="61" spans="1:55" s="137" customFormat="1">
      <c r="B61" s="179"/>
      <c r="C61" s="179"/>
      <c r="D61" s="130"/>
      <c r="E61" s="130"/>
      <c r="F61" s="130"/>
      <c r="G61" s="130"/>
      <c r="H61" s="130"/>
      <c r="I61" s="130"/>
      <c r="J61" s="130"/>
      <c r="K61" s="130"/>
      <c r="L61" s="130"/>
      <c r="M61" s="130"/>
      <c r="N61" s="130"/>
      <c r="O61" s="130"/>
      <c r="P61" s="130"/>
      <c r="Q61" s="130"/>
      <c r="R61" s="130"/>
      <c r="S61" s="130"/>
      <c r="T61" s="130"/>
      <c r="U61" s="130"/>
      <c r="V61" s="130"/>
      <c r="W61" s="130"/>
      <c r="X61" s="130"/>
      <c r="Y61" s="131"/>
      <c r="Z61" s="149"/>
      <c r="AA61" s="136"/>
      <c r="AB61" s="149"/>
    </row>
    <row r="62" spans="1:55" s="137" customFormat="1">
      <c r="B62" s="179"/>
      <c r="C62" s="179"/>
      <c r="D62" s="130"/>
      <c r="E62" s="130"/>
      <c r="F62" s="130"/>
      <c r="G62" s="130"/>
      <c r="H62" s="130"/>
      <c r="I62" s="130"/>
      <c r="J62" s="130"/>
      <c r="K62" s="130"/>
      <c r="L62" s="130"/>
      <c r="M62" s="130"/>
      <c r="N62" s="130"/>
      <c r="O62" s="130"/>
      <c r="P62" s="130"/>
      <c r="Q62" s="130"/>
      <c r="R62" s="130"/>
      <c r="S62" s="130"/>
      <c r="T62" s="130"/>
      <c r="U62" s="130"/>
      <c r="V62" s="130"/>
      <c r="W62" s="130"/>
      <c r="X62" s="130"/>
      <c r="Y62" s="131"/>
      <c r="Z62" s="149"/>
      <c r="AA62" s="136"/>
      <c r="AB62" s="149"/>
    </row>
    <row r="63" spans="1:55" s="137" customFormat="1">
      <c r="B63" s="179"/>
      <c r="C63" s="179"/>
      <c r="D63" s="130"/>
      <c r="E63" s="130"/>
      <c r="F63" s="130"/>
      <c r="G63" s="130"/>
      <c r="H63" s="130"/>
      <c r="I63" s="130"/>
      <c r="J63" s="130"/>
      <c r="K63" s="130"/>
      <c r="L63" s="130"/>
      <c r="M63" s="130"/>
      <c r="N63" s="130"/>
      <c r="O63" s="130"/>
      <c r="P63" s="130"/>
      <c r="Q63" s="130"/>
      <c r="R63" s="130"/>
      <c r="S63" s="130"/>
      <c r="T63" s="130"/>
      <c r="U63" s="130"/>
      <c r="V63" s="130"/>
      <c r="W63" s="130"/>
      <c r="X63" s="130"/>
      <c r="Y63" s="131"/>
      <c r="Z63" s="149"/>
      <c r="AA63" s="136"/>
      <c r="AB63" s="149"/>
    </row>
    <row r="64" spans="1:55" s="137" customFormat="1">
      <c r="B64" s="179"/>
      <c r="C64" s="179"/>
      <c r="D64" s="130"/>
      <c r="E64" s="130"/>
      <c r="F64" s="130"/>
      <c r="G64" s="130"/>
      <c r="H64" s="130"/>
      <c r="I64" s="130"/>
      <c r="J64" s="130"/>
      <c r="K64" s="130"/>
      <c r="L64" s="130"/>
      <c r="M64" s="130"/>
      <c r="N64" s="130"/>
      <c r="O64" s="130"/>
      <c r="P64" s="130"/>
      <c r="Q64" s="130"/>
      <c r="R64" s="130"/>
      <c r="S64" s="130"/>
      <c r="T64" s="130"/>
      <c r="U64" s="130"/>
      <c r="V64" s="130"/>
      <c r="W64" s="130"/>
      <c r="X64" s="130"/>
      <c r="Y64" s="131"/>
      <c r="Z64" s="149"/>
      <c r="AA64" s="136"/>
      <c r="AB64" s="149"/>
    </row>
    <row r="65" spans="2:28" s="137" customFormat="1">
      <c r="B65" s="179"/>
      <c r="C65" s="179"/>
      <c r="D65" s="130"/>
      <c r="E65" s="130"/>
      <c r="F65" s="130"/>
      <c r="G65" s="130"/>
      <c r="H65" s="130"/>
      <c r="I65" s="130"/>
      <c r="J65" s="130"/>
      <c r="K65" s="130"/>
      <c r="L65" s="130"/>
      <c r="M65" s="130"/>
      <c r="N65" s="130"/>
      <c r="O65" s="130"/>
      <c r="P65" s="130"/>
      <c r="Q65" s="130"/>
      <c r="R65" s="130"/>
      <c r="S65" s="130"/>
      <c r="T65" s="130"/>
      <c r="U65" s="130"/>
      <c r="V65" s="130"/>
      <c r="W65" s="130"/>
      <c r="X65" s="130"/>
      <c r="Y65" s="131"/>
      <c r="Z65" s="149"/>
      <c r="AA65" s="136"/>
      <c r="AB65" s="149"/>
    </row>
    <row r="66" spans="2:28" s="137" customFormat="1">
      <c r="B66" s="179"/>
      <c r="C66" s="179"/>
      <c r="D66" s="130"/>
      <c r="E66" s="130"/>
      <c r="F66" s="130"/>
      <c r="G66" s="130"/>
      <c r="H66" s="130"/>
      <c r="I66" s="130"/>
      <c r="J66" s="130"/>
      <c r="K66" s="130"/>
      <c r="L66" s="130"/>
      <c r="M66" s="130"/>
      <c r="N66" s="130"/>
      <c r="O66" s="130"/>
      <c r="P66" s="130"/>
      <c r="Q66" s="130"/>
      <c r="R66" s="130"/>
      <c r="S66" s="130"/>
      <c r="T66" s="130"/>
      <c r="U66" s="130"/>
      <c r="V66" s="130"/>
      <c r="W66" s="130"/>
      <c r="X66" s="130"/>
      <c r="Y66" s="131"/>
      <c r="Z66" s="149"/>
      <c r="AA66" s="136"/>
      <c r="AB66" s="149"/>
    </row>
    <row r="67" spans="2:28" s="137" customFormat="1">
      <c r="B67" s="179"/>
      <c r="C67" s="179"/>
      <c r="D67" s="130"/>
      <c r="E67" s="130"/>
      <c r="F67" s="130"/>
      <c r="G67" s="130"/>
      <c r="H67" s="130"/>
      <c r="I67" s="130"/>
      <c r="J67" s="130"/>
      <c r="K67" s="130"/>
      <c r="L67" s="130"/>
      <c r="M67" s="130"/>
      <c r="N67" s="130"/>
      <c r="O67" s="130"/>
      <c r="P67" s="130"/>
      <c r="Q67" s="130"/>
      <c r="R67" s="130"/>
      <c r="S67" s="130"/>
      <c r="T67" s="130"/>
      <c r="U67" s="130"/>
      <c r="V67" s="130"/>
      <c r="W67" s="130"/>
      <c r="X67" s="130"/>
      <c r="Y67" s="131"/>
      <c r="Z67" s="149"/>
      <c r="AA67" s="136"/>
      <c r="AB67" s="149"/>
    </row>
    <row r="68" spans="2:28" s="137" customFormat="1">
      <c r="B68" s="179"/>
      <c r="C68" s="179"/>
      <c r="D68" s="130"/>
      <c r="E68" s="130"/>
      <c r="F68" s="130"/>
      <c r="G68" s="130"/>
      <c r="H68" s="130"/>
      <c r="I68" s="130"/>
      <c r="J68" s="130"/>
      <c r="K68" s="130"/>
      <c r="L68" s="130"/>
      <c r="M68" s="130"/>
      <c r="N68" s="130"/>
      <c r="O68" s="130"/>
      <c r="P68" s="130"/>
      <c r="Q68" s="130"/>
      <c r="R68" s="130"/>
      <c r="S68" s="130"/>
      <c r="T68" s="130"/>
      <c r="U68" s="130"/>
      <c r="V68" s="130"/>
      <c r="W68" s="130"/>
      <c r="X68" s="130"/>
      <c r="Y68" s="131"/>
      <c r="Z68" s="149"/>
      <c r="AA68" s="136"/>
      <c r="AB68" s="149"/>
    </row>
    <row r="69" spans="2:28" s="137" customFormat="1">
      <c r="B69" s="179"/>
      <c r="C69" s="179"/>
      <c r="D69" s="130"/>
      <c r="E69" s="130"/>
      <c r="F69" s="130"/>
      <c r="G69" s="130"/>
      <c r="H69" s="130"/>
      <c r="I69" s="130"/>
      <c r="J69" s="130"/>
      <c r="K69" s="130"/>
      <c r="L69" s="130"/>
      <c r="M69" s="130"/>
      <c r="N69" s="130"/>
      <c r="O69" s="130"/>
      <c r="P69" s="130"/>
      <c r="Q69" s="130"/>
      <c r="R69" s="130"/>
      <c r="S69" s="130"/>
      <c r="T69" s="130"/>
      <c r="U69" s="130"/>
      <c r="V69" s="130"/>
      <c r="W69" s="130"/>
      <c r="X69" s="130"/>
      <c r="Y69" s="131"/>
      <c r="Z69" s="149"/>
      <c r="AA69" s="136"/>
      <c r="AB69" s="149"/>
    </row>
    <row r="70" spans="2:28" s="137" customFormat="1">
      <c r="B70" s="179"/>
      <c r="C70" s="179"/>
      <c r="D70" s="130"/>
      <c r="E70" s="130"/>
      <c r="F70" s="130"/>
      <c r="G70" s="130"/>
      <c r="H70" s="130"/>
      <c r="I70" s="130"/>
      <c r="J70" s="130"/>
      <c r="K70" s="130"/>
      <c r="L70" s="130"/>
      <c r="M70" s="130"/>
      <c r="N70" s="130"/>
      <c r="O70" s="130"/>
      <c r="P70" s="130"/>
      <c r="Q70" s="130"/>
      <c r="R70" s="130"/>
      <c r="S70" s="130"/>
      <c r="T70" s="130"/>
      <c r="U70" s="130"/>
      <c r="V70" s="130"/>
      <c r="W70" s="130"/>
      <c r="X70" s="130"/>
      <c r="Y70" s="131"/>
      <c r="Z70" s="149"/>
      <c r="AA70" s="136"/>
      <c r="AB70" s="149"/>
    </row>
    <row r="71" spans="2:28" s="137" customFormat="1">
      <c r="B71" s="179"/>
      <c r="C71" s="179"/>
      <c r="D71" s="130"/>
      <c r="E71" s="130"/>
      <c r="F71" s="130"/>
      <c r="G71" s="130"/>
      <c r="H71" s="130"/>
      <c r="I71" s="130"/>
      <c r="J71" s="130"/>
      <c r="K71" s="130"/>
      <c r="L71" s="130"/>
      <c r="M71" s="130"/>
      <c r="N71" s="130"/>
      <c r="O71" s="130"/>
      <c r="P71" s="130"/>
      <c r="Q71" s="130"/>
      <c r="R71" s="130"/>
      <c r="S71" s="130"/>
      <c r="T71" s="130"/>
      <c r="U71" s="130"/>
      <c r="V71" s="130"/>
      <c r="W71" s="130"/>
      <c r="X71" s="130"/>
      <c r="Y71" s="131"/>
      <c r="Z71" s="149"/>
      <c r="AA71" s="136"/>
      <c r="AB71" s="149"/>
    </row>
    <row r="72" spans="2:28" s="137" customFormat="1">
      <c r="B72" s="179"/>
      <c r="C72" s="179"/>
      <c r="D72" s="130"/>
      <c r="E72" s="130"/>
      <c r="F72" s="130"/>
      <c r="G72" s="130"/>
      <c r="H72" s="130"/>
      <c r="I72" s="130"/>
      <c r="J72" s="130"/>
      <c r="K72" s="130"/>
      <c r="L72" s="130"/>
      <c r="M72" s="130"/>
      <c r="N72" s="130"/>
      <c r="O72" s="130"/>
      <c r="P72" s="130"/>
      <c r="Q72" s="130"/>
      <c r="R72" s="130"/>
      <c r="S72" s="130"/>
      <c r="T72" s="130"/>
      <c r="U72" s="130"/>
      <c r="V72" s="130"/>
      <c r="W72" s="130"/>
      <c r="X72" s="130"/>
      <c r="Y72" s="131"/>
      <c r="Z72" s="149"/>
      <c r="AA72" s="136"/>
      <c r="AB72" s="149"/>
    </row>
    <row r="73" spans="2:28" s="137" customFormat="1">
      <c r="B73" s="179"/>
      <c r="C73" s="179"/>
      <c r="D73" s="130"/>
      <c r="E73" s="130"/>
      <c r="F73" s="130"/>
      <c r="G73" s="130"/>
      <c r="H73" s="130"/>
      <c r="I73" s="130"/>
      <c r="J73" s="130"/>
      <c r="K73" s="130"/>
      <c r="L73" s="130"/>
      <c r="M73" s="130"/>
      <c r="N73" s="130"/>
      <c r="O73" s="130"/>
      <c r="P73" s="130"/>
      <c r="Q73" s="130"/>
      <c r="R73" s="130"/>
      <c r="S73" s="130"/>
      <c r="T73" s="130"/>
      <c r="U73" s="130"/>
      <c r="V73" s="130"/>
      <c r="W73" s="130"/>
      <c r="X73" s="130"/>
      <c r="Y73" s="131"/>
      <c r="Z73" s="149"/>
      <c r="AA73" s="136"/>
      <c r="AB73" s="149"/>
    </row>
    <row r="74" spans="2:28" s="137" customFormat="1">
      <c r="B74" s="179"/>
      <c r="C74" s="179"/>
      <c r="D74" s="130"/>
      <c r="E74" s="130"/>
      <c r="F74" s="130"/>
      <c r="G74" s="130"/>
      <c r="H74" s="130"/>
      <c r="I74" s="130"/>
      <c r="J74" s="130"/>
      <c r="K74" s="130"/>
      <c r="L74" s="130"/>
      <c r="M74" s="130"/>
      <c r="N74" s="130"/>
      <c r="O74" s="130"/>
      <c r="P74" s="130"/>
      <c r="Q74" s="130"/>
      <c r="R74" s="130"/>
      <c r="S74" s="130"/>
      <c r="T74" s="130"/>
      <c r="U74" s="130"/>
      <c r="V74" s="130"/>
      <c r="W74" s="130"/>
      <c r="X74" s="130"/>
      <c r="Y74" s="131"/>
      <c r="Z74" s="149"/>
      <c r="AA74" s="136"/>
      <c r="AB74" s="149"/>
    </row>
    <row r="75" spans="2:28" s="137" customFormat="1">
      <c r="B75" s="179"/>
      <c r="C75" s="179"/>
      <c r="D75" s="130"/>
      <c r="E75" s="130"/>
      <c r="F75" s="130"/>
      <c r="G75" s="130"/>
      <c r="H75" s="130"/>
      <c r="I75" s="130"/>
      <c r="J75" s="130"/>
      <c r="K75" s="130"/>
      <c r="L75" s="130"/>
      <c r="M75" s="130"/>
      <c r="N75" s="130"/>
      <c r="O75" s="130"/>
      <c r="P75" s="130"/>
      <c r="Q75" s="130"/>
      <c r="R75" s="130"/>
      <c r="S75" s="130"/>
      <c r="T75" s="130"/>
      <c r="U75" s="130"/>
      <c r="V75" s="130"/>
      <c r="W75" s="130"/>
      <c r="X75" s="130"/>
      <c r="Y75" s="131"/>
      <c r="Z75" s="149"/>
      <c r="AA75" s="136"/>
      <c r="AB75" s="149"/>
    </row>
    <row r="76" spans="2:28" s="137" customFormat="1">
      <c r="B76" s="179"/>
      <c r="C76" s="179"/>
      <c r="D76" s="130"/>
      <c r="E76" s="130"/>
      <c r="F76" s="130"/>
      <c r="G76" s="130"/>
      <c r="H76" s="130"/>
      <c r="I76" s="130"/>
      <c r="J76" s="130"/>
      <c r="K76" s="130"/>
      <c r="L76" s="130"/>
      <c r="M76" s="130"/>
      <c r="N76" s="130"/>
      <c r="O76" s="130"/>
      <c r="P76" s="130"/>
      <c r="Q76" s="130"/>
      <c r="R76" s="130"/>
      <c r="S76" s="130"/>
      <c r="T76" s="130"/>
      <c r="U76" s="130"/>
      <c r="V76" s="130"/>
      <c r="W76" s="130"/>
      <c r="X76" s="130"/>
      <c r="Y76" s="131"/>
      <c r="Z76" s="149"/>
      <c r="AA76" s="136"/>
      <c r="AB76" s="149"/>
    </row>
    <row r="77" spans="2:28" s="137" customFormat="1">
      <c r="B77" s="179"/>
      <c r="C77" s="179"/>
      <c r="D77" s="130"/>
      <c r="E77" s="130"/>
      <c r="F77" s="130"/>
      <c r="G77" s="130"/>
      <c r="H77" s="130"/>
      <c r="I77" s="130"/>
      <c r="J77" s="130"/>
      <c r="K77" s="130"/>
      <c r="L77" s="130"/>
      <c r="M77" s="130"/>
      <c r="N77" s="130"/>
      <c r="O77" s="130"/>
      <c r="P77" s="130"/>
      <c r="Q77" s="130"/>
      <c r="R77" s="130"/>
      <c r="S77" s="130"/>
      <c r="T77" s="130"/>
      <c r="U77" s="130"/>
      <c r="V77" s="130"/>
      <c r="W77" s="130"/>
      <c r="X77" s="130"/>
      <c r="Y77" s="131"/>
      <c r="Z77" s="149"/>
      <c r="AA77" s="136"/>
      <c r="AB77" s="149"/>
    </row>
    <row r="78" spans="2:28" s="137" customFormat="1">
      <c r="B78" s="179"/>
      <c r="C78" s="179"/>
      <c r="D78" s="130"/>
      <c r="E78" s="130"/>
      <c r="F78" s="130"/>
      <c r="G78" s="130"/>
      <c r="H78" s="130"/>
      <c r="I78" s="130"/>
      <c r="J78" s="130"/>
      <c r="K78" s="130"/>
      <c r="L78" s="130"/>
      <c r="M78" s="130"/>
      <c r="N78" s="130"/>
      <c r="O78" s="130"/>
      <c r="P78" s="130"/>
      <c r="Q78" s="130"/>
      <c r="R78" s="130"/>
      <c r="S78" s="130"/>
      <c r="T78" s="130"/>
      <c r="U78" s="130"/>
      <c r="V78" s="130"/>
      <c r="W78" s="130"/>
      <c r="X78" s="130"/>
      <c r="Y78" s="131"/>
      <c r="Z78" s="149"/>
      <c r="AA78" s="136"/>
      <c r="AB78" s="149"/>
    </row>
    <row r="79" spans="2:28" s="137" customFormat="1">
      <c r="B79" s="179"/>
      <c r="C79" s="179"/>
      <c r="D79" s="130"/>
      <c r="E79" s="130"/>
      <c r="F79" s="130"/>
      <c r="G79" s="130"/>
      <c r="H79" s="130"/>
      <c r="I79" s="130"/>
      <c r="J79" s="130"/>
      <c r="K79" s="130"/>
      <c r="L79" s="130"/>
      <c r="M79" s="130"/>
      <c r="N79" s="130"/>
      <c r="O79" s="130"/>
      <c r="P79" s="130"/>
      <c r="Q79" s="130"/>
      <c r="R79" s="130"/>
      <c r="S79" s="130"/>
      <c r="T79" s="130"/>
      <c r="U79" s="130"/>
      <c r="V79" s="130"/>
      <c r="W79" s="130"/>
      <c r="X79" s="130"/>
      <c r="Y79" s="131"/>
      <c r="Z79" s="149"/>
      <c r="AA79" s="136"/>
      <c r="AB79" s="149"/>
    </row>
    <row r="80" spans="2:28" s="137" customFormat="1">
      <c r="B80" s="179"/>
      <c r="C80" s="179"/>
      <c r="D80" s="130"/>
      <c r="E80" s="130"/>
      <c r="F80" s="130"/>
      <c r="G80" s="130"/>
      <c r="H80" s="130"/>
      <c r="I80" s="130"/>
      <c r="J80" s="130"/>
      <c r="K80" s="130"/>
      <c r="L80" s="130"/>
      <c r="M80" s="130"/>
      <c r="N80" s="130"/>
      <c r="O80" s="130"/>
      <c r="P80" s="130"/>
      <c r="Q80" s="130"/>
      <c r="R80" s="130"/>
      <c r="S80" s="130"/>
      <c r="T80" s="130"/>
      <c r="U80" s="130"/>
      <c r="V80" s="130"/>
      <c r="W80" s="130"/>
      <c r="X80" s="130"/>
      <c r="Y80" s="131"/>
      <c r="Z80" s="149"/>
      <c r="AA80" s="136"/>
      <c r="AB80" s="149"/>
    </row>
    <row r="81" spans="2:28" s="137" customFormat="1">
      <c r="B81" s="179"/>
      <c r="C81" s="179"/>
      <c r="D81" s="130"/>
      <c r="E81" s="130"/>
      <c r="F81" s="130"/>
      <c r="G81" s="130"/>
      <c r="H81" s="130"/>
      <c r="I81" s="130"/>
      <c r="J81" s="130"/>
      <c r="K81" s="130"/>
      <c r="L81" s="130"/>
      <c r="M81" s="130"/>
      <c r="N81" s="130"/>
      <c r="O81" s="130"/>
      <c r="P81" s="130"/>
      <c r="Q81" s="130"/>
      <c r="R81" s="130"/>
      <c r="S81" s="130"/>
      <c r="T81" s="130"/>
      <c r="U81" s="130"/>
      <c r="V81" s="130"/>
      <c r="W81" s="130"/>
      <c r="X81" s="130"/>
      <c r="Y81" s="131"/>
      <c r="Z81" s="149"/>
      <c r="AA81" s="136"/>
      <c r="AB81" s="149"/>
    </row>
    <row r="82" spans="2:28" s="137" customFormat="1">
      <c r="B82" s="179"/>
      <c r="C82" s="179"/>
      <c r="D82" s="130"/>
      <c r="E82" s="130"/>
      <c r="F82" s="130"/>
      <c r="G82" s="130"/>
      <c r="H82" s="130"/>
      <c r="I82" s="130"/>
      <c r="J82" s="130"/>
      <c r="K82" s="130"/>
      <c r="L82" s="130"/>
      <c r="M82" s="130"/>
      <c r="N82" s="130"/>
      <c r="O82" s="130"/>
      <c r="P82" s="130"/>
      <c r="Q82" s="130"/>
      <c r="R82" s="130"/>
      <c r="S82" s="130"/>
      <c r="T82" s="130"/>
      <c r="U82" s="130"/>
      <c r="V82" s="130"/>
      <c r="W82" s="130"/>
      <c r="X82" s="130"/>
      <c r="Y82" s="131"/>
      <c r="Z82" s="149"/>
      <c r="AA82" s="136"/>
      <c r="AB82" s="149"/>
    </row>
    <row r="83" spans="2:28" s="137" customFormat="1">
      <c r="B83" s="179"/>
      <c r="C83" s="179"/>
      <c r="D83" s="130"/>
      <c r="E83" s="130"/>
      <c r="F83" s="130"/>
      <c r="G83" s="130"/>
      <c r="H83" s="130"/>
      <c r="I83" s="130"/>
      <c r="J83" s="130"/>
      <c r="K83" s="130"/>
      <c r="L83" s="130"/>
      <c r="M83" s="130"/>
      <c r="N83" s="130"/>
      <c r="O83" s="130"/>
      <c r="P83" s="130"/>
      <c r="Q83" s="130"/>
      <c r="R83" s="130"/>
      <c r="S83" s="130"/>
      <c r="T83" s="130"/>
      <c r="U83" s="130"/>
      <c r="V83" s="130"/>
      <c r="W83" s="130"/>
      <c r="X83" s="130"/>
      <c r="Y83" s="131"/>
      <c r="Z83" s="149"/>
      <c r="AA83" s="136"/>
      <c r="AB83" s="149"/>
    </row>
    <row r="84" spans="2:28" s="137" customFormat="1">
      <c r="B84" s="179"/>
      <c r="C84" s="179"/>
      <c r="D84" s="130"/>
      <c r="E84" s="130"/>
      <c r="F84" s="130"/>
      <c r="G84" s="130"/>
      <c r="H84" s="130"/>
      <c r="I84" s="130"/>
      <c r="J84" s="130"/>
      <c r="K84" s="130"/>
      <c r="L84" s="130"/>
      <c r="M84" s="130"/>
      <c r="N84" s="130"/>
      <c r="O84" s="130"/>
      <c r="P84" s="130"/>
      <c r="Q84" s="130"/>
      <c r="R84" s="130"/>
      <c r="S84" s="130"/>
      <c r="T84" s="130"/>
      <c r="U84" s="130"/>
      <c r="V84" s="130"/>
      <c r="W84" s="130"/>
      <c r="X84" s="130"/>
      <c r="Y84" s="131"/>
      <c r="Z84" s="149"/>
      <c r="AA84" s="136"/>
      <c r="AB84" s="149"/>
    </row>
    <row r="85" spans="2:28" s="137" customFormat="1">
      <c r="B85" s="179"/>
      <c r="C85" s="179"/>
      <c r="D85" s="130"/>
      <c r="E85" s="130"/>
      <c r="F85" s="130"/>
      <c r="G85" s="130"/>
      <c r="H85" s="130"/>
      <c r="I85" s="130"/>
      <c r="J85" s="130"/>
      <c r="K85" s="130"/>
      <c r="L85" s="130"/>
      <c r="M85" s="130"/>
      <c r="N85" s="130"/>
      <c r="O85" s="130"/>
      <c r="P85" s="130"/>
      <c r="Q85" s="130"/>
      <c r="R85" s="130"/>
      <c r="S85" s="130"/>
      <c r="T85" s="130"/>
      <c r="U85" s="130"/>
      <c r="V85" s="130"/>
      <c r="W85" s="130"/>
      <c r="X85" s="130"/>
      <c r="Y85" s="131"/>
      <c r="Z85" s="149"/>
      <c r="AA85" s="136"/>
      <c r="AB85" s="149"/>
    </row>
    <row r="86" spans="2:28" s="137" customFormat="1">
      <c r="B86" s="179"/>
      <c r="C86" s="179"/>
      <c r="D86" s="130"/>
      <c r="E86" s="130"/>
      <c r="F86" s="130"/>
      <c r="G86" s="130"/>
      <c r="H86" s="130"/>
      <c r="I86" s="130"/>
      <c r="J86" s="130"/>
      <c r="K86" s="130"/>
      <c r="L86" s="130"/>
      <c r="M86" s="130"/>
      <c r="N86" s="130"/>
      <c r="O86" s="130"/>
      <c r="P86" s="130"/>
      <c r="Q86" s="130"/>
      <c r="R86" s="130"/>
      <c r="S86" s="130"/>
      <c r="T86" s="130"/>
      <c r="U86" s="130"/>
      <c r="V86" s="130"/>
      <c r="W86" s="130"/>
      <c r="X86" s="130"/>
      <c r="Y86" s="131"/>
      <c r="Z86" s="149"/>
      <c r="AA86" s="136"/>
      <c r="AB86" s="149"/>
    </row>
    <row r="87" spans="2:28" s="137" customFormat="1">
      <c r="B87" s="179"/>
      <c r="C87" s="179"/>
      <c r="D87" s="130"/>
      <c r="E87" s="130"/>
      <c r="F87" s="130"/>
      <c r="G87" s="130"/>
      <c r="H87" s="130"/>
      <c r="I87" s="130"/>
      <c r="J87" s="130"/>
      <c r="K87" s="130"/>
      <c r="L87" s="130"/>
      <c r="M87" s="130"/>
      <c r="N87" s="130"/>
      <c r="O87" s="130"/>
      <c r="P87" s="130"/>
      <c r="Q87" s="130"/>
      <c r="R87" s="130"/>
      <c r="S87" s="130"/>
      <c r="T87" s="130"/>
      <c r="U87" s="130"/>
      <c r="V87" s="130"/>
      <c r="W87" s="130"/>
      <c r="X87" s="130"/>
      <c r="Y87" s="131"/>
      <c r="Z87" s="149"/>
      <c r="AA87" s="136"/>
      <c r="AB87" s="149"/>
    </row>
    <row r="88" spans="2:28" s="137" customFormat="1">
      <c r="B88" s="179"/>
      <c r="C88" s="179"/>
      <c r="D88" s="130"/>
      <c r="E88" s="130"/>
      <c r="F88" s="130"/>
      <c r="G88" s="130"/>
      <c r="H88" s="130"/>
      <c r="I88" s="130"/>
      <c r="J88" s="130"/>
      <c r="K88" s="130"/>
      <c r="L88" s="130"/>
      <c r="M88" s="130"/>
      <c r="N88" s="130"/>
      <c r="O88" s="130"/>
      <c r="P88" s="130"/>
      <c r="Q88" s="130"/>
      <c r="R88" s="130"/>
      <c r="S88" s="130"/>
      <c r="T88" s="130"/>
      <c r="U88" s="130"/>
      <c r="V88" s="130"/>
      <c r="W88" s="130"/>
      <c r="X88" s="130"/>
      <c r="Y88" s="131"/>
      <c r="Z88" s="149"/>
      <c r="AA88" s="136"/>
      <c r="AB88" s="149"/>
    </row>
    <row r="89" spans="2:28" s="137" customFormat="1">
      <c r="B89" s="179"/>
      <c r="C89" s="179"/>
      <c r="D89" s="130"/>
      <c r="E89" s="130"/>
      <c r="F89" s="130"/>
      <c r="G89" s="130"/>
      <c r="H89" s="130"/>
      <c r="I89" s="130"/>
      <c r="J89" s="130"/>
      <c r="K89" s="130"/>
      <c r="L89" s="130"/>
      <c r="M89" s="130"/>
      <c r="N89" s="130"/>
      <c r="O89" s="130"/>
      <c r="P89" s="130"/>
      <c r="Q89" s="130"/>
      <c r="R89" s="130"/>
      <c r="S89" s="130"/>
      <c r="T89" s="130"/>
      <c r="U89" s="130"/>
      <c r="V89" s="130"/>
      <c r="W89" s="130"/>
      <c r="X89" s="130"/>
      <c r="Y89" s="131"/>
      <c r="Z89" s="149"/>
      <c r="AA89" s="136"/>
      <c r="AB89" s="149"/>
    </row>
    <row r="90" spans="2:28" s="137" customFormat="1">
      <c r="B90" s="179"/>
      <c r="C90" s="179"/>
      <c r="D90" s="130"/>
      <c r="E90" s="130"/>
      <c r="F90" s="130"/>
      <c r="G90" s="130"/>
      <c r="H90" s="130"/>
      <c r="I90" s="130"/>
      <c r="J90" s="130"/>
      <c r="K90" s="130"/>
      <c r="L90" s="130"/>
      <c r="M90" s="130"/>
      <c r="N90" s="130"/>
      <c r="O90" s="130"/>
      <c r="P90" s="130"/>
      <c r="Q90" s="130"/>
      <c r="R90" s="130"/>
      <c r="S90" s="130"/>
      <c r="T90" s="130"/>
      <c r="U90" s="130"/>
      <c r="V90" s="130"/>
      <c r="W90" s="130"/>
      <c r="X90" s="130"/>
      <c r="Y90" s="131"/>
      <c r="Z90" s="149"/>
      <c r="AA90" s="136"/>
      <c r="AB90" s="149"/>
    </row>
    <row r="91" spans="2:28" s="137" customFormat="1">
      <c r="B91" s="179"/>
      <c r="C91" s="179"/>
      <c r="D91" s="130"/>
      <c r="E91" s="130"/>
      <c r="F91" s="130"/>
      <c r="G91" s="130"/>
      <c r="H91" s="130"/>
      <c r="I91" s="130"/>
      <c r="J91" s="130"/>
      <c r="K91" s="130"/>
      <c r="L91" s="130"/>
      <c r="M91" s="130"/>
      <c r="N91" s="130"/>
      <c r="O91" s="130"/>
      <c r="P91" s="130"/>
      <c r="Q91" s="130"/>
      <c r="R91" s="130"/>
      <c r="S91" s="130"/>
      <c r="T91" s="130"/>
      <c r="U91" s="130"/>
      <c r="V91" s="130"/>
      <c r="W91" s="130"/>
      <c r="X91" s="130"/>
      <c r="Y91" s="131"/>
      <c r="Z91" s="149"/>
      <c r="AA91" s="136"/>
      <c r="AB91" s="149"/>
    </row>
    <row r="92" spans="2:28" s="137" customFormat="1">
      <c r="B92" s="179"/>
      <c r="C92" s="179"/>
      <c r="D92" s="130"/>
      <c r="E92" s="130"/>
      <c r="F92" s="130"/>
      <c r="G92" s="130"/>
      <c r="H92" s="130"/>
      <c r="I92" s="130"/>
      <c r="J92" s="130"/>
      <c r="K92" s="130"/>
      <c r="L92" s="130"/>
      <c r="M92" s="130"/>
      <c r="N92" s="130"/>
      <c r="O92" s="130"/>
      <c r="P92" s="130"/>
      <c r="Q92" s="130"/>
      <c r="R92" s="130"/>
      <c r="S92" s="130"/>
      <c r="T92" s="130"/>
      <c r="U92" s="130"/>
      <c r="V92" s="130"/>
      <c r="W92" s="130"/>
      <c r="X92" s="130"/>
      <c r="Y92" s="131"/>
      <c r="Z92" s="149"/>
      <c r="AA92" s="136"/>
      <c r="AB92" s="149"/>
    </row>
    <row r="93" spans="2:28" s="137" customFormat="1">
      <c r="B93" s="179"/>
      <c r="C93" s="179"/>
      <c r="D93" s="130"/>
      <c r="E93" s="130"/>
      <c r="F93" s="130"/>
      <c r="G93" s="130"/>
      <c r="H93" s="130"/>
      <c r="I93" s="130"/>
      <c r="J93" s="130"/>
      <c r="K93" s="130"/>
      <c r="L93" s="130"/>
      <c r="M93" s="130"/>
      <c r="N93" s="130"/>
      <c r="O93" s="130"/>
      <c r="P93" s="130"/>
      <c r="Q93" s="130"/>
      <c r="R93" s="130"/>
      <c r="S93" s="130"/>
      <c r="T93" s="130"/>
      <c r="U93" s="130"/>
      <c r="V93" s="130"/>
      <c r="W93" s="130"/>
      <c r="X93" s="130"/>
      <c r="Y93" s="131"/>
      <c r="Z93" s="149"/>
      <c r="AA93" s="136"/>
      <c r="AB93" s="149"/>
    </row>
    <row r="94" spans="2:28" s="137" customFormat="1">
      <c r="B94" s="179"/>
      <c r="C94" s="179"/>
      <c r="D94" s="130"/>
      <c r="E94" s="130"/>
      <c r="F94" s="130"/>
      <c r="G94" s="130"/>
      <c r="H94" s="130"/>
      <c r="I94" s="130"/>
      <c r="J94" s="130"/>
      <c r="K94" s="130"/>
      <c r="L94" s="130"/>
      <c r="M94" s="130"/>
      <c r="N94" s="130"/>
      <c r="O94" s="130"/>
      <c r="P94" s="130"/>
      <c r="Q94" s="130"/>
      <c r="R94" s="130"/>
      <c r="S94" s="130"/>
      <c r="T94" s="130"/>
      <c r="U94" s="130"/>
      <c r="V94" s="130"/>
      <c r="W94" s="130"/>
      <c r="X94" s="130"/>
      <c r="Y94" s="131"/>
      <c r="Z94" s="149"/>
      <c r="AA94" s="136"/>
      <c r="AB94" s="149"/>
    </row>
    <row r="95" spans="2:28" s="137" customFormat="1">
      <c r="B95" s="179"/>
      <c r="C95" s="179"/>
      <c r="D95" s="130"/>
      <c r="E95" s="130"/>
      <c r="F95" s="130"/>
      <c r="G95" s="130"/>
      <c r="H95" s="130"/>
      <c r="I95" s="130"/>
      <c r="J95" s="130"/>
      <c r="K95" s="130"/>
      <c r="L95" s="130"/>
      <c r="M95" s="130"/>
      <c r="N95" s="130"/>
      <c r="O95" s="130"/>
      <c r="P95" s="130"/>
      <c r="Q95" s="130"/>
      <c r="R95" s="130"/>
      <c r="S95" s="130"/>
      <c r="T95" s="130"/>
      <c r="U95" s="130"/>
      <c r="V95" s="130"/>
      <c r="W95" s="130"/>
      <c r="X95" s="130"/>
      <c r="Y95" s="131"/>
      <c r="Z95" s="149"/>
      <c r="AA95" s="136"/>
      <c r="AB95" s="149"/>
    </row>
    <row r="96" spans="2:28" s="137" customFormat="1">
      <c r="B96" s="179"/>
      <c r="C96" s="179"/>
      <c r="D96" s="130"/>
      <c r="E96" s="130"/>
      <c r="F96" s="130"/>
      <c r="G96" s="130"/>
      <c r="H96" s="130"/>
      <c r="I96" s="130"/>
      <c r="J96" s="130"/>
      <c r="K96" s="130"/>
      <c r="L96" s="130"/>
      <c r="M96" s="130"/>
      <c r="N96" s="130"/>
      <c r="O96" s="130"/>
      <c r="P96" s="130"/>
      <c r="Q96" s="130"/>
      <c r="R96" s="130"/>
      <c r="S96" s="130"/>
      <c r="T96" s="130"/>
      <c r="U96" s="130"/>
      <c r="V96" s="130"/>
      <c r="W96" s="130"/>
      <c r="X96" s="130"/>
      <c r="Y96" s="131"/>
      <c r="Z96" s="149"/>
      <c r="AA96" s="136"/>
      <c r="AB96" s="149"/>
    </row>
    <row r="97" spans="2:28" s="137" customFormat="1">
      <c r="B97" s="179"/>
      <c r="C97" s="179"/>
      <c r="D97" s="130"/>
      <c r="E97" s="130"/>
      <c r="F97" s="130"/>
      <c r="G97" s="130"/>
      <c r="H97" s="130"/>
      <c r="I97" s="130"/>
      <c r="J97" s="130"/>
      <c r="K97" s="130"/>
      <c r="L97" s="130"/>
      <c r="M97" s="130"/>
      <c r="N97" s="130"/>
      <c r="O97" s="130"/>
      <c r="P97" s="130"/>
      <c r="Q97" s="130"/>
      <c r="R97" s="130"/>
      <c r="S97" s="130"/>
      <c r="T97" s="130"/>
      <c r="U97" s="130"/>
      <c r="V97" s="130"/>
      <c r="W97" s="130"/>
      <c r="X97" s="130"/>
      <c r="Y97" s="131"/>
      <c r="Z97" s="149"/>
      <c r="AA97" s="136"/>
      <c r="AB97" s="149"/>
    </row>
    <row r="98" spans="2:28" s="137" customFormat="1">
      <c r="B98" s="179"/>
      <c r="C98" s="179"/>
      <c r="D98" s="130"/>
      <c r="E98" s="130"/>
      <c r="F98" s="130"/>
      <c r="G98" s="130"/>
      <c r="H98" s="130"/>
      <c r="I98" s="130"/>
      <c r="J98" s="130"/>
      <c r="K98" s="130"/>
      <c r="L98" s="130"/>
      <c r="M98" s="130"/>
      <c r="N98" s="130"/>
      <c r="O98" s="130"/>
      <c r="P98" s="130"/>
      <c r="Q98" s="130"/>
      <c r="R98" s="130"/>
      <c r="S98" s="130"/>
      <c r="T98" s="130"/>
      <c r="U98" s="130"/>
      <c r="V98" s="130"/>
      <c r="W98" s="130"/>
      <c r="X98" s="130"/>
      <c r="Y98" s="131"/>
      <c r="Z98" s="149"/>
      <c r="AA98" s="136"/>
      <c r="AB98" s="149"/>
    </row>
    <row r="99" spans="2:28" s="137" customFormat="1">
      <c r="B99" s="179"/>
      <c r="C99" s="179"/>
      <c r="D99" s="130"/>
      <c r="E99" s="130"/>
      <c r="F99" s="130"/>
      <c r="G99" s="130"/>
      <c r="H99" s="130"/>
      <c r="I99" s="130"/>
      <c r="J99" s="130"/>
      <c r="K99" s="130"/>
      <c r="L99" s="130"/>
      <c r="M99" s="130"/>
      <c r="N99" s="130"/>
      <c r="O99" s="130"/>
      <c r="P99" s="130"/>
      <c r="Q99" s="130"/>
      <c r="R99" s="130"/>
      <c r="S99" s="130"/>
      <c r="T99" s="130"/>
      <c r="U99" s="130"/>
      <c r="V99" s="130"/>
      <c r="W99" s="130"/>
      <c r="X99" s="130"/>
      <c r="Y99" s="131"/>
      <c r="Z99" s="149"/>
      <c r="AA99" s="136"/>
      <c r="AB99" s="149"/>
    </row>
    <row r="100" spans="2:28" s="137" customFormat="1">
      <c r="B100" s="179"/>
      <c r="C100" s="179"/>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1"/>
      <c r="Z100" s="149"/>
      <c r="AA100" s="136"/>
      <c r="AB100" s="149"/>
    </row>
    <row r="101" spans="2:28" s="137" customFormat="1">
      <c r="B101" s="179"/>
      <c r="C101" s="179"/>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1"/>
      <c r="Z101" s="149"/>
      <c r="AA101" s="136"/>
      <c r="AB101" s="149"/>
    </row>
    <row r="102" spans="2:28" s="137" customFormat="1">
      <c r="B102" s="179"/>
      <c r="C102" s="179"/>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1"/>
      <c r="Z102" s="149"/>
      <c r="AA102" s="136"/>
      <c r="AB102" s="149"/>
    </row>
    <row r="103" spans="2:28" s="137" customFormat="1">
      <c r="B103" s="179"/>
      <c r="C103" s="179"/>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1"/>
      <c r="Z103" s="149"/>
      <c r="AA103" s="136"/>
      <c r="AB103" s="149"/>
    </row>
    <row r="104" spans="2:28" s="137" customFormat="1">
      <c r="B104" s="179"/>
      <c r="C104" s="179"/>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1"/>
      <c r="Z104" s="149"/>
      <c r="AA104" s="136"/>
      <c r="AB104" s="149"/>
    </row>
    <row r="105" spans="2:28" s="137" customFormat="1">
      <c r="B105" s="179"/>
      <c r="C105" s="179"/>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1"/>
      <c r="Z105" s="149"/>
      <c r="AA105" s="136"/>
      <c r="AB105" s="149"/>
    </row>
    <row r="106" spans="2:28" s="137" customFormat="1">
      <c r="B106" s="179"/>
      <c r="C106" s="179"/>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1"/>
      <c r="Z106" s="149"/>
      <c r="AA106" s="136"/>
      <c r="AB106" s="149"/>
    </row>
    <row r="107" spans="2:28" s="137" customFormat="1">
      <c r="B107" s="179"/>
      <c r="C107" s="179"/>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1"/>
      <c r="Z107" s="149"/>
      <c r="AA107" s="136"/>
      <c r="AB107" s="149"/>
    </row>
    <row r="108" spans="2:28" s="137" customFormat="1">
      <c r="B108" s="179"/>
      <c r="C108" s="179"/>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1"/>
      <c r="Z108" s="149"/>
      <c r="AA108" s="136"/>
      <c r="AB108" s="149"/>
    </row>
    <row r="109" spans="2:28" s="137" customFormat="1">
      <c r="B109" s="179"/>
      <c r="C109" s="179"/>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1"/>
      <c r="Z109" s="149"/>
      <c r="AA109" s="136"/>
      <c r="AB109" s="149"/>
    </row>
    <row r="110" spans="2:28" s="137" customFormat="1">
      <c r="B110" s="179"/>
      <c r="C110" s="179"/>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1"/>
      <c r="Z110" s="149"/>
      <c r="AA110" s="136"/>
      <c r="AB110" s="149"/>
    </row>
    <row r="111" spans="2:28" s="137" customFormat="1">
      <c r="B111" s="179"/>
      <c r="C111" s="179"/>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1"/>
      <c r="Z111" s="149"/>
      <c r="AA111" s="136"/>
      <c r="AB111" s="149"/>
    </row>
    <row r="112" spans="2:28" s="137" customFormat="1">
      <c r="B112" s="179"/>
      <c r="C112" s="179"/>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1"/>
      <c r="Z112" s="149"/>
      <c r="AA112" s="136"/>
      <c r="AB112" s="149"/>
    </row>
    <row r="113" spans="2:28" s="137" customFormat="1">
      <c r="B113" s="179"/>
      <c r="C113" s="179"/>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1"/>
      <c r="Z113" s="149"/>
      <c r="AA113" s="136"/>
      <c r="AB113" s="149"/>
    </row>
    <row r="114" spans="2:28" s="137" customFormat="1">
      <c r="B114" s="179"/>
      <c r="C114" s="179"/>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1"/>
      <c r="Z114" s="149"/>
      <c r="AA114" s="136"/>
      <c r="AB114" s="149"/>
    </row>
    <row r="115" spans="2:28" s="137" customFormat="1">
      <c r="B115" s="179"/>
      <c r="C115" s="179"/>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1"/>
      <c r="Z115" s="149"/>
      <c r="AA115" s="136"/>
      <c r="AB115" s="149"/>
    </row>
    <row r="116" spans="2:28" s="137" customFormat="1">
      <c r="B116" s="179"/>
      <c r="C116" s="179"/>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1"/>
      <c r="Z116" s="149"/>
      <c r="AA116" s="136"/>
      <c r="AB116" s="149"/>
    </row>
    <row r="117" spans="2:28" s="137" customFormat="1">
      <c r="B117" s="179"/>
      <c r="C117" s="179"/>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1"/>
      <c r="Z117" s="149"/>
      <c r="AA117" s="136"/>
      <c r="AB117" s="149"/>
    </row>
    <row r="118" spans="2:28" s="137" customFormat="1">
      <c r="B118" s="179"/>
      <c r="C118" s="179"/>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1"/>
      <c r="Z118" s="149"/>
      <c r="AA118" s="136"/>
      <c r="AB118" s="149"/>
    </row>
    <row r="119" spans="2:28" s="137" customFormat="1">
      <c r="B119" s="179"/>
      <c r="C119" s="179"/>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1"/>
      <c r="Z119" s="149"/>
      <c r="AA119" s="136"/>
      <c r="AB119" s="149"/>
    </row>
    <row r="120" spans="2:28" s="137" customFormat="1">
      <c r="B120" s="179"/>
      <c r="C120" s="179"/>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1"/>
      <c r="Z120" s="149"/>
      <c r="AA120" s="136"/>
      <c r="AB120" s="149"/>
    </row>
    <row r="121" spans="2:28" s="137" customFormat="1">
      <c r="B121" s="179"/>
      <c r="C121" s="179"/>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1"/>
      <c r="Z121" s="149"/>
      <c r="AA121" s="136"/>
      <c r="AB121" s="149"/>
    </row>
    <row r="122" spans="2:28" s="137" customFormat="1">
      <c r="B122" s="179"/>
      <c r="C122" s="179"/>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1"/>
      <c r="Z122" s="149"/>
      <c r="AA122" s="136"/>
      <c r="AB122" s="149"/>
    </row>
    <row r="123" spans="2:28" s="137" customFormat="1">
      <c r="B123" s="179"/>
      <c r="C123" s="179"/>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1"/>
      <c r="Z123" s="149"/>
      <c r="AA123" s="136"/>
      <c r="AB123" s="149"/>
    </row>
    <row r="124" spans="2:28" s="137" customFormat="1">
      <c r="B124" s="179"/>
      <c r="C124" s="179"/>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1"/>
      <c r="Z124" s="149"/>
      <c r="AA124" s="136"/>
      <c r="AB124" s="149"/>
    </row>
    <row r="125" spans="2:28" s="137" customFormat="1">
      <c r="B125" s="179"/>
      <c r="C125" s="179"/>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1"/>
      <c r="Z125" s="149"/>
      <c r="AA125" s="136"/>
      <c r="AB125" s="149"/>
    </row>
    <row r="126" spans="2:28" s="137" customFormat="1">
      <c r="B126" s="179"/>
      <c r="C126" s="179"/>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1"/>
      <c r="Z126" s="149"/>
      <c r="AA126" s="136"/>
      <c r="AB126" s="149"/>
    </row>
    <row r="127" spans="2:28" s="137" customFormat="1">
      <c r="B127" s="179"/>
      <c r="C127" s="179"/>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1"/>
      <c r="Z127" s="149"/>
      <c r="AA127" s="136"/>
      <c r="AB127" s="149"/>
    </row>
    <row r="128" spans="2:28" s="137" customFormat="1">
      <c r="B128" s="179"/>
      <c r="C128" s="179"/>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1"/>
      <c r="Z128" s="149"/>
      <c r="AA128" s="136"/>
      <c r="AB128" s="149"/>
    </row>
    <row r="129" spans="2:28" s="137" customFormat="1">
      <c r="B129" s="179"/>
      <c r="C129" s="179"/>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1"/>
      <c r="Z129" s="149"/>
      <c r="AA129" s="136"/>
      <c r="AB129" s="149"/>
    </row>
    <row r="130" spans="2:28" s="137" customFormat="1">
      <c r="B130" s="179"/>
      <c r="C130" s="179"/>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1"/>
      <c r="Z130" s="149"/>
      <c r="AA130" s="136"/>
      <c r="AB130" s="149"/>
    </row>
    <row r="131" spans="2:28" s="137" customFormat="1">
      <c r="B131" s="179"/>
      <c r="C131" s="179"/>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1"/>
      <c r="Z131" s="149"/>
      <c r="AA131" s="136"/>
      <c r="AB131" s="149"/>
    </row>
    <row r="132" spans="2:28" s="137" customFormat="1">
      <c r="B132" s="179"/>
      <c r="C132" s="179"/>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1"/>
      <c r="Z132" s="149"/>
      <c r="AA132" s="136"/>
      <c r="AB132" s="149"/>
    </row>
    <row r="133" spans="2:28" s="137" customFormat="1">
      <c r="B133" s="179"/>
      <c r="C133" s="179"/>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1"/>
      <c r="Z133" s="149"/>
      <c r="AA133" s="136"/>
      <c r="AB133" s="149"/>
    </row>
    <row r="134" spans="2:28" s="137" customFormat="1">
      <c r="B134" s="179"/>
      <c r="C134" s="179"/>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1"/>
      <c r="Z134" s="149"/>
      <c r="AA134" s="136"/>
      <c r="AB134" s="149"/>
    </row>
    <row r="135" spans="2:28" s="137" customFormat="1">
      <c r="B135" s="179"/>
      <c r="C135" s="179"/>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1"/>
      <c r="Z135" s="149"/>
      <c r="AA135" s="136"/>
      <c r="AB135" s="149"/>
    </row>
    <row r="136" spans="2:28" s="137" customFormat="1">
      <c r="B136" s="179"/>
      <c r="C136" s="179"/>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1"/>
      <c r="Z136" s="149"/>
      <c r="AA136" s="136"/>
      <c r="AB136" s="149"/>
    </row>
    <row r="137" spans="2:28" s="137" customFormat="1">
      <c r="B137" s="179"/>
      <c r="C137" s="179"/>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1"/>
      <c r="Z137" s="149"/>
      <c r="AA137" s="136"/>
      <c r="AB137" s="149"/>
    </row>
    <row r="138" spans="2:28" s="137" customFormat="1">
      <c r="B138" s="179"/>
      <c r="C138" s="179"/>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1"/>
      <c r="Z138" s="149"/>
      <c r="AA138" s="136"/>
      <c r="AB138" s="149"/>
    </row>
    <row r="139" spans="2:28" s="137" customFormat="1">
      <c r="B139" s="179"/>
      <c r="C139" s="179"/>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1"/>
      <c r="Z139" s="149"/>
      <c r="AA139" s="136"/>
      <c r="AB139" s="149"/>
    </row>
    <row r="140" spans="2:28" s="137" customFormat="1">
      <c r="B140" s="179"/>
      <c r="C140" s="179"/>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1"/>
      <c r="Z140" s="149"/>
      <c r="AA140" s="136"/>
      <c r="AB140" s="149"/>
    </row>
    <row r="141" spans="2:28" s="137" customFormat="1">
      <c r="B141" s="179"/>
      <c r="C141" s="179"/>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1"/>
      <c r="Z141" s="149"/>
      <c r="AA141" s="136"/>
      <c r="AB141" s="149"/>
    </row>
    <row r="142" spans="2:28" s="137" customFormat="1">
      <c r="B142" s="179"/>
      <c r="C142" s="179"/>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1"/>
      <c r="Z142" s="149"/>
      <c r="AA142" s="136"/>
      <c r="AB142" s="149"/>
    </row>
    <row r="143" spans="2:28" s="137" customFormat="1">
      <c r="B143" s="179"/>
      <c r="C143" s="179"/>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1"/>
      <c r="Z143" s="149"/>
      <c r="AA143" s="136"/>
      <c r="AB143" s="149"/>
    </row>
    <row r="144" spans="2:28">
      <c r="B144" s="179"/>
      <c r="C144" s="179"/>
      <c r="Z144" s="149"/>
      <c r="AA144" s="136"/>
      <c r="AB144" s="149"/>
    </row>
    <row r="145" spans="2:28">
      <c r="B145" s="179"/>
      <c r="C145" s="179"/>
      <c r="Z145" s="149"/>
      <c r="AA145" s="136"/>
      <c r="AB145" s="149"/>
    </row>
    <row r="146" spans="2:28">
      <c r="B146" s="179"/>
      <c r="C146" s="179"/>
      <c r="Z146" s="149"/>
      <c r="AA146" s="136"/>
      <c r="AB146" s="149"/>
    </row>
    <row r="147" spans="2:28">
      <c r="B147" s="179"/>
      <c r="C147" s="179"/>
      <c r="Z147" s="149"/>
      <c r="AA147" s="136"/>
      <c r="AB147" s="149"/>
    </row>
    <row r="148" spans="2:28">
      <c r="B148" s="179"/>
      <c r="C148" s="179"/>
      <c r="Z148" s="149"/>
      <c r="AA148" s="136"/>
      <c r="AB148" s="149"/>
    </row>
    <row r="149" spans="2:28">
      <c r="B149" s="179"/>
      <c r="C149" s="179"/>
      <c r="Z149" s="149"/>
      <c r="AA149" s="136"/>
      <c r="AB149" s="149"/>
    </row>
    <row r="150" spans="2:28">
      <c r="B150" s="179"/>
      <c r="C150" s="179"/>
      <c r="Z150" s="149"/>
      <c r="AA150" s="136"/>
      <c r="AB150" s="149"/>
    </row>
    <row r="151" spans="2:28">
      <c r="B151" s="179"/>
      <c r="C151" s="179"/>
      <c r="Z151" s="149"/>
      <c r="AA151" s="136"/>
      <c r="AB151" s="149"/>
    </row>
    <row r="152" spans="2:28">
      <c r="B152" s="179"/>
      <c r="C152" s="179"/>
      <c r="Z152" s="149"/>
      <c r="AA152" s="136"/>
      <c r="AB152" s="149"/>
    </row>
    <row r="153" spans="2:28">
      <c r="B153" s="179"/>
      <c r="C153" s="179"/>
      <c r="Z153" s="149"/>
      <c r="AA153" s="136"/>
      <c r="AB153" s="149"/>
    </row>
    <row r="154" spans="2:28">
      <c r="B154" s="179"/>
      <c r="C154" s="179"/>
      <c r="Z154" s="149"/>
      <c r="AA154" s="136"/>
      <c r="AB154" s="149"/>
    </row>
    <row r="155" spans="2:28">
      <c r="B155" s="179"/>
      <c r="C155" s="179"/>
      <c r="Z155" s="149"/>
      <c r="AA155" s="136"/>
      <c r="AB155" s="149"/>
    </row>
    <row r="156" spans="2:28">
      <c r="B156" s="179"/>
      <c r="C156" s="179"/>
      <c r="Z156" s="149"/>
      <c r="AA156" s="136"/>
      <c r="AB156" s="149"/>
    </row>
    <row r="157" spans="2:28">
      <c r="B157" s="179"/>
      <c r="C157" s="179"/>
      <c r="Z157" s="149"/>
      <c r="AA157" s="136"/>
      <c r="AB157" s="149"/>
    </row>
    <row r="158" spans="2:28">
      <c r="B158" s="179"/>
      <c r="C158" s="179"/>
      <c r="Z158" s="149"/>
      <c r="AA158" s="136"/>
      <c r="AB158" s="149"/>
    </row>
    <row r="159" spans="2:28">
      <c r="B159" s="179"/>
      <c r="C159" s="179"/>
      <c r="Z159" s="149"/>
      <c r="AA159" s="136"/>
      <c r="AB159" s="149"/>
    </row>
    <row r="160" spans="2:28">
      <c r="B160" s="179"/>
      <c r="C160" s="179"/>
      <c r="Z160" s="149"/>
      <c r="AA160" s="136"/>
      <c r="AB160" s="149"/>
    </row>
    <row r="161" spans="2:28">
      <c r="B161" s="179"/>
      <c r="C161" s="179"/>
      <c r="Z161" s="149"/>
      <c r="AA161" s="136"/>
      <c r="AB161" s="149"/>
    </row>
    <row r="162" spans="2:28">
      <c r="B162" s="179"/>
      <c r="C162" s="179"/>
      <c r="Z162" s="149"/>
      <c r="AA162" s="136"/>
      <c r="AB162" s="149"/>
    </row>
    <row r="163" spans="2:28">
      <c r="B163" s="179"/>
      <c r="C163" s="179"/>
      <c r="Z163" s="149"/>
      <c r="AA163" s="136"/>
      <c r="AB163" s="149"/>
    </row>
    <row r="164" spans="2:28">
      <c r="B164" s="179"/>
      <c r="C164" s="179"/>
      <c r="Z164" s="149"/>
      <c r="AA164" s="136"/>
      <c r="AB164" s="149"/>
    </row>
    <row r="165" spans="2:28">
      <c r="B165" s="179"/>
      <c r="C165" s="179"/>
      <c r="Z165" s="149"/>
      <c r="AA165" s="136"/>
      <c r="AB165" s="149"/>
    </row>
    <row r="166" spans="2:28">
      <c r="B166" s="179"/>
      <c r="C166" s="179"/>
      <c r="Z166" s="149"/>
      <c r="AA166" s="136"/>
      <c r="AB166" s="149"/>
    </row>
    <row r="167" spans="2:28">
      <c r="B167" s="179"/>
      <c r="C167" s="179"/>
      <c r="Z167" s="149"/>
      <c r="AA167" s="136"/>
      <c r="AB167" s="149"/>
    </row>
    <row r="168" spans="2:28">
      <c r="B168" s="179"/>
      <c r="C168" s="179"/>
      <c r="Z168" s="149"/>
      <c r="AA168" s="136"/>
      <c r="AB168" s="149"/>
    </row>
    <row r="169" spans="2:28">
      <c r="B169" s="179"/>
      <c r="C169" s="179"/>
      <c r="Z169" s="149"/>
      <c r="AA169" s="136"/>
      <c r="AB169" s="149"/>
    </row>
    <row r="170" spans="2:28">
      <c r="B170" s="179"/>
      <c r="C170" s="179"/>
      <c r="Z170" s="149"/>
      <c r="AA170" s="136"/>
      <c r="AB170" s="149"/>
    </row>
  </sheetData>
  <mergeCells count="78">
    <mergeCell ref="B2:D2"/>
    <mergeCell ref="J2:X2"/>
    <mergeCell ref="B3:X3"/>
    <mergeCell ref="B4:X4"/>
    <mergeCell ref="B6:C6"/>
    <mergeCell ref="E6:I6"/>
    <mergeCell ref="J6:X6"/>
    <mergeCell ref="E7:I7"/>
    <mergeCell ref="J7:X7"/>
    <mergeCell ref="B8:M8"/>
    <mergeCell ref="D9:X9"/>
    <mergeCell ref="B10:B19"/>
    <mergeCell ref="C10:C19"/>
    <mergeCell ref="D10:E10"/>
    <mergeCell ref="F10:O10"/>
    <mergeCell ref="P10:X10"/>
    <mergeCell ref="D11:Q11"/>
    <mergeCell ref="S11:V11"/>
    <mergeCell ref="D12:L12"/>
    <mergeCell ref="M12:R12"/>
    <mergeCell ref="T12:V12"/>
    <mergeCell ref="W12:X12"/>
    <mergeCell ref="D14:R14"/>
    <mergeCell ref="T14:V14"/>
    <mergeCell ref="W14:X14"/>
    <mergeCell ref="D13:R13"/>
    <mergeCell ref="T13:V13"/>
    <mergeCell ref="W13:X13"/>
    <mergeCell ref="D15:R15"/>
    <mergeCell ref="T15:V15"/>
    <mergeCell ref="W15:X15"/>
    <mergeCell ref="D16:L16"/>
    <mergeCell ref="N16:O16"/>
    <mergeCell ref="P16:Q16"/>
    <mergeCell ref="R16:X16"/>
    <mergeCell ref="D17:H17"/>
    <mergeCell ref="J17:K17"/>
    <mergeCell ref="N17:S17"/>
    <mergeCell ref="U17:V17"/>
    <mergeCell ref="W17:X17"/>
    <mergeCell ref="D19:H19"/>
    <mergeCell ref="J19:K19"/>
    <mergeCell ref="N19:S19"/>
    <mergeCell ref="U19:V19"/>
    <mergeCell ref="W19:X19"/>
    <mergeCell ref="D18:H18"/>
    <mergeCell ref="J18:K18"/>
    <mergeCell ref="N18:S18"/>
    <mergeCell ref="U18:V18"/>
    <mergeCell ref="W18:X18"/>
    <mergeCell ref="B20:B24"/>
    <mergeCell ref="C20:C24"/>
    <mergeCell ref="D20:G20"/>
    <mergeCell ref="H20:O20"/>
    <mergeCell ref="D21:G21"/>
    <mergeCell ref="K21:R21"/>
    <mergeCell ref="D24:G24"/>
    <mergeCell ref="H24:X24"/>
    <mergeCell ref="T21:V21"/>
    <mergeCell ref="D22:G23"/>
    <mergeCell ref="J22:O22"/>
    <mergeCell ref="P22:Q22"/>
    <mergeCell ref="J23:O23"/>
    <mergeCell ref="P23:Q23"/>
    <mergeCell ref="B32:M32"/>
    <mergeCell ref="D57:F57"/>
    <mergeCell ref="H57:J57"/>
    <mergeCell ref="K57:L57"/>
    <mergeCell ref="B25:B29"/>
    <mergeCell ref="C25:C29"/>
    <mergeCell ref="D25:X25"/>
    <mergeCell ref="D26:X26"/>
    <mergeCell ref="D27:X27"/>
    <mergeCell ref="D28:P29"/>
    <mergeCell ref="R28:S28"/>
    <mergeCell ref="T28:U28"/>
    <mergeCell ref="R29:S29"/>
    <mergeCell ref="T29:U29"/>
  </mergeCells>
  <phoneticPr fontId="1"/>
  <dataValidations count="2">
    <dataValidation imeMode="hiragana" allowBlank="1" showInputMessage="1" showErrorMessage="1" sqref="J6:X6 JF6:JT6 TB6:TP6 ACX6:ADL6 AMT6:ANH6 AWP6:AXD6 BGL6:BGZ6 BQH6:BQV6 CAD6:CAR6 CJZ6:CKN6 CTV6:CUJ6 DDR6:DEF6 DNN6:DOB6 DXJ6:DXX6 EHF6:EHT6 ERB6:ERP6 FAX6:FBL6 FKT6:FLH6 FUP6:FVD6 GEL6:GEZ6 GOH6:GOV6 GYD6:GYR6 HHZ6:HIN6 HRV6:HSJ6 IBR6:ICF6 ILN6:IMB6 IVJ6:IVX6 JFF6:JFT6 JPB6:JPP6 JYX6:JZL6 KIT6:KJH6 KSP6:KTD6 LCL6:LCZ6 LMH6:LMV6 LWD6:LWR6 MFZ6:MGN6 MPV6:MQJ6 MZR6:NAF6 NJN6:NKB6 NTJ6:NTX6 ODF6:ODT6 ONB6:ONP6 OWX6:OXL6 PGT6:PHH6 PQP6:PRD6 QAL6:QAZ6 QKH6:QKV6 QUD6:QUR6 RDZ6:REN6 RNV6:ROJ6 RXR6:RYF6 SHN6:SIB6 SRJ6:SRX6 TBF6:TBT6 TLB6:TLP6 TUX6:TVL6 UET6:UFH6 UOP6:UPD6 UYL6:UYZ6 VIH6:VIV6 VSD6:VSR6 WBZ6:WCN6 WLV6:WMJ6 WVR6:WWF6 J65542:X65542 JF65542:JT65542 TB65542:TP65542 ACX65542:ADL65542 AMT65542:ANH65542 AWP65542:AXD65542 BGL65542:BGZ65542 BQH65542:BQV65542 CAD65542:CAR65542 CJZ65542:CKN65542 CTV65542:CUJ65542 DDR65542:DEF65542 DNN65542:DOB65542 DXJ65542:DXX65542 EHF65542:EHT65542 ERB65542:ERP65542 FAX65542:FBL65542 FKT65542:FLH65542 FUP65542:FVD65542 GEL65542:GEZ65542 GOH65542:GOV65542 GYD65542:GYR65542 HHZ65542:HIN65542 HRV65542:HSJ65542 IBR65542:ICF65542 ILN65542:IMB65542 IVJ65542:IVX65542 JFF65542:JFT65542 JPB65542:JPP65542 JYX65542:JZL65542 KIT65542:KJH65542 KSP65542:KTD65542 LCL65542:LCZ65542 LMH65542:LMV65542 LWD65542:LWR65542 MFZ65542:MGN65542 MPV65542:MQJ65542 MZR65542:NAF65542 NJN65542:NKB65542 NTJ65542:NTX65542 ODF65542:ODT65542 ONB65542:ONP65542 OWX65542:OXL65542 PGT65542:PHH65542 PQP65542:PRD65542 QAL65542:QAZ65542 QKH65542:QKV65542 QUD65542:QUR65542 RDZ65542:REN65542 RNV65542:ROJ65542 RXR65542:RYF65542 SHN65542:SIB65542 SRJ65542:SRX65542 TBF65542:TBT65542 TLB65542:TLP65542 TUX65542:TVL65542 UET65542:UFH65542 UOP65542:UPD65542 UYL65542:UYZ65542 VIH65542:VIV65542 VSD65542:VSR65542 WBZ65542:WCN65542 WLV65542:WMJ65542 WVR65542:WWF65542 J131078:X131078 JF131078:JT131078 TB131078:TP131078 ACX131078:ADL131078 AMT131078:ANH131078 AWP131078:AXD131078 BGL131078:BGZ131078 BQH131078:BQV131078 CAD131078:CAR131078 CJZ131078:CKN131078 CTV131078:CUJ131078 DDR131078:DEF131078 DNN131078:DOB131078 DXJ131078:DXX131078 EHF131078:EHT131078 ERB131078:ERP131078 FAX131078:FBL131078 FKT131078:FLH131078 FUP131078:FVD131078 GEL131078:GEZ131078 GOH131078:GOV131078 GYD131078:GYR131078 HHZ131078:HIN131078 HRV131078:HSJ131078 IBR131078:ICF131078 ILN131078:IMB131078 IVJ131078:IVX131078 JFF131078:JFT131078 JPB131078:JPP131078 JYX131078:JZL131078 KIT131078:KJH131078 KSP131078:KTD131078 LCL131078:LCZ131078 LMH131078:LMV131078 LWD131078:LWR131078 MFZ131078:MGN131078 MPV131078:MQJ131078 MZR131078:NAF131078 NJN131078:NKB131078 NTJ131078:NTX131078 ODF131078:ODT131078 ONB131078:ONP131078 OWX131078:OXL131078 PGT131078:PHH131078 PQP131078:PRD131078 QAL131078:QAZ131078 QKH131078:QKV131078 QUD131078:QUR131078 RDZ131078:REN131078 RNV131078:ROJ131078 RXR131078:RYF131078 SHN131078:SIB131078 SRJ131078:SRX131078 TBF131078:TBT131078 TLB131078:TLP131078 TUX131078:TVL131078 UET131078:UFH131078 UOP131078:UPD131078 UYL131078:UYZ131078 VIH131078:VIV131078 VSD131078:VSR131078 WBZ131078:WCN131078 WLV131078:WMJ131078 WVR131078:WWF131078 J196614:X196614 JF196614:JT196614 TB196614:TP196614 ACX196614:ADL196614 AMT196614:ANH196614 AWP196614:AXD196614 BGL196614:BGZ196614 BQH196614:BQV196614 CAD196614:CAR196614 CJZ196614:CKN196614 CTV196614:CUJ196614 DDR196614:DEF196614 DNN196614:DOB196614 DXJ196614:DXX196614 EHF196614:EHT196614 ERB196614:ERP196614 FAX196614:FBL196614 FKT196614:FLH196614 FUP196614:FVD196614 GEL196614:GEZ196614 GOH196614:GOV196614 GYD196614:GYR196614 HHZ196614:HIN196614 HRV196614:HSJ196614 IBR196614:ICF196614 ILN196614:IMB196614 IVJ196614:IVX196614 JFF196614:JFT196614 JPB196614:JPP196614 JYX196614:JZL196614 KIT196614:KJH196614 KSP196614:KTD196614 LCL196614:LCZ196614 LMH196614:LMV196614 LWD196614:LWR196614 MFZ196614:MGN196614 MPV196614:MQJ196614 MZR196614:NAF196614 NJN196614:NKB196614 NTJ196614:NTX196614 ODF196614:ODT196614 ONB196614:ONP196614 OWX196614:OXL196614 PGT196614:PHH196614 PQP196614:PRD196614 QAL196614:QAZ196614 QKH196614:QKV196614 QUD196614:QUR196614 RDZ196614:REN196614 RNV196614:ROJ196614 RXR196614:RYF196614 SHN196614:SIB196614 SRJ196614:SRX196614 TBF196614:TBT196614 TLB196614:TLP196614 TUX196614:TVL196614 UET196614:UFH196614 UOP196614:UPD196614 UYL196614:UYZ196614 VIH196614:VIV196614 VSD196614:VSR196614 WBZ196614:WCN196614 WLV196614:WMJ196614 WVR196614:WWF196614 J262150:X262150 JF262150:JT262150 TB262150:TP262150 ACX262150:ADL262150 AMT262150:ANH262150 AWP262150:AXD262150 BGL262150:BGZ262150 BQH262150:BQV262150 CAD262150:CAR262150 CJZ262150:CKN262150 CTV262150:CUJ262150 DDR262150:DEF262150 DNN262150:DOB262150 DXJ262150:DXX262150 EHF262150:EHT262150 ERB262150:ERP262150 FAX262150:FBL262150 FKT262150:FLH262150 FUP262150:FVD262150 GEL262150:GEZ262150 GOH262150:GOV262150 GYD262150:GYR262150 HHZ262150:HIN262150 HRV262150:HSJ262150 IBR262150:ICF262150 ILN262150:IMB262150 IVJ262150:IVX262150 JFF262150:JFT262150 JPB262150:JPP262150 JYX262150:JZL262150 KIT262150:KJH262150 KSP262150:KTD262150 LCL262150:LCZ262150 LMH262150:LMV262150 LWD262150:LWR262150 MFZ262150:MGN262150 MPV262150:MQJ262150 MZR262150:NAF262150 NJN262150:NKB262150 NTJ262150:NTX262150 ODF262150:ODT262150 ONB262150:ONP262150 OWX262150:OXL262150 PGT262150:PHH262150 PQP262150:PRD262150 QAL262150:QAZ262150 QKH262150:QKV262150 QUD262150:QUR262150 RDZ262150:REN262150 RNV262150:ROJ262150 RXR262150:RYF262150 SHN262150:SIB262150 SRJ262150:SRX262150 TBF262150:TBT262150 TLB262150:TLP262150 TUX262150:TVL262150 UET262150:UFH262150 UOP262150:UPD262150 UYL262150:UYZ262150 VIH262150:VIV262150 VSD262150:VSR262150 WBZ262150:WCN262150 WLV262150:WMJ262150 WVR262150:WWF262150 J327686:X327686 JF327686:JT327686 TB327686:TP327686 ACX327686:ADL327686 AMT327686:ANH327686 AWP327686:AXD327686 BGL327686:BGZ327686 BQH327686:BQV327686 CAD327686:CAR327686 CJZ327686:CKN327686 CTV327686:CUJ327686 DDR327686:DEF327686 DNN327686:DOB327686 DXJ327686:DXX327686 EHF327686:EHT327686 ERB327686:ERP327686 FAX327686:FBL327686 FKT327686:FLH327686 FUP327686:FVD327686 GEL327686:GEZ327686 GOH327686:GOV327686 GYD327686:GYR327686 HHZ327686:HIN327686 HRV327686:HSJ327686 IBR327686:ICF327686 ILN327686:IMB327686 IVJ327686:IVX327686 JFF327686:JFT327686 JPB327686:JPP327686 JYX327686:JZL327686 KIT327686:KJH327686 KSP327686:KTD327686 LCL327686:LCZ327686 LMH327686:LMV327686 LWD327686:LWR327686 MFZ327686:MGN327686 MPV327686:MQJ327686 MZR327686:NAF327686 NJN327686:NKB327686 NTJ327686:NTX327686 ODF327686:ODT327686 ONB327686:ONP327686 OWX327686:OXL327686 PGT327686:PHH327686 PQP327686:PRD327686 QAL327686:QAZ327686 QKH327686:QKV327686 QUD327686:QUR327686 RDZ327686:REN327686 RNV327686:ROJ327686 RXR327686:RYF327686 SHN327686:SIB327686 SRJ327686:SRX327686 TBF327686:TBT327686 TLB327686:TLP327686 TUX327686:TVL327686 UET327686:UFH327686 UOP327686:UPD327686 UYL327686:UYZ327686 VIH327686:VIV327686 VSD327686:VSR327686 WBZ327686:WCN327686 WLV327686:WMJ327686 WVR327686:WWF327686 J393222:X393222 JF393222:JT393222 TB393222:TP393222 ACX393222:ADL393222 AMT393222:ANH393222 AWP393222:AXD393222 BGL393222:BGZ393222 BQH393222:BQV393222 CAD393222:CAR393222 CJZ393222:CKN393222 CTV393222:CUJ393222 DDR393222:DEF393222 DNN393222:DOB393222 DXJ393222:DXX393222 EHF393222:EHT393222 ERB393222:ERP393222 FAX393222:FBL393222 FKT393222:FLH393222 FUP393222:FVD393222 GEL393222:GEZ393222 GOH393222:GOV393222 GYD393222:GYR393222 HHZ393222:HIN393222 HRV393222:HSJ393222 IBR393222:ICF393222 ILN393222:IMB393222 IVJ393222:IVX393222 JFF393222:JFT393222 JPB393222:JPP393222 JYX393222:JZL393222 KIT393222:KJH393222 KSP393222:KTD393222 LCL393222:LCZ393222 LMH393222:LMV393222 LWD393222:LWR393222 MFZ393222:MGN393222 MPV393222:MQJ393222 MZR393222:NAF393222 NJN393222:NKB393222 NTJ393222:NTX393222 ODF393222:ODT393222 ONB393222:ONP393222 OWX393222:OXL393222 PGT393222:PHH393222 PQP393222:PRD393222 QAL393222:QAZ393222 QKH393222:QKV393222 QUD393222:QUR393222 RDZ393222:REN393222 RNV393222:ROJ393222 RXR393222:RYF393222 SHN393222:SIB393222 SRJ393222:SRX393222 TBF393222:TBT393222 TLB393222:TLP393222 TUX393222:TVL393222 UET393222:UFH393222 UOP393222:UPD393222 UYL393222:UYZ393222 VIH393222:VIV393222 VSD393222:VSR393222 WBZ393222:WCN393222 WLV393222:WMJ393222 WVR393222:WWF393222 J458758:X458758 JF458758:JT458758 TB458758:TP458758 ACX458758:ADL458758 AMT458758:ANH458758 AWP458758:AXD458758 BGL458758:BGZ458758 BQH458758:BQV458758 CAD458758:CAR458758 CJZ458758:CKN458758 CTV458758:CUJ458758 DDR458758:DEF458758 DNN458758:DOB458758 DXJ458758:DXX458758 EHF458758:EHT458758 ERB458758:ERP458758 FAX458758:FBL458758 FKT458758:FLH458758 FUP458758:FVD458758 GEL458758:GEZ458758 GOH458758:GOV458758 GYD458758:GYR458758 HHZ458758:HIN458758 HRV458758:HSJ458758 IBR458758:ICF458758 ILN458758:IMB458758 IVJ458758:IVX458758 JFF458758:JFT458758 JPB458758:JPP458758 JYX458758:JZL458758 KIT458758:KJH458758 KSP458758:KTD458758 LCL458758:LCZ458758 LMH458758:LMV458758 LWD458758:LWR458758 MFZ458758:MGN458758 MPV458758:MQJ458758 MZR458758:NAF458758 NJN458758:NKB458758 NTJ458758:NTX458758 ODF458758:ODT458758 ONB458758:ONP458758 OWX458758:OXL458758 PGT458758:PHH458758 PQP458758:PRD458758 QAL458758:QAZ458758 QKH458758:QKV458758 QUD458758:QUR458758 RDZ458758:REN458758 RNV458758:ROJ458758 RXR458758:RYF458758 SHN458758:SIB458758 SRJ458758:SRX458758 TBF458758:TBT458758 TLB458758:TLP458758 TUX458758:TVL458758 UET458758:UFH458758 UOP458758:UPD458758 UYL458758:UYZ458758 VIH458758:VIV458758 VSD458758:VSR458758 WBZ458758:WCN458758 WLV458758:WMJ458758 WVR458758:WWF458758 J524294:X524294 JF524294:JT524294 TB524294:TP524294 ACX524294:ADL524294 AMT524294:ANH524294 AWP524294:AXD524294 BGL524294:BGZ524294 BQH524294:BQV524294 CAD524294:CAR524294 CJZ524294:CKN524294 CTV524294:CUJ524294 DDR524294:DEF524294 DNN524294:DOB524294 DXJ524294:DXX524294 EHF524294:EHT524294 ERB524294:ERP524294 FAX524294:FBL524294 FKT524294:FLH524294 FUP524294:FVD524294 GEL524294:GEZ524294 GOH524294:GOV524294 GYD524294:GYR524294 HHZ524294:HIN524294 HRV524294:HSJ524294 IBR524294:ICF524294 ILN524294:IMB524294 IVJ524294:IVX524294 JFF524294:JFT524294 JPB524294:JPP524294 JYX524294:JZL524294 KIT524294:KJH524294 KSP524294:KTD524294 LCL524294:LCZ524294 LMH524294:LMV524294 LWD524294:LWR524294 MFZ524294:MGN524294 MPV524294:MQJ524294 MZR524294:NAF524294 NJN524294:NKB524294 NTJ524294:NTX524294 ODF524294:ODT524294 ONB524294:ONP524294 OWX524294:OXL524294 PGT524294:PHH524294 PQP524294:PRD524294 QAL524294:QAZ524294 QKH524294:QKV524294 QUD524294:QUR524294 RDZ524294:REN524294 RNV524294:ROJ524294 RXR524294:RYF524294 SHN524294:SIB524294 SRJ524294:SRX524294 TBF524294:TBT524294 TLB524294:TLP524294 TUX524294:TVL524294 UET524294:UFH524294 UOP524294:UPD524294 UYL524294:UYZ524294 VIH524294:VIV524294 VSD524294:VSR524294 WBZ524294:WCN524294 WLV524294:WMJ524294 WVR524294:WWF524294 J589830:X589830 JF589830:JT589830 TB589830:TP589830 ACX589830:ADL589830 AMT589830:ANH589830 AWP589830:AXD589830 BGL589830:BGZ589830 BQH589830:BQV589830 CAD589830:CAR589830 CJZ589830:CKN589830 CTV589830:CUJ589830 DDR589830:DEF589830 DNN589830:DOB589830 DXJ589830:DXX589830 EHF589830:EHT589830 ERB589830:ERP589830 FAX589830:FBL589830 FKT589830:FLH589830 FUP589830:FVD589830 GEL589830:GEZ589830 GOH589830:GOV589830 GYD589830:GYR589830 HHZ589830:HIN589830 HRV589830:HSJ589830 IBR589830:ICF589830 ILN589830:IMB589830 IVJ589830:IVX589830 JFF589830:JFT589830 JPB589830:JPP589830 JYX589830:JZL589830 KIT589830:KJH589830 KSP589830:KTD589830 LCL589830:LCZ589830 LMH589830:LMV589830 LWD589830:LWR589830 MFZ589830:MGN589830 MPV589830:MQJ589830 MZR589830:NAF589830 NJN589830:NKB589830 NTJ589830:NTX589830 ODF589830:ODT589830 ONB589830:ONP589830 OWX589830:OXL589830 PGT589830:PHH589830 PQP589830:PRD589830 QAL589830:QAZ589830 QKH589830:QKV589830 QUD589830:QUR589830 RDZ589830:REN589830 RNV589830:ROJ589830 RXR589830:RYF589830 SHN589830:SIB589830 SRJ589830:SRX589830 TBF589830:TBT589830 TLB589830:TLP589830 TUX589830:TVL589830 UET589830:UFH589830 UOP589830:UPD589830 UYL589830:UYZ589830 VIH589830:VIV589830 VSD589830:VSR589830 WBZ589830:WCN589830 WLV589830:WMJ589830 WVR589830:WWF589830 J655366:X655366 JF655366:JT655366 TB655366:TP655366 ACX655366:ADL655366 AMT655366:ANH655366 AWP655366:AXD655366 BGL655366:BGZ655366 BQH655366:BQV655366 CAD655366:CAR655366 CJZ655366:CKN655366 CTV655366:CUJ655366 DDR655366:DEF655366 DNN655366:DOB655366 DXJ655366:DXX655366 EHF655366:EHT655366 ERB655366:ERP655366 FAX655366:FBL655366 FKT655366:FLH655366 FUP655366:FVD655366 GEL655366:GEZ655366 GOH655366:GOV655366 GYD655366:GYR655366 HHZ655366:HIN655366 HRV655366:HSJ655366 IBR655366:ICF655366 ILN655366:IMB655366 IVJ655366:IVX655366 JFF655366:JFT655366 JPB655366:JPP655366 JYX655366:JZL655366 KIT655366:KJH655366 KSP655366:KTD655366 LCL655366:LCZ655366 LMH655366:LMV655366 LWD655366:LWR655366 MFZ655366:MGN655366 MPV655366:MQJ655366 MZR655366:NAF655366 NJN655366:NKB655366 NTJ655366:NTX655366 ODF655366:ODT655366 ONB655366:ONP655366 OWX655366:OXL655366 PGT655366:PHH655366 PQP655366:PRD655366 QAL655366:QAZ655366 QKH655366:QKV655366 QUD655366:QUR655366 RDZ655366:REN655366 RNV655366:ROJ655366 RXR655366:RYF655366 SHN655366:SIB655366 SRJ655366:SRX655366 TBF655366:TBT655366 TLB655366:TLP655366 TUX655366:TVL655366 UET655366:UFH655366 UOP655366:UPD655366 UYL655366:UYZ655366 VIH655366:VIV655366 VSD655366:VSR655366 WBZ655366:WCN655366 WLV655366:WMJ655366 WVR655366:WWF655366 J720902:X720902 JF720902:JT720902 TB720902:TP720902 ACX720902:ADL720902 AMT720902:ANH720902 AWP720902:AXD720902 BGL720902:BGZ720902 BQH720902:BQV720902 CAD720902:CAR720902 CJZ720902:CKN720902 CTV720902:CUJ720902 DDR720902:DEF720902 DNN720902:DOB720902 DXJ720902:DXX720902 EHF720902:EHT720902 ERB720902:ERP720902 FAX720902:FBL720902 FKT720902:FLH720902 FUP720902:FVD720902 GEL720902:GEZ720902 GOH720902:GOV720902 GYD720902:GYR720902 HHZ720902:HIN720902 HRV720902:HSJ720902 IBR720902:ICF720902 ILN720902:IMB720902 IVJ720902:IVX720902 JFF720902:JFT720902 JPB720902:JPP720902 JYX720902:JZL720902 KIT720902:KJH720902 KSP720902:KTD720902 LCL720902:LCZ720902 LMH720902:LMV720902 LWD720902:LWR720902 MFZ720902:MGN720902 MPV720902:MQJ720902 MZR720902:NAF720902 NJN720902:NKB720902 NTJ720902:NTX720902 ODF720902:ODT720902 ONB720902:ONP720902 OWX720902:OXL720902 PGT720902:PHH720902 PQP720902:PRD720902 QAL720902:QAZ720902 QKH720902:QKV720902 QUD720902:QUR720902 RDZ720902:REN720902 RNV720902:ROJ720902 RXR720902:RYF720902 SHN720902:SIB720902 SRJ720902:SRX720902 TBF720902:TBT720902 TLB720902:TLP720902 TUX720902:TVL720902 UET720902:UFH720902 UOP720902:UPD720902 UYL720902:UYZ720902 VIH720902:VIV720902 VSD720902:VSR720902 WBZ720902:WCN720902 WLV720902:WMJ720902 WVR720902:WWF720902 J786438:X786438 JF786438:JT786438 TB786438:TP786438 ACX786438:ADL786438 AMT786438:ANH786438 AWP786438:AXD786438 BGL786438:BGZ786438 BQH786438:BQV786438 CAD786438:CAR786438 CJZ786438:CKN786438 CTV786438:CUJ786438 DDR786438:DEF786438 DNN786438:DOB786438 DXJ786438:DXX786438 EHF786438:EHT786438 ERB786438:ERP786438 FAX786438:FBL786438 FKT786438:FLH786438 FUP786438:FVD786438 GEL786438:GEZ786438 GOH786438:GOV786438 GYD786438:GYR786438 HHZ786438:HIN786438 HRV786438:HSJ786438 IBR786438:ICF786438 ILN786438:IMB786438 IVJ786438:IVX786438 JFF786438:JFT786438 JPB786438:JPP786438 JYX786438:JZL786438 KIT786438:KJH786438 KSP786438:KTD786438 LCL786438:LCZ786438 LMH786438:LMV786438 LWD786438:LWR786438 MFZ786438:MGN786438 MPV786438:MQJ786438 MZR786438:NAF786438 NJN786438:NKB786438 NTJ786438:NTX786438 ODF786438:ODT786438 ONB786438:ONP786438 OWX786438:OXL786438 PGT786438:PHH786438 PQP786438:PRD786438 QAL786438:QAZ786438 QKH786438:QKV786438 QUD786438:QUR786438 RDZ786438:REN786438 RNV786438:ROJ786438 RXR786438:RYF786438 SHN786438:SIB786438 SRJ786438:SRX786438 TBF786438:TBT786438 TLB786438:TLP786438 TUX786438:TVL786438 UET786438:UFH786438 UOP786438:UPD786438 UYL786438:UYZ786438 VIH786438:VIV786438 VSD786438:VSR786438 WBZ786438:WCN786438 WLV786438:WMJ786438 WVR786438:WWF786438 J851974:X851974 JF851974:JT851974 TB851974:TP851974 ACX851974:ADL851974 AMT851974:ANH851974 AWP851974:AXD851974 BGL851974:BGZ851974 BQH851974:BQV851974 CAD851974:CAR851974 CJZ851974:CKN851974 CTV851974:CUJ851974 DDR851974:DEF851974 DNN851974:DOB851974 DXJ851974:DXX851974 EHF851974:EHT851974 ERB851974:ERP851974 FAX851974:FBL851974 FKT851974:FLH851974 FUP851974:FVD851974 GEL851974:GEZ851974 GOH851974:GOV851974 GYD851974:GYR851974 HHZ851974:HIN851974 HRV851974:HSJ851974 IBR851974:ICF851974 ILN851974:IMB851974 IVJ851974:IVX851974 JFF851974:JFT851974 JPB851974:JPP851974 JYX851974:JZL851974 KIT851974:KJH851974 KSP851974:KTD851974 LCL851974:LCZ851974 LMH851974:LMV851974 LWD851974:LWR851974 MFZ851974:MGN851974 MPV851974:MQJ851974 MZR851974:NAF851974 NJN851974:NKB851974 NTJ851974:NTX851974 ODF851974:ODT851974 ONB851974:ONP851974 OWX851974:OXL851974 PGT851974:PHH851974 PQP851974:PRD851974 QAL851974:QAZ851974 QKH851974:QKV851974 QUD851974:QUR851974 RDZ851974:REN851974 RNV851974:ROJ851974 RXR851974:RYF851974 SHN851974:SIB851974 SRJ851974:SRX851974 TBF851974:TBT851974 TLB851974:TLP851974 TUX851974:TVL851974 UET851974:UFH851974 UOP851974:UPD851974 UYL851974:UYZ851974 VIH851974:VIV851974 VSD851974:VSR851974 WBZ851974:WCN851974 WLV851974:WMJ851974 WVR851974:WWF851974 J917510:X917510 JF917510:JT917510 TB917510:TP917510 ACX917510:ADL917510 AMT917510:ANH917510 AWP917510:AXD917510 BGL917510:BGZ917510 BQH917510:BQV917510 CAD917510:CAR917510 CJZ917510:CKN917510 CTV917510:CUJ917510 DDR917510:DEF917510 DNN917510:DOB917510 DXJ917510:DXX917510 EHF917510:EHT917510 ERB917510:ERP917510 FAX917510:FBL917510 FKT917510:FLH917510 FUP917510:FVD917510 GEL917510:GEZ917510 GOH917510:GOV917510 GYD917510:GYR917510 HHZ917510:HIN917510 HRV917510:HSJ917510 IBR917510:ICF917510 ILN917510:IMB917510 IVJ917510:IVX917510 JFF917510:JFT917510 JPB917510:JPP917510 JYX917510:JZL917510 KIT917510:KJH917510 KSP917510:KTD917510 LCL917510:LCZ917510 LMH917510:LMV917510 LWD917510:LWR917510 MFZ917510:MGN917510 MPV917510:MQJ917510 MZR917510:NAF917510 NJN917510:NKB917510 NTJ917510:NTX917510 ODF917510:ODT917510 ONB917510:ONP917510 OWX917510:OXL917510 PGT917510:PHH917510 PQP917510:PRD917510 QAL917510:QAZ917510 QKH917510:QKV917510 QUD917510:QUR917510 RDZ917510:REN917510 RNV917510:ROJ917510 RXR917510:RYF917510 SHN917510:SIB917510 SRJ917510:SRX917510 TBF917510:TBT917510 TLB917510:TLP917510 TUX917510:TVL917510 UET917510:UFH917510 UOP917510:UPD917510 UYL917510:UYZ917510 VIH917510:VIV917510 VSD917510:VSR917510 WBZ917510:WCN917510 WLV917510:WMJ917510 WVR917510:WWF917510 J983046:X983046 JF983046:JT983046 TB983046:TP983046 ACX983046:ADL983046 AMT983046:ANH983046 AWP983046:AXD983046 BGL983046:BGZ983046 BQH983046:BQV983046 CAD983046:CAR983046 CJZ983046:CKN983046 CTV983046:CUJ983046 DDR983046:DEF983046 DNN983046:DOB983046 DXJ983046:DXX983046 EHF983046:EHT983046 ERB983046:ERP983046 FAX983046:FBL983046 FKT983046:FLH983046 FUP983046:FVD983046 GEL983046:GEZ983046 GOH983046:GOV983046 GYD983046:GYR983046 HHZ983046:HIN983046 HRV983046:HSJ983046 IBR983046:ICF983046 ILN983046:IMB983046 IVJ983046:IVX983046 JFF983046:JFT983046 JPB983046:JPP983046 JYX983046:JZL983046 KIT983046:KJH983046 KSP983046:KTD983046 LCL983046:LCZ983046 LMH983046:LMV983046 LWD983046:LWR983046 MFZ983046:MGN983046 MPV983046:MQJ983046 MZR983046:NAF983046 NJN983046:NKB983046 NTJ983046:NTX983046 ODF983046:ODT983046 ONB983046:ONP983046 OWX983046:OXL983046 PGT983046:PHH983046 PQP983046:PRD983046 QAL983046:QAZ983046 QKH983046:QKV983046 QUD983046:QUR983046 RDZ983046:REN983046 RNV983046:ROJ983046 RXR983046:RYF983046 SHN983046:SIB983046 SRJ983046:SRX983046 TBF983046:TBT983046 TLB983046:TLP983046 TUX983046:TVL983046 UET983046:UFH983046 UOP983046:UPD983046 UYL983046:UYZ983046 VIH983046:VIV983046 VSD983046:VSR983046 WBZ983046:WCN983046 WLV983046:WMJ983046 WVR983046:WWF983046" xr:uid="{00000000-0002-0000-2A00-000000000000}"/>
    <dataValidation imeMode="off" allowBlank="1" showInputMessage="1" showErrorMessage="1" sqref="AP6:AP7 KL6:KL7 UH6:UH7 AED6:AED7 ANZ6:ANZ7 AXV6:AXV7 BHR6:BHR7 BRN6:BRN7 CBJ6:CBJ7 CLF6:CLF7 CVB6:CVB7 DEX6:DEX7 DOT6:DOT7 DYP6:DYP7 EIL6:EIL7 ESH6:ESH7 FCD6:FCD7 FLZ6:FLZ7 FVV6:FVV7 GFR6:GFR7 GPN6:GPN7 GZJ6:GZJ7 HJF6:HJF7 HTB6:HTB7 ICX6:ICX7 IMT6:IMT7 IWP6:IWP7 JGL6:JGL7 JQH6:JQH7 KAD6:KAD7 KJZ6:KJZ7 KTV6:KTV7 LDR6:LDR7 LNN6:LNN7 LXJ6:LXJ7 MHF6:MHF7 MRB6:MRB7 NAX6:NAX7 NKT6:NKT7 NUP6:NUP7 OEL6:OEL7 OOH6:OOH7 OYD6:OYD7 PHZ6:PHZ7 PRV6:PRV7 QBR6:QBR7 QLN6:QLN7 QVJ6:QVJ7 RFF6:RFF7 RPB6:RPB7 RYX6:RYX7 SIT6:SIT7 SSP6:SSP7 TCL6:TCL7 TMH6:TMH7 TWD6:TWD7 UFZ6:UFZ7 UPV6:UPV7 UZR6:UZR7 VJN6:VJN7 VTJ6:VTJ7 WDF6:WDF7 WNB6:WNB7 WWX6:WWX7 AP65542:AP65543 KL65542:KL65543 UH65542:UH65543 AED65542:AED65543 ANZ65542:ANZ65543 AXV65542:AXV65543 BHR65542:BHR65543 BRN65542:BRN65543 CBJ65542:CBJ65543 CLF65542:CLF65543 CVB65542:CVB65543 DEX65542:DEX65543 DOT65542:DOT65543 DYP65542:DYP65543 EIL65542:EIL65543 ESH65542:ESH65543 FCD65542:FCD65543 FLZ65542:FLZ65543 FVV65542:FVV65543 GFR65542:GFR65543 GPN65542:GPN65543 GZJ65542:GZJ65543 HJF65542:HJF65543 HTB65542:HTB65543 ICX65542:ICX65543 IMT65542:IMT65543 IWP65542:IWP65543 JGL65542:JGL65543 JQH65542:JQH65543 KAD65542:KAD65543 KJZ65542:KJZ65543 KTV65542:KTV65543 LDR65542:LDR65543 LNN65542:LNN65543 LXJ65542:LXJ65543 MHF65542:MHF65543 MRB65542:MRB65543 NAX65542:NAX65543 NKT65542:NKT65543 NUP65542:NUP65543 OEL65542:OEL65543 OOH65542:OOH65543 OYD65542:OYD65543 PHZ65542:PHZ65543 PRV65542:PRV65543 QBR65542:QBR65543 QLN65542:QLN65543 QVJ65542:QVJ65543 RFF65542:RFF65543 RPB65542:RPB65543 RYX65542:RYX65543 SIT65542:SIT65543 SSP65542:SSP65543 TCL65542:TCL65543 TMH65542:TMH65543 TWD65542:TWD65543 UFZ65542:UFZ65543 UPV65542:UPV65543 UZR65542:UZR65543 VJN65542:VJN65543 VTJ65542:VTJ65543 WDF65542:WDF65543 WNB65542:WNB65543 WWX65542:WWX65543 AP131078:AP131079 KL131078:KL131079 UH131078:UH131079 AED131078:AED131079 ANZ131078:ANZ131079 AXV131078:AXV131079 BHR131078:BHR131079 BRN131078:BRN131079 CBJ131078:CBJ131079 CLF131078:CLF131079 CVB131078:CVB131079 DEX131078:DEX131079 DOT131078:DOT131079 DYP131078:DYP131079 EIL131078:EIL131079 ESH131078:ESH131079 FCD131078:FCD131079 FLZ131078:FLZ131079 FVV131078:FVV131079 GFR131078:GFR131079 GPN131078:GPN131079 GZJ131078:GZJ131079 HJF131078:HJF131079 HTB131078:HTB131079 ICX131078:ICX131079 IMT131078:IMT131079 IWP131078:IWP131079 JGL131078:JGL131079 JQH131078:JQH131079 KAD131078:KAD131079 KJZ131078:KJZ131079 KTV131078:KTV131079 LDR131078:LDR131079 LNN131078:LNN131079 LXJ131078:LXJ131079 MHF131078:MHF131079 MRB131078:MRB131079 NAX131078:NAX131079 NKT131078:NKT131079 NUP131078:NUP131079 OEL131078:OEL131079 OOH131078:OOH131079 OYD131078:OYD131079 PHZ131078:PHZ131079 PRV131078:PRV131079 QBR131078:QBR131079 QLN131078:QLN131079 QVJ131078:QVJ131079 RFF131078:RFF131079 RPB131078:RPB131079 RYX131078:RYX131079 SIT131078:SIT131079 SSP131078:SSP131079 TCL131078:TCL131079 TMH131078:TMH131079 TWD131078:TWD131079 UFZ131078:UFZ131079 UPV131078:UPV131079 UZR131078:UZR131079 VJN131078:VJN131079 VTJ131078:VTJ131079 WDF131078:WDF131079 WNB131078:WNB131079 WWX131078:WWX131079 AP196614:AP196615 KL196614:KL196615 UH196614:UH196615 AED196614:AED196615 ANZ196614:ANZ196615 AXV196614:AXV196615 BHR196614:BHR196615 BRN196614:BRN196615 CBJ196614:CBJ196615 CLF196614:CLF196615 CVB196614:CVB196615 DEX196614:DEX196615 DOT196614:DOT196615 DYP196614:DYP196615 EIL196614:EIL196615 ESH196614:ESH196615 FCD196614:FCD196615 FLZ196614:FLZ196615 FVV196614:FVV196615 GFR196614:GFR196615 GPN196614:GPN196615 GZJ196614:GZJ196615 HJF196614:HJF196615 HTB196614:HTB196615 ICX196614:ICX196615 IMT196614:IMT196615 IWP196614:IWP196615 JGL196614:JGL196615 JQH196614:JQH196615 KAD196614:KAD196615 KJZ196614:KJZ196615 KTV196614:KTV196615 LDR196614:LDR196615 LNN196614:LNN196615 LXJ196614:LXJ196615 MHF196614:MHF196615 MRB196614:MRB196615 NAX196614:NAX196615 NKT196614:NKT196615 NUP196614:NUP196615 OEL196614:OEL196615 OOH196614:OOH196615 OYD196614:OYD196615 PHZ196614:PHZ196615 PRV196614:PRV196615 QBR196614:QBR196615 QLN196614:QLN196615 QVJ196614:QVJ196615 RFF196614:RFF196615 RPB196614:RPB196615 RYX196614:RYX196615 SIT196614:SIT196615 SSP196614:SSP196615 TCL196614:TCL196615 TMH196614:TMH196615 TWD196614:TWD196615 UFZ196614:UFZ196615 UPV196614:UPV196615 UZR196614:UZR196615 VJN196614:VJN196615 VTJ196614:VTJ196615 WDF196614:WDF196615 WNB196614:WNB196615 WWX196614:WWX196615 AP262150:AP262151 KL262150:KL262151 UH262150:UH262151 AED262150:AED262151 ANZ262150:ANZ262151 AXV262150:AXV262151 BHR262150:BHR262151 BRN262150:BRN262151 CBJ262150:CBJ262151 CLF262150:CLF262151 CVB262150:CVB262151 DEX262150:DEX262151 DOT262150:DOT262151 DYP262150:DYP262151 EIL262150:EIL262151 ESH262150:ESH262151 FCD262150:FCD262151 FLZ262150:FLZ262151 FVV262150:FVV262151 GFR262150:GFR262151 GPN262150:GPN262151 GZJ262150:GZJ262151 HJF262150:HJF262151 HTB262150:HTB262151 ICX262150:ICX262151 IMT262150:IMT262151 IWP262150:IWP262151 JGL262150:JGL262151 JQH262150:JQH262151 KAD262150:KAD262151 KJZ262150:KJZ262151 KTV262150:KTV262151 LDR262150:LDR262151 LNN262150:LNN262151 LXJ262150:LXJ262151 MHF262150:MHF262151 MRB262150:MRB262151 NAX262150:NAX262151 NKT262150:NKT262151 NUP262150:NUP262151 OEL262150:OEL262151 OOH262150:OOH262151 OYD262150:OYD262151 PHZ262150:PHZ262151 PRV262150:PRV262151 QBR262150:QBR262151 QLN262150:QLN262151 QVJ262150:QVJ262151 RFF262150:RFF262151 RPB262150:RPB262151 RYX262150:RYX262151 SIT262150:SIT262151 SSP262150:SSP262151 TCL262150:TCL262151 TMH262150:TMH262151 TWD262150:TWD262151 UFZ262150:UFZ262151 UPV262150:UPV262151 UZR262150:UZR262151 VJN262150:VJN262151 VTJ262150:VTJ262151 WDF262150:WDF262151 WNB262150:WNB262151 WWX262150:WWX262151 AP327686:AP327687 KL327686:KL327687 UH327686:UH327687 AED327686:AED327687 ANZ327686:ANZ327687 AXV327686:AXV327687 BHR327686:BHR327687 BRN327686:BRN327687 CBJ327686:CBJ327687 CLF327686:CLF327687 CVB327686:CVB327687 DEX327686:DEX327687 DOT327686:DOT327687 DYP327686:DYP327687 EIL327686:EIL327687 ESH327686:ESH327687 FCD327686:FCD327687 FLZ327686:FLZ327687 FVV327686:FVV327687 GFR327686:GFR327687 GPN327686:GPN327687 GZJ327686:GZJ327687 HJF327686:HJF327687 HTB327686:HTB327687 ICX327686:ICX327687 IMT327686:IMT327687 IWP327686:IWP327687 JGL327686:JGL327687 JQH327686:JQH327687 KAD327686:KAD327687 KJZ327686:KJZ327687 KTV327686:KTV327687 LDR327686:LDR327687 LNN327686:LNN327687 LXJ327686:LXJ327687 MHF327686:MHF327687 MRB327686:MRB327687 NAX327686:NAX327687 NKT327686:NKT327687 NUP327686:NUP327687 OEL327686:OEL327687 OOH327686:OOH327687 OYD327686:OYD327687 PHZ327686:PHZ327687 PRV327686:PRV327687 QBR327686:QBR327687 QLN327686:QLN327687 QVJ327686:QVJ327687 RFF327686:RFF327687 RPB327686:RPB327687 RYX327686:RYX327687 SIT327686:SIT327687 SSP327686:SSP327687 TCL327686:TCL327687 TMH327686:TMH327687 TWD327686:TWD327687 UFZ327686:UFZ327687 UPV327686:UPV327687 UZR327686:UZR327687 VJN327686:VJN327687 VTJ327686:VTJ327687 WDF327686:WDF327687 WNB327686:WNB327687 WWX327686:WWX327687 AP393222:AP393223 KL393222:KL393223 UH393222:UH393223 AED393222:AED393223 ANZ393222:ANZ393223 AXV393222:AXV393223 BHR393222:BHR393223 BRN393222:BRN393223 CBJ393222:CBJ393223 CLF393222:CLF393223 CVB393222:CVB393223 DEX393222:DEX393223 DOT393222:DOT393223 DYP393222:DYP393223 EIL393222:EIL393223 ESH393222:ESH393223 FCD393222:FCD393223 FLZ393222:FLZ393223 FVV393222:FVV393223 GFR393222:GFR393223 GPN393222:GPN393223 GZJ393222:GZJ393223 HJF393222:HJF393223 HTB393222:HTB393223 ICX393222:ICX393223 IMT393222:IMT393223 IWP393222:IWP393223 JGL393222:JGL393223 JQH393222:JQH393223 KAD393222:KAD393223 KJZ393222:KJZ393223 KTV393222:KTV393223 LDR393222:LDR393223 LNN393222:LNN393223 LXJ393222:LXJ393223 MHF393222:MHF393223 MRB393222:MRB393223 NAX393222:NAX393223 NKT393222:NKT393223 NUP393222:NUP393223 OEL393222:OEL393223 OOH393222:OOH393223 OYD393222:OYD393223 PHZ393222:PHZ393223 PRV393222:PRV393223 QBR393222:QBR393223 QLN393222:QLN393223 QVJ393222:QVJ393223 RFF393222:RFF393223 RPB393222:RPB393223 RYX393222:RYX393223 SIT393222:SIT393223 SSP393222:SSP393223 TCL393222:TCL393223 TMH393222:TMH393223 TWD393222:TWD393223 UFZ393222:UFZ393223 UPV393222:UPV393223 UZR393222:UZR393223 VJN393222:VJN393223 VTJ393222:VTJ393223 WDF393222:WDF393223 WNB393222:WNB393223 WWX393222:WWX393223 AP458758:AP458759 KL458758:KL458759 UH458758:UH458759 AED458758:AED458759 ANZ458758:ANZ458759 AXV458758:AXV458759 BHR458758:BHR458759 BRN458758:BRN458759 CBJ458758:CBJ458759 CLF458758:CLF458759 CVB458758:CVB458759 DEX458758:DEX458759 DOT458758:DOT458759 DYP458758:DYP458759 EIL458758:EIL458759 ESH458758:ESH458759 FCD458758:FCD458759 FLZ458758:FLZ458759 FVV458758:FVV458759 GFR458758:GFR458759 GPN458758:GPN458759 GZJ458758:GZJ458759 HJF458758:HJF458759 HTB458758:HTB458759 ICX458758:ICX458759 IMT458758:IMT458759 IWP458758:IWP458759 JGL458758:JGL458759 JQH458758:JQH458759 KAD458758:KAD458759 KJZ458758:KJZ458759 KTV458758:KTV458759 LDR458758:LDR458759 LNN458758:LNN458759 LXJ458758:LXJ458759 MHF458758:MHF458759 MRB458758:MRB458759 NAX458758:NAX458759 NKT458758:NKT458759 NUP458758:NUP458759 OEL458758:OEL458759 OOH458758:OOH458759 OYD458758:OYD458759 PHZ458758:PHZ458759 PRV458758:PRV458759 QBR458758:QBR458759 QLN458758:QLN458759 QVJ458758:QVJ458759 RFF458758:RFF458759 RPB458758:RPB458759 RYX458758:RYX458759 SIT458758:SIT458759 SSP458758:SSP458759 TCL458758:TCL458759 TMH458758:TMH458759 TWD458758:TWD458759 UFZ458758:UFZ458759 UPV458758:UPV458759 UZR458758:UZR458759 VJN458758:VJN458759 VTJ458758:VTJ458759 WDF458758:WDF458759 WNB458758:WNB458759 WWX458758:WWX458759 AP524294:AP524295 KL524294:KL524295 UH524294:UH524295 AED524294:AED524295 ANZ524294:ANZ524295 AXV524294:AXV524295 BHR524294:BHR524295 BRN524294:BRN524295 CBJ524294:CBJ524295 CLF524294:CLF524295 CVB524294:CVB524295 DEX524294:DEX524295 DOT524294:DOT524295 DYP524294:DYP524295 EIL524294:EIL524295 ESH524294:ESH524295 FCD524294:FCD524295 FLZ524294:FLZ524295 FVV524294:FVV524295 GFR524294:GFR524295 GPN524294:GPN524295 GZJ524294:GZJ524295 HJF524294:HJF524295 HTB524294:HTB524295 ICX524294:ICX524295 IMT524294:IMT524295 IWP524294:IWP524295 JGL524294:JGL524295 JQH524294:JQH524295 KAD524294:KAD524295 KJZ524294:KJZ524295 KTV524294:KTV524295 LDR524294:LDR524295 LNN524294:LNN524295 LXJ524294:LXJ524295 MHF524294:MHF524295 MRB524294:MRB524295 NAX524294:NAX524295 NKT524294:NKT524295 NUP524294:NUP524295 OEL524294:OEL524295 OOH524294:OOH524295 OYD524294:OYD524295 PHZ524294:PHZ524295 PRV524294:PRV524295 QBR524294:QBR524295 QLN524294:QLN524295 QVJ524294:QVJ524295 RFF524294:RFF524295 RPB524294:RPB524295 RYX524294:RYX524295 SIT524294:SIT524295 SSP524294:SSP524295 TCL524294:TCL524295 TMH524294:TMH524295 TWD524294:TWD524295 UFZ524294:UFZ524295 UPV524294:UPV524295 UZR524294:UZR524295 VJN524294:VJN524295 VTJ524294:VTJ524295 WDF524294:WDF524295 WNB524294:WNB524295 WWX524294:WWX524295 AP589830:AP589831 KL589830:KL589831 UH589830:UH589831 AED589830:AED589831 ANZ589830:ANZ589831 AXV589830:AXV589831 BHR589830:BHR589831 BRN589830:BRN589831 CBJ589830:CBJ589831 CLF589830:CLF589831 CVB589830:CVB589831 DEX589830:DEX589831 DOT589830:DOT589831 DYP589830:DYP589831 EIL589830:EIL589831 ESH589830:ESH589831 FCD589830:FCD589831 FLZ589830:FLZ589831 FVV589830:FVV589831 GFR589830:GFR589831 GPN589830:GPN589831 GZJ589830:GZJ589831 HJF589830:HJF589831 HTB589830:HTB589831 ICX589830:ICX589831 IMT589830:IMT589831 IWP589830:IWP589831 JGL589830:JGL589831 JQH589830:JQH589831 KAD589830:KAD589831 KJZ589830:KJZ589831 KTV589830:KTV589831 LDR589830:LDR589831 LNN589830:LNN589831 LXJ589830:LXJ589831 MHF589830:MHF589831 MRB589830:MRB589831 NAX589830:NAX589831 NKT589830:NKT589831 NUP589830:NUP589831 OEL589830:OEL589831 OOH589830:OOH589831 OYD589830:OYD589831 PHZ589830:PHZ589831 PRV589830:PRV589831 QBR589830:QBR589831 QLN589830:QLN589831 QVJ589830:QVJ589831 RFF589830:RFF589831 RPB589830:RPB589831 RYX589830:RYX589831 SIT589830:SIT589831 SSP589830:SSP589831 TCL589830:TCL589831 TMH589830:TMH589831 TWD589830:TWD589831 UFZ589830:UFZ589831 UPV589830:UPV589831 UZR589830:UZR589831 VJN589830:VJN589831 VTJ589830:VTJ589831 WDF589830:WDF589831 WNB589830:WNB589831 WWX589830:WWX589831 AP655366:AP655367 KL655366:KL655367 UH655366:UH655367 AED655366:AED655367 ANZ655366:ANZ655367 AXV655366:AXV655367 BHR655366:BHR655367 BRN655366:BRN655367 CBJ655366:CBJ655367 CLF655366:CLF655367 CVB655366:CVB655367 DEX655366:DEX655367 DOT655366:DOT655367 DYP655366:DYP655367 EIL655366:EIL655367 ESH655366:ESH655367 FCD655366:FCD655367 FLZ655366:FLZ655367 FVV655366:FVV655367 GFR655366:GFR655367 GPN655366:GPN655367 GZJ655366:GZJ655367 HJF655366:HJF655367 HTB655366:HTB655367 ICX655366:ICX655367 IMT655366:IMT655367 IWP655366:IWP655367 JGL655366:JGL655367 JQH655366:JQH655367 KAD655366:KAD655367 KJZ655366:KJZ655367 KTV655366:KTV655367 LDR655366:LDR655367 LNN655366:LNN655367 LXJ655366:LXJ655367 MHF655366:MHF655367 MRB655366:MRB655367 NAX655366:NAX655367 NKT655366:NKT655367 NUP655366:NUP655367 OEL655366:OEL655367 OOH655366:OOH655367 OYD655366:OYD655367 PHZ655366:PHZ655367 PRV655366:PRV655367 QBR655366:QBR655367 QLN655366:QLN655367 QVJ655366:QVJ655367 RFF655366:RFF655367 RPB655366:RPB655367 RYX655366:RYX655367 SIT655366:SIT655367 SSP655366:SSP655367 TCL655366:TCL655367 TMH655366:TMH655367 TWD655366:TWD655367 UFZ655366:UFZ655367 UPV655366:UPV655367 UZR655366:UZR655367 VJN655366:VJN655367 VTJ655366:VTJ655367 WDF655366:WDF655367 WNB655366:WNB655367 WWX655366:WWX655367 AP720902:AP720903 KL720902:KL720903 UH720902:UH720903 AED720902:AED720903 ANZ720902:ANZ720903 AXV720902:AXV720903 BHR720902:BHR720903 BRN720902:BRN720903 CBJ720902:CBJ720903 CLF720902:CLF720903 CVB720902:CVB720903 DEX720902:DEX720903 DOT720902:DOT720903 DYP720902:DYP720903 EIL720902:EIL720903 ESH720902:ESH720903 FCD720902:FCD720903 FLZ720902:FLZ720903 FVV720902:FVV720903 GFR720902:GFR720903 GPN720902:GPN720903 GZJ720902:GZJ720903 HJF720902:HJF720903 HTB720902:HTB720903 ICX720902:ICX720903 IMT720902:IMT720903 IWP720902:IWP720903 JGL720902:JGL720903 JQH720902:JQH720903 KAD720902:KAD720903 KJZ720902:KJZ720903 KTV720902:KTV720903 LDR720902:LDR720903 LNN720902:LNN720903 LXJ720902:LXJ720903 MHF720902:MHF720903 MRB720902:MRB720903 NAX720902:NAX720903 NKT720902:NKT720903 NUP720902:NUP720903 OEL720902:OEL720903 OOH720902:OOH720903 OYD720902:OYD720903 PHZ720902:PHZ720903 PRV720902:PRV720903 QBR720902:QBR720903 QLN720902:QLN720903 QVJ720902:QVJ720903 RFF720902:RFF720903 RPB720902:RPB720903 RYX720902:RYX720903 SIT720902:SIT720903 SSP720902:SSP720903 TCL720902:TCL720903 TMH720902:TMH720903 TWD720902:TWD720903 UFZ720902:UFZ720903 UPV720902:UPV720903 UZR720902:UZR720903 VJN720902:VJN720903 VTJ720902:VTJ720903 WDF720902:WDF720903 WNB720902:WNB720903 WWX720902:WWX720903 AP786438:AP786439 KL786438:KL786439 UH786438:UH786439 AED786438:AED786439 ANZ786438:ANZ786439 AXV786438:AXV786439 BHR786438:BHR786439 BRN786438:BRN786439 CBJ786438:CBJ786439 CLF786438:CLF786439 CVB786438:CVB786439 DEX786438:DEX786439 DOT786438:DOT786439 DYP786438:DYP786439 EIL786438:EIL786439 ESH786438:ESH786439 FCD786438:FCD786439 FLZ786438:FLZ786439 FVV786438:FVV786439 GFR786438:GFR786439 GPN786438:GPN786439 GZJ786438:GZJ786439 HJF786438:HJF786439 HTB786438:HTB786439 ICX786438:ICX786439 IMT786438:IMT786439 IWP786438:IWP786439 JGL786438:JGL786439 JQH786438:JQH786439 KAD786438:KAD786439 KJZ786438:KJZ786439 KTV786438:KTV786439 LDR786438:LDR786439 LNN786438:LNN786439 LXJ786438:LXJ786439 MHF786438:MHF786439 MRB786438:MRB786439 NAX786438:NAX786439 NKT786438:NKT786439 NUP786438:NUP786439 OEL786438:OEL786439 OOH786438:OOH786439 OYD786438:OYD786439 PHZ786438:PHZ786439 PRV786438:PRV786439 QBR786438:QBR786439 QLN786438:QLN786439 QVJ786438:QVJ786439 RFF786438:RFF786439 RPB786438:RPB786439 RYX786438:RYX786439 SIT786438:SIT786439 SSP786438:SSP786439 TCL786438:TCL786439 TMH786438:TMH786439 TWD786438:TWD786439 UFZ786438:UFZ786439 UPV786438:UPV786439 UZR786438:UZR786439 VJN786438:VJN786439 VTJ786438:VTJ786439 WDF786438:WDF786439 WNB786438:WNB786439 WWX786438:WWX786439 AP851974:AP851975 KL851974:KL851975 UH851974:UH851975 AED851974:AED851975 ANZ851974:ANZ851975 AXV851974:AXV851975 BHR851974:BHR851975 BRN851974:BRN851975 CBJ851974:CBJ851975 CLF851974:CLF851975 CVB851974:CVB851975 DEX851974:DEX851975 DOT851974:DOT851975 DYP851974:DYP851975 EIL851974:EIL851975 ESH851974:ESH851975 FCD851974:FCD851975 FLZ851974:FLZ851975 FVV851974:FVV851975 GFR851974:GFR851975 GPN851974:GPN851975 GZJ851974:GZJ851975 HJF851974:HJF851975 HTB851974:HTB851975 ICX851974:ICX851975 IMT851974:IMT851975 IWP851974:IWP851975 JGL851974:JGL851975 JQH851974:JQH851975 KAD851974:KAD851975 KJZ851974:KJZ851975 KTV851974:KTV851975 LDR851974:LDR851975 LNN851974:LNN851975 LXJ851974:LXJ851975 MHF851974:MHF851975 MRB851974:MRB851975 NAX851974:NAX851975 NKT851974:NKT851975 NUP851974:NUP851975 OEL851974:OEL851975 OOH851974:OOH851975 OYD851974:OYD851975 PHZ851974:PHZ851975 PRV851974:PRV851975 QBR851974:QBR851975 QLN851974:QLN851975 QVJ851974:QVJ851975 RFF851974:RFF851975 RPB851974:RPB851975 RYX851974:RYX851975 SIT851974:SIT851975 SSP851974:SSP851975 TCL851974:TCL851975 TMH851974:TMH851975 TWD851974:TWD851975 UFZ851974:UFZ851975 UPV851974:UPV851975 UZR851974:UZR851975 VJN851974:VJN851975 VTJ851974:VTJ851975 WDF851974:WDF851975 WNB851974:WNB851975 WWX851974:WWX851975 AP917510:AP917511 KL917510:KL917511 UH917510:UH917511 AED917510:AED917511 ANZ917510:ANZ917511 AXV917510:AXV917511 BHR917510:BHR917511 BRN917510:BRN917511 CBJ917510:CBJ917511 CLF917510:CLF917511 CVB917510:CVB917511 DEX917510:DEX917511 DOT917510:DOT917511 DYP917510:DYP917511 EIL917510:EIL917511 ESH917510:ESH917511 FCD917510:FCD917511 FLZ917510:FLZ917511 FVV917510:FVV917511 GFR917510:GFR917511 GPN917510:GPN917511 GZJ917510:GZJ917511 HJF917510:HJF917511 HTB917510:HTB917511 ICX917510:ICX917511 IMT917510:IMT917511 IWP917510:IWP917511 JGL917510:JGL917511 JQH917510:JQH917511 KAD917510:KAD917511 KJZ917510:KJZ917511 KTV917510:KTV917511 LDR917510:LDR917511 LNN917510:LNN917511 LXJ917510:LXJ917511 MHF917510:MHF917511 MRB917510:MRB917511 NAX917510:NAX917511 NKT917510:NKT917511 NUP917510:NUP917511 OEL917510:OEL917511 OOH917510:OOH917511 OYD917510:OYD917511 PHZ917510:PHZ917511 PRV917510:PRV917511 QBR917510:QBR917511 QLN917510:QLN917511 QVJ917510:QVJ917511 RFF917510:RFF917511 RPB917510:RPB917511 RYX917510:RYX917511 SIT917510:SIT917511 SSP917510:SSP917511 TCL917510:TCL917511 TMH917510:TMH917511 TWD917510:TWD917511 UFZ917510:UFZ917511 UPV917510:UPV917511 UZR917510:UZR917511 VJN917510:VJN917511 VTJ917510:VTJ917511 WDF917510:WDF917511 WNB917510:WNB917511 WWX917510:WWX917511 AP983046:AP983047 KL983046:KL983047 UH983046:UH983047 AED983046:AED983047 ANZ983046:ANZ983047 AXV983046:AXV983047 BHR983046:BHR983047 BRN983046:BRN983047 CBJ983046:CBJ983047 CLF983046:CLF983047 CVB983046:CVB983047 DEX983046:DEX983047 DOT983046:DOT983047 DYP983046:DYP983047 EIL983046:EIL983047 ESH983046:ESH983047 FCD983046:FCD983047 FLZ983046:FLZ983047 FVV983046:FVV983047 GFR983046:GFR983047 GPN983046:GPN983047 GZJ983046:GZJ983047 HJF983046:HJF983047 HTB983046:HTB983047 ICX983046:ICX983047 IMT983046:IMT983047 IWP983046:IWP983047 JGL983046:JGL983047 JQH983046:JQH983047 KAD983046:KAD983047 KJZ983046:KJZ983047 KTV983046:KTV983047 LDR983046:LDR983047 LNN983046:LNN983047 LXJ983046:LXJ983047 MHF983046:MHF983047 MRB983046:MRB983047 NAX983046:NAX983047 NKT983046:NKT983047 NUP983046:NUP983047 OEL983046:OEL983047 OOH983046:OOH983047 OYD983046:OYD983047 PHZ983046:PHZ983047 PRV983046:PRV983047 QBR983046:QBR983047 QLN983046:QLN983047 QVJ983046:QVJ983047 RFF983046:RFF983047 RPB983046:RPB983047 RYX983046:RYX983047 SIT983046:SIT983047 SSP983046:SSP983047 TCL983046:TCL983047 TMH983046:TMH983047 TWD983046:TWD983047 UFZ983046:UFZ983047 UPV983046:UPV983047 UZR983046:UZR983047 VJN983046:VJN983047 VTJ983046:VTJ983047 WDF983046:WDF983047 WNB983046:WNB983047 WWX983046:WWX983047 N16:O16 JJ16:JK16 TF16:TG16 ADB16:ADC16 AMX16:AMY16 AWT16:AWU16 BGP16:BGQ16 BQL16:BQM16 CAH16:CAI16 CKD16:CKE16 CTZ16:CUA16 DDV16:DDW16 DNR16:DNS16 DXN16:DXO16 EHJ16:EHK16 ERF16:ERG16 FBB16:FBC16 FKX16:FKY16 FUT16:FUU16 GEP16:GEQ16 GOL16:GOM16 GYH16:GYI16 HID16:HIE16 HRZ16:HSA16 IBV16:IBW16 ILR16:ILS16 IVN16:IVO16 JFJ16:JFK16 JPF16:JPG16 JZB16:JZC16 KIX16:KIY16 KST16:KSU16 LCP16:LCQ16 LML16:LMM16 LWH16:LWI16 MGD16:MGE16 MPZ16:MQA16 MZV16:MZW16 NJR16:NJS16 NTN16:NTO16 ODJ16:ODK16 ONF16:ONG16 OXB16:OXC16 PGX16:PGY16 PQT16:PQU16 QAP16:QAQ16 QKL16:QKM16 QUH16:QUI16 RED16:REE16 RNZ16:ROA16 RXV16:RXW16 SHR16:SHS16 SRN16:SRO16 TBJ16:TBK16 TLF16:TLG16 TVB16:TVC16 UEX16:UEY16 UOT16:UOU16 UYP16:UYQ16 VIL16:VIM16 VSH16:VSI16 WCD16:WCE16 WLZ16:WMA16 WVV16:WVW16 N65552:O65552 JJ65552:JK65552 TF65552:TG65552 ADB65552:ADC65552 AMX65552:AMY65552 AWT65552:AWU65552 BGP65552:BGQ65552 BQL65552:BQM65552 CAH65552:CAI65552 CKD65552:CKE65552 CTZ65552:CUA65552 DDV65552:DDW65552 DNR65552:DNS65552 DXN65552:DXO65552 EHJ65552:EHK65552 ERF65552:ERG65552 FBB65552:FBC65552 FKX65552:FKY65552 FUT65552:FUU65552 GEP65552:GEQ65552 GOL65552:GOM65552 GYH65552:GYI65552 HID65552:HIE65552 HRZ65552:HSA65552 IBV65552:IBW65552 ILR65552:ILS65552 IVN65552:IVO65552 JFJ65552:JFK65552 JPF65552:JPG65552 JZB65552:JZC65552 KIX65552:KIY65552 KST65552:KSU65552 LCP65552:LCQ65552 LML65552:LMM65552 LWH65552:LWI65552 MGD65552:MGE65552 MPZ65552:MQA65552 MZV65552:MZW65552 NJR65552:NJS65552 NTN65552:NTO65552 ODJ65552:ODK65552 ONF65552:ONG65552 OXB65552:OXC65552 PGX65552:PGY65552 PQT65552:PQU65552 QAP65552:QAQ65552 QKL65552:QKM65552 QUH65552:QUI65552 RED65552:REE65552 RNZ65552:ROA65552 RXV65552:RXW65552 SHR65552:SHS65552 SRN65552:SRO65552 TBJ65552:TBK65552 TLF65552:TLG65552 TVB65552:TVC65552 UEX65552:UEY65552 UOT65552:UOU65552 UYP65552:UYQ65552 VIL65552:VIM65552 VSH65552:VSI65552 WCD65552:WCE65552 WLZ65552:WMA65552 WVV65552:WVW65552 N131088:O131088 JJ131088:JK131088 TF131088:TG131088 ADB131088:ADC131088 AMX131088:AMY131088 AWT131088:AWU131088 BGP131088:BGQ131088 BQL131088:BQM131088 CAH131088:CAI131088 CKD131088:CKE131088 CTZ131088:CUA131088 DDV131088:DDW131088 DNR131088:DNS131088 DXN131088:DXO131088 EHJ131088:EHK131088 ERF131088:ERG131088 FBB131088:FBC131088 FKX131088:FKY131088 FUT131088:FUU131088 GEP131088:GEQ131088 GOL131088:GOM131088 GYH131088:GYI131088 HID131088:HIE131088 HRZ131088:HSA131088 IBV131088:IBW131088 ILR131088:ILS131088 IVN131088:IVO131088 JFJ131088:JFK131088 JPF131088:JPG131088 JZB131088:JZC131088 KIX131088:KIY131088 KST131088:KSU131088 LCP131088:LCQ131088 LML131088:LMM131088 LWH131088:LWI131088 MGD131088:MGE131088 MPZ131088:MQA131088 MZV131088:MZW131088 NJR131088:NJS131088 NTN131088:NTO131088 ODJ131088:ODK131088 ONF131088:ONG131088 OXB131088:OXC131088 PGX131088:PGY131088 PQT131088:PQU131088 QAP131088:QAQ131088 QKL131088:QKM131088 QUH131088:QUI131088 RED131088:REE131088 RNZ131088:ROA131088 RXV131088:RXW131088 SHR131088:SHS131088 SRN131088:SRO131088 TBJ131088:TBK131088 TLF131088:TLG131088 TVB131088:TVC131088 UEX131088:UEY131088 UOT131088:UOU131088 UYP131088:UYQ131088 VIL131088:VIM131088 VSH131088:VSI131088 WCD131088:WCE131088 WLZ131088:WMA131088 WVV131088:WVW131088 N196624:O196624 JJ196624:JK196624 TF196624:TG196624 ADB196624:ADC196624 AMX196624:AMY196624 AWT196624:AWU196624 BGP196624:BGQ196624 BQL196624:BQM196624 CAH196624:CAI196624 CKD196624:CKE196624 CTZ196624:CUA196624 DDV196624:DDW196624 DNR196624:DNS196624 DXN196624:DXO196624 EHJ196624:EHK196624 ERF196624:ERG196624 FBB196624:FBC196624 FKX196624:FKY196624 FUT196624:FUU196624 GEP196624:GEQ196624 GOL196624:GOM196624 GYH196624:GYI196624 HID196624:HIE196624 HRZ196624:HSA196624 IBV196624:IBW196624 ILR196624:ILS196624 IVN196624:IVO196624 JFJ196624:JFK196624 JPF196624:JPG196624 JZB196624:JZC196624 KIX196624:KIY196624 KST196624:KSU196624 LCP196624:LCQ196624 LML196624:LMM196624 LWH196624:LWI196624 MGD196624:MGE196624 MPZ196624:MQA196624 MZV196624:MZW196624 NJR196624:NJS196624 NTN196624:NTO196624 ODJ196624:ODK196624 ONF196624:ONG196624 OXB196624:OXC196624 PGX196624:PGY196624 PQT196624:PQU196624 QAP196624:QAQ196624 QKL196624:QKM196624 QUH196624:QUI196624 RED196624:REE196624 RNZ196624:ROA196624 RXV196624:RXW196624 SHR196624:SHS196624 SRN196624:SRO196624 TBJ196624:TBK196624 TLF196624:TLG196624 TVB196624:TVC196624 UEX196624:UEY196624 UOT196624:UOU196624 UYP196624:UYQ196624 VIL196624:VIM196624 VSH196624:VSI196624 WCD196624:WCE196624 WLZ196624:WMA196624 WVV196624:WVW196624 N262160:O262160 JJ262160:JK262160 TF262160:TG262160 ADB262160:ADC262160 AMX262160:AMY262160 AWT262160:AWU262160 BGP262160:BGQ262160 BQL262160:BQM262160 CAH262160:CAI262160 CKD262160:CKE262160 CTZ262160:CUA262160 DDV262160:DDW262160 DNR262160:DNS262160 DXN262160:DXO262160 EHJ262160:EHK262160 ERF262160:ERG262160 FBB262160:FBC262160 FKX262160:FKY262160 FUT262160:FUU262160 GEP262160:GEQ262160 GOL262160:GOM262160 GYH262160:GYI262160 HID262160:HIE262160 HRZ262160:HSA262160 IBV262160:IBW262160 ILR262160:ILS262160 IVN262160:IVO262160 JFJ262160:JFK262160 JPF262160:JPG262160 JZB262160:JZC262160 KIX262160:KIY262160 KST262160:KSU262160 LCP262160:LCQ262160 LML262160:LMM262160 LWH262160:LWI262160 MGD262160:MGE262160 MPZ262160:MQA262160 MZV262160:MZW262160 NJR262160:NJS262160 NTN262160:NTO262160 ODJ262160:ODK262160 ONF262160:ONG262160 OXB262160:OXC262160 PGX262160:PGY262160 PQT262160:PQU262160 QAP262160:QAQ262160 QKL262160:QKM262160 QUH262160:QUI262160 RED262160:REE262160 RNZ262160:ROA262160 RXV262160:RXW262160 SHR262160:SHS262160 SRN262160:SRO262160 TBJ262160:TBK262160 TLF262160:TLG262160 TVB262160:TVC262160 UEX262160:UEY262160 UOT262160:UOU262160 UYP262160:UYQ262160 VIL262160:VIM262160 VSH262160:VSI262160 WCD262160:WCE262160 WLZ262160:WMA262160 WVV262160:WVW262160 N327696:O327696 JJ327696:JK327696 TF327696:TG327696 ADB327696:ADC327696 AMX327696:AMY327696 AWT327696:AWU327696 BGP327696:BGQ327696 BQL327696:BQM327696 CAH327696:CAI327696 CKD327696:CKE327696 CTZ327696:CUA327696 DDV327696:DDW327696 DNR327696:DNS327696 DXN327696:DXO327696 EHJ327696:EHK327696 ERF327696:ERG327696 FBB327696:FBC327696 FKX327696:FKY327696 FUT327696:FUU327696 GEP327696:GEQ327696 GOL327696:GOM327696 GYH327696:GYI327696 HID327696:HIE327696 HRZ327696:HSA327696 IBV327696:IBW327696 ILR327696:ILS327696 IVN327696:IVO327696 JFJ327696:JFK327696 JPF327696:JPG327696 JZB327696:JZC327696 KIX327696:KIY327696 KST327696:KSU327696 LCP327696:LCQ327696 LML327696:LMM327696 LWH327696:LWI327696 MGD327696:MGE327696 MPZ327696:MQA327696 MZV327696:MZW327696 NJR327696:NJS327696 NTN327696:NTO327696 ODJ327696:ODK327696 ONF327696:ONG327696 OXB327696:OXC327696 PGX327696:PGY327696 PQT327696:PQU327696 QAP327696:QAQ327696 QKL327696:QKM327696 QUH327696:QUI327696 RED327696:REE327696 RNZ327696:ROA327696 RXV327696:RXW327696 SHR327696:SHS327696 SRN327696:SRO327696 TBJ327696:TBK327696 TLF327696:TLG327696 TVB327696:TVC327696 UEX327696:UEY327696 UOT327696:UOU327696 UYP327696:UYQ327696 VIL327696:VIM327696 VSH327696:VSI327696 WCD327696:WCE327696 WLZ327696:WMA327696 WVV327696:WVW327696 N393232:O393232 JJ393232:JK393232 TF393232:TG393232 ADB393232:ADC393232 AMX393232:AMY393232 AWT393232:AWU393232 BGP393232:BGQ393232 BQL393232:BQM393232 CAH393232:CAI393232 CKD393232:CKE393232 CTZ393232:CUA393232 DDV393232:DDW393232 DNR393232:DNS393232 DXN393232:DXO393232 EHJ393232:EHK393232 ERF393232:ERG393232 FBB393232:FBC393232 FKX393232:FKY393232 FUT393232:FUU393232 GEP393232:GEQ393232 GOL393232:GOM393232 GYH393232:GYI393232 HID393232:HIE393232 HRZ393232:HSA393232 IBV393232:IBW393232 ILR393232:ILS393232 IVN393232:IVO393232 JFJ393232:JFK393232 JPF393232:JPG393232 JZB393232:JZC393232 KIX393232:KIY393232 KST393232:KSU393232 LCP393232:LCQ393232 LML393232:LMM393232 LWH393232:LWI393232 MGD393232:MGE393232 MPZ393232:MQA393232 MZV393232:MZW393232 NJR393232:NJS393232 NTN393232:NTO393232 ODJ393232:ODK393232 ONF393232:ONG393232 OXB393232:OXC393232 PGX393232:PGY393232 PQT393232:PQU393232 QAP393232:QAQ393232 QKL393232:QKM393232 QUH393232:QUI393232 RED393232:REE393232 RNZ393232:ROA393232 RXV393232:RXW393232 SHR393232:SHS393232 SRN393232:SRO393232 TBJ393232:TBK393232 TLF393232:TLG393232 TVB393232:TVC393232 UEX393232:UEY393232 UOT393232:UOU393232 UYP393232:UYQ393232 VIL393232:VIM393232 VSH393232:VSI393232 WCD393232:WCE393232 WLZ393232:WMA393232 WVV393232:WVW393232 N458768:O458768 JJ458768:JK458768 TF458768:TG458768 ADB458768:ADC458768 AMX458768:AMY458768 AWT458768:AWU458768 BGP458768:BGQ458768 BQL458768:BQM458768 CAH458768:CAI458768 CKD458768:CKE458768 CTZ458768:CUA458768 DDV458768:DDW458768 DNR458768:DNS458768 DXN458768:DXO458768 EHJ458768:EHK458768 ERF458768:ERG458768 FBB458768:FBC458768 FKX458768:FKY458768 FUT458768:FUU458768 GEP458768:GEQ458768 GOL458768:GOM458768 GYH458768:GYI458768 HID458768:HIE458768 HRZ458768:HSA458768 IBV458768:IBW458768 ILR458768:ILS458768 IVN458768:IVO458768 JFJ458768:JFK458768 JPF458768:JPG458768 JZB458768:JZC458768 KIX458768:KIY458768 KST458768:KSU458768 LCP458768:LCQ458768 LML458768:LMM458768 LWH458768:LWI458768 MGD458768:MGE458768 MPZ458768:MQA458768 MZV458768:MZW458768 NJR458768:NJS458768 NTN458768:NTO458768 ODJ458768:ODK458768 ONF458768:ONG458768 OXB458768:OXC458768 PGX458768:PGY458768 PQT458768:PQU458768 QAP458768:QAQ458768 QKL458768:QKM458768 QUH458768:QUI458768 RED458768:REE458768 RNZ458768:ROA458768 RXV458768:RXW458768 SHR458768:SHS458768 SRN458768:SRO458768 TBJ458768:TBK458768 TLF458768:TLG458768 TVB458768:TVC458768 UEX458768:UEY458768 UOT458768:UOU458768 UYP458768:UYQ458768 VIL458768:VIM458768 VSH458768:VSI458768 WCD458768:WCE458768 WLZ458768:WMA458768 WVV458768:WVW458768 N524304:O524304 JJ524304:JK524304 TF524304:TG524304 ADB524304:ADC524304 AMX524304:AMY524304 AWT524304:AWU524304 BGP524304:BGQ524304 BQL524304:BQM524304 CAH524304:CAI524304 CKD524304:CKE524304 CTZ524304:CUA524304 DDV524304:DDW524304 DNR524304:DNS524304 DXN524304:DXO524304 EHJ524304:EHK524304 ERF524304:ERG524304 FBB524304:FBC524304 FKX524304:FKY524304 FUT524304:FUU524304 GEP524304:GEQ524304 GOL524304:GOM524304 GYH524304:GYI524304 HID524304:HIE524304 HRZ524304:HSA524304 IBV524304:IBW524304 ILR524304:ILS524304 IVN524304:IVO524304 JFJ524304:JFK524304 JPF524304:JPG524304 JZB524304:JZC524304 KIX524304:KIY524304 KST524304:KSU524304 LCP524304:LCQ524304 LML524304:LMM524304 LWH524304:LWI524304 MGD524304:MGE524304 MPZ524304:MQA524304 MZV524304:MZW524304 NJR524304:NJS524304 NTN524304:NTO524304 ODJ524304:ODK524304 ONF524304:ONG524304 OXB524304:OXC524304 PGX524304:PGY524304 PQT524304:PQU524304 QAP524304:QAQ524304 QKL524304:QKM524304 QUH524304:QUI524304 RED524304:REE524304 RNZ524304:ROA524304 RXV524304:RXW524304 SHR524304:SHS524304 SRN524304:SRO524304 TBJ524304:TBK524304 TLF524304:TLG524304 TVB524304:TVC524304 UEX524304:UEY524304 UOT524304:UOU524304 UYP524304:UYQ524304 VIL524304:VIM524304 VSH524304:VSI524304 WCD524304:WCE524304 WLZ524304:WMA524304 WVV524304:WVW524304 N589840:O589840 JJ589840:JK589840 TF589840:TG589840 ADB589840:ADC589840 AMX589840:AMY589840 AWT589840:AWU589840 BGP589840:BGQ589840 BQL589840:BQM589840 CAH589840:CAI589840 CKD589840:CKE589840 CTZ589840:CUA589840 DDV589840:DDW589840 DNR589840:DNS589840 DXN589840:DXO589840 EHJ589840:EHK589840 ERF589840:ERG589840 FBB589840:FBC589840 FKX589840:FKY589840 FUT589840:FUU589840 GEP589840:GEQ589840 GOL589840:GOM589840 GYH589840:GYI589840 HID589840:HIE589840 HRZ589840:HSA589840 IBV589840:IBW589840 ILR589840:ILS589840 IVN589840:IVO589840 JFJ589840:JFK589840 JPF589840:JPG589840 JZB589840:JZC589840 KIX589840:KIY589840 KST589840:KSU589840 LCP589840:LCQ589840 LML589840:LMM589840 LWH589840:LWI589840 MGD589840:MGE589840 MPZ589840:MQA589840 MZV589840:MZW589840 NJR589840:NJS589840 NTN589840:NTO589840 ODJ589840:ODK589840 ONF589840:ONG589840 OXB589840:OXC589840 PGX589840:PGY589840 PQT589840:PQU589840 QAP589840:QAQ589840 QKL589840:QKM589840 QUH589840:QUI589840 RED589840:REE589840 RNZ589840:ROA589840 RXV589840:RXW589840 SHR589840:SHS589840 SRN589840:SRO589840 TBJ589840:TBK589840 TLF589840:TLG589840 TVB589840:TVC589840 UEX589840:UEY589840 UOT589840:UOU589840 UYP589840:UYQ589840 VIL589840:VIM589840 VSH589840:VSI589840 WCD589840:WCE589840 WLZ589840:WMA589840 WVV589840:WVW589840 N655376:O655376 JJ655376:JK655376 TF655376:TG655376 ADB655376:ADC655376 AMX655376:AMY655376 AWT655376:AWU655376 BGP655376:BGQ655376 BQL655376:BQM655376 CAH655376:CAI655376 CKD655376:CKE655376 CTZ655376:CUA655376 DDV655376:DDW655376 DNR655376:DNS655376 DXN655376:DXO655376 EHJ655376:EHK655376 ERF655376:ERG655376 FBB655376:FBC655376 FKX655376:FKY655376 FUT655376:FUU655376 GEP655376:GEQ655376 GOL655376:GOM655376 GYH655376:GYI655376 HID655376:HIE655376 HRZ655376:HSA655376 IBV655376:IBW655376 ILR655376:ILS655376 IVN655376:IVO655376 JFJ655376:JFK655376 JPF655376:JPG655376 JZB655376:JZC655376 KIX655376:KIY655376 KST655376:KSU655376 LCP655376:LCQ655376 LML655376:LMM655376 LWH655376:LWI655376 MGD655376:MGE655376 MPZ655376:MQA655376 MZV655376:MZW655376 NJR655376:NJS655376 NTN655376:NTO655376 ODJ655376:ODK655376 ONF655376:ONG655376 OXB655376:OXC655376 PGX655376:PGY655376 PQT655376:PQU655376 QAP655376:QAQ655376 QKL655376:QKM655376 QUH655376:QUI655376 RED655376:REE655376 RNZ655376:ROA655376 RXV655376:RXW655376 SHR655376:SHS655376 SRN655376:SRO655376 TBJ655376:TBK655376 TLF655376:TLG655376 TVB655376:TVC655376 UEX655376:UEY655376 UOT655376:UOU655376 UYP655376:UYQ655376 VIL655376:VIM655376 VSH655376:VSI655376 WCD655376:WCE655376 WLZ655376:WMA655376 WVV655376:WVW655376 N720912:O720912 JJ720912:JK720912 TF720912:TG720912 ADB720912:ADC720912 AMX720912:AMY720912 AWT720912:AWU720912 BGP720912:BGQ720912 BQL720912:BQM720912 CAH720912:CAI720912 CKD720912:CKE720912 CTZ720912:CUA720912 DDV720912:DDW720912 DNR720912:DNS720912 DXN720912:DXO720912 EHJ720912:EHK720912 ERF720912:ERG720912 FBB720912:FBC720912 FKX720912:FKY720912 FUT720912:FUU720912 GEP720912:GEQ720912 GOL720912:GOM720912 GYH720912:GYI720912 HID720912:HIE720912 HRZ720912:HSA720912 IBV720912:IBW720912 ILR720912:ILS720912 IVN720912:IVO720912 JFJ720912:JFK720912 JPF720912:JPG720912 JZB720912:JZC720912 KIX720912:KIY720912 KST720912:KSU720912 LCP720912:LCQ720912 LML720912:LMM720912 LWH720912:LWI720912 MGD720912:MGE720912 MPZ720912:MQA720912 MZV720912:MZW720912 NJR720912:NJS720912 NTN720912:NTO720912 ODJ720912:ODK720912 ONF720912:ONG720912 OXB720912:OXC720912 PGX720912:PGY720912 PQT720912:PQU720912 QAP720912:QAQ720912 QKL720912:QKM720912 QUH720912:QUI720912 RED720912:REE720912 RNZ720912:ROA720912 RXV720912:RXW720912 SHR720912:SHS720912 SRN720912:SRO720912 TBJ720912:TBK720912 TLF720912:TLG720912 TVB720912:TVC720912 UEX720912:UEY720912 UOT720912:UOU720912 UYP720912:UYQ720912 VIL720912:VIM720912 VSH720912:VSI720912 WCD720912:WCE720912 WLZ720912:WMA720912 WVV720912:WVW720912 N786448:O786448 JJ786448:JK786448 TF786448:TG786448 ADB786448:ADC786448 AMX786448:AMY786448 AWT786448:AWU786448 BGP786448:BGQ786448 BQL786448:BQM786448 CAH786448:CAI786448 CKD786448:CKE786448 CTZ786448:CUA786448 DDV786448:DDW786448 DNR786448:DNS786448 DXN786448:DXO786448 EHJ786448:EHK786448 ERF786448:ERG786448 FBB786448:FBC786448 FKX786448:FKY786448 FUT786448:FUU786448 GEP786448:GEQ786448 GOL786448:GOM786448 GYH786448:GYI786448 HID786448:HIE786448 HRZ786448:HSA786448 IBV786448:IBW786448 ILR786448:ILS786448 IVN786448:IVO786448 JFJ786448:JFK786448 JPF786448:JPG786448 JZB786448:JZC786448 KIX786448:KIY786448 KST786448:KSU786448 LCP786448:LCQ786448 LML786448:LMM786448 LWH786448:LWI786448 MGD786448:MGE786448 MPZ786448:MQA786448 MZV786448:MZW786448 NJR786448:NJS786448 NTN786448:NTO786448 ODJ786448:ODK786448 ONF786448:ONG786448 OXB786448:OXC786448 PGX786448:PGY786448 PQT786448:PQU786448 QAP786448:QAQ786448 QKL786448:QKM786448 QUH786448:QUI786448 RED786448:REE786448 RNZ786448:ROA786448 RXV786448:RXW786448 SHR786448:SHS786448 SRN786448:SRO786448 TBJ786448:TBK786448 TLF786448:TLG786448 TVB786448:TVC786448 UEX786448:UEY786448 UOT786448:UOU786448 UYP786448:UYQ786448 VIL786448:VIM786448 VSH786448:VSI786448 WCD786448:WCE786448 WLZ786448:WMA786448 WVV786448:WVW786448 N851984:O851984 JJ851984:JK851984 TF851984:TG851984 ADB851984:ADC851984 AMX851984:AMY851984 AWT851984:AWU851984 BGP851984:BGQ851984 BQL851984:BQM851984 CAH851984:CAI851984 CKD851984:CKE851984 CTZ851984:CUA851984 DDV851984:DDW851984 DNR851984:DNS851984 DXN851984:DXO851984 EHJ851984:EHK851984 ERF851984:ERG851984 FBB851984:FBC851984 FKX851984:FKY851984 FUT851984:FUU851984 GEP851984:GEQ851984 GOL851984:GOM851984 GYH851984:GYI851984 HID851984:HIE851984 HRZ851984:HSA851984 IBV851984:IBW851984 ILR851984:ILS851984 IVN851984:IVO851984 JFJ851984:JFK851984 JPF851984:JPG851984 JZB851984:JZC851984 KIX851984:KIY851984 KST851984:KSU851984 LCP851984:LCQ851984 LML851984:LMM851984 LWH851984:LWI851984 MGD851984:MGE851984 MPZ851984:MQA851984 MZV851984:MZW851984 NJR851984:NJS851984 NTN851984:NTO851984 ODJ851984:ODK851984 ONF851984:ONG851984 OXB851984:OXC851984 PGX851984:PGY851984 PQT851984:PQU851984 QAP851984:QAQ851984 QKL851984:QKM851984 QUH851984:QUI851984 RED851984:REE851984 RNZ851984:ROA851984 RXV851984:RXW851984 SHR851984:SHS851984 SRN851984:SRO851984 TBJ851984:TBK851984 TLF851984:TLG851984 TVB851984:TVC851984 UEX851984:UEY851984 UOT851984:UOU851984 UYP851984:UYQ851984 VIL851984:VIM851984 VSH851984:VSI851984 WCD851984:WCE851984 WLZ851984:WMA851984 WVV851984:WVW851984 N917520:O917520 JJ917520:JK917520 TF917520:TG917520 ADB917520:ADC917520 AMX917520:AMY917520 AWT917520:AWU917520 BGP917520:BGQ917520 BQL917520:BQM917520 CAH917520:CAI917520 CKD917520:CKE917520 CTZ917520:CUA917520 DDV917520:DDW917520 DNR917520:DNS917520 DXN917520:DXO917520 EHJ917520:EHK917520 ERF917520:ERG917520 FBB917520:FBC917520 FKX917520:FKY917520 FUT917520:FUU917520 GEP917520:GEQ917520 GOL917520:GOM917520 GYH917520:GYI917520 HID917520:HIE917520 HRZ917520:HSA917520 IBV917520:IBW917520 ILR917520:ILS917520 IVN917520:IVO917520 JFJ917520:JFK917520 JPF917520:JPG917520 JZB917520:JZC917520 KIX917520:KIY917520 KST917520:KSU917520 LCP917520:LCQ917520 LML917520:LMM917520 LWH917520:LWI917520 MGD917520:MGE917520 MPZ917520:MQA917520 MZV917520:MZW917520 NJR917520:NJS917520 NTN917520:NTO917520 ODJ917520:ODK917520 ONF917520:ONG917520 OXB917520:OXC917520 PGX917520:PGY917520 PQT917520:PQU917520 QAP917520:QAQ917520 QKL917520:QKM917520 QUH917520:QUI917520 RED917520:REE917520 RNZ917520:ROA917520 RXV917520:RXW917520 SHR917520:SHS917520 SRN917520:SRO917520 TBJ917520:TBK917520 TLF917520:TLG917520 TVB917520:TVC917520 UEX917520:UEY917520 UOT917520:UOU917520 UYP917520:UYQ917520 VIL917520:VIM917520 VSH917520:VSI917520 WCD917520:WCE917520 WLZ917520:WMA917520 WVV917520:WVW917520 N983056:O983056 JJ983056:JK983056 TF983056:TG983056 ADB983056:ADC983056 AMX983056:AMY983056 AWT983056:AWU983056 BGP983056:BGQ983056 BQL983056:BQM983056 CAH983056:CAI983056 CKD983056:CKE983056 CTZ983056:CUA983056 DDV983056:DDW983056 DNR983056:DNS983056 DXN983056:DXO983056 EHJ983056:EHK983056 ERF983056:ERG983056 FBB983056:FBC983056 FKX983056:FKY983056 FUT983056:FUU983056 GEP983056:GEQ983056 GOL983056:GOM983056 GYH983056:GYI983056 HID983056:HIE983056 HRZ983056:HSA983056 IBV983056:IBW983056 ILR983056:ILS983056 IVN983056:IVO983056 JFJ983056:JFK983056 JPF983056:JPG983056 JZB983056:JZC983056 KIX983056:KIY983056 KST983056:KSU983056 LCP983056:LCQ983056 LML983056:LMM983056 LWH983056:LWI983056 MGD983056:MGE983056 MPZ983056:MQA983056 MZV983056:MZW983056 NJR983056:NJS983056 NTN983056:NTO983056 ODJ983056:ODK983056 ONF983056:ONG983056 OXB983056:OXC983056 PGX983056:PGY983056 PQT983056:PQU983056 QAP983056:QAQ983056 QKL983056:QKM983056 QUH983056:QUI983056 RED983056:REE983056 RNZ983056:ROA983056 RXV983056:RXW983056 SHR983056:SHS983056 SRN983056:SRO983056 TBJ983056:TBK983056 TLF983056:TLG983056 TVB983056:TVC983056 UEX983056:UEY983056 UOT983056:UOU983056 UYP983056:UYQ983056 VIL983056:VIM983056 VSH983056:VSI983056 WCD983056:WCE983056 WLZ983056:WMA983056 WVV983056:WVW983056 S12:V15 JO12:JR15 TK12:TN15 ADG12:ADJ15 ANC12:ANF15 AWY12:AXB15 BGU12:BGX15 BQQ12:BQT15 CAM12:CAP15 CKI12:CKL15 CUE12:CUH15 DEA12:DED15 DNW12:DNZ15 DXS12:DXV15 EHO12:EHR15 ERK12:ERN15 FBG12:FBJ15 FLC12:FLF15 FUY12:FVB15 GEU12:GEX15 GOQ12:GOT15 GYM12:GYP15 HII12:HIL15 HSE12:HSH15 ICA12:ICD15 ILW12:ILZ15 IVS12:IVV15 JFO12:JFR15 JPK12:JPN15 JZG12:JZJ15 KJC12:KJF15 KSY12:KTB15 LCU12:LCX15 LMQ12:LMT15 LWM12:LWP15 MGI12:MGL15 MQE12:MQH15 NAA12:NAD15 NJW12:NJZ15 NTS12:NTV15 ODO12:ODR15 ONK12:ONN15 OXG12:OXJ15 PHC12:PHF15 PQY12:PRB15 QAU12:QAX15 QKQ12:QKT15 QUM12:QUP15 REI12:REL15 ROE12:ROH15 RYA12:RYD15 SHW12:SHZ15 SRS12:SRV15 TBO12:TBR15 TLK12:TLN15 TVG12:TVJ15 UFC12:UFF15 UOY12:UPB15 UYU12:UYX15 VIQ12:VIT15 VSM12:VSP15 WCI12:WCL15 WME12:WMH15 WWA12:WWD15 S65548:V65551 JO65548:JR65551 TK65548:TN65551 ADG65548:ADJ65551 ANC65548:ANF65551 AWY65548:AXB65551 BGU65548:BGX65551 BQQ65548:BQT65551 CAM65548:CAP65551 CKI65548:CKL65551 CUE65548:CUH65551 DEA65548:DED65551 DNW65548:DNZ65551 DXS65548:DXV65551 EHO65548:EHR65551 ERK65548:ERN65551 FBG65548:FBJ65551 FLC65548:FLF65551 FUY65548:FVB65551 GEU65548:GEX65551 GOQ65548:GOT65551 GYM65548:GYP65551 HII65548:HIL65551 HSE65548:HSH65551 ICA65548:ICD65551 ILW65548:ILZ65551 IVS65548:IVV65551 JFO65548:JFR65551 JPK65548:JPN65551 JZG65548:JZJ65551 KJC65548:KJF65551 KSY65548:KTB65551 LCU65548:LCX65551 LMQ65548:LMT65551 LWM65548:LWP65551 MGI65548:MGL65551 MQE65548:MQH65551 NAA65548:NAD65551 NJW65548:NJZ65551 NTS65548:NTV65551 ODO65548:ODR65551 ONK65548:ONN65551 OXG65548:OXJ65551 PHC65548:PHF65551 PQY65548:PRB65551 QAU65548:QAX65551 QKQ65548:QKT65551 QUM65548:QUP65551 REI65548:REL65551 ROE65548:ROH65551 RYA65548:RYD65551 SHW65548:SHZ65551 SRS65548:SRV65551 TBO65548:TBR65551 TLK65548:TLN65551 TVG65548:TVJ65551 UFC65548:UFF65551 UOY65548:UPB65551 UYU65548:UYX65551 VIQ65548:VIT65551 VSM65548:VSP65551 WCI65548:WCL65551 WME65548:WMH65551 WWA65548:WWD65551 S131084:V131087 JO131084:JR131087 TK131084:TN131087 ADG131084:ADJ131087 ANC131084:ANF131087 AWY131084:AXB131087 BGU131084:BGX131087 BQQ131084:BQT131087 CAM131084:CAP131087 CKI131084:CKL131087 CUE131084:CUH131087 DEA131084:DED131087 DNW131084:DNZ131087 DXS131084:DXV131087 EHO131084:EHR131087 ERK131084:ERN131087 FBG131084:FBJ131087 FLC131084:FLF131087 FUY131084:FVB131087 GEU131084:GEX131087 GOQ131084:GOT131087 GYM131084:GYP131087 HII131084:HIL131087 HSE131084:HSH131087 ICA131084:ICD131087 ILW131084:ILZ131087 IVS131084:IVV131087 JFO131084:JFR131087 JPK131084:JPN131087 JZG131084:JZJ131087 KJC131084:KJF131087 KSY131084:KTB131087 LCU131084:LCX131087 LMQ131084:LMT131087 LWM131084:LWP131087 MGI131084:MGL131087 MQE131084:MQH131087 NAA131084:NAD131087 NJW131084:NJZ131087 NTS131084:NTV131087 ODO131084:ODR131087 ONK131084:ONN131087 OXG131084:OXJ131087 PHC131084:PHF131087 PQY131084:PRB131087 QAU131084:QAX131087 QKQ131084:QKT131087 QUM131084:QUP131087 REI131084:REL131087 ROE131084:ROH131087 RYA131084:RYD131087 SHW131084:SHZ131087 SRS131084:SRV131087 TBO131084:TBR131087 TLK131084:TLN131087 TVG131084:TVJ131087 UFC131084:UFF131087 UOY131084:UPB131087 UYU131084:UYX131087 VIQ131084:VIT131087 VSM131084:VSP131087 WCI131084:WCL131087 WME131084:WMH131087 WWA131084:WWD131087 S196620:V196623 JO196620:JR196623 TK196620:TN196623 ADG196620:ADJ196623 ANC196620:ANF196623 AWY196620:AXB196623 BGU196620:BGX196623 BQQ196620:BQT196623 CAM196620:CAP196623 CKI196620:CKL196623 CUE196620:CUH196623 DEA196620:DED196623 DNW196620:DNZ196623 DXS196620:DXV196623 EHO196620:EHR196623 ERK196620:ERN196623 FBG196620:FBJ196623 FLC196620:FLF196623 FUY196620:FVB196623 GEU196620:GEX196623 GOQ196620:GOT196623 GYM196620:GYP196623 HII196620:HIL196623 HSE196620:HSH196623 ICA196620:ICD196623 ILW196620:ILZ196623 IVS196620:IVV196623 JFO196620:JFR196623 JPK196620:JPN196623 JZG196620:JZJ196623 KJC196620:KJF196623 KSY196620:KTB196623 LCU196620:LCX196623 LMQ196620:LMT196623 LWM196620:LWP196623 MGI196620:MGL196623 MQE196620:MQH196623 NAA196620:NAD196623 NJW196620:NJZ196623 NTS196620:NTV196623 ODO196620:ODR196623 ONK196620:ONN196623 OXG196620:OXJ196623 PHC196620:PHF196623 PQY196620:PRB196623 QAU196620:QAX196623 QKQ196620:QKT196623 QUM196620:QUP196623 REI196620:REL196623 ROE196620:ROH196623 RYA196620:RYD196623 SHW196620:SHZ196623 SRS196620:SRV196623 TBO196620:TBR196623 TLK196620:TLN196623 TVG196620:TVJ196623 UFC196620:UFF196623 UOY196620:UPB196623 UYU196620:UYX196623 VIQ196620:VIT196623 VSM196620:VSP196623 WCI196620:WCL196623 WME196620:WMH196623 WWA196620:WWD196623 S262156:V262159 JO262156:JR262159 TK262156:TN262159 ADG262156:ADJ262159 ANC262156:ANF262159 AWY262156:AXB262159 BGU262156:BGX262159 BQQ262156:BQT262159 CAM262156:CAP262159 CKI262156:CKL262159 CUE262156:CUH262159 DEA262156:DED262159 DNW262156:DNZ262159 DXS262156:DXV262159 EHO262156:EHR262159 ERK262156:ERN262159 FBG262156:FBJ262159 FLC262156:FLF262159 FUY262156:FVB262159 GEU262156:GEX262159 GOQ262156:GOT262159 GYM262156:GYP262159 HII262156:HIL262159 HSE262156:HSH262159 ICA262156:ICD262159 ILW262156:ILZ262159 IVS262156:IVV262159 JFO262156:JFR262159 JPK262156:JPN262159 JZG262156:JZJ262159 KJC262156:KJF262159 KSY262156:KTB262159 LCU262156:LCX262159 LMQ262156:LMT262159 LWM262156:LWP262159 MGI262156:MGL262159 MQE262156:MQH262159 NAA262156:NAD262159 NJW262156:NJZ262159 NTS262156:NTV262159 ODO262156:ODR262159 ONK262156:ONN262159 OXG262156:OXJ262159 PHC262156:PHF262159 PQY262156:PRB262159 QAU262156:QAX262159 QKQ262156:QKT262159 QUM262156:QUP262159 REI262156:REL262159 ROE262156:ROH262159 RYA262156:RYD262159 SHW262156:SHZ262159 SRS262156:SRV262159 TBO262156:TBR262159 TLK262156:TLN262159 TVG262156:TVJ262159 UFC262156:UFF262159 UOY262156:UPB262159 UYU262156:UYX262159 VIQ262156:VIT262159 VSM262156:VSP262159 WCI262156:WCL262159 WME262156:WMH262159 WWA262156:WWD262159 S327692:V327695 JO327692:JR327695 TK327692:TN327695 ADG327692:ADJ327695 ANC327692:ANF327695 AWY327692:AXB327695 BGU327692:BGX327695 BQQ327692:BQT327695 CAM327692:CAP327695 CKI327692:CKL327695 CUE327692:CUH327695 DEA327692:DED327695 DNW327692:DNZ327695 DXS327692:DXV327695 EHO327692:EHR327695 ERK327692:ERN327695 FBG327692:FBJ327695 FLC327692:FLF327695 FUY327692:FVB327695 GEU327692:GEX327695 GOQ327692:GOT327695 GYM327692:GYP327695 HII327692:HIL327695 HSE327692:HSH327695 ICA327692:ICD327695 ILW327692:ILZ327695 IVS327692:IVV327695 JFO327692:JFR327695 JPK327692:JPN327695 JZG327692:JZJ327695 KJC327692:KJF327695 KSY327692:KTB327695 LCU327692:LCX327695 LMQ327692:LMT327695 LWM327692:LWP327695 MGI327692:MGL327695 MQE327692:MQH327695 NAA327692:NAD327695 NJW327692:NJZ327695 NTS327692:NTV327695 ODO327692:ODR327695 ONK327692:ONN327695 OXG327692:OXJ327695 PHC327692:PHF327695 PQY327692:PRB327695 QAU327692:QAX327695 QKQ327692:QKT327695 QUM327692:QUP327695 REI327692:REL327695 ROE327692:ROH327695 RYA327692:RYD327695 SHW327692:SHZ327695 SRS327692:SRV327695 TBO327692:TBR327695 TLK327692:TLN327695 TVG327692:TVJ327695 UFC327692:UFF327695 UOY327692:UPB327695 UYU327692:UYX327695 VIQ327692:VIT327695 VSM327692:VSP327695 WCI327692:WCL327695 WME327692:WMH327695 WWA327692:WWD327695 S393228:V393231 JO393228:JR393231 TK393228:TN393231 ADG393228:ADJ393231 ANC393228:ANF393231 AWY393228:AXB393231 BGU393228:BGX393231 BQQ393228:BQT393231 CAM393228:CAP393231 CKI393228:CKL393231 CUE393228:CUH393231 DEA393228:DED393231 DNW393228:DNZ393231 DXS393228:DXV393231 EHO393228:EHR393231 ERK393228:ERN393231 FBG393228:FBJ393231 FLC393228:FLF393231 FUY393228:FVB393231 GEU393228:GEX393231 GOQ393228:GOT393231 GYM393228:GYP393231 HII393228:HIL393231 HSE393228:HSH393231 ICA393228:ICD393231 ILW393228:ILZ393231 IVS393228:IVV393231 JFO393228:JFR393231 JPK393228:JPN393231 JZG393228:JZJ393231 KJC393228:KJF393231 KSY393228:KTB393231 LCU393228:LCX393231 LMQ393228:LMT393231 LWM393228:LWP393231 MGI393228:MGL393231 MQE393228:MQH393231 NAA393228:NAD393231 NJW393228:NJZ393231 NTS393228:NTV393231 ODO393228:ODR393231 ONK393228:ONN393231 OXG393228:OXJ393231 PHC393228:PHF393231 PQY393228:PRB393231 QAU393228:QAX393231 QKQ393228:QKT393231 QUM393228:QUP393231 REI393228:REL393231 ROE393228:ROH393231 RYA393228:RYD393231 SHW393228:SHZ393231 SRS393228:SRV393231 TBO393228:TBR393231 TLK393228:TLN393231 TVG393228:TVJ393231 UFC393228:UFF393231 UOY393228:UPB393231 UYU393228:UYX393231 VIQ393228:VIT393231 VSM393228:VSP393231 WCI393228:WCL393231 WME393228:WMH393231 WWA393228:WWD393231 S458764:V458767 JO458764:JR458767 TK458764:TN458767 ADG458764:ADJ458767 ANC458764:ANF458767 AWY458764:AXB458767 BGU458764:BGX458767 BQQ458764:BQT458767 CAM458764:CAP458767 CKI458764:CKL458767 CUE458764:CUH458767 DEA458764:DED458767 DNW458764:DNZ458767 DXS458764:DXV458767 EHO458764:EHR458767 ERK458764:ERN458767 FBG458764:FBJ458767 FLC458764:FLF458767 FUY458764:FVB458767 GEU458764:GEX458767 GOQ458764:GOT458767 GYM458764:GYP458767 HII458764:HIL458767 HSE458764:HSH458767 ICA458764:ICD458767 ILW458764:ILZ458767 IVS458764:IVV458767 JFO458764:JFR458767 JPK458764:JPN458767 JZG458764:JZJ458767 KJC458764:KJF458767 KSY458764:KTB458767 LCU458764:LCX458767 LMQ458764:LMT458767 LWM458764:LWP458767 MGI458764:MGL458767 MQE458764:MQH458767 NAA458764:NAD458767 NJW458764:NJZ458767 NTS458764:NTV458767 ODO458764:ODR458767 ONK458764:ONN458767 OXG458764:OXJ458767 PHC458764:PHF458767 PQY458764:PRB458767 QAU458764:QAX458767 QKQ458764:QKT458767 QUM458764:QUP458767 REI458764:REL458767 ROE458764:ROH458767 RYA458764:RYD458767 SHW458764:SHZ458767 SRS458764:SRV458767 TBO458764:TBR458767 TLK458764:TLN458767 TVG458764:TVJ458767 UFC458764:UFF458767 UOY458764:UPB458767 UYU458764:UYX458767 VIQ458764:VIT458767 VSM458764:VSP458767 WCI458764:WCL458767 WME458764:WMH458767 WWA458764:WWD458767 S524300:V524303 JO524300:JR524303 TK524300:TN524303 ADG524300:ADJ524303 ANC524300:ANF524303 AWY524300:AXB524303 BGU524300:BGX524303 BQQ524300:BQT524303 CAM524300:CAP524303 CKI524300:CKL524303 CUE524300:CUH524303 DEA524300:DED524303 DNW524300:DNZ524303 DXS524300:DXV524303 EHO524300:EHR524303 ERK524300:ERN524303 FBG524300:FBJ524303 FLC524300:FLF524303 FUY524300:FVB524303 GEU524300:GEX524303 GOQ524300:GOT524303 GYM524300:GYP524303 HII524300:HIL524303 HSE524300:HSH524303 ICA524300:ICD524303 ILW524300:ILZ524303 IVS524300:IVV524303 JFO524300:JFR524303 JPK524300:JPN524303 JZG524300:JZJ524303 KJC524300:KJF524303 KSY524300:KTB524303 LCU524300:LCX524303 LMQ524300:LMT524303 LWM524300:LWP524303 MGI524300:MGL524303 MQE524300:MQH524303 NAA524300:NAD524303 NJW524300:NJZ524303 NTS524300:NTV524303 ODO524300:ODR524303 ONK524300:ONN524303 OXG524300:OXJ524303 PHC524300:PHF524303 PQY524300:PRB524303 QAU524300:QAX524303 QKQ524300:QKT524303 QUM524300:QUP524303 REI524300:REL524303 ROE524300:ROH524303 RYA524300:RYD524303 SHW524300:SHZ524303 SRS524300:SRV524303 TBO524300:TBR524303 TLK524300:TLN524303 TVG524300:TVJ524303 UFC524300:UFF524303 UOY524300:UPB524303 UYU524300:UYX524303 VIQ524300:VIT524303 VSM524300:VSP524303 WCI524300:WCL524303 WME524300:WMH524303 WWA524300:WWD524303 S589836:V589839 JO589836:JR589839 TK589836:TN589839 ADG589836:ADJ589839 ANC589836:ANF589839 AWY589836:AXB589839 BGU589836:BGX589839 BQQ589836:BQT589839 CAM589836:CAP589839 CKI589836:CKL589839 CUE589836:CUH589839 DEA589836:DED589839 DNW589836:DNZ589839 DXS589836:DXV589839 EHO589836:EHR589839 ERK589836:ERN589839 FBG589836:FBJ589839 FLC589836:FLF589839 FUY589836:FVB589839 GEU589836:GEX589839 GOQ589836:GOT589839 GYM589836:GYP589839 HII589836:HIL589839 HSE589836:HSH589839 ICA589836:ICD589839 ILW589836:ILZ589839 IVS589836:IVV589839 JFO589836:JFR589839 JPK589836:JPN589839 JZG589836:JZJ589839 KJC589836:KJF589839 KSY589836:KTB589839 LCU589836:LCX589839 LMQ589836:LMT589839 LWM589836:LWP589839 MGI589836:MGL589839 MQE589836:MQH589839 NAA589836:NAD589839 NJW589836:NJZ589839 NTS589836:NTV589839 ODO589836:ODR589839 ONK589836:ONN589839 OXG589836:OXJ589839 PHC589836:PHF589839 PQY589836:PRB589839 QAU589836:QAX589839 QKQ589836:QKT589839 QUM589836:QUP589839 REI589836:REL589839 ROE589836:ROH589839 RYA589836:RYD589839 SHW589836:SHZ589839 SRS589836:SRV589839 TBO589836:TBR589839 TLK589836:TLN589839 TVG589836:TVJ589839 UFC589836:UFF589839 UOY589836:UPB589839 UYU589836:UYX589839 VIQ589836:VIT589839 VSM589836:VSP589839 WCI589836:WCL589839 WME589836:WMH589839 WWA589836:WWD589839 S655372:V655375 JO655372:JR655375 TK655372:TN655375 ADG655372:ADJ655375 ANC655372:ANF655375 AWY655372:AXB655375 BGU655372:BGX655375 BQQ655372:BQT655375 CAM655372:CAP655375 CKI655372:CKL655375 CUE655372:CUH655375 DEA655372:DED655375 DNW655372:DNZ655375 DXS655372:DXV655375 EHO655372:EHR655375 ERK655372:ERN655375 FBG655372:FBJ655375 FLC655372:FLF655375 FUY655372:FVB655375 GEU655372:GEX655375 GOQ655372:GOT655375 GYM655372:GYP655375 HII655372:HIL655375 HSE655372:HSH655375 ICA655372:ICD655375 ILW655372:ILZ655375 IVS655372:IVV655375 JFO655372:JFR655375 JPK655372:JPN655375 JZG655372:JZJ655375 KJC655372:KJF655375 KSY655372:KTB655375 LCU655372:LCX655375 LMQ655372:LMT655375 LWM655372:LWP655375 MGI655372:MGL655375 MQE655372:MQH655375 NAA655372:NAD655375 NJW655372:NJZ655375 NTS655372:NTV655375 ODO655372:ODR655375 ONK655372:ONN655375 OXG655372:OXJ655375 PHC655372:PHF655375 PQY655372:PRB655375 QAU655372:QAX655375 QKQ655372:QKT655375 QUM655372:QUP655375 REI655372:REL655375 ROE655372:ROH655375 RYA655372:RYD655375 SHW655372:SHZ655375 SRS655372:SRV655375 TBO655372:TBR655375 TLK655372:TLN655375 TVG655372:TVJ655375 UFC655372:UFF655375 UOY655372:UPB655375 UYU655372:UYX655375 VIQ655372:VIT655375 VSM655372:VSP655375 WCI655372:WCL655375 WME655372:WMH655375 WWA655372:WWD655375 S720908:V720911 JO720908:JR720911 TK720908:TN720911 ADG720908:ADJ720911 ANC720908:ANF720911 AWY720908:AXB720911 BGU720908:BGX720911 BQQ720908:BQT720911 CAM720908:CAP720911 CKI720908:CKL720911 CUE720908:CUH720911 DEA720908:DED720911 DNW720908:DNZ720911 DXS720908:DXV720911 EHO720908:EHR720911 ERK720908:ERN720911 FBG720908:FBJ720911 FLC720908:FLF720911 FUY720908:FVB720911 GEU720908:GEX720911 GOQ720908:GOT720911 GYM720908:GYP720911 HII720908:HIL720911 HSE720908:HSH720911 ICA720908:ICD720911 ILW720908:ILZ720911 IVS720908:IVV720911 JFO720908:JFR720911 JPK720908:JPN720911 JZG720908:JZJ720911 KJC720908:KJF720911 KSY720908:KTB720911 LCU720908:LCX720911 LMQ720908:LMT720911 LWM720908:LWP720911 MGI720908:MGL720911 MQE720908:MQH720911 NAA720908:NAD720911 NJW720908:NJZ720911 NTS720908:NTV720911 ODO720908:ODR720911 ONK720908:ONN720911 OXG720908:OXJ720911 PHC720908:PHF720911 PQY720908:PRB720911 QAU720908:QAX720911 QKQ720908:QKT720911 QUM720908:QUP720911 REI720908:REL720911 ROE720908:ROH720911 RYA720908:RYD720911 SHW720908:SHZ720911 SRS720908:SRV720911 TBO720908:TBR720911 TLK720908:TLN720911 TVG720908:TVJ720911 UFC720908:UFF720911 UOY720908:UPB720911 UYU720908:UYX720911 VIQ720908:VIT720911 VSM720908:VSP720911 WCI720908:WCL720911 WME720908:WMH720911 WWA720908:WWD720911 S786444:V786447 JO786444:JR786447 TK786444:TN786447 ADG786444:ADJ786447 ANC786444:ANF786447 AWY786444:AXB786447 BGU786444:BGX786447 BQQ786444:BQT786447 CAM786444:CAP786447 CKI786444:CKL786447 CUE786444:CUH786447 DEA786444:DED786447 DNW786444:DNZ786447 DXS786444:DXV786447 EHO786444:EHR786447 ERK786444:ERN786447 FBG786444:FBJ786447 FLC786444:FLF786447 FUY786444:FVB786447 GEU786444:GEX786447 GOQ786444:GOT786447 GYM786444:GYP786447 HII786444:HIL786447 HSE786444:HSH786447 ICA786444:ICD786447 ILW786444:ILZ786447 IVS786444:IVV786447 JFO786444:JFR786447 JPK786444:JPN786447 JZG786444:JZJ786447 KJC786444:KJF786447 KSY786444:KTB786447 LCU786444:LCX786447 LMQ786444:LMT786447 LWM786444:LWP786447 MGI786444:MGL786447 MQE786444:MQH786447 NAA786444:NAD786447 NJW786444:NJZ786447 NTS786444:NTV786447 ODO786444:ODR786447 ONK786444:ONN786447 OXG786444:OXJ786447 PHC786444:PHF786447 PQY786444:PRB786447 QAU786444:QAX786447 QKQ786444:QKT786447 QUM786444:QUP786447 REI786444:REL786447 ROE786444:ROH786447 RYA786444:RYD786447 SHW786444:SHZ786447 SRS786444:SRV786447 TBO786444:TBR786447 TLK786444:TLN786447 TVG786444:TVJ786447 UFC786444:UFF786447 UOY786444:UPB786447 UYU786444:UYX786447 VIQ786444:VIT786447 VSM786444:VSP786447 WCI786444:WCL786447 WME786444:WMH786447 WWA786444:WWD786447 S851980:V851983 JO851980:JR851983 TK851980:TN851983 ADG851980:ADJ851983 ANC851980:ANF851983 AWY851980:AXB851983 BGU851980:BGX851983 BQQ851980:BQT851983 CAM851980:CAP851983 CKI851980:CKL851983 CUE851980:CUH851983 DEA851980:DED851983 DNW851980:DNZ851983 DXS851980:DXV851983 EHO851980:EHR851983 ERK851980:ERN851983 FBG851980:FBJ851983 FLC851980:FLF851983 FUY851980:FVB851983 GEU851980:GEX851983 GOQ851980:GOT851983 GYM851980:GYP851983 HII851980:HIL851983 HSE851980:HSH851983 ICA851980:ICD851983 ILW851980:ILZ851983 IVS851980:IVV851983 JFO851980:JFR851983 JPK851980:JPN851983 JZG851980:JZJ851983 KJC851980:KJF851983 KSY851980:KTB851983 LCU851980:LCX851983 LMQ851980:LMT851983 LWM851980:LWP851983 MGI851980:MGL851983 MQE851980:MQH851983 NAA851980:NAD851983 NJW851980:NJZ851983 NTS851980:NTV851983 ODO851980:ODR851983 ONK851980:ONN851983 OXG851980:OXJ851983 PHC851980:PHF851983 PQY851980:PRB851983 QAU851980:QAX851983 QKQ851980:QKT851983 QUM851980:QUP851983 REI851980:REL851983 ROE851980:ROH851983 RYA851980:RYD851983 SHW851980:SHZ851983 SRS851980:SRV851983 TBO851980:TBR851983 TLK851980:TLN851983 TVG851980:TVJ851983 UFC851980:UFF851983 UOY851980:UPB851983 UYU851980:UYX851983 VIQ851980:VIT851983 VSM851980:VSP851983 WCI851980:WCL851983 WME851980:WMH851983 WWA851980:WWD851983 S917516:V917519 JO917516:JR917519 TK917516:TN917519 ADG917516:ADJ917519 ANC917516:ANF917519 AWY917516:AXB917519 BGU917516:BGX917519 BQQ917516:BQT917519 CAM917516:CAP917519 CKI917516:CKL917519 CUE917516:CUH917519 DEA917516:DED917519 DNW917516:DNZ917519 DXS917516:DXV917519 EHO917516:EHR917519 ERK917516:ERN917519 FBG917516:FBJ917519 FLC917516:FLF917519 FUY917516:FVB917519 GEU917516:GEX917519 GOQ917516:GOT917519 GYM917516:GYP917519 HII917516:HIL917519 HSE917516:HSH917519 ICA917516:ICD917519 ILW917516:ILZ917519 IVS917516:IVV917519 JFO917516:JFR917519 JPK917516:JPN917519 JZG917516:JZJ917519 KJC917516:KJF917519 KSY917516:KTB917519 LCU917516:LCX917519 LMQ917516:LMT917519 LWM917516:LWP917519 MGI917516:MGL917519 MQE917516:MQH917519 NAA917516:NAD917519 NJW917516:NJZ917519 NTS917516:NTV917519 ODO917516:ODR917519 ONK917516:ONN917519 OXG917516:OXJ917519 PHC917516:PHF917519 PQY917516:PRB917519 QAU917516:QAX917519 QKQ917516:QKT917519 QUM917516:QUP917519 REI917516:REL917519 ROE917516:ROH917519 RYA917516:RYD917519 SHW917516:SHZ917519 SRS917516:SRV917519 TBO917516:TBR917519 TLK917516:TLN917519 TVG917516:TVJ917519 UFC917516:UFF917519 UOY917516:UPB917519 UYU917516:UYX917519 VIQ917516:VIT917519 VSM917516:VSP917519 WCI917516:WCL917519 WME917516:WMH917519 WWA917516:WWD917519 S983052:V983055 JO983052:JR983055 TK983052:TN983055 ADG983052:ADJ983055 ANC983052:ANF983055 AWY983052:AXB983055 BGU983052:BGX983055 BQQ983052:BQT983055 CAM983052:CAP983055 CKI983052:CKL983055 CUE983052:CUH983055 DEA983052:DED983055 DNW983052:DNZ983055 DXS983052:DXV983055 EHO983052:EHR983055 ERK983052:ERN983055 FBG983052:FBJ983055 FLC983052:FLF983055 FUY983052:FVB983055 GEU983052:GEX983055 GOQ983052:GOT983055 GYM983052:GYP983055 HII983052:HIL983055 HSE983052:HSH983055 ICA983052:ICD983055 ILW983052:ILZ983055 IVS983052:IVV983055 JFO983052:JFR983055 JPK983052:JPN983055 JZG983052:JZJ983055 KJC983052:KJF983055 KSY983052:KTB983055 LCU983052:LCX983055 LMQ983052:LMT983055 LWM983052:LWP983055 MGI983052:MGL983055 MQE983052:MQH983055 NAA983052:NAD983055 NJW983052:NJZ983055 NTS983052:NTV983055 ODO983052:ODR983055 ONK983052:ONN983055 OXG983052:OXJ983055 PHC983052:PHF983055 PQY983052:PRB983055 QAU983052:QAX983055 QKQ983052:QKT983055 QUM983052:QUP983055 REI983052:REL983055 ROE983052:ROH983055 RYA983052:RYD983055 SHW983052:SHZ983055 SRS983052:SRV983055 TBO983052:TBR983055 TLK983052:TLN983055 TVG983052:TVJ983055 UFC983052:UFF983055 UOY983052:UPB983055 UYU983052:UYX983055 VIQ983052:VIT983055 VSM983052:VSP983055 WCI983052:WCL983055 WME983052:WMH983055 WWA983052:WWD983055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xr:uid="{00000000-0002-0000-2A00-000001000000}"/>
  </dataValidations>
  <printOptions horizontalCentered="1"/>
  <pageMargins left="0.51181102362204722" right="0.47244094488188981" top="0.70866141732283472" bottom="0.55118110236220474" header="0.51181102362204722" footer="0.51181102362204722"/>
  <pageSetup paperSize="9" scale="88"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sheetPr>
  <dimension ref="A1:J39"/>
  <sheetViews>
    <sheetView zoomScaleNormal="100" zoomScaleSheetLayoutView="100" workbookViewId="0">
      <selection activeCell="F5" sqref="F5:I5"/>
    </sheetView>
  </sheetViews>
  <sheetFormatPr defaultRowHeight="18.75"/>
  <cols>
    <col min="1" max="1" width="16.5" customWidth="1"/>
    <col min="2" max="2" width="10.75" customWidth="1"/>
    <col min="3" max="3" width="6.625" customWidth="1"/>
    <col min="4" max="4" width="5" customWidth="1"/>
    <col min="5" max="5" width="11.875" customWidth="1"/>
    <col min="6" max="6" width="8.75" customWidth="1"/>
    <col min="7" max="7" width="4.75" customWidth="1"/>
    <col min="8" max="8" width="13" customWidth="1"/>
    <col min="9" max="9" width="3.5" customWidth="1"/>
  </cols>
  <sheetData>
    <row r="1" spans="1:10">
      <c r="A1" t="s">
        <v>2727</v>
      </c>
      <c r="I1" s="180"/>
    </row>
    <row r="2" spans="1:10" ht="24">
      <c r="A2" s="2264" t="s">
        <v>826</v>
      </c>
      <c r="B2" s="2264"/>
      <c r="C2" s="2264"/>
      <c r="D2" s="2264"/>
      <c r="E2" s="2264"/>
      <c r="F2" s="2264"/>
      <c r="G2" s="2264"/>
      <c r="H2" s="2264"/>
      <c r="I2" s="2264"/>
      <c r="J2" s="181"/>
    </row>
    <row r="3" spans="1:10" ht="9" customHeight="1">
      <c r="A3" s="182"/>
      <c r="B3" s="182"/>
      <c r="C3" s="182"/>
      <c r="D3" s="182"/>
      <c r="E3" s="182"/>
      <c r="F3" s="182"/>
      <c r="G3" s="182"/>
      <c r="H3" s="182"/>
      <c r="I3" s="182"/>
      <c r="J3" s="181"/>
    </row>
    <row r="4" spans="1:10" ht="25.5" customHeight="1">
      <c r="D4" s="2265" t="s">
        <v>827</v>
      </c>
      <c r="E4" s="2266"/>
      <c r="F4" s="2267"/>
      <c r="G4" s="2267"/>
      <c r="H4" s="2267"/>
      <c r="I4" s="2267"/>
    </row>
    <row r="5" spans="1:10" ht="23.25" customHeight="1">
      <c r="D5" s="2268" t="s">
        <v>558</v>
      </c>
      <c r="E5" s="2269"/>
      <c r="F5" s="2270"/>
      <c r="G5" s="2270"/>
      <c r="H5" s="2270"/>
      <c r="I5" s="2270"/>
    </row>
    <row r="6" spans="1:10" ht="8.25" customHeight="1" thickBot="1"/>
    <row r="7" spans="1:10" ht="19.5" thickBot="1">
      <c r="A7" s="183" t="s">
        <v>828</v>
      </c>
      <c r="B7" s="2248"/>
      <c r="C7" s="2248"/>
      <c r="D7" s="2248"/>
      <c r="E7" s="2248"/>
      <c r="F7" s="2248"/>
      <c r="G7" s="2248"/>
      <c r="H7" s="2248"/>
      <c r="I7" s="2271"/>
    </row>
    <row r="8" spans="1:10" ht="19.5" thickBot="1">
      <c r="A8" s="183" t="s">
        <v>829</v>
      </c>
      <c r="B8" s="39"/>
      <c r="C8" s="184"/>
      <c r="D8" s="184"/>
      <c r="E8" s="2272"/>
      <c r="F8" s="2273"/>
      <c r="G8" s="2273"/>
      <c r="H8" s="185" t="s">
        <v>830</v>
      </c>
      <c r="I8" s="40"/>
    </row>
    <row r="9" spans="1:10">
      <c r="A9" s="186" t="s">
        <v>831</v>
      </c>
      <c r="B9" s="2274"/>
      <c r="C9" s="2274"/>
      <c r="D9" s="2274"/>
      <c r="E9" s="2274"/>
      <c r="F9" s="2274"/>
      <c r="G9" s="2274"/>
      <c r="H9" s="2274"/>
      <c r="I9" s="2275" t="s">
        <v>832</v>
      </c>
    </row>
    <row r="10" spans="1:10" ht="19.5" thickBot="1">
      <c r="A10" s="187" t="s">
        <v>833</v>
      </c>
      <c r="B10" s="41"/>
      <c r="C10" s="41"/>
      <c r="D10" s="41"/>
      <c r="E10" s="2277"/>
      <c r="F10" s="2277"/>
      <c r="G10" s="2277"/>
      <c r="H10" s="188"/>
      <c r="I10" s="2276"/>
    </row>
    <row r="11" spans="1:10" ht="30" customHeight="1">
      <c r="A11" s="2278" t="s">
        <v>834</v>
      </c>
      <c r="B11" s="2279"/>
      <c r="C11" s="2279"/>
      <c r="D11" s="2279"/>
      <c r="E11" s="2279"/>
      <c r="F11" s="2279"/>
      <c r="G11" s="2279"/>
      <c r="H11" s="2279"/>
      <c r="I11" s="2280"/>
    </row>
    <row r="12" spans="1:10" ht="36" customHeight="1">
      <c r="A12" s="189" t="s">
        <v>835</v>
      </c>
      <c r="B12" s="190" t="s">
        <v>836</v>
      </c>
      <c r="C12" s="2246" t="s">
        <v>837</v>
      </c>
      <c r="D12" s="2246"/>
      <c r="E12" s="190" t="s">
        <v>838</v>
      </c>
      <c r="F12" s="2260" t="s">
        <v>839</v>
      </c>
      <c r="G12" s="2261"/>
      <c r="H12" s="2262" t="s">
        <v>840</v>
      </c>
      <c r="I12" s="2263"/>
    </row>
    <row r="13" spans="1:10">
      <c r="A13" s="189"/>
      <c r="B13" s="127"/>
      <c r="C13" s="191"/>
      <c r="D13" s="192" t="s">
        <v>841</v>
      </c>
      <c r="E13" s="127"/>
      <c r="F13" s="191"/>
      <c r="G13" s="193" t="s">
        <v>842</v>
      </c>
      <c r="H13" s="191"/>
      <c r="I13" s="194" t="s">
        <v>842</v>
      </c>
    </row>
    <row r="14" spans="1:10">
      <c r="A14" s="189"/>
      <c r="B14" s="127"/>
      <c r="C14" s="191"/>
      <c r="D14" s="192" t="s">
        <v>841</v>
      </c>
      <c r="E14" s="127"/>
      <c r="F14" s="191"/>
      <c r="G14" s="193" t="s">
        <v>842</v>
      </c>
      <c r="H14" s="191"/>
      <c r="I14" s="194" t="s">
        <v>842</v>
      </c>
    </row>
    <row r="15" spans="1:10">
      <c r="A15" s="189"/>
      <c r="B15" s="127"/>
      <c r="C15" s="191"/>
      <c r="D15" s="192" t="s">
        <v>841</v>
      </c>
      <c r="E15" s="127"/>
      <c r="F15" s="191"/>
      <c r="G15" s="193" t="s">
        <v>842</v>
      </c>
      <c r="H15" s="191"/>
      <c r="I15" s="194" t="s">
        <v>842</v>
      </c>
    </row>
    <row r="16" spans="1:10">
      <c r="A16" s="189"/>
      <c r="B16" s="127"/>
      <c r="C16" s="191"/>
      <c r="D16" s="192" t="s">
        <v>841</v>
      </c>
      <c r="E16" s="127"/>
      <c r="F16" s="191"/>
      <c r="G16" s="193" t="s">
        <v>842</v>
      </c>
      <c r="H16" s="191"/>
      <c r="I16" s="194" t="s">
        <v>842</v>
      </c>
    </row>
    <row r="17" spans="1:9">
      <c r="A17" s="189"/>
      <c r="B17" s="127"/>
      <c r="C17" s="191"/>
      <c r="D17" s="192" t="s">
        <v>841</v>
      </c>
      <c r="E17" s="127"/>
      <c r="F17" s="191"/>
      <c r="G17" s="193" t="s">
        <v>842</v>
      </c>
      <c r="H17" s="191"/>
      <c r="I17" s="194" t="s">
        <v>842</v>
      </c>
    </row>
    <row r="18" spans="1:9">
      <c r="A18" s="189"/>
      <c r="B18" s="127"/>
      <c r="C18" s="191"/>
      <c r="D18" s="192" t="s">
        <v>841</v>
      </c>
      <c r="E18" s="127"/>
      <c r="F18" s="191"/>
      <c r="G18" s="193" t="s">
        <v>842</v>
      </c>
      <c r="H18" s="191"/>
      <c r="I18" s="194" t="s">
        <v>842</v>
      </c>
    </row>
    <row r="19" spans="1:9" ht="19.5" thickBot="1">
      <c r="A19" s="195"/>
      <c r="B19" s="196"/>
      <c r="C19" s="197"/>
      <c r="D19" s="198" t="s">
        <v>841</v>
      </c>
      <c r="E19" s="196"/>
      <c r="F19" s="197"/>
      <c r="G19" s="199" t="s">
        <v>842</v>
      </c>
      <c r="H19" s="197"/>
      <c r="I19" s="200" t="s">
        <v>842</v>
      </c>
    </row>
    <row r="20" spans="1:9" ht="27" customHeight="1" thickBot="1">
      <c r="A20" s="183" t="s">
        <v>843</v>
      </c>
      <c r="B20" s="39"/>
      <c r="C20" s="39"/>
      <c r="D20" s="39"/>
      <c r="E20" s="39"/>
      <c r="F20" s="39"/>
      <c r="G20" s="2248"/>
      <c r="H20" s="2248"/>
      <c r="I20" s="201" t="s">
        <v>844</v>
      </c>
    </row>
    <row r="21" spans="1:9" ht="25.5" customHeight="1" thickBot="1">
      <c r="A21" s="183" t="s">
        <v>845</v>
      </c>
      <c r="B21" s="39"/>
      <c r="C21" s="39"/>
      <c r="D21" s="39"/>
      <c r="E21" s="39"/>
      <c r="F21" s="39"/>
      <c r="G21" s="202"/>
      <c r="H21" s="202"/>
      <c r="I21" s="201" t="s">
        <v>844</v>
      </c>
    </row>
    <row r="22" spans="1:9" ht="24.75" customHeight="1">
      <c r="A22" s="203" t="s">
        <v>846</v>
      </c>
      <c r="B22" s="204"/>
      <c r="C22" s="204"/>
      <c r="D22" s="2255"/>
      <c r="E22" s="2255"/>
      <c r="F22" s="2255"/>
      <c r="G22" s="2255"/>
      <c r="H22" s="2255"/>
      <c r="I22" s="2256"/>
    </row>
    <row r="23" spans="1:9">
      <c r="A23" s="2257" t="s">
        <v>847</v>
      </c>
      <c r="B23" s="2258"/>
      <c r="C23" s="2258" t="s">
        <v>848</v>
      </c>
      <c r="D23" s="2258"/>
      <c r="E23" s="2258"/>
      <c r="F23" s="2258" t="s">
        <v>837</v>
      </c>
      <c r="G23" s="2258"/>
      <c r="H23" s="2258" t="s">
        <v>838</v>
      </c>
      <c r="I23" s="2259"/>
    </row>
    <row r="24" spans="1:9">
      <c r="A24" s="2253"/>
      <c r="B24" s="2246"/>
      <c r="C24" s="2246"/>
      <c r="D24" s="2246"/>
      <c r="E24" s="2246"/>
      <c r="F24" s="191"/>
      <c r="G24" s="192" t="s">
        <v>841</v>
      </c>
      <c r="H24" s="2246"/>
      <c r="I24" s="2254"/>
    </row>
    <row r="25" spans="1:9">
      <c r="A25" s="2253"/>
      <c r="B25" s="2246"/>
      <c r="C25" s="2246"/>
      <c r="D25" s="2246"/>
      <c r="E25" s="2246"/>
      <c r="F25" s="191"/>
      <c r="G25" s="192" t="s">
        <v>841</v>
      </c>
      <c r="H25" s="2246"/>
      <c r="I25" s="2254"/>
    </row>
    <row r="26" spans="1:9">
      <c r="A26" s="2253"/>
      <c r="B26" s="2246"/>
      <c r="C26" s="2246"/>
      <c r="D26" s="2246"/>
      <c r="E26" s="2246"/>
      <c r="F26" s="191"/>
      <c r="G26" s="192" t="s">
        <v>841</v>
      </c>
      <c r="H26" s="2246"/>
      <c r="I26" s="2254"/>
    </row>
    <row r="27" spans="1:9">
      <c r="A27" s="2253"/>
      <c r="B27" s="2246"/>
      <c r="C27" s="2246"/>
      <c r="D27" s="2246"/>
      <c r="E27" s="2246"/>
      <c r="F27" s="191"/>
      <c r="G27" s="192" t="s">
        <v>841</v>
      </c>
      <c r="H27" s="2246"/>
      <c r="I27" s="2254"/>
    </row>
    <row r="28" spans="1:9" ht="19.5" thickBot="1">
      <c r="A28" s="2244"/>
      <c r="B28" s="2245"/>
      <c r="C28" s="2246"/>
      <c r="D28" s="2246"/>
      <c r="E28" s="2246"/>
      <c r="F28" s="197"/>
      <c r="G28" s="198" t="s">
        <v>841</v>
      </c>
      <c r="H28" s="2245"/>
      <c r="I28" s="2247"/>
    </row>
    <row r="29" spans="1:9" ht="21.75" customHeight="1" thickBot="1">
      <c r="A29" s="183" t="s">
        <v>849</v>
      </c>
      <c r="B29" s="39"/>
      <c r="C29" s="39"/>
      <c r="D29" s="39"/>
      <c r="E29" s="39"/>
      <c r="F29" s="39"/>
      <c r="G29" s="2248"/>
      <c r="H29" s="2248"/>
      <c r="I29" s="40" t="s">
        <v>844</v>
      </c>
    </row>
    <row r="30" spans="1:9" ht="21.75" customHeight="1" thickBot="1">
      <c r="A30" s="183" t="s">
        <v>850</v>
      </c>
      <c r="B30" s="39"/>
      <c r="C30" s="39"/>
      <c r="D30" s="39"/>
      <c r="E30" s="39"/>
      <c r="F30" s="39"/>
      <c r="G30" s="2248"/>
      <c r="H30" s="2248"/>
      <c r="I30" s="40" t="s">
        <v>844</v>
      </c>
    </row>
    <row r="31" spans="1:9" ht="20.25" customHeight="1">
      <c r="A31" s="2249" t="s">
        <v>851</v>
      </c>
      <c r="B31" s="2250"/>
      <c r="C31" s="2250"/>
      <c r="D31" s="2250"/>
      <c r="E31" s="2250"/>
      <c r="F31" s="2250"/>
      <c r="G31" s="2250"/>
      <c r="H31" s="205"/>
      <c r="I31" s="206" t="s">
        <v>844</v>
      </c>
    </row>
    <row r="32" spans="1:9" ht="20.25" customHeight="1" thickBot="1">
      <c r="A32" s="2251"/>
      <c r="B32" s="2252"/>
      <c r="C32" s="2252"/>
      <c r="D32" s="2252"/>
      <c r="E32" s="2252"/>
      <c r="F32" s="2252"/>
      <c r="G32" s="2252"/>
      <c r="H32" s="207"/>
      <c r="I32" s="208" t="s">
        <v>844</v>
      </c>
    </row>
    <row r="33" spans="1:9" ht="21.75" customHeight="1">
      <c r="A33" s="209" t="s">
        <v>617</v>
      </c>
    </row>
    <row r="34" spans="1:9" ht="18.75" customHeight="1">
      <c r="A34" s="2243" t="s">
        <v>852</v>
      </c>
      <c r="B34" s="2243"/>
      <c r="C34" s="2243"/>
      <c r="D34" s="2243"/>
      <c r="E34" s="2243"/>
      <c r="F34" s="2243"/>
      <c r="G34" s="2243"/>
      <c r="H34" s="2243"/>
      <c r="I34" s="2243"/>
    </row>
    <row r="35" spans="1:9">
      <c r="A35" s="2243"/>
      <c r="B35" s="2243"/>
      <c r="C35" s="2243"/>
      <c r="D35" s="2243"/>
      <c r="E35" s="2243"/>
      <c r="F35" s="2243"/>
      <c r="G35" s="2243"/>
      <c r="H35" s="2243"/>
      <c r="I35" s="2243"/>
    </row>
    <row r="36" spans="1:9">
      <c r="A36" s="2243"/>
      <c r="B36" s="2243"/>
      <c r="C36" s="2243"/>
      <c r="D36" s="2243"/>
      <c r="E36" s="2243"/>
      <c r="F36" s="2243"/>
      <c r="G36" s="2243"/>
      <c r="H36" s="2243"/>
      <c r="I36" s="2243"/>
    </row>
    <row r="37" spans="1:9">
      <c r="A37" s="2243"/>
      <c r="B37" s="2243"/>
      <c r="C37" s="2243"/>
      <c r="D37" s="2243"/>
      <c r="E37" s="2243"/>
      <c r="F37" s="2243"/>
      <c r="G37" s="2243"/>
      <c r="H37" s="2243"/>
      <c r="I37" s="2243"/>
    </row>
    <row r="38" spans="1:9">
      <c r="A38" s="2243"/>
      <c r="B38" s="2243"/>
      <c r="C38" s="2243"/>
      <c r="D38" s="2243"/>
      <c r="E38" s="2243"/>
      <c r="F38" s="2243"/>
      <c r="G38" s="2243"/>
      <c r="H38" s="2243"/>
      <c r="I38" s="2243"/>
    </row>
    <row r="39" spans="1:9" ht="9" customHeight="1">
      <c r="A39" s="2243"/>
      <c r="B39" s="2243"/>
      <c r="C39" s="2243"/>
      <c r="D39" s="2243"/>
      <c r="E39" s="2243"/>
      <c r="F39" s="2243"/>
      <c r="G39" s="2243"/>
      <c r="H39" s="2243"/>
      <c r="I39" s="2243"/>
    </row>
  </sheetData>
  <mergeCells count="39">
    <mergeCell ref="C12:D12"/>
    <mergeCell ref="F12:G12"/>
    <mergeCell ref="H12:I12"/>
    <mergeCell ref="A2:I2"/>
    <mergeCell ref="D4:E4"/>
    <mergeCell ref="F4:I4"/>
    <mergeCell ref="D5:E5"/>
    <mergeCell ref="F5:I5"/>
    <mergeCell ref="B7:I7"/>
    <mergeCell ref="E8:G8"/>
    <mergeCell ref="B9:H9"/>
    <mergeCell ref="I9:I10"/>
    <mergeCell ref="E10:G10"/>
    <mergeCell ref="A11:I11"/>
    <mergeCell ref="G20:H20"/>
    <mergeCell ref="D22:I22"/>
    <mergeCell ref="A23:B23"/>
    <mergeCell ref="C23:E23"/>
    <mergeCell ref="F23:G23"/>
    <mergeCell ref="H23:I23"/>
    <mergeCell ref="A24:B24"/>
    <mergeCell ref="C24:E24"/>
    <mergeCell ref="H24:I24"/>
    <mergeCell ref="A25:B25"/>
    <mergeCell ref="C25:E25"/>
    <mergeCell ref="H25:I25"/>
    <mergeCell ref="A26:B26"/>
    <mergeCell ref="C26:E26"/>
    <mergeCell ref="H26:I26"/>
    <mergeCell ref="A27:B27"/>
    <mergeCell ref="C27:E27"/>
    <mergeCell ref="H27:I27"/>
    <mergeCell ref="A34:I39"/>
    <mergeCell ref="A28:B28"/>
    <mergeCell ref="C28:E28"/>
    <mergeCell ref="H28:I28"/>
    <mergeCell ref="G29:H29"/>
    <mergeCell ref="G30:H30"/>
    <mergeCell ref="A31:G32"/>
  </mergeCells>
  <phoneticPr fontId="1"/>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Check Box 1">
              <controlPr defaultSize="0" autoFill="0" autoLine="0" autoPict="0">
                <anchor moveWithCells="1">
                  <from>
                    <xdr:col>1</xdr:col>
                    <xdr:colOff>304800</xdr:colOff>
                    <xdr:row>12</xdr:row>
                    <xdr:rowOff>0</xdr:rowOff>
                  </from>
                  <to>
                    <xdr:col>1</xdr:col>
                    <xdr:colOff>628650</xdr:colOff>
                    <xdr:row>13</xdr:row>
                    <xdr:rowOff>9525</xdr:rowOff>
                  </to>
                </anchor>
              </controlPr>
            </control>
          </mc:Choice>
        </mc:AlternateContent>
        <mc:AlternateContent xmlns:mc="http://schemas.openxmlformats.org/markup-compatibility/2006">
          <mc:Choice Requires="x14">
            <control shapeId="109570" r:id="rId5" name="Check Box 2">
              <controlPr defaultSize="0" autoFill="0" autoLine="0" autoPict="0">
                <anchor moveWithCells="1">
                  <from>
                    <xdr:col>1</xdr:col>
                    <xdr:colOff>304800</xdr:colOff>
                    <xdr:row>13</xdr:row>
                    <xdr:rowOff>0</xdr:rowOff>
                  </from>
                  <to>
                    <xdr:col>1</xdr:col>
                    <xdr:colOff>628650</xdr:colOff>
                    <xdr:row>14</xdr:row>
                    <xdr:rowOff>9525</xdr:rowOff>
                  </to>
                </anchor>
              </controlPr>
            </control>
          </mc:Choice>
        </mc:AlternateContent>
        <mc:AlternateContent xmlns:mc="http://schemas.openxmlformats.org/markup-compatibility/2006">
          <mc:Choice Requires="x14">
            <control shapeId="109571" r:id="rId6" name="Check Box 3">
              <controlPr defaultSize="0" autoFill="0" autoLine="0" autoPict="0">
                <anchor moveWithCells="1">
                  <from>
                    <xdr:col>1</xdr:col>
                    <xdr:colOff>304800</xdr:colOff>
                    <xdr:row>14</xdr:row>
                    <xdr:rowOff>0</xdr:rowOff>
                  </from>
                  <to>
                    <xdr:col>1</xdr:col>
                    <xdr:colOff>628650</xdr:colOff>
                    <xdr:row>15</xdr:row>
                    <xdr:rowOff>9525</xdr:rowOff>
                  </to>
                </anchor>
              </controlPr>
            </control>
          </mc:Choice>
        </mc:AlternateContent>
        <mc:AlternateContent xmlns:mc="http://schemas.openxmlformats.org/markup-compatibility/2006">
          <mc:Choice Requires="x14">
            <control shapeId="109572" r:id="rId7" name="Check Box 4">
              <controlPr defaultSize="0" autoFill="0" autoLine="0" autoPict="0">
                <anchor moveWithCells="1">
                  <from>
                    <xdr:col>1</xdr:col>
                    <xdr:colOff>304800</xdr:colOff>
                    <xdr:row>15</xdr:row>
                    <xdr:rowOff>0</xdr:rowOff>
                  </from>
                  <to>
                    <xdr:col>1</xdr:col>
                    <xdr:colOff>628650</xdr:colOff>
                    <xdr:row>16</xdr:row>
                    <xdr:rowOff>9525</xdr:rowOff>
                  </to>
                </anchor>
              </controlPr>
            </control>
          </mc:Choice>
        </mc:AlternateContent>
        <mc:AlternateContent xmlns:mc="http://schemas.openxmlformats.org/markup-compatibility/2006">
          <mc:Choice Requires="x14">
            <control shapeId="109573" r:id="rId8" name="Check Box 5">
              <controlPr defaultSize="0" autoFill="0" autoLine="0" autoPict="0">
                <anchor moveWithCells="1">
                  <from>
                    <xdr:col>1</xdr:col>
                    <xdr:colOff>304800</xdr:colOff>
                    <xdr:row>16</xdr:row>
                    <xdr:rowOff>0</xdr:rowOff>
                  </from>
                  <to>
                    <xdr:col>1</xdr:col>
                    <xdr:colOff>628650</xdr:colOff>
                    <xdr:row>17</xdr:row>
                    <xdr:rowOff>9525</xdr:rowOff>
                  </to>
                </anchor>
              </controlPr>
            </control>
          </mc:Choice>
        </mc:AlternateContent>
        <mc:AlternateContent xmlns:mc="http://schemas.openxmlformats.org/markup-compatibility/2006">
          <mc:Choice Requires="x14">
            <control shapeId="109574" r:id="rId9" name="Check Box 6">
              <controlPr defaultSize="0" autoFill="0" autoLine="0" autoPict="0">
                <anchor moveWithCells="1">
                  <from>
                    <xdr:col>1</xdr:col>
                    <xdr:colOff>304800</xdr:colOff>
                    <xdr:row>17</xdr:row>
                    <xdr:rowOff>0</xdr:rowOff>
                  </from>
                  <to>
                    <xdr:col>1</xdr:col>
                    <xdr:colOff>628650</xdr:colOff>
                    <xdr:row>18</xdr:row>
                    <xdr:rowOff>9525</xdr:rowOff>
                  </to>
                </anchor>
              </controlPr>
            </control>
          </mc:Choice>
        </mc:AlternateContent>
        <mc:AlternateContent xmlns:mc="http://schemas.openxmlformats.org/markup-compatibility/2006">
          <mc:Choice Requires="x14">
            <control shapeId="109575" r:id="rId10" name="Check Box 7">
              <controlPr defaultSize="0" autoFill="0" autoLine="0" autoPict="0">
                <anchor moveWithCells="1">
                  <from>
                    <xdr:col>1</xdr:col>
                    <xdr:colOff>304800</xdr:colOff>
                    <xdr:row>18</xdr:row>
                    <xdr:rowOff>0</xdr:rowOff>
                  </from>
                  <to>
                    <xdr:col>1</xdr:col>
                    <xdr:colOff>628650</xdr:colOff>
                    <xdr:row>19</xdr:row>
                    <xdr:rowOff>0</xdr:rowOff>
                  </to>
                </anchor>
              </controlPr>
            </control>
          </mc:Choice>
        </mc:AlternateContent>
        <mc:AlternateContent xmlns:mc="http://schemas.openxmlformats.org/markup-compatibility/2006">
          <mc:Choice Requires="x14">
            <control shapeId="109576" r:id="rId11" name="Check Box 8">
              <controlPr defaultSize="0" autoFill="0" autoLine="0" autoPict="0">
                <anchor moveWithCells="1">
                  <from>
                    <xdr:col>3</xdr:col>
                    <xdr:colOff>276225</xdr:colOff>
                    <xdr:row>22</xdr:row>
                    <xdr:rowOff>228600</xdr:rowOff>
                  </from>
                  <to>
                    <xdr:col>4</xdr:col>
                    <xdr:colOff>219075</xdr:colOff>
                    <xdr:row>24</xdr:row>
                    <xdr:rowOff>0</xdr:rowOff>
                  </to>
                </anchor>
              </controlPr>
            </control>
          </mc:Choice>
        </mc:AlternateContent>
        <mc:AlternateContent xmlns:mc="http://schemas.openxmlformats.org/markup-compatibility/2006">
          <mc:Choice Requires="x14">
            <control shapeId="109577" r:id="rId12" name="Check Box 9">
              <controlPr defaultSize="0" autoFill="0" autoLine="0" autoPict="0">
                <anchor moveWithCells="1">
                  <from>
                    <xdr:col>3</xdr:col>
                    <xdr:colOff>276225</xdr:colOff>
                    <xdr:row>23</xdr:row>
                    <xdr:rowOff>228600</xdr:rowOff>
                  </from>
                  <to>
                    <xdr:col>4</xdr:col>
                    <xdr:colOff>219075</xdr:colOff>
                    <xdr:row>25</xdr:row>
                    <xdr:rowOff>0</xdr:rowOff>
                  </to>
                </anchor>
              </controlPr>
            </control>
          </mc:Choice>
        </mc:AlternateContent>
        <mc:AlternateContent xmlns:mc="http://schemas.openxmlformats.org/markup-compatibility/2006">
          <mc:Choice Requires="x14">
            <control shapeId="109578" r:id="rId13" name="Check Box 10">
              <controlPr defaultSize="0" autoFill="0" autoLine="0" autoPict="0">
                <anchor moveWithCells="1">
                  <from>
                    <xdr:col>3</xdr:col>
                    <xdr:colOff>276225</xdr:colOff>
                    <xdr:row>24</xdr:row>
                    <xdr:rowOff>228600</xdr:rowOff>
                  </from>
                  <to>
                    <xdr:col>4</xdr:col>
                    <xdr:colOff>219075</xdr:colOff>
                    <xdr:row>26</xdr:row>
                    <xdr:rowOff>0</xdr:rowOff>
                  </to>
                </anchor>
              </controlPr>
            </control>
          </mc:Choice>
        </mc:AlternateContent>
        <mc:AlternateContent xmlns:mc="http://schemas.openxmlformats.org/markup-compatibility/2006">
          <mc:Choice Requires="x14">
            <control shapeId="109579" r:id="rId14" name="Check Box 11">
              <controlPr defaultSize="0" autoFill="0" autoLine="0" autoPict="0">
                <anchor moveWithCells="1">
                  <from>
                    <xdr:col>3</xdr:col>
                    <xdr:colOff>276225</xdr:colOff>
                    <xdr:row>25</xdr:row>
                    <xdr:rowOff>228600</xdr:rowOff>
                  </from>
                  <to>
                    <xdr:col>4</xdr:col>
                    <xdr:colOff>219075</xdr:colOff>
                    <xdr:row>27</xdr:row>
                    <xdr:rowOff>0</xdr:rowOff>
                  </to>
                </anchor>
              </controlPr>
            </control>
          </mc:Choice>
        </mc:AlternateContent>
        <mc:AlternateContent xmlns:mc="http://schemas.openxmlformats.org/markup-compatibility/2006">
          <mc:Choice Requires="x14">
            <control shapeId="109580" r:id="rId15" name="Check Box 12">
              <controlPr defaultSize="0" autoFill="0" autoLine="0" autoPict="0">
                <anchor moveWithCells="1">
                  <from>
                    <xdr:col>3</xdr:col>
                    <xdr:colOff>276225</xdr:colOff>
                    <xdr:row>26</xdr:row>
                    <xdr:rowOff>228600</xdr:rowOff>
                  </from>
                  <to>
                    <xdr:col>4</xdr:col>
                    <xdr:colOff>219075</xdr:colOff>
                    <xdr:row>27</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Q2"/>
  <sheetViews>
    <sheetView workbookViewId="0">
      <selection activeCell="S11" sqref="S11"/>
    </sheetView>
  </sheetViews>
  <sheetFormatPr defaultRowHeight="18.75"/>
  <cols>
    <col min="2" max="2" width="5.75" customWidth="1"/>
    <col min="3" max="3" width="4.875" customWidth="1"/>
    <col min="5" max="5" width="19.25" bestFit="1" customWidth="1"/>
    <col min="6" max="6" width="6.25" style="605" customWidth="1"/>
    <col min="7" max="7" width="19.25" customWidth="1"/>
  </cols>
  <sheetData>
    <row r="1" spans="1:17">
      <c r="A1" s="600">
        <v>118035</v>
      </c>
      <c r="B1" t="s">
        <v>27</v>
      </c>
      <c r="C1" t="s">
        <v>3146</v>
      </c>
      <c r="D1" t="s">
        <v>3147</v>
      </c>
      <c r="E1" t="s">
        <v>2027</v>
      </c>
      <c r="F1" s="605" t="s">
        <v>3148</v>
      </c>
      <c r="G1" t="s">
        <v>3425</v>
      </c>
      <c r="H1" t="s">
        <v>3426</v>
      </c>
      <c r="I1" t="s">
        <v>23</v>
      </c>
      <c r="J1" t="s">
        <v>3427</v>
      </c>
      <c r="K1" t="s">
        <v>3428</v>
      </c>
      <c r="L1" t="s">
        <v>3429</v>
      </c>
      <c r="M1" t="s">
        <v>3430</v>
      </c>
      <c r="N1" t="s">
        <v>3431</v>
      </c>
      <c r="O1" t="s">
        <v>2028</v>
      </c>
      <c r="P1" t="s">
        <v>25</v>
      </c>
      <c r="Q1" t="s">
        <v>3265</v>
      </c>
    </row>
    <row r="2" spans="1:17">
      <c r="A2" s="600">
        <v>118100</v>
      </c>
      <c r="B2" t="s">
        <v>22</v>
      </c>
      <c r="C2" t="s">
        <v>3146</v>
      </c>
      <c r="D2" t="s">
        <v>3147</v>
      </c>
      <c r="E2" t="s">
        <v>2027</v>
      </c>
      <c r="F2" s="605" t="s">
        <v>3148</v>
      </c>
      <c r="G2" t="s">
        <v>3432</v>
      </c>
      <c r="H2" t="s">
        <v>23</v>
      </c>
      <c r="I2" t="s">
        <v>23</v>
      </c>
      <c r="J2" t="s">
        <v>3433</v>
      </c>
      <c r="K2" t="s">
        <v>3434</v>
      </c>
      <c r="L2" t="s">
        <v>3435</v>
      </c>
      <c r="M2" t="s">
        <v>3436</v>
      </c>
      <c r="N2" t="s">
        <v>3437</v>
      </c>
      <c r="O2" t="s">
        <v>2028</v>
      </c>
      <c r="P2" t="s">
        <v>44</v>
      </c>
      <c r="Q2" t="s">
        <v>3265</v>
      </c>
    </row>
  </sheetData>
  <phoneticPr fontId="1"/>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F0"/>
  </sheetPr>
  <dimension ref="A1:AO50"/>
  <sheetViews>
    <sheetView zoomScale="85" zoomScaleNormal="85" zoomScaleSheetLayoutView="80" workbookViewId="0">
      <selection activeCell="U20" sqref="U20"/>
    </sheetView>
  </sheetViews>
  <sheetFormatPr defaultRowHeight="13.5"/>
  <cols>
    <col min="1" max="20" width="6.75" style="212" customWidth="1"/>
    <col min="21" max="256" width="9" style="212"/>
    <col min="257" max="276" width="6.75" style="212" customWidth="1"/>
    <col min="277" max="512" width="9" style="212"/>
    <col min="513" max="532" width="6.75" style="212" customWidth="1"/>
    <col min="533" max="768" width="9" style="212"/>
    <col min="769" max="788" width="6.75" style="212" customWidth="1"/>
    <col min="789" max="1024" width="9" style="212"/>
    <col min="1025" max="1044" width="6.75" style="212" customWidth="1"/>
    <col min="1045" max="1280" width="9" style="212"/>
    <col min="1281" max="1300" width="6.75" style="212" customWidth="1"/>
    <col min="1301" max="1536" width="9" style="212"/>
    <col min="1537" max="1556" width="6.75" style="212" customWidth="1"/>
    <col min="1557" max="1792" width="9" style="212"/>
    <col min="1793" max="1812" width="6.75" style="212" customWidth="1"/>
    <col min="1813" max="2048" width="9" style="212"/>
    <col min="2049" max="2068" width="6.75" style="212" customWidth="1"/>
    <col min="2069" max="2304" width="9" style="212"/>
    <col min="2305" max="2324" width="6.75" style="212" customWidth="1"/>
    <col min="2325" max="2560" width="9" style="212"/>
    <col min="2561" max="2580" width="6.75" style="212" customWidth="1"/>
    <col min="2581" max="2816" width="9" style="212"/>
    <col min="2817" max="2836" width="6.75" style="212" customWidth="1"/>
    <col min="2837" max="3072" width="9" style="212"/>
    <col min="3073" max="3092" width="6.75" style="212" customWidth="1"/>
    <col min="3093" max="3328" width="9" style="212"/>
    <col min="3329" max="3348" width="6.75" style="212" customWidth="1"/>
    <col min="3349" max="3584" width="9" style="212"/>
    <col min="3585" max="3604" width="6.75" style="212" customWidth="1"/>
    <col min="3605" max="3840" width="9" style="212"/>
    <col min="3841" max="3860" width="6.75" style="212" customWidth="1"/>
    <col min="3861" max="4096" width="9" style="212"/>
    <col min="4097" max="4116" width="6.75" style="212" customWidth="1"/>
    <col min="4117" max="4352" width="9" style="212"/>
    <col min="4353" max="4372" width="6.75" style="212" customWidth="1"/>
    <col min="4373" max="4608" width="9" style="212"/>
    <col min="4609" max="4628" width="6.75" style="212" customWidth="1"/>
    <col min="4629" max="4864" width="9" style="212"/>
    <col min="4865" max="4884" width="6.75" style="212" customWidth="1"/>
    <col min="4885" max="5120" width="9" style="212"/>
    <col min="5121" max="5140" width="6.75" style="212" customWidth="1"/>
    <col min="5141" max="5376" width="9" style="212"/>
    <col min="5377" max="5396" width="6.75" style="212" customWidth="1"/>
    <col min="5397" max="5632" width="9" style="212"/>
    <col min="5633" max="5652" width="6.75" style="212" customWidth="1"/>
    <col min="5653" max="5888" width="9" style="212"/>
    <col min="5889" max="5908" width="6.75" style="212" customWidth="1"/>
    <col min="5909" max="6144" width="9" style="212"/>
    <col min="6145" max="6164" width="6.75" style="212" customWidth="1"/>
    <col min="6165" max="6400" width="9" style="212"/>
    <col min="6401" max="6420" width="6.75" style="212" customWidth="1"/>
    <col min="6421" max="6656" width="9" style="212"/>
    <col min="6657" max="6676" width="6.75" style="212" customWidth="1"/>
    <col min="6677" max="6912" width="9" style="212"/>
    <col min="6913" max="6932" width="6.75" style="212" customWidth="1"/>
    <col min="6933" max="7168" width="9" style="212"/>
    <col min="7169" max="7188" width="6.75" style="212" customWidth="1"/>
    <col min="7189" max="7424" width="9" style="212"/>
    <col min="7425" max="7444" width="6.75" style="212" customWidth="1"/>
    <col min="7445" max="7680" width="9" style="212"/>
    <col min="7681" max="7700" width="6.75" style="212" customWidth="1"/>
    <col min="7701" max="7936" width="9" style="212"/>
    <col min="7937" max="7956" width="6.75" style="212" customWidth="1"/>
    <col min="7957" max="8192" width="9" style="212"/>
    <col min="8193" max="8212" width="6.75" style="212" customWidth="1"/>
    <col min="8213" max="8448" width="9" style="212"/>
    <col min="8449" max="8468" width="6.75" style="212" customWidth="1"/>
    <col min="8469" max="8704" width="9" style="212"/>
    <col min="8705" max="8724" width="6.75" style="212" customWidth="1"/>
    <col min="8725" max="8960" width="9" style="212"/>
    <col min="8961" max="8980" width="6.75" style="212" customWidth="1"/>
    <col min="8981" max="9216" width="9" style="212"/>
    <col min="9217" max="9236" width="6.75" style="212" customWidth="1"/>
    <col min="9237" max="9472" width="9" style="212"/>
    <col min="9473" max="9492" width="6.75" style="212" customWidth="1"/>
    <col min="9493" max="9728" width="9" style="212"/>
    <col min="9729" max="9748" width="6.75" style="212" customWidth="1"/>
    <col min="9749" max="9984" width="9" style="212"/>
    <col min="9985" max="10004" width="6.75" style="212" customWidth="1"/>
    <col min="10005" max="10240" width="9" style="212"/>
    <col min="10241" max="10260" width="6.75" style="212" customWidth="1"/>
    <col min="10261" max="10496" width="9" style="212"/>
    <col min="10497" max="10516" width="6.75" style="212" customWidth="1"/>
    <col min="10517" max="10752" width="9" style="212"/>
    <col min="10753" max="10772" width="6.75" style="212" customWidth="1"/>
    <col min="10773" max="11008" width="9" style="212"/>
    <col min="11009" max="11028" width="6.75" style="212" customWidth="1"/>
    <col min="11029" max="11264" width="9" style="212"/>
    <col min="11265" max="11284" width="6.75" style="212" customWidth="1"/>
    <col min="11285" max="11520" width="9" style="212"/>
    <col min="11521" max="11540" width="6.75" style="212" customWidth="1"/>
    <col min="11541" max="11776" width="9" style="212"/>
    <col min="11777" max="11796" width="6.75" style="212" customWidth="1"/>
    <col min="11797" max="12032" width="9" style="212"/>
    <col min="12033" max="12052" width="6.75" style="212" customWidth="1"/>
    <col min="12053" max="12288" width="9" style="212"/>
    <col min="12289" max="12308" width="6.75" style="212" customWidth="1"/>
    <col min="12309" max="12544" width="9" style="212"/>
    <col min="12545" max="12564" width="6.75" style="212" customWidth="1"/>
    <col min="12565" max="12800" width="9" style="212"/>
    <col min="12801" max="12820" width="6.75" style="212" customWidth="1"/>
    <col min="12821" max="13056" width="9" style="212"/>
    <col min="13057" max="13076" width="6.75" style="212" customWidth="1"/>
    <col min="13077" max="13312" width="9" style="212"/>
    <col min="13313" max="13332" width="6.75" style="212" customWidth="1"/>
    <col min="13333" max="13568" width="9" style="212"/>
    <col min="13569" max="13588" width="6.75" style="212" customWidth="1"/>
    <col min="13589" max="13824" width="9" style="212"/>
    <col min="13825" max="13844" width="6.75" style="212" customWidth="1"/>
    <col min="13845" max="14080" width="9" style="212"/>
    <col min="14081" max="14100" width="6.75" style="212" customWidth="1"/>
    <col min="14101" max="14336" width="9" style="212"/>
    <col min="14337" max="14356" width="6.75" style="212" customWidth="1"/>
    <col min="14357" max="14592" width="9" style="212"/>
    <col min="14593" max="14612" width="6.75" style="212" customWidth="1"/>
    <col min="14613" max="14848" width="9" style="212"/>
    <col min="14849" max="14868" width="6.75" style="212" customWidth="1"/>
    <col min="14869" max="15104" width="9" style="212"/>
    <col min="15105" max="15124" width="6.75" style="212" customWidth="1"/>
    <col min="15125" max="15360" width="9" style="212"/>
    <col min="15361" max="15380" width="6.75" style="212" customWidth="1"/>
    <col min="15381" max="15616" width="9" style="212"/>
    <col min="15617" max="15636" width="6.75" style="212" customWidth="1"/>
    <col min="15637" max="15872" width="9" style="212"/>
    <col min="15873" max="15892" width="6.75" style="212" customWidth="1"/>
    <col min="15893" max="16128" width="9" style="212"/>
    <col min="16129" max="16148" width="6.75" style="212" customWidth="1"/>
    <col min="16149" max="16384" width="9" style="212"/>
  </cols>
  <sheetData>
    <row r="1" spans="1:41" ht="16.5" customHeight="1">
      <c r="A1" s="210" t="s">
        <v>2729</v>
      </c>
      <c r="B1" s="210"/>
      <c r="C1" s="210"/>
      <c r="D1" s="210"/>
      <c r="E1" s="210"/>
      <c r="F1" s="210"/>
      <c r="G1" s="211"/>
      <c r="H1" s="211"/>
      <c r="I1" s="211"/>
      <c r="J1" s="211"/>
      <c r="K1" s="211"/>
      <c r="L1" s="211"/>
      <c r="M1" s="211"/>
      <c r="N1" s="211"/>
      <c r="O1" s="211"/>
      <c r="P1" s="211"/>
      <c r="Q1" s="211"/>
      <c r="R1" s="2297"/>
      <c r="S1" s="2297"/>
      <c r="T1" s="2297"/>
    </row>
    <row r="2" spans="1:41">
      <c r="A2" s="213"/>
      <c r="B2" s="213"/>
      <c r="C2" s="213"/>
      <c r="D2" s="213"/>
      <c r="E2" s="213"/>
      <c r="F2" s="213"/>
      <c r="G2" s="213"/>
      <c r="H2" s="213"/>
      <c r="I2" s="213"/>
      <c r="J2" s="213"/>
      <c r="K2" s="213"/>
      <c r="L2" s="213"/>
      <c r="M2" s="213"/>
      <c r="N2" s="213"/>
      <c r="O2" s="213"/>
      <c r="P2" s="213"/>
      <c r="Q2" s="213"/>
      <c r="R2" s="213"/>
      <c r="S2" s="213"/>
      <c r="T2" s="213"/>
    </row>
    <row r="3" spans="1:41" ht="22.5" customHeight="1">
      <c r="A3" s="2298" t="s">
        <v>2728</v>
      </c>
      <c r="B3" s="2298"/>
      <c r="C3" s="2298"/>
      <c r="D3" s="2298"/>
      <c r="E3" s="2298"/>
      <c r="F3" s="2298"/>
      <c r="G3" s="2298"/>
      <c r="H3" s="2298"/>
      <c r="I3" s="2298"/>
      <c r="J3" s="2298"/>
      <c r="K3" s="2298"/>
      <c r="L3" s="2298"/>
      <c r="M3" s="2298"/>
      <c r="N3" s="2298"/>
      <c r="O3" s="2298"/>
      <c r="P3" s="2298"/>
      <c r="Q3" s="2298"/>
      <c r="R3" s="2298"/>
      <c r="S3" s="2298"/>
      <c r="T3" s="2298"/>
      <c r="V3" s="2298"/>
      <c r="W3" s="2298"/>
      <c r="X3" s="2298"/>
      <c r="Y3" s="2298"/>
      <c r="Z3" s="2298"/>
      <c r="AA3" s="2298"/>
      <c r="AB3" s="2298"/>
      <c r="AC3" s="2298"/>
      <c r="AD3" s="2298"/>
      <c r="AE3" s="2298"/>
      <c r="AF3" s="2298"/>
      <c r="AG3" s="2298"/>
      <c r="AH3" s="2298"/>
      <c r="AI3" s="2298"/>
      <c r="AJ3" s="2298"/>
      <c r="AK3" s="2298"/>
      <c r="AL3" s="2298"/>
      <c r="AM3" s="2298"/>
      <c r="AN3" s="2298"/>
      <c r="AO3" s="2298"/>
    </row>
    <row r="4" spans="1:41" ht="30" customHeight="1">
      <c r="A4" s="214"/>
      <c r="B4" s="214"/>
      <c r="C4" s="214"/>
      <c r="D4" s="214"/>
      <c r="E4" s="214"/>
      <c r="F4" s="214"/>
      <c r="G4" s="214"/>
      <c r="H4" s="214"/>
      <c r="I4" s="214"/>
      <c r="J4" s="214"/>
      <c r="K4" s="214"/>
      <c r="L4" s="214"/>
      <c r="M4" s="214"/>
      <c r="N4" s="2299" t="s">
        <v>557</v>
      </c>
      <c r="O4" s="2299"/>
      <c r="P4" s="2299"/>
      <c r="Q4" s="2300"/>
      <c r="R4" s="2300"/>
      <c r="S4" s="2300"/>
      <c r="T4" s="2300"/>
      <c r="V4" s="215"/>
      <c r="W4" s="216"/>
      <c r="X4" s="215"/>
      <c r="Y4" s="215"/>
      <c r="Z4" s="215"/>
      <c r="AA4" s="215"/>
      <c r="AB4" s="215"/>
      <c r="AC4" s="215"/>
      <c r="AD4" s="215"/>
      <c r="AE4" s="215"/>
      <c r="AF4" s="215"/>
      <c r="AG4" s="215"/>
      <c r="AH4" s="215"/>
      <c r="AI4" s="215"/>
      <c r="AJ4" s="215"/>
      <c r="AK4" s="215"/>
      <c r="AL4" s="215"/>
      <c r="AM4" s="215"/>
      <c r="AN4" s="215"/>
      <c r="AO4" s="215"/>
    </row>
    <row r="5" spans="1:41" ht="30" customHeight="1">
      <c r="A5" s="214"/>
      <c r="B5" s="214"/>
      <c r="C5" s="214"/>
      <c r="D5" s="214"/>
      <c r="E5" s="214"/>
      <c r="F5" s="214"/>
      <c r="G5" s="214"/>
      <c r="H5" s="214"/>
      <c r="I5" s="214"/>
      <c r="J5" s="214"/>
      <c r="K5" s="214"/>
      <c r="L5" s="214"/>
      <c r="M5" s="214"/>
      <c r="N5" s="2295" t="s">
        <v>558</v>
      </c>
      <c r="O5" s="2295"/>
      <c r="P5" s="2295"/>
      <c r="Q5" s="2296"/>
      <c r="R5" s="2296"/>
      <c r="S5" s="2296"/>
      <c r="T5" s="2296"/>
      <c r="V5" s="215"/>
      <c r="W5" s="215"/>
      <c r="X5" s="215"/>
      <c r="Y5" s="215"/>
      <c r="Z5" s="215"/>
      <c r="AA5" s="215"/>
      <c r="AB5" s="215"/>
      <c r="AC5" s="215"/>
      <c r="AD5" s="215"/>
      <c r="AE5" s="215"/>
      <c r="AF5" s="215"/>
      <c r="AG5" s="215"/>
      <c r="AH5" s="215"/>
      <c r="AI5" s="215"/>
      <c r="AJ5" s="215"/>
      <c r="AK5" s="215"/>
      <c r="AL5" s="215"/>
      <c r="AM5" s="215"/>
      <c r="AN5" s="215"/>
      <c r="AO5" s="215"/>
    </row>
    <row r="6" spans="1:41" ht="12" customHeight="1">
      <c r="A6" s="214"/>
      <c r="B6" s="214"/>
      <c r="C6" s="214"/>
      <c r="D6" s="214"/>
      <c r="E6" s="214"/>
      <c r="F6" s="214"/>
      <c r="G6" s="214"/>
      <c r="H6" s="214"/>
      <c r="I6" s="214"/>
      <c r="J6" s="214"/>
      <c r="K6" s="214"/>
      <c r="L6" s="214"/>
      <c r="M6" s="214"/>
      <c r="N6" s="217"/>
      <c r="O6" s="217"/>
      <c r="P6" s="217"/>
      <c r="Q6" s="218"/>
      <c r="R6" s="218"/>
      <c r="S6" s="218"/>
      <c r="T6" s="218"/>
      <c r="V6" s="215"/>
      <c r="W6" s="215"/>
      <c r="X6" s="215"/>
      <c r="Y6" s="215"/>
      <c r="Z6" s="215"/>
      <c r="AA6" s="215"/>
      <c r="AB6" s="215"/>
      <c r="AC6" s="215"/>
      <c r="AD6" s="215"/>
      <c r="AE6" s="215"/>
      <c r="AF6" s="215"/>
      <c r="AG6" s="215"/>
      <c r="AH6" s="215"/>
      <c r="AI6" s="215"/>
      <c r="AJ6" s="215"/>
      <c r="AK6" s="215"/>
      <c r="AL6" s="215"/>
      <c r="AM6" s="215"/>
      <c r="AN6" s="215"/>
      <c r="AO6" s="215"/>
    </row>
    <row r="7" spans="1:41" s="220" customFormat="1" ht="20.25" customHeight="1">
      <c r="A7" s="219" t="s">
        <v>2730</v>
      </c>
      <c r="B7" s="219"/>
      <c r="C7" s="219"/>
      <c r="D7" s="219"/>
      <c r="E7" s="219"/>
      <c r="F7" s="219"/>
      <c r="G7" s="219"/>
      <c r="H7" s="219"/>
      <c r="I7" s="219"/>
      <c r="J7" s="219"/>
      <c r="K7" s="219"/>
      <c r="L7" s="219"/>
      <c r="M7" s="219"/>
      <c r="N7" s="219"/>
      <c r="O7" s="219"/>
      <c r="P7" s="219"/>
      <c r="Q7" s="219"/>
      <c r="R7" s="219"/>
      <c r="S7" s="219"/>
    </row>
    <row r="8" spans="1:41" s="220" customFormat="1" ht="14.25">
      <c r="A8" s="219" t="s">
        <v>853</v>
      </c>
      <c r="B8" s="219"/>
      <c r="C8" s="219"/>
      <c r="D8" s="219"/>
      <c r="E8" s="219"/>
      <c r="F8" s="219"/>
      <c r="G8" s="219"/>
      <c r="H8" s="219"/>
      <c r="I8" s="219"/>
      <c r="J8" s="219"/>
      <c r="K8" s="219"/>
      <c r="L8" s="219"/>
      <c r="M8" s="219"/>
      <c r="N8" s="219"/>
      <c r="O8" s="219"/>
      <c r="P8" s="219"/>
      <c r="Q8" s="219"/>
      <c r="R8" s="219"/>
      <c r="S8" s="219"/>
    </row>
    <row r="9" spans="1:41" s="220" customFormat="1" ht="12" customHeight="1">
      <c r="A9" s="219"/>
      <c r="B9" s="219"/>
      <c r="C9" s="219"/>
      <c r="D9" s="219"/>
      <c r="E9" s="219"/>
      <c r="F9" s="219"/>
      <c r="G9" s="219"/>
      <c r="H9" s="219"/>
      <c r="I9" s="219"/>
      <c r="J9" s="219"/>
      <c r="K9" s="219"/>
      <c r="L9" s="219"/>
      <c r="M9" s="219"/>
      <c r="N9" s="219"/>
      <c r="O9" s="219"/>
      <c r="P9" s="219"/>
      <c r="Q9" s="219"/>
      <c r="R9" s="219"/>
      <c r="S9" s="219"/>
    </row>
    <row r="10" spans="1:41" s="224" customFormat="1" ht="14.25">
      <c r="A10" s="221" t="s">
        <v>854</v>
      </c>
      <c r="B10" s="222"/>
      <c r="C10" s="222"/>
      <c r="D10" s="222"/>
      <c r="E10" s="222"/>
      <c r="F10" s="222"/>
      <c r="G10" s="222"/>
      <c r="H10" s="222"/>
      <c r="I10" s="222"/>
      <c r="J10" s="222"/>
      <c r="K10" s="222"/>
      <c r="L10" s="222"/>
      <c r="M10" s="222"/>
      <c r="N10" s="222"/>
      <c r="O10" s="222"/>
      <c r="P10" s="222"/>
      <c r="Q10" s="222"/>
      <c r="R10" s="222"/>
      <c r="S10" s="222"/>
      <c r="T10" s="223"/>
    </row>
    <row r="11" spans="1:41" s="224" customFormat="1" ht="14.25">
      <c r="A11" s="225" t="s">
        <v>855</v>
      </c>
      <c r="B11" s="226"/>
      <c r="C11" s="226"/>
      <c r="D11" s="226"/>
      <c r="E11" s="226"/>
      <c r="F11" s="226"/>
      <c r="G11" s="226"/>
      <c r="H11" s="226"/>
      <c r="I11" s="226"/>
      <c r="J11" s="226"/>
      <c r="K11" s="226"/>
      <c r="L11" s="226"/>
      <c r="M11" s="226"/>
      <c r="N11" s="226"/>
      <c r="O11" s="226"/>
      <c r="P11" s="226"/>
      <c r="Q11" s="226"/>
      <c r="R11" s="226"/>
      <c r="S11" s="226"/>
      <c r="T11" s="227"/>
    </row>
    <row r="12" spans="1:41" s="224" customFormat="1" ht="4.5" customHeight="1">
      <c r="A12" s="225"/>
      <c r="B12" s="226"/>
      <c r="C12" s="226"/>
      <c r="D12" s="226"/>
      <c r="E12" s="226"/>
      <c r="F12" s="226"/>
      <c r="G12" s="226"/>
      <c r="H12" s="226"/>
      <c r="I12" s="226"/>
      <c r="J12" s="226"/>
      <c r="K12" s="226"/>
      <c r="L12" s="226"/>
      <c r="M12" s="226"/>
      <c r="N12" s="226"/>
      <c r="O12" s="226"/>
      <c r="P12" s="226"/>
      <c r="Q12" s="226"/>
      <c r="R12" s="226"/>
      <c r="S12" s="226"/>
      <c r="T12" s="227"/>
    </row>
    <row r="13" spans="1:41" s="224" customFormat="1" ht="20.25" customHeight="1">
      <c r="A13" s="225"/>
      <c r="B13" s="228" t="s">
        <v>856</v>
      </c>
      <c r="C13" s="229"/>
      <c r="D13" s="229"/>
      <c r="E13" s="229"/>
      <c r="F13" s="229"/>
      <c r="G13" s="229"/>
      <c r="H13" s="229"/>
      <c r="I13" s="229"/>
      <c r="J13" s="230"/>
      <c r="K13" s="228" t="s">
        <v>857</v>
      </c>
      <c r="L13" s="229"/>
      <c r="M13" s="229"/>
      <c r="N13" s="229"/>
      <c r="O13" s="230"/>
      <c r="P13" s="229" t="s">
        <v>858</v>
      </c>
      <c r="Q13" s="2282"/>
      <c r="R13" s="2282"/>
      <c r="S13" s="2283"/>
      <c r="T13" s="227"/>
    </row>
    <row r="14" spans="1:41" s="224" customFormat="1" ht="20.25" customHeight="1">
      <c r="A14" s="225"/>
      <c r="B14" s="221" t="s">
        <v>859</v>
      </c>
      <c r="C14" s="222"/>
      <c r="D14" s="222"/>
      <c r="E14" s="222"/>
      <c r="F14" s="222"/>
      <c r="G14" s="222"/>
      <c r="H14" s="222"/>
      <c r="I14" s="222"/>
      <c r="J14" s="222"/>
      <c r="K14" s="222"/>
      <c r="L14" s="222"/>
      <c r="M14" s="222"/>
      <c r="N14" s="222"/>
      <c r="O14" s="222"/>
      <c r="P14" s="222"/>
      <c r="Q14" s="222"/>
      <c r="R14" s="222"/>
      <c r="S14" s="223"/>
      <c r="T14" s="227"/>
    </row>
    <row r="15" spans="1:41" s="224" customFormat="1" ht="20.25" customHeight="1">
      <c r="A15" s="225"/>
      <c r="B15" s="225"/>
      <c r="C15" s="221" t="s">
        <v>860</v>
      </c>
      <c r="D15" s="222"/>
      <c r="E15" s="222"/>
      <c r="F15" s="222"/>
      <c r="G15" s="222"/>
      <c r="H15" s="222"/>
      <c r="I15" s="222"/>
      <c r="J15" s="222" t="s">
        <v>861</v>
      </c>
      <c r="K15" s="222"/>
      <c r="L15" s="222"/>
      <c r="M15" s="222"/>
      <c r="N15" s="222"/>
      <c r="O15" s="222"/>
      <c r="P15" s="222"/>
      <c r="Q15" s="222"/>
      <c r="R15" s="222"/>
      <c r="S15" s="223"/>
      <c r="T15" s="227"/>
    </row>
    <row r="16" spans="1:41" s="224" customFormat="1" ht="20.25" customHeight="1">
      <c r="A16" s="225"/>
      <c r="B16" s="225"/>
      <c r="C16" s="225"/>
      <c r="D16" s="226"/>
      <c r="E16" s="226"/>
      <c r="F16" s="226"/>
      <c r="G16" s="226"/>
      <c r="H16" s="226"/>
      <c r="I16" s="226"/>
      <c r="J16" s="2284" t="s">
        <v>862</v>
      </c>
      <c r="K16" s="2284"/>
      <c r="L16" s="2284"/>
      <c r="M16" s="2284"/>
      <c r="N16" s="2284"/>
      <c r="O16" s="2284"/>
      <c r="P16" s="2284"/>
      <c r="Q16" s="2284"/>
      <c r="R16" s="2284"/>
      <c r="S16" s="2285"/>
      <c r="T16" s="227"/>
    </row>
    <row r="17" spans="1:20" s="224" customFormat="1" ht="20.25" customHeight="1">
      <c r="A17" s="225"/>
      <c r="B17" s="225"/>
      <c r="C17" s="225"/>
      <c r="D17" s="226"/>
      <c r="E17" s="226"/>
      <c r="F17" s="226"/>
      <c r="G17" s="226"/>
      <c r="H17" s="226"/>
      <c r="I17" s="226"/>
      <c r="J17" s="226" t="s">
        <v>863</v>
      </c>
      <c r="K17" s="226"/>
      <c r="L17" s="226"/>
      <c r="M17" s="226"/>
      <c r="N17" s="226"/>
      <c r="O17" s="226"/>
      <c r="P17" s="226"/>
      <c r="Q17" s="226"/>
      <c r="R17" s="226"/>
      <c r="S17" s="227"/>
      <c r="T17" s="227"/>
    </row>
    <row r="18" spans="1:20" s="224" customFormat="1" ht="20.25" customHeight="1">
      <c r="A18" s="225"/>
      <c r="B18" s="225"/>
      <c r="C18" s="225"/>
      <c r="D18" s="226"/>
      <c r="E18" s="226"/>
      <c r="F18" s="226"/>
      <c r="G18" s="226"/>
      <c r="H18" s="226"/>
      <c r="I18" s="226"/>
      <c r="J18" s="226" t="s">
        <v>864</v>
      </c>
      <c r="K18" s="226"/>
      <c r="L18" s="226"/>
      <c r="M18" s="226"/>
      <c r="N18" s="226"/>
      <c r="O18" s="226"/>
      <c r="P18" s="226"/>
      <c r="Q18" s="226"/>
      <c r="R18" s="226"/>
      <c r="S18" s="227"/>
      <c r="T18" s="227"/>
    </row>
    <row r="19" spans="1:20" s="224" customFormat="1" ht="20.25" customHeight="1">
      <c r="A19" s="225"/>
      <c r="B19" s="225"/>
      <c r="C19" s="231"/>
      <c r="D19" s="232"/>
      <c r="E19" s="232"/>
      <c r="F19" s="232"/>
      <c r="G19" s="232"/>
      <c r="H19" s="232"/>
      <c r="I19" s="232"/>
      <c r="J19" s="232" t="s">
        <v>865</v>
      </c>
      <c r="K19" s="232"/>
      <c r="L19" s="232"/>
      <c r="M19" s="232"/>
      <c r="N19" s="232"/>
      <c r="O19" s="232"/>
      <c r="P19" s="232"/>
      <c r="Q19" s="232"/>
      <c r="R19" s="232"/>
      <c r="S19" s="233"/>
      <c r="T19" s="227"/>
    </row>
    <row r="20" spans="1:20" s="224" customFormat="1" ht="20.25" customHeight="1">
      <c r="A20" s="225"/>
      <c r="B20" s="225"/>
      <c r="C20" s="2286" t="s">
        <v>866</v>
      </c>
      <c r="D20" s="2287"/>
      <c r="E20" s="2287"/>
      <c r="F20" s="2287"/>
      <c r="G20" s="2287"/>
      <c r="H20" s="2287"/>
      <c r="I20" s="2287"/>
      <c r="J20" s="222" t="s">
        <v>867</v>
      </c>
      <c r="K20" s="222"/>
      <c r="L20" s="222"/>
      <c r="M20" s="222"/>
      <c r="N20" s="222"/>
      <c r="O20" s="222"/>
      <c r="P20" s="222"/>
      <c r="Q20" s="222"/>
      <c r="R20" s="222"/>
      <c r="S20" s="223"/>
      <c r="T20" s="227"/>
    </row>
    <row r="21" spans="1:20" s="224" customFormat="1" ht="20.25" customHeight="1">
      <c r="A21" s="225"/>
      <c r="B21" s="225"/>
      <c r="C21" s="2288"/>
      <c r="D21" s="2289"/>
      <c r="E21" s="2289"/>
      <c r="F21" s="2289"/>
      <c r="G21" s="2289"/>
      <c r="H21" s="2289"/>
      <c r="I21" s="2289"/>
      <c r="J21" s="234" t="s">
        <v>868</v>
      </c>
      <c r="K21" s="234"/>
      <c r="L21" s="226"/>
      <c r="M21" s="226"/>
      <c r="N21" s="226"/>
      <c r="O21" s="226"/>
      <c r="P21" s="226"/>
      <c r="Q21" s="226"/>
      <c r="R21" s="226"/>
      <c r="S21" s="227"/>
      <c r="T21" s="227"/>
    </row>
    <row r="22" spans="1:20" s="224" customFormat="1" ht="20.25" customHeight="1">
      <c r="A22" s="225"/>
      <c r="B22" s="225"/>
      <c r="C22" s="225"/>
      <c r="D22" s="226"/>
      <c r="E22" s="226"/>
      <c r="F22" s="226"/>
      <c r="G22" s="226"/>
      <c r="H22" s="226"/>
      <c r="I22" s="226"/>
      <c r="J22" s="226" t="s">
        <v>864</v>
      </c>
      <c r="K22" s="226"/>
      <c r="L22" s="226"/>
      <c r="M22" s="226"/>
      <c r="N22" s="226"/>
      <c r="O22" s="226"/>
      <c r="P22" s="226"/>
      <c r="Q22" s="226"/>
      <c r="R22" s="226"/>
      <c r="S22" s="227"/>
      <c r="T22" s="227"/>
    </row>
    <row r="23" spans="1:20" s="224" customFormat="1" ht="20.25" customHeight="1">
      <c r="A23" s="225"/>
      <c r="B23" s="225"/>
      <c r="C23" s="231"/>
      <c r="D23" s="232"/>
      <c r="E23" s="232"/>
      <c r="F23" s="232"/>
      <c r="G23" s="232"/>
      <c r="H23" s="232"/>
      <c r="I23" s="232"/>
      <c r="J23" s="232" t="s">
        <v>865</v>
      </c>
      <c r="K23" s="232"/>
      <c r="L23" s="232"/>
      <c r="M23" s="232"/>
      <c r="N23" s="232"/>
      <c r="O23" s="232"/>
      <c r="P23" s="232"/>
      <c r="Q23" s="232"/>
      <c r="R23" s="232"/>
      <c r="S23" s="233"/>
      <c r="T23" s="227"/>
    </row>
    <row r="24" spans="1:20" s="224" customFormat="1" ht="20.25" customHeight="1">
      <c r="A24" s="225"/>
      <c r="B24" s="221" t="s">
        <v>869</v>
      </c>
      <c r="C24" s="222"/>
      <c r="D24" s="222"/>
      <c r="E24" s="222"/>
      <c r="F24" s="222"/>
      <c r="G24" s="222"/>
      <c r="H24" s="222"/>
      <c r="I24" s="222"/>
      <c r="J24" s="235"/>
      <c r="K24" s="2290" t="s">
        <v>870</v>
      </c>
      <c r="L24" s="2290"/>
      <c r="M24" s="2290"/>
      <c r="N24" s="2290"/>
      <c r="O24" s="2290"/>
      <c r="P24" s="2290"/>
      <c r="Q24" s="2290"/>
      <c r="R24" s="2290"/>
      <c r="S24" s="2291"/>
      <c r="T24" s="227"/>
    </row>
    <row r="25" spans="1:20" s="224" customFormat="1" ht="20.25" customHeight="1">
      <c r="A25" s="225"/>
      <c r="B25" s="225"/>
      <c r="C25" s="226"/>
      <c r="D25" s="226"/>
      <c r="E25" s="226"/>
      <c r="F25" s="226"/>
      <c r="G25" s="226"/>
      <c r="H25" s="226"/>
      <c r="I25" s="226"/>
      <c r="J25" s="234"/>
      <c r="K25" s="226" t="s">
        <v>871</v>
      </c>
      <c r="L25" s="226"/>
      <c r="M25" s="226"/>
      <c r="N25" s="226"/>
      <c r="O25" s="226"/>
      <c r="P25" s="226"/>
      <c r="Q25" s="226"/>
      <c r="R25" s="226"/>
      <c r="S25" s="227"/>
      <c r="T25" s="227"/>
    </row>
    <row r="26" spans="1:20" s="224" customFormat="1" ht="20.25" customHeight="1">
      <c r="A26" s="225"/>
      <c r="B26" s="231"/>
      <c r="C26" s="232"/>
      <c r="D26" s="232"/>
      <c r="E26" s="232"/>
      <c r="F26" s="232"/>
      <c r="G26" s="232"/>
      <c r="H26" s="232"/>
      <c r="I26" s="232"/>
      <c r="J26" s="236"/>
      <c r="K26" s="232" t="s">
        <v>872</v>
      </c>
      <c r="L26" s="232"/>
      <c r="M26" s="232"/>
      <c r="N26" s="232"/>
      <c r="O26" s="232"/>
      <c r="P26" s="232"/>
      <c r="Q26" s="232"/>
      <c r="R26" s="232"/>
      <c r="S26" s="233"/>
      <c r="T26" s="227"/>
    </row>
    <row r="27" spans="1:20" s="224" customFormat="1" ht="20.25" customHeight="1">
      <c r="A27" s="225"/>
      <c r="B27" s="221" t="s">
        <v>873</v>
      </c>
      <c r="C27" s="222"/>
      <c r="D27" s="222"/>
      <c r="E27" s="222"/>
      <c r="F27" s="222"/>
      <c r="G27" s="222"/>
      <c r="H27" s="222"/>
      <c r="I27" s="222"/>
      <c r="J27" s="222"/>
      <c r="K27" s="222" t="s">
        <v>874</v>
      </c>
      <c r="L27" s="222"/>
      <c r="M27" s="235"/>
      <c r="N27" s="222"/>
      <c r="O27" s="222"/>
      <c r="P27" s="222"/>
      <c r="Q27" s="222"/>
      <c r="R27" s="222"/>
      <c r="S27" s="223"/>
      <c r="T27" s="227"/>
    </row>
    <row r="28" spans="1:20" s="224" customFormat="1" ht="20.25" customHeight="1">
      <c r="A28" s="225"/>
      <c r="B28" s="225"/>
      <c r="C28" s="226"/>
      <c r="D28" s="226"/>
      <c r="E28" s="226"/>
      <c r="F28" s="226"/>
      <c r="G28" s="226"/>
      <c r="H28" s="226"/>
      <c r="I28" s="226"/>
      <c r="J28" s="226"/>
      <c r="K28" s="226" t="s">
        <v>875</v>
      </c>
      <c r="L28" s="226"/>
      <c r="M28" s="226"/>
      <c r="N28" s="226"/>
      <c r="O28" s="226"/>
      <c r="P28" s="226"/>
      <c r="Q28" s="226"/>
      <c r="R28" s="226"/>
      <c r="S28" s="227"/>
      <c r="T28" s="227"/>
    </row>
    <row r="29" spans="1:20" s="224" customFormat="1" ht="20.25" customHeight="1">
      <c r="A29" s="225"/>
      <c r="B29" s="221" t="s">
        <v>876</v>
      </c>
      <c r="C29" s="222"/>
      <c r="D29" s="222"/>
      <c r="E29" s="222"/>
      <c r="F29" s="222"/>
      <c r="G29" s="222"/>
      <c r="H29" s="222"/>
      <c r="I29" s="222"/>
      <c r="J29" s="222"/>
      <c r="K29" s="222"/>
      <c r="L29" s="222" t="s">
        <v>877</v>
      </c>
      <c r="M29" s="222"/>
      <c r="N29" s="222"/>
      <c r="O29" s="222"/>
      <c r="P29" s="222"/>
      <c r="Q29" s="222"/>
      <c r="R29" s="222"/>
      <c r="S29" s="223"/>
      <c r="T29" s="227"/>
    </row>
    <row r="30" spans="1:20" s="224" customFormat="1" ht="20.25" customHeight="1">
      <c r="A30" s="225"/>
      <c r="B30" s="231"/>
      <c r="C30" s="232"/>
      <c r="D30" s="232"/>
      <c r="E30" s="232"/>
      <c r="F30" s="232"/>
      <c r="G30" s="232"/>
      <c r="H30" s="232"/>
      <c r="I30" s="232"/>
      <c r="J30" s="232"/>
      <c r="K30" s="232"/>
      <c r="L30" s="2292" t="s">
        <v>878</v>
      </c>
      <c r="M30" s="2292"/>
      <c r="N30" s="2292"/>
      <c r="O30" s="2292"/>
      <c r="P30" s="2292"/>
      <c r="Q30" s="2292"/>
      <c r="R30" s="2292"/>
      <c r="S30" s="2293"/>
      <c r="T30" s="227"/>
    </row>
    <row r="31" spans="1:20" s="224" customFormat="1" ht="4.5" customHeight="1">
      <c r="A31" s="231"/>
      <c r="B31" s="232"/>
      <c r="C31" s="232"/>
      <c r="D31" s="232"/>
      <c r="E31" s="232"/>
      <c r="F31" s="232"/>
      <c r="G31" s="232"/>
      <c r="H31" s="232"/>
      <c r="I31" s="232"/>
      <c r="J31" s="232"/>
      <c r="K31" s="232"/>
      <c r="L31" s="232"/>
      <c r="M31" s="232"/>
      <c r="N31" s="232"/>
      <c r="O31" s="232"/>
      <c r="P31" s="232"/>
      <c r="Q31" s="232"/>
      <c r="R31" s="232"/>
      <c r="S31" s="232"/>
      <c r="T31" s="233"/>
    </row>
    <row r="32" spans="1:20" s="224" customFormat="1" ht="23.25" customHeight="1">
      <c r="A32" s="221" t="s">
        <v>879</v>
      </c>
      <c r="B32" s="222"/>
      <c r="C32" s="222"/>
      <c r="D32" s="222"/>
      <c r="E32" s="222"/>
      <c r="F32" s="222"/>
      <c r="G32" s="222"/>
      <c r="H32" s="222"/>
      <c r="I32" s="222"/>
      <c r="J32" s="222"/>
      <c r="K32" s="222"/>
      <c r="L32" s="222"/>
      <c r="M32" s="222"/>
      <c r="N32" s="222"/>
      <c r="O32" s="222"/>
      <c r="P32" s="222"/>
      <c r="Q32" s="222"/>
      <c r="R32" s="222"/>
      <c r="S32" s="222"/>
      <c r="T32" s="223"/>
    </row>
    <row r="33" spans="1:20" s="224" customFormat="1" ht="23.25" customHeight="1">
      <c r="A33" s="225"/>
      <c r="B33" s="226" t="s">
        <v>880</v>
      </c>
      <c r="C33" s="226"/>
      <c r="D33" s="226"/>
      <c r="E33" s="226"/>
      <c r="F33" s="226"/>
      <c r="G33" s="226"/>
      <c r="H33" s="226"/>
      <c r="I33" s="226"/>
      <c r="J33" s="226"/>
      <c r="K33" s="226"/>
      <c r="L33" s="226"/>
      <c r="M33" s="226"/>
      <c r="N33" s="226"/>
      <c r="O33" s="226"/>
      <c r="P33" s="226"/>
      <c r="Q33" s="226"/>
      <c r="R33" s="226"/>
      <c r="S33" s="226"/>
      <c r="T33" s="227"/>
    </row>
    <row r="34" spans="1:20" s="224" customFormat="1" ht="23.25" customHeight="1">
      <c r="A34" s="225"/>
      <c r="B34" s="221" t="s">
        <v>881</v>
      </c>
      <c r="C34" s="2294" t="s">
        <v>882</v>
      </c>
      <c r="D34" s="2294"/>
      <c r="E34" s="2294"/>
      <c r="F34" s="2294"/>
      <c r="G34" s="2294"/>
      <c r="H34" s="2294"/>
      <c r="I34" s="2294"/>
      <c r="J34" s="2294"/>
      <c r="K34" s="2294"/>
      <c r="L34" s="2294"/>
      <c r="M34" s="2294"/>
      <c r="N34" s="222" t="s">
        <v>883</v>
      </c>
      <c r="O34" s="222"/>
      <c r="P34" s="222"/>
      <c r="Q34" s="222"/>
      <c r="R34" s="222"/>
      <c r="S34" s="223"/>
      <c r="T34" s="227"/>
    </row>
    <row r="35" spans="1:20" s="224" customFormat="1" ht="23.25" customHeight="1">
      <c r="A35" s="225"/>
      <c r="B35" s="225"/>
      <c r="C35" s="226" t="s">
        <v>884</v>
      </c>
      <c r="D35" s="226"/>
      <c r="E35" s="226"/>
      <c r="F35" s="226"/>
      <c r="G35" s="226"/>
      <c r="H35" s="234"/>
      <c r="I35" s="226"/>
      <c r="J35" s="226"/>
      <c r="K35" s="226"/>
      <c r="L35" s="226"/>
      <c r="M35" s="226"/>
      <c r="N35" s="226" t="s">
        <v>885</v>
      </c>
      <c r="O35" s="226"/>
      <c r="P35" s="226"/>
      <c r="Q35" s="226"/>
      <c r="R35" s="226"/>
      <c r="S35" s="227"/>
      <c r="T35" s="227"/>
    </row>
    <row r="36" spans="1:20" s="224" customFormat="1" ht="23.25" customHeight="1">
      <c r="A36" s="225"/>
      <c r="B36" s="231"/>
      <c r="C36" s="232"/>
      <c r="D36" s="232"/>
      <c r="E36" s="232"/>
      <c r="F36" s="232"/>
      <c r="G36" s="232"/>
      <c r="H36" s="236"/>
      <c r="I36" s="232"/>
      <c r="J36" s="232"/>
      <c r="K36" s="232"/>
      <c r="L36" s="232"/>
      <c r="M36" s="232"/>
      <c r="N36" s="232" t="s">
        <v>886</v>
      </c>
      <c r="O36" s="232"/>
      <c r="P36" s="232"/>
      <c r="Q36" s="232"/>
      <c r="R36" s="232"/>
      <c r="S36" s="233"/>
      <c r="T36" s="227"/>
    </row>
    <row r="37" spans="1:20" s="224" customFormat="1" ht="23.25" customHeight="1">
      <c r="A37" s="225"/>
      <c r="B37" s="221" t="s">
        <v>887</v>
      </c>
      <c r="C37" s="2281" t="s">
        <v>888</v>
      </c>
      <c r="D37" s="2281"/>
      <c r="E37" s="2281"/>
      <c r="F37" s="2281"/>
      <c r="G37" s="2281"/>
      <c r="H37" s="2281"/>
      <c r="I37" s="2281"/>
      <c r="J37" s="2281"/>
      <c r="K37" s="2281"/>
      <c r="L37" s="2281"/>
      <c r="M37" s="2281"/>
      <c r="N37" s="222" t="s">
        <v>889</v>
      </c>
      <c r="O37" s="222"/>
      <c r="P37" s="222"/>
      <c r="Q37" s="222"/>
      <c r="R37" s="222"/>
      <c r="S37" s="223"/>
      <c r="T37" s="227"/>
    </row>
    <row r="38" spans="1:20" s="224" customFormat="1" ht="23.25" customHeight="1">
      <c r="A38" s="225"/>
      <c r="B38" s="231"/>
      <c r="C38" s="232"/>
      <c r="D38" s="232"/>
      <c r="E38" s="232"/>
      <c r="F38" s="232"/>
      <c r="G38" s="232"/>
      <c r="H38" s="236"/>
      <c r="I38" s="232"/>
      <c r="J38" s="232"/>
      <c r="K38" s="232"/>
      <c r="L38" s="232"/>
      <c r="M38" s="232"/>
      <c r="N38" s="232" t="s">
        <v>890</v>
      </c>
      <c r="O38" s="232"/>
      <c r="P38" s="232"/>
      <c r="Q38" s="232"/>
      <c r="R38" s="232"/>
      <c r="S38" s="233"/>
      <c r="T38" s="227"/>
    </row>
    <row r="39" spans="1:20" s="224" customFormat="1" ht="23.25" customHeight="1">
      <c r="A39" s="225"/>
      <c r="B39" s="228" t="s">
        <v>891</v>
      </c>
      <c r="C39" s="229"/>
      <c r="D39" s="229"/>
      <c r="E39" s="229"/>
      <c r="F39" s="229"/>
      <c r="G39" s="229"/>
      <c r="H39" s="237"/>
      <c r="I39" s="229"/>
      <c r="J39" s="229"/>
      <c r="K39" s="229"/>
      <c r="L39" s="229"/>
      <c r="M39" s="229"/>
      <c r="N39" s="229"/>
      <c r="O39" s="229"/>
      <c r="P39" s="229"/>
      <c r="Q39" s="229"/>
      <c r="R39" s="229"/>
      <c r="S39" s="238"/>
      <c r="T39" s="227"/>
    </row>
    <row r="40" spans="1:20" s="224" customFormat="1" ht="22.5" customHeight="1">
      <c r="A40" s="225"/>
      <c r="B40" s="221" t="s">
        <v>892</v>
      </c>
      <c r="C40" s="222"/>
      <c r="D40" s="222"/>
      <c r="E40" s="222"/>
      <c r="F40" s="222"/>
      <c r="G40" s="222"/>
      <c r="H40" s="235"/>
      <c r="I40" s="222"/>
      <c r="J40" s="222"/>
      <c r="K40" s="222"/>
      <c r="L40" s="222"/>
      <c r="M40" s="222"/>
      <c r="N40" s="222"/>
      <c r="O40" s="222"/>
      <c r="P40" s="222"/>
      <c r="Q40" s="222"/>
      <c r="R40" s="222"/>
      <c r="S40" s="223"/>
      <c r="T40" s="227"/>
    </row>
    <row r="41" spans="1:20" s="224" customFormat="1" ht="23.25" customHeight="1">
      <c r="A41" s="225"/>
      <c r="B41" s="221" t="s">
        <v>893</v>
      </c>
      <c r="C41" s="222"/>
      <c r="D41" s="222"/>
      <c r="E41" s="222"/>
      <c r="F41" s="222"/>
      <c r="G41" s="222"/>
      <c r="H41" s="235"/>
      <c r="I41" s="222"/>
      <c r="J41" s="222"/>
      <c r="K41" s="222"/>
      <c r="L41" s="222"/>
      <c r="M41" s="222"/>
      <c r="N41" s="222" t="s">
        <v>894</v>
      </c>
      <c r="O41" s="222"/>
      <c r="P41" s="222"/>
      <c r="Q41" s="222"/>
      <c r="R41" s="222"/>
      <c r="S41" s="223"/>
      <c r="T41" s="227"/>
    </row>
    <row r="42" spans="1:20" s="224" customFormat="1" ht="23.25" customHeight="1">
      <c r="A42" s="225"/>
      <c r="B42" s="221" t="s">
        <v>895</v>
      </c>
      <c r="C42" s="222"/>
      <c r="D42" s="222"/>
      <c r="E42" s="222"/>
      <c r="F42" s="222"/>
      <c r="G42" s="222"/>
      <c r="H42" s="235"/>
      <c r="I42" s="222"/>
      <c r="J42" s="222"/>
      <c r="K42" s="222"/>
      <c r="L42" s="222"/>
      <c r="M42" s="222"/>
      <c r="N42" s="222" t="s">
        <v>896</v>
      </c>
      <c r="O42" s="222"/>
      <c r="P42" s="222"/>
      <c r="Q42" s="222"/>
      <c r="R42" s="222"/>
      <c r="S42" s="223"/>
      <c r="T42" s="227"/>
    </row>
    <row r="43" spans="1:20" s="224" customFormat="1" ht="23.25" customHeight="1">
      <c r="A43" s="225"/>
      <c r="B43" s="231"/>
      <c r="C43" s="232"/>
      <c r="D43" s="232"/>
      <c r="E43" s="232"/>
      <c r="F43" s="232"/>
      <c r="G43" s="232"/>
      <c r="H43" s="236"/>
      <c r="I43" s="232"/>
      <c r="J43" s="232"/>
      <c r="K43" s="232"/>
      <c r="L43" s="232"/>
      <c r="M43" s="232"/>
      <c r="N43" s="232" t="s">
        <v>897</v>
      </c>
      <c r="O43" s="232"/>
      <c r="P43" s="232"/>
      <c r="Q43" s="232"/>
      <c r="R43" s="232"/>
      <c r="S43" s="233"/>
      <c r="T43" s="227"/>
    </row>
    <row r="44" spans="1:20" s="224" customFormat="1" ht="23.25" customHeight="1">
      <c r="A44" s="225"/>
      <c r="B44" s="231" t="s">
        <v>898</v>
      </c>
      <c r="C44" s="232"/>
      <c r="D44" s="232"/>
      <c r="E44" s="232"/>
      <c r="F44" s="232"/>
      <c r="G44" s="232"/>
      <c r="H44" s="236"/>
      <c r="I44" s="232"/>
      <c r="J44" s="232"/>
      <c r="K44" s="232"/>
      <c r="L44" s="232"/>
      <c r="M44" s="232"/>
      <c r="N44" s="232"/>
      <c r="O44" s="232"/>
      <c r="P44" s="232"/>
      <c r="Q44" s="232"/>
      <c r="R44" s="232"/>
      <c r="S44" s="233"/>
      <c r="T44" s="227"/>
    </row>
    <row r="45" spans="1:20" s="224" customFormat="1" ht="3.75" customHeight="1">
      <c r="A45" s="231"/>
      <c r="B45" s="232"/>
      <c r="C45" s="232"/>
      <c r="D45" s="232"/>
      <c r="E45" s="232"/>
      <c r="F45" s="232"/>
      <c r="G45" s="232"/>
      <c r="H45" s="232"/>
      <c r="I45" s="232"/>
      <c r="J45" s="232"/>
      <c r="K45" s="232"/>
      <c r="L45" s="232"/>
      <c r="M45" s="232"/>
      <c r="N45" s="232"/>
      <c r="O45" s="232"/>
      <c r="P45" s="232"/>
      <c r="Q45" s="232"/>
      <c r="R45" s="232"/>
      <c r="S45" s="232"/>
      <c r="T45" s="233"/>
    </row>
    <row r="46" spans="1:20" s="224" customFormat="1" ht="10.5" customHeight="1">
      <c r="A46" s="226"/>
      <c r="B46" s="226"/>
      <c r="C46" s="226"/>
      <c r="D46" s="226"/>
      <c r="E46" s="226"/>
      <c r="F46" s="226"/>
      <c r="G46" s="226"/>
      <c r="H46" s="226"/>
      <c r="I46" s="226"/>
      <c r="J46" s="226"/>
      <c r="K46" s="226"/>
      <c r="L46" s="226"/>
      <c r="M46" s="226"/>
      <c r="N46" s="226"/>
      <c r="O46" s="226"/>
      <c r="P46" s="226"/>
      <c r="Q46" s="226"/>
      <c r="R46" s="226"/>
      <c r="S46" s="226"/>
      <c r="T46" s="226"/>
    </row>
    <row r="47" spans="1:20" s="220" customFormat="1" ht="18" customHeight="1">
      <c r="A47" s="220" t="s">
        <v>508</v>
      </c>
    </row>
    <row r="48" spans="1:20" s="220" customFormat="1" ht="17.25" customHeight="1">
      <c r="A48" s="224" t="s">
        <v>899</v>
      </c>
      <c r="B48" s="224"/>
      <c r="C48" s="224"/>
      <c r="D48" s="224"/>
      <c r="E48" s="224"/>
      <c r="F48" s="224"/>
      <c r="G48" s="224"/>
      <c r="H48" s="224"/>
      <c r="I48" s="224"/>
      <c r="J48" s="224"/>
      <c r="K48" s="224"/>
      <c r="L48" s="224"/>
      <c r="M48" s="224"/>
      <c r="N48" s="224"/>
      <c r="O48" s="224"/>
      <c r="P48" s="224"/>
      <c r="Q48" s="224"/>
      <c r="R48" s="224"/>
      <c r="S48" s="224"/>
      <c r="T48" s="224"/>
    </row>
    <row r="49" spans="1:1" s="220" customFormat="1" ht="14.25">
      <c r="A49" s="1229" t="s">
        <v>900</v>
      </c>
    </row>
    <row r="50" spans="1:1" s="220" customFormat="1" ht="14.25"/>
  </sheetData>
  <mergeCells count="14">
    <mergeCell ref="N5:P5"/>
    <mergeCell ref="Q5:T5"/>
    <mergeCell ref="R1:T1"/>
    <mergeCell ref="A3:T3"/>
    <mergeCell ref="V3:AO3"/>
    <mergeCell ref="N4:P4"/>
    <mergeCell ref="Q4:T4"/>
    <mergeCell ref="C37:M37"/>
    <mergeCell ref="Q13:S13"/>
    <mergeCell ref="J16:S16"/>
    <mergeCell ref="C20:I21"/>
    <mergeCell ref="K24:S24"/>
    <mergeCell ref="L30:S30"/>
    <mergeCell ref="C34:M34"/>
  </mergeCells>
  <phoneticPr fontId="1"/>
  <printOptions horizontalCentered="1"/>
  <pageMargins left="0.25" right="0.25" top="0.75" bottom="0.75" header="0.3" footer="0.3"/>
  <pageSetup paperSize="9"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8</xdr:col>
                    <xdr:colOff>514350</xdr:colOff>
                    <xdr:row>13</xdr:row>
                    <xdr:rowOff>238125</xdr:rowOff>
                  </from>
                  <to>
                    <xdr:col>9</xdr:col>
                    <xdr:colOff>238125</xdr:colOff>
                    <xdr:row>15</xdr:row>
                    <xdr:rowOff>28575</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8</xdr:col>
                    <xdr:colOff>504825</xdr:colOff>
                    <xdr:row>14</xdr:row>
                    <xdr:rowOff>228600</xdr:rowOff>
                  </from>
                  <to>
                    <xdr:col>9</xdr:col>
                    <xdr:colOff>238125</xdr:colOff>
                    <xdr:row>16</xdr:row>
                    <xdr:rowOff>9525</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8</xdr:col>
                    <xdr:colOff>514350</xdr:colOff>
                    <xdr:row>15</xdr:row>
                    <xdr:rowOff>228600</xdr:rowOff>
                  </from>
                  <to>
                    <xdr:col>9</xdr:col>
                    <xdr:colOff>238125</xdr:colOff>
                    <xdr:row>17</xdr:row>
                    <xdr:rowOff>9525</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8</xdr:col>
                    <xdr:colOff>514350</xdr:colOff>
                    <xdr:row>16</xdr:row>
                    <xdr:rowOff>219075</xdr:rowOff>
                  </from>
                  <to>
                    <xdr:col>9</xdr:col>
                    <xdr:colOff>238125</xdr:colOff>
                    <xdr:row>18</xdr:row>
                    <xdr:rowOff>9525</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8</xdr:col>
                    <xdr:colOff>514350</xdr:colOff>
                    <xdr:row>18</xdr:row>
                    <xdr:rowOff>219075</xdr:rowOff>
                  </from>
                  <to>
                    <xdr:col>9</xdr:col>
                    <xdr:colOff>238125</xdr:colOff>
                    <xdr:row>20</xdr:row>
                    <xdr:rowOff>9525</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8</xdr:col>
                    <xdr:colOff>514350</xdr:colOff>
                    <xdr:row>19</xdr:row>
                    <xdr:rowOff>228600</xdr:rowOff>
                  </from>
                  <to>
                    <xdr:col>9</xdr:col>
                    <xdr:colOff>238125</xdr:colOff>
                    <xdr:row>21</xdr:row>
                    <xdr:rowOff>9525</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9</xdr:col>
                    <xdr:colOff>9525</xdr:colOff>
                    <xdr:row>21</xdr:row>
                    <xdr:rowOff>0</xdr:rowOff>
                  </from>
                  <to>
                    <xdr:col>9</xdr:col>
                    <xdr:colOff>247650</xdr:colOff>
                    <xdr:row>22</xdr:row>
                    <xdr:rowOff>47625</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10</xdr:col>
                    <xdr:colOff>19050</xdr:colOff>
                    <xdr:row>25</xdr:row>
                    <xdr:rowOff>238125</xdr:rowOff>
                  </from>
                  <to>
                    <xdr:col>10</xdr:col>
                    <xdr:colOff>266700</xdr:colOff>
                    <xdr:row>27</xdr:row>
                    <xdr:rowOff>28575</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10</xdr:col>
                    <xdr:colOff>19050</xdr:colOff>
                    <xdr:row>26</xdr:row>
                    <xdr:rowOff>238125</xdr:rowOff>
                  </from>
                  <to>
                    <xdr:col>10</xdr:col>
                    <xdr:colOff>266700</xdr:colOff>
                    <xdr:row>28</xdr:row>
                    <xdr:rowOff>28575</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11</xdr:col>
                    <xdr:colOff>9525</xdr:colOff>
                    <xdr:row>27</xdr:row>
                    <xdr:rowOff>219075</xdr:rowOff>
                  </from>
                  <to>
                    <xdr:col>11</xdr:col>
                    <xdr:colOff>247650</xdr:colOff>
                    <xdr:row>29</xdr:row>
                    <xdr:rowOff>9525</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1</xdr:col>
                    <xdr:colOff>9525</xdr:colOff>
                    <xdr:row>32</xdr:row>
                    <xdr:rowOff>295275</xdr:rowOff>
                  </from>
                  <to>
                    <xdr:col>1</xdr:col>
                    <xdr:colOff>247650</xdr:colOff>
                    <xdr:row>34</xdr:row>
                    <xdr:rowOff>9525</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1</xdr:col>
                    <xdr:colOff>9525</xdr:colOff>
                    <xdr:row>43</xdr:row>
                    <xdr:rowOff>9525</xdr:rowOff>
                  </from>
                  <to>
                    <xdr:col>1</xdr:col>
                    <xdr:colOff>247650</xdr:colOff>
                    <xdr:row>44</xdr:row>
                    <xdr:rowOff>28575</xdr:rowOff>
                  </to>
                </anchor>
              </controlPr>
            </control>
          </mc:Choice>
        </mc:AlternateContent>
        <mc:AlternateContent xmlns:mc="http://schemas.openxmlformats.org/markup-compatibility/2006">
          <mc:Choice Requires="x14">
            <control shapeId="110605" r:id="rId16" name="Check Box 13">
              <controlPr defaultSize="0" autoFill="0" autoLine="0" autoPict="0">
                <anchor moveWithCells="1">
                  <from>
                    <xdr:col>13</xdr:col>
                    <xdr:colOff>9525</xdr:colOff>
                    <xdr:row>32</xdr:row>
                    <xdr:rowOff>295275</xdr:rowOff>
                  </from>
                  <to>
                    <xdr:col>13</xdr:col>
                    <xdr:colOff>247650</xdr:colOff>
                    <xdr:row>34</xdr:row>
                    <xdr:rowOff>9525</xdr:rowOff>
                  </to>
                </anchor>
              </controlPr>
            </control>
          </mc:Choice>
        </mc:AlternateContent>
        <mc:AlternateContent xmlns:mc="http://schemas.openxmlformats.org/markup-compatibility/2006">
          <mc:Choice Requires="x14">
            <control shapeId="110606" r:id="rId17" name="Check Box 14">
              <controlPr defaultSize="0" autoFill="0" autoLine="0" autoPict="0">
                <anchor moveWithCells="1">
                  <from>
                    <xdr:col>13</xdr:col>
                    <xdr:colOff>9525</xdr:colOff>
                    <xdr:row>33</xdr:row>
                    <xdr:rowOff>285750</xdr:rowOff>
                  </from>
                  <to>
                    <xdr:col>13</xdr:col>
                    <xdr:colOff>247650</xdr:colOff>
                    <xdr:row>35</xdr:row>
                    <xdr:rowOff>0</xdr:rowOff>
                  </to>
                </anchor>
              </controlPr>
            </control>
          </mc:Choice>
        </mc:AlternateContent>
        <mc:AlternateContent xmlns:mc="http://schemas.openxmlformats.org/markup-compatibility/2006">
          <mc:Choice Requires="x14">
            <control shapeId="110607" r:id="rId18" name="Check Box 15">
              <controlPr defaultSize="0" autoFill="0" autoLine="0" autoPict="0">
                <anchor moveWithCells="1">
                  <from>
                    <xdr:col>13</xdr:col>
                    <xdr:colOff>19050</xdr:colOff>
                    <xdr:row>34</xdr:row>
                    <xdr:rowOff>276225</xdr:rowOff>
                  </from>
                  <to>
                    <xdr:col>13</xdr:col>
                    <xdr:colOff>266700</xdr:colOff>
                    <xdr:row>35</xdr:row>
                    <xdr:rowOff>285750</xdr:rowOff>
                  </to>
                </anchor>
              </controlPr>
            </control>
          </mc:Choice>
        </mc:AlternateContent>
        <mc:AlternateContent xmlns:mc="http://schemas.openxmlformats.org/markup-compatibility/2006">
          <mc:Choice Requires="x14">
            <control shapeId="110608" r:id="rId19" name="Check Box 16">
              <controlPr defaultSize="0" autoFill="0" autoLine="0" autoPict="0">
                <anchor moveWithCells="1">
                  <from>
                    <xdr:col>13</xdr:col>
                    <xdr:colOff>19050</xdr:colOff>
                    <xdr:row>35</xdr:row>
                    <xdr:rowOff>276225</xdr:rowOff>
                  </from>
                  <to>
                    <xdr:col>13</xdr:col>
                    <xdr:colOff>266700</xdr:colOff>
                    <xdr:row>36</xdr:row>
                    <xdr:rowOff>276225</xdr:rowOff>
                  </to>
                </anchor>
              </controlPr>
            </control>
          </mc:Choice>
        </mc:AlternateContent>
        <mc:AlternateContent xmlns:mc="http://schemas.openxmlformats.org/markup-compatibility/2006">
          <mc:Choice Requires="x14">
            <control shapeId="110609" r:id="rId20" name="Check Box 17">
              <controlPr defaultSize="0" autoFill="0" autoLine="0" autoPict="0">
                <anchor moveWithCells="1">
                  <from>
                    <xdr:col>13</xdr:col>
                    <xdr:colOff>19050</xdr:colOff>
                    <xdr:row>36</xdr:row>
                    <xdr:rowOff>285750</xdr:rowOff>
                  </from>
                  <to>
                    <xdr:col>13</xdr:col>
                    <xdr:colOff>266700</xdr:colOff>
                    <xdr:row>38</xdr:row>
                    <xdr:rowOff>0</xdr:rowOff>
                  </to>
                </anchor>
              </controlPr>
            </control>
          </mc:Choice>
        </mc:AlternateContent>
        <mc:AlternateContent xmlns:mc="http://schemas.openxmlformats.org/markup-compatibility/2006">
          <mc:Choice Requires="x14">
            <control shapeId="110610" r:id="rId21" name="Check Box 18">
              <controlPr defaultSize="0" autoFill="0" autoLine="0" autoPict="0">
                <anchor moveWithCells="1">
                  <from>
                    <xdr:col>13</xdr:col>
                    <xdr:colOff>19050</xdr:colOff>
                    <xdr:row>39</xdr:row>
                    <xdr:rowOff>285750</xdr:rowOff>
                  </from>
                  <to>
                    <xdr:col>13</xdr:col>
                    <xdr:colOff>266700</xdr:colOff>
                    <xdr:row>41</xdr:row>
                    <xdr:rowOff>9525</xdr:rowOff>
                  </to>
                </anchor>
              </controlPr>
            </control>
          </mc:Choice>
        </mc:AlternateContent>
        <mc:AlternateContent xmlns:mc="http://schemas.openxmlformats.org/markup-compatibility/2006">
          <mc:Choice Requires="x14">
            <control shapeId="110611" r:id="rId22" name="Check Box 19">
              <controlPr defaultSize="0" autoFill="0" autoLine="0" autoPict="0">
                <anchor moveWithCells="1">
                  <from>
                    <xdr:col>13</xdr:col>
                    <xdr:colOff>19050</xdr:colOff>
                    <xdr:row>41</xdr:row>
                    <xdr:rowOff>9525</xdr:rowOff>
                  </from>
                  <to>
                    <xdr:col>13</xdr:col>
                    <xdr:colOff>266700</xdr:colOff>
                    <xdr:row>42</xdr:row>
                    <xdr:rowOff>28575</xdr:rowOff>
                  </to>
                </anchor>
              </controlPr>
            </control>
          </mc:Choice>
        </mc:AlternateContent>
        <mc:AlternateContent xmlns:mc="http://schemas.openxmlformats.org/markup-compatibility/2006">
          <mc:Choice Requires="x14">
            <control shapeId="110612" r:id="rId23" name="Check Box 20">
              <controlPr defaultSize="0" autoFill="0" autoLine="0" autoPict="0">
                <anchor moveWithCells="1">
                  <from>
                    <xdr:col>13</xdr:col>
                    <xdr:colOff>19050</xdr:colOff>
                    <xdr:row>41</xdr:row>
                    <xdr:rowOff>285750</xdr:rowOff>
                  </from>
                  <to>
                    <xdr:col>13</xdr:col>
                    <xdr:colOff>266700</xdr:colOff>
                    <xdr:row>43</xdr:row>
                    <xdr:rowOff>0</xdr:rowOff>
                  </to>
                </anchor>
              </controlPr>
            </control>
          </mc:Choice>
        </mc:AlternateContent>
        <mc:AlternateContent xmlns:mc="http://schemas.openxmlformats.org/markup-compatibility/2006">
          <mc:Choice Requires="x14">
            <control shapeId="110613" r:id="rId24" name="Check Box 21">
              <controlPr defaultSize="0" autoFill="0" autoLine="0" autoPict="0">
                <anchor moveWithCells="1">
                  <from>
                    <xdr:col>1</xdr:col>
                    <xdr:colOff>9525</xdr:colOff>
                    <xdr:row>36</xdr:row>
                    <xdr:rowOff>0</xdr:rowOff>
                  </from>
                  <to>
                    <xdr:col>1</xdr:col>
                    <xdr:colOff>247650</xdr:colOff>
                    <xdr:row>37</xdr:row>
                    <xdr:rowOff>9525</xdr:rowOff>
                  </to>
                </anchor>
              </controlPr>
            </control>
          </mc:Choice>
        </mc:AlternateContent>
        <mc:AlternateContent xmlns:mc="http://schemas.openxmlformats.org/markup-compatibility/2006">
          <mc:Choice Requires="x14">
            <control shapeId="110614" r:id="rId25" name="Check Box 22">
              <controlPr defaultSize="0" autoFill="0" autoLine="0" autoPict="0">
                <anchor moveWithCells="1">
                  <from>
                    <xdr:col>1</xdr:col>
                    <xdr:colOff>9525</xdr:colOff>
                    <xdr:row>38</xdr:row>
                    <xdr:rowOff>0</xdr:rowOff>
                  </from>
                  <to>
                    <xdr:col>1</xdr:col>
                    <xdr:colOff>247650</xdr:colOff>
                    <xdr:row>39</xdr:row>
                    <xdr:rowOff>9525</xdr:rowOff>
                  </to>
                </anchor>
              </controlPr>
            </control>
          </mc:Choice>
        </mc:AlternateContent>
        <mc:AlternateContent xmlns:mc="http://schemas.openxmlformats.org/markup-compatibility/2006">
          <mc:Choice Requires="x14">
            <control shapeId="110615" r:id="rId26" name="Check Box 23">
              <controlPr defaultSize="0" autoFill="0" autoLine="0" autoPict="0">
                <anchor moveWithCells="1">
                  <from>
                    <xdr:col>1</xdr:col>
                    <xdr:colOff>9525</xdr:colOff>
                    <xdr:row>39</xdr:row>
                    <xdr:rowOff>0</xdr:rowOff>
                  </from>
                  <to>
                    <xdr:col>1</xdr:col>
                    <xdr:colOff>247650</xdr:colOff>
                    <xdr:row>40</xdr:row>
                    <xdr:rowOff>19050</xdr:rowOff>
                  </to>
                </anchor>
              </controlPr>
            </control>
          </mc:Choice>
        </mc:AlternateContent>
        <mc:AlternateContent xmlns:mc="http://schemas.openxmlformats.org/markup-compatibility/2006">
          <mc:Choice Requires="x14">
            <control shapeId="110616" r:id="rId27" name="Check Box 24">
              <controlPr defaultSize="0" autoFill="0" autoLine="0" autoPict="0">
                <anchor moveWithCells="1">
                  <from>
                    <xdr:col>1</xdr:col>
                    <xdr:colOff>9525</xdr:colOff>
                    <xdr:row>41</xdr:row>
                    <xdr:rowOff>0</xdr:rowOff>
                  </from>
                  <to>
                    <xdr:col>1</xdr:col>
                    <xdr:colOff>247650</xdr:colOff>
                    <xdr:row>42</xdr:row>
                    <xdr:rowOff>9525</xdr:rowOff>
                  </to>
                </anchor>
              </controlPr>
            </control>
          </mc:Choice>
        </mc:AlternateContent>
        <mc:AlternateContent xmlns:mc="http://schemas.openxmlformats.org/markup-compatibility/2006">
          <mc:Choice Requires="x14">
            <control shapeId="110617" r:id="rId28" name="Check Box 25">
              <controlPr defaultSize="0" autoFill="0" autoLine="0" autoPict="0">
                <anchor moveWithCells="1">
                  <from>
                    <xdr:col>1</xdr:col>
                    <xdr:colOff>9525</xdr:colOff>
                    <xdr:row>40</xdr:row>
                    <xdr:rowOff>0</xdr:rowOff>
                  </from>
                  <to>
                    <xdr:col>1</xdr:col>
                    <xdr:colOff>247650</xdr:colOff>
                    <xdr:row>41</xdr:row>
                    <xdr:rowOff>9525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F0"/>
  </sheetPr>
  <dimension ref="A1:W223"/>
  <sheetViews>
    <sheetView zoomScaleNormal="100" zoomScaleSheetLayoutView="110" workbookViewId="0">
      <selection activeCell="E1" sqref="E1"/>
    </sheetView>
  </sheetViews>
  <sheetFormatPr defaultRowHeight="18.75"/>
  <cols>
    <col min="1" max="1" width="3.375" style="1" customWidth="1"/>
    <col min="2" max="2" width="9.25" style="1" customWidth="1"/>
    <col min="3" max="4" width="3.125" style="1" customWidth="1"/>
    <col min="5" max="5" width="12.5" style="1" customWidth="1"/>
    <col min="6" max="6" width="3.75" style="1" customWidth="1"/>
    <col min="7" max="7" width="8.75" style="1" customWidth="1"/>
    <col min="8" max="8" width="19.875" style="1" customWidth="1"/>
    <col min="9" max="9" width="8.5" style="1" customWidth="1"/>
    <col min="10" max="10" width="8.375" style="1" customWidth="1"/>
  </cols>
  <sheetData>
    <row r="1" spans="1:10" ht="15" customHeight="1">
      <c r="A1" s="239" t="s">
        <v>2731</v>
      </c>
      <c r="B1" s="239"/>
      <c r="C1" s="239"/>
      <c r="D1" s="239"/>
      <c r="E1" s="239"/>
      <c r="F1" s="239"/>
      <c r="G1" s="239"/>
      <c r="H1" s="239"/>
      <c r="I1" s="239"/>
      <c r="J1" s="240"/>
    </row>
    <row r="2" spans="1:10" ht="15" customHeight="1">
      <c r="A2" s="239"/>
      <c r="B2" s="239"/>
      <c r="C2" s="239"/>
      <c r="D2" s="239"/>
      <c r="E2" s="239"/>
      <c r="F2" s="239"/>
      <c r="G2" s="239"/>
      <c r="H2" s="239"/>
      <c r="I2" s="239"/>
      <c r="J2" s="240"/>
    </row>
    <row r="3" spans="1:10">
      <c r="A3" s="2413" t="s">
        <v>901</v>
      </c>
      <c r="B3" s="2413"/>
      <c r="C3" s="2413"/>
      <c r="D3" s="2413"/>
      <c r="E3" s="2413"/>
      <c r="F3" s="2413"/>
      <c r="G3" s="2413"/>
      <c r="H3" s="2413"/>
      <c r="I3" s="2413"/>
      <c r="J3" s="2413"/>
    </row>
    <row r="4" spans="1:10" ht="7.5" customHeight="1">
      <c r="A4" s="2318"/>
      <c r="B4" s="2318"/>
      <c r="C4" s="2318"/>
      <c r="D4" s="2318"/>
      <c r="E4" s="2318"/>
      <c r="F4" s="2318"/>
      <c r="G4" s="2318"/>
      <c r="H4" s="2318"/>
      <c r="I4" s="2318"/>
      <c r="J4" s="2318"/>
    </row>
    <row r="5" spans="1:10" ht="30" customHeight="1">
      <c r="F5" s="2352" t="s">
        <v>557</v>
      </c>
      <c r="G5" s="2352"/>
      <c r="H5" s="2414"/>
      <c r="I5" s="2414"/>
      <c r="J5" s="2414"/>
    </row>
    <row r="6" spans="1:10" ht="21.75" customHeight="1">
      <c r="F6" s="2381" t="s">
        <v>558</v>
      </c>
      <c r="G6" s="2381"/>
      <c r="H6" s="2415"/>
      <c r="I6" s="2415"/>
      <c r="J6" s="2415"/>
    </row>
    <row r="7" spans="1:10" ht="3.75" customHeight="1"/>
    <row r="8" spans="1:10">
      <c r="A8" s="1" t="s">
        <v>902</v>
      </c>
    </row>
    <row r="9" spans="1:10">
      <c r="A9" s="2416" t="s">
        <v>903</v>
      </c>
      <c r="B9" s="2417"/>
      <c r="C9" s="2417"/>
      <c r="D9" s="2417"/>
      <c r="E9" s="2418"/>
      <c r="F9" s="98" t="s">
        <v>830</v>
      </c>
    </row>
    <row r="10" spans="1:10" ht="12" customHeight="1"/>
    <row r="11" spans="1:10">
      <c r="A11" s="2419" t="s">
        <v>904</v>
      </c>
      <c r="B11" s="2420"/>
      <c r="C11" s="2420"/>
      <c r="D11" s="2420"/>
      <c r="E11" s="2420"/>
      <c r="F11" s="2420"/>
      <c r="G11" s="2420"/>
      <c r="H11" s="2420"/>
      <c r="I11" s="2420"/>
      <c r="J11" s="2420"/>
    </row>
    <row r="12" spans="1:10">
      <c r="A12" s="2420"/>
      <c r="B12" s="2420"/>
      <c r="C12" s="2420"/>
      <c r="D12" s="2420"/>
      <c r="E12" s="2420"/>
      <c r="F12" s="2420"/>
      <c r="G12" s="2420"/>
      <c r="H12" s="2420"/>
      <c r="I12" s="2420"/>
      <c r="J12" s="2420"/>
    </row>
    <row r="13" spans="1:10">
      <c r="A13" s="56"/>
      <c r="B13" s="49" t="s">
        <v>905</v>
      </c>
      <c r="C13" s="49"/>
      <c r="D13" s="49"/>
      <c r="E13" s="49"/>
      <c r="F13" s="49"/>
      <c r="G13" s="49"/>
      <c r="H13" s="49"/>
      <c r="I13" s="49"/>
      <c r="J13" s="53"/>
    </row>
    <row r="14" spans="1:10">
      <c r="A14" s="4"/>
      <c r="B14" s="2316" t="s">
        <v>906</v>
      </c>
      <c r="C14" s="2316"/>
      <c r="D14" s="2316"/>
      <c r="E14" s="2316"/>
      <c r="F14" s="2316"/>
      <c r="G14" s="2316"/>
      <c r="H14" s="2316"/>
      <c r="I14" s="2316"/>
      <c r="J14" s="2317"/>
    </row>
    <row r="15" spans="1:10">
      <c r="A15" s="57"/>
      <c r="B15" s="2307"/>
      <c r="C15" s="2307"/>
      <c r="D15" s="2307"/>
      <c r="E15" s="2307"/>
      <c r="F15" s="2307"/>
      <c r="G15" s="2307"/>
      <c r="H15" s="2307"/>
      <c r="I15" s="2307"/>
      <c r="J15" s="2308"/>
    </row>
    <row r="16" spans="1:10" ht="18.75" customHeight="1">
      <c r="A16" s="2401" t="s">
        <v>907</v>
      </c>
      <c r="B16" s="2410"/>
      <c r="C16" s="56" t="s">
        <v>908</v>
      </c>
      <c r="D16" s="49"/>
      <c r="E16" s="49"/>
      <c r="F16" s="49"/>
      <c r="G16" s="49"/>
      <c r="H16" s="49"/>
      <c r="I16" s="49"/>
      <c r="J16" s="53"/>
    </row>
    <row r="17" spans="1:10">
      <c r="A17" s="2411"/>
      <c r="B17" s="2398"/>
      <c r="C17" s="4"/>
      <c r="D17" s="46"/>
      <c r="E17" s="46" t="s">
        <v>909</v>
      </c>
      <c r="F17" s="46"/>
      <c r="G17" s="46"/>
      <c r="H17" s="46"/>
      <c r="I17" s="46"/>
      <c r="J17" s="54"/>
    </row>
    <row r="18" spans="1:10">
      <c r="A18" s="2411"/>
      <c r="B18" s="2398"/>
      <c r="C18" s="4"/>
      <c r="D18" s="46"/>
      <c r="E18" s="2316" t="s">
        <v>910</v>
      </c>
      <c r="F18" s="2316"/>
      <c r="G18" s="2316"/>
      <c r="H18" s="2316"/>
      <c r="I18" s="2316"/>
      <c r="J18" s="2317"/>
    </row>
    <row r="19" spans="1:10">
      <c r="A19" s="2411"/>
      <c r="B19" s="2398"/>
      <c r="C19" s="57"/>
      <c r="D19" s="47"/>
      <c r="E19" s="2307"/>
      <c r="F19" s="2307"/>
      <c r="G19" s="2307"/>
      <c r="H19" s="2307"/>
      <c r="I19" s="2307"/>
      <c r="J19" s="2308"/>
    </row>
    <row r="20" spans="1:10" ht="27" customHeight="1">
      <c r="A20" s="2411"/>
      <c r="B20" s="2398"/>
      <c r="C20" s="2401" t="s">
        <v>911</v>
      </c>
      <c r="D20" s="2402"/>
      <c r="E20" s="2402"/>
      <c r="F20" s="2402"/>
      <c r="G20" s="2402"/>
      <c r="H20" s="2402"/>
      <c r="I20" s="2402"/>
      <c r="J20" s="2403"/>
    </row>
    <row r="21" spans="1:10" ht="27" customHeight="1">
      <c r="A21" s="2411"/>
      <c r="B21" s="2398"/>
      <c r="C21" s="2407"/>
      <c r="D21" s="2408"/>
      <c r="E21" s="2408"/>
      <c r="F21" s="2408"/>
      <c r="G21" s="2408"/>
      <c r="H21" s="2408"/>
      <c r="I21" s="2408"/>
      <c r="J21" s="2409"/>
    </row>
    <row r="22" spans="1:10" ht="18.75" customHeight="1">
      <c r="A22" s="2411"/>
      <c r="B22" s="2398"/>
      <c r="C22" s="2392" t="s">
        <v>912</v>
      </c>
      <c r="D22" s="2393"/>
      <c r="E22" s="2328" t="s">
        <v>913</v>
      </c>
      <c r="F22" s="2311"/>
      <c r="G22" s="2312"/>
      <c r="H22" s="56"/>
      <c r="I22" s="49"/>
      <c r="J22" s="53"/>
    </row>
    <row r="23" spans="1:10" ht="18.75" customHeight="1">
      <c r="A23" s="2411"/>
      <c r="B23" s="2398"/>
      <c r="C23" s="2394"/>
      <c r="D23" s="2395"/>
      <c r="E23" s="2329" t="s">
        <v>914</v>
      </c>
      <c r="F23" s="2335"/>
      <c r="G23" s="2330"/>
      <c r="H23" s="2354"/>
      <c r="I23" s="2355"/>
      <c r="J23" s="54" t="s">
        <v>915</v>
      </c>
    </row>
    <row r="24" spans="1:10" ht="18.75" customHeight="1">
      <c r="A24" s="2411"/>
      <c r="B24" s="2398"/>
      <c r="C24" s="2394"/>
      <c r="D24" s="2395"/>
      <c r="E24" s="2331" t="s">
        <v>916</v>
      </c>
      <c r="F24" s="2313"/>
      <c r="G24" s="2314"/>
      <c r="H24" s="57" t="s">
        <v>917</v>
      </c>
      <c r="I24" s="47"/>
      <c r="J24" s="55" t="s">
        <v>918</v>
      </c>
    </row>
    <row r="25" spans="1:10" ht="18.75" customHeight="1">
      <c r="A25" s="2411"/>
      <c r="B25" s="2398"/>
      <c r="C25" s="2394"/>
      <c r="D25" s="2395"/>
      <c r="E25" s="99"/>
      <c r="F25" s="100"/>
      <c r="G25" s="101"/>
      <c r="H25" s="49"/>
      <c r="I25" s="49"/>
      <c r="J25" s="53" t="s">
        <v>915</v>
      </c>
    </row>
    <row r="26" spans="1:10" ht="18.75" customHeight="1">
      <c r="A26" s="2411"/>
      <c r="B26" s="2398"/>
      <c r="C26" s="2394"/>
      <c r="D26" s="2395"/>
      <c r="E26" s="4" t="s">
        <v>919</v>
      </c>
      <c r="F26" s="46"/>
      <c r="G26" s="54"/>
      <c r="H26" s="46" t="s">
        <v>917</v>
      </c>
      <c r="I26" s="46"/>
      <c r="J26" s="54" t="s">
        <v>918</v>
      </c>
    </row>
    <row r="27" spans="1:10" ht="18.75" customHeight="1">
      <c r="A27" s="2411"/>
      <c r="B27" s="2398"/>
      <c r="C27" s="2394"/>
      <c r="D27" s="2395"/>
      <c r="E27" s="4" t="s">
        <v>920</v>
      </c>
      <c r="F27" s="46"/>
      <c r="G27" s="54"/>
      <c r="H27" s="2319" t="s">
        <v>921</v>
      </c>
      <c r="I27" s="2319"/>
      <c r="J27" s="2398"/>
    </row>
    <row r="28" spans="1:10" ht="18.75" customHeight="1">
      <c r="A28" s="2411"/>
      <c r="B28" s="2398"/>
      <c r="C28" s="2394"/>
      <c r="D28" s="2395"/>
      <c r="E28" s="4" t="s">
        <v>922</v>
      </c>
      <c r="F28" s="46"/>
      <c r="G28" s="54"/>
      <c r="H28" s="2319"/>
      <c r="I28" s="2319"/>
      <c r="J28" s="2398"/>
    </row>
    <row r="29" spans="1:10" ht="18.75" customHeight="1">
      <c r="A29" s="2411"/>
      <c r="B29" s="2398"/>
      <c r="C29" s="2394"/>
      <c r="D29" s="2395"/>
      <c r="E29" s="57"/>
      <c r="F29" s="47"/>
      <c r="G29" s="55"/>
      <c r="H29" s="2399"/>
      <c r="I29" s="2399"/>
      <c r="J29" s="2400"/>
    </row>
    <row r="30" spans="1:10" ht="18.75" customHeight="1">
      <c r="A30" s="2411"/>
      <c r="B30" s="2398"/>
      <c r="C30" s="2394"/>
      <c r="D30" s="2395"/>
      <c r="E30" s="242" t="s">
        <v>923</v>
      </c>
      <c r="F30" s="49"/>
      <c r="G30" s="53"/>
      <c r="H30" s="56"/>
      <c r="I30" s="49"/>
      <c r="J30" s="53"/>
    </row>
    <row r="31" spans="1:10" ht="18.75" customHeight="1">
      <c r="A31" s="2411"/>
      <c r="B31" s="2398"/>
      <c r="C31" s="2394"/>
      <c r="D31" s="2395"/>
      <c r="E31" s="243" t="s">
        <v>924</v>
      </c>
      <c r="F31" s="46"/>
      <c r="G31" s="54"/>
      <c r="H31" s="2354"/>
      <c r="I31" s="2355"/>
      <c r="J31" s="54" t="s">
        <v>915</v>
      </c>
    </row>
    <row r="32" spans="1:10" ht="18.75" customHeight="1">
      <c r="A32" s="2411"/>
      <c r="B32" s="2398"/>
      <c r="C32" s="2394"/>
      <c r="D32" s="2395"/>
      <c r="E32" s="244" t="s">
        <v>925</v>
      </c>
      <c r="F32" s="47"/>
      <c r="G32" s="55"/>
      <c r="H32" s="57" t="s">
        <v>917</v>
      </c>
      <c r="I32" s="47"/>
      <c r="J32" s="55" t="s">
        <v>918</v>
      </c>
    </row>
    <row r="33" spans="1:10" ht="18.75" customHeight="1">
      <c r="A33" s="2411"/>
      <c r="B33" s="2398"/>
      <c r="C33" s="2394"/>
      <c r="D33" s="2395"/>
      <c r="E33" s="2401" t="s">
        <v>926</v>
      </c>
      <c r="F33" s="2402"/>
      <c r="G33" s="2403"/>
      <c r="H33" s="56"/>
      <c r="I33" s="49"/>
      <c r="J33" s="53"/>
    </row>
    <row r="34" spans="1:10" ht="18.75" customHeight="1">
      <c r="A34" s="2411"/>
      <c r="B34" s="2398"/>
      <c r="C34" s="2394"/>
      <c r="D34" s="2395"/>
      <c r="E34" s="2404"/>
      <c r="F34" s="2405"/>
      <c r="G34" s="2406"/>
      <c r="H34" s="2354"/>
      <c r="I34" s="2355"/>
      <c r="J34" s="54" t="s">
        <v>915</v>
      </c>
    </row>
    <row r="35" spans="1:10" ht="18.75" customHeight="1">
      <c r="A35" s="2411"/>
      <c r="B35" s="2398"/>
      <c r="C35" s="2394"/>
      <c r="D35" s="2395"/>
      <c r="E35" s="2407"/>
      <c r="F35" s="2408"/>
      <c r="G35" s="2409"/>
      <c r="H35" s="57" t="s">
        <v>917</v>
      </c>
      <c r="I35" s="47"/>
      <c r="J35" s="55" t="s">
        <v>918</v>
      </c>
    </row>
    <row r="36" spans="1:10" ht="18.75" customHeight="1">
      <c r="A36" s="2411"/>
      <c r="B36" s="2398"/>
      <c r="C36" s="2394"/>
      <c r="D36" s="2395"/>
      <c r="E36" s="2303" t="s">
        <v>927</v>
      </c>
      <c r="F36" s="2311"/>
      <c r="G36" s="2312"/>
      <c r="H36" s="56"/>
      <c r="I36" s="49"/>
      <c r="J36" s="53"/>
    </row>
    <row r="37" spans="1:10" ht="18.75" customHeight="1">
      <c r="A37" s="2411"/>
      <c r="B37" s="2398"/>
      <c r="C37" s="2394"/>
      <c r="D37" s="2395"/>
      <c r="E37" s="2329"/>
      <c r="F37" s="2335"/>
      <c r="G37" s="2330"/>
      <c r="H37" s="2354"/>
      <c r="I37" s="2355"/>
      <c r="J37" s="54" t="s">
        <v>915</v>
      </c>
    </row>
    <row r="38" spans="1:10" ht="18.75" customHeight="1">
      <c r="A38" s="2412"/>
      <c r="B38" s="2400"/>
      <c r="C38" s="2396"/>
      <c r="D38" s="2397"/>
      <c r="E38" s="2331"/>
      <c r="F38" s="2313"/>
      <c r="G38" s="2314"/>
      <c r="H38" s="57" t="s">
        <v>917</v>
      </c>
      <c r="I38" s="47"/>
      <c r="J38" s="55" t="s">
        <v>918</v>
      </c>
    </row>
    <row r="39" spans="1:10" ht="18" customHeight="1">
      <c r="A39" s="1" t="s">
        <v>2731</v>
      </c>
      <c r="B39" s="245"/>
      <c r="C39" s="246"/>
      <c r="D39" s="246"/>
      <c r="E39" s="92"/>
      <c r="F39" s="92"/>
      <c r="G39" s="92"/>
      <c r="H39" s="46"/>
      <c r="I39" s="46"/>
      <c r="J39" s="247"/>
    </row>
    <row r="40" spans="1:10" ht="24.75" customHeight="1">
      <c r="A40" s="245"/>
      <c r="B40" s="245"/>
      <c r="C40" s="246"/>
      <c r="D40" s="246"/>
      <c r="E40" s="92"/>
      <c r="F40" s="2352" t="s">
        <v>557</v>
      </c>
      <c r="G40" s="2352"/>
      <c r="H40" s="2353">
        <f>H5</f>
        <v>0</v>
      </c>
      <c r="I40" s="2353"/>
      <c r="J40" s="2353"/>
    </row>
    <row r="41" spans="1:10" ht="18.75" customHeight="1">
      <c r="A41" s="245"/>
      <c r="B41" s="245"/>
      <c r="C41" s="246"/>
      <c r="D41" s="246"/>
      <c r="E41" s="92"/>
      <c r="F41" s="2336" t="s">
        <v>558</v>
      </c>
      <c r="G41" s="2336"/>
      <c r="H41" s="2337">
        <f>H6</f>
        <v>0</v>
      </c>
      <c r="I41" s="2337"/>
      <c r="J41" s="2337"/>
    </row>
    <row r="42" spans="1:10" ht="6" customHeight="1">
      <c r="A42" s="245"/>
      <c r="B42" s="245"/>
      <c r="C42" s="246"/>
      <c r="D42" s="246"/>
      <c r="E42" s="92"/>
      <c r="F42" s="248"/>
      <c r="G42" s="249"/>
      <c r="H42" s="250"/>
      <c r="I42" s="250"/>
      <c r="J42" s="250"/>
    </row>
    <row r="43" spans="1:10" ht="18.75" customHeight="1">
      <c r="A43" s="2386"/>
      <c r="B43" s="2387"/>
      <c r="C43" s="251"/>
      <c r="D43" s="252"/>
      <c r="E43" s="2303" t="s">
        <v>928</v>
      </c>
      <c r="F43" s="2311"/>
      <c r="G43" s="2312"/>
      <c r="H43" s="56"/>
      <c r="I43" s="49"/>
      <c r="J43" s="53"/>
    </row>
    <row r="44" spans="1:10" ht="18.75" customHeight="1">
      <c r="A44" s="2388"/>
      <c r="B44" s="2389"/>
      <c r="C44" s="253"/>
      <c r="D44" s="254"/>
      <c r="E44" s="2329"/>
      <c r="F44" s="2335"/>
      <c r="G44" s="2330"/>
      <c r="H44" s="2354"/>
      <c r="I44" s="2355"/>
      <c r="J44" s="54" t="s">
        <v>915</v>
      </c>
    </row>
    <row r="45" spans="1:10" ht="18.75" customHeight="1">
      <c r="A45" s="2388"/>
      <c r="B45" s="2389"/>
      <c r="C45" s="253"/>
      <c r="D45" s="254"/>
      <c r="E45" s="2331"/>
      <c r="F45" s="2313"/>
      <c r="G45" s="2314"/>
      <c r="H45" s="57" t="s">
        <v>917</v>
      </c>
      <c r="I45" s="47"/>
      <c r="J45" s="55" t="s">
        <v>918</v>
      </c>
    </row>
    <row r="46" spans="1:10" ht="18.75" customHeight="1">
      <c r="A46" s="2388"/>
      <c r="B46" s="2389"/>
      <c r="C46" s="253"/>
      <c r="D46" s="254"/>
      <c r="E46" s="2303" t="s">
        <v>929</v>
      </c>
      <c r="F46" s="2311"/>
      <c r="G46" s="2312"/>
      <c r="H46" s="56"/>
      <c r="I46" s="49"/>
      <c r="J46" s="53"/>
    </row>
    <row r="47" spans="1:10" ht="18.75" customHeight="1">
      <c r="A47" s="2388"/>
      <c r="B47" s="2389"/>
      <c r="C47" s="253"/>
      <c r="D47" s="254"/>
      <c r="E47" s="2329"/>
      <c r="F47" s="2335"/>
      <c r="G47" s="2330"/>
      <c r="H47" s="2354"/>
      <c r="I47" s="2355"/>
      <c r="J47" s="54" t="s">
        <v>915</v>
      </c>
    </row>
    <row r="48" spans="1:10" ht="18.75" customHeight="1">
      <c r="A48" s="2388"/>
      <c r="B48" s="2389"/>
      <c r="C48" s="255"/>
      <c r="D48" s="256"/>
      <c r="E48" s="2331"/>
      <c r="F48" s="2313"/>
      <c r="G48" s="2314"/>
      <c r="H48" s="57" t="s">
        <v>917</v>
      </c>
      <c r="I48" s="47"/>
      <c r="J48" s="55" t="s">
        <v>918</v>
      </c>
    </row>
    <row r="49" spans="1:10">
      <c r="A49" s="2388"/>
      <c r="B49" s="2389"/>
      <c r="C49" s="2392" t="s">
        <v>930</v>
      </c>
      <c r="D49" s="2393"/>
      <c r="E49" s="2303" t="s">
        <v>931</v>
      </c>
      <c r="F49" s="2311"/>
      <c r="G49" s="2312"/>
      <c r="H49" s="56"/>
      <c r="I49" s="49"/>
      <c r="J49" s="53"/>
    </row>
    <row r="50" spans="1:10">
      <c r="A50" s="2388"/>
      <c r="B50" s="2389"/>
      <c r="C50" s="2394"/>
      <c r="D50" s="2395"/>
      <c r="E50" s="2329"/>
      <c r="F50" s="2335"/>
      <c r="G50" s="2330"/>
      <c r="H50" s="2354"/>
      <c r="I50" s="2355"/>
      <c r="J50" s="54" t="s">
        <v>915</v>
      </c>
    </row>
    <row r="51" spans="1:10">
      <c r="A51" s="2388"/>
      <c r="B51" s="2389"/>
      <c r="C51" s="2394"/>
      <c r="D51" s="2395"/>
      <c r="E51" s="2331"/>
      <c r="F51" s="2313"/>
      <c r="G51" s="2314"/>
      <c r="H51" s="57" t="s">
        <v>917</v>
      </c>
      <c r="I51" s="47"/>
      <c r="J51" s="55" t="s">
        <v>918</v>
      </c>
    </row>
    <row r="52" spans="1:10">
      <c r="A52" s="2388"/>
      <c r="B52" s="2389"/>
      <c r="C52" s="2394"/>
      <c r="D52" s="2395"/>
      <c r="E52" s="2303" t="s">
        <v>932</v>
      </c>
      <c r="F52" s="2311"/>
      <c r="G52" s="2312"/>
      <c r="H52" s="56"/>
      <c r="I52" s="49"/>
      <c r="J52" s="53"/>
    </row>
    <row r="53" spans="1:10">
      <c r="A53" s="2388"/>
      <c r="B53" s="2389"/>
      <c r="C53" s="2394"/>
      <c r="D53" s="2395"/>
      <c r="E53" s="2329"/>
      <c r="F53" s="2335"/>
      <c r="G53" s="2330"/>
      <c r="H53" s="2354"/>
      <c r="I53" s="2355"/>
      <c r="J53" s="54" t="s">
        <v>915</v>
      </c>
    </row>
    <row r="54" spans="1:10">
      <c r="A54" s="2390"/>
      <c r="B54" s="2391"/>
      <c r="C54" s="2396"/>
      <c r="D54" s="2397"/>
      <c r="E54" s="2331"/>
      <c r="F54" s="2313"/>
      <c r="G54" s="2314"/>
      <c r="H54" s="57" t="s">
        <v>917</v>
      </c>
      <c r="I54" s="47"/>
      <c r="J54" s="55" t="s">
        <v>918</v>
      </c>
    </row>
    <row r="55" spans="1:10">
      <c r="A55" s="2303" t="s">
        <v>933</v>
      </c>
      <c r="B55" s="2305"/>
      <c r="C55" s="257" t="s">
        <v>934</v>
      </c>
      <c r="D55" s="258"/>
      <c r="E55" s="258"/>
      <c r="F55" s="258"/>
      <c r="G55" s="258"/>
      <c r="H55" s="258"/>
      <c r="I55" s="258"/>
      <c r="J55" s="259"/>
    </row>
    <row r="56" spans="1:10">
      <c r="A56" s="2315"/>
      <c r="B56" s="2317"/>
      <c r="C56" s="260"/>
      <c r="D56" s="261" t="s">
        <v>935</v>
      </c>
      <c r="E56" s="261"/>
      <c r="F56" s="261"/>
      <c r="G56" s="261"/>
      <c r="H56" s="261"/>
      <c r="I56" s="261"/>
      <c r="J56" s="262"/>
    </row>
    <row r="57" spans="1:10">
      <c r="A57" s="2315"/>
      <c r="B57" s="2317"/>
      <c r="C57" s="4"/>
      <c r="D57" s="2316" t="s">
        <v>936</v>
      </c>
      <c r="E57" s="2316"/>
      <c r="F57" s="2316"/>
      <c r="G57" s="2316"/>
      <c r="H57" s="2316"/>
      <c r="I57" s="2316"/>
      <c r="J57" s="2317"/>
    </row>
    <row r="58" spans="1:10">
      <c r="A58" s="2306"/>
      <c r="B58" s="2308"/>
      <c r="C58" s="57"/>
      <c r="D58" s="2307"/>
      <c r="E58" s="2307"/>
      <c r="F58" s="2307"/>
      <c r="G58" s="2307"/>
      <c r="H58" s="2307"/>
      <c r="I58" s="2307"/>
      <c r="J58" s="2308"/>
    </row>
    <row r="59" spans="1:10">
      <c r="A59" s="2303" t="s">
        <v>937</v>
      </c>
      <c r="B59" s="2305"/>
      <c r="C59" s="56" t="s">
        <v>938</v>
      </c>
      <c r="D59" s="49"/>
      <c r="E59" s="49"/>
      <c r="F59" s="49"/>
      <c r="G59" s="49"/>
      <c r="H59" s="49"/>
      <c r="I59" s="49"/>
      <c r="J59" s="53"/>
    </row>
    <row r="60" spans="1:10">
      <c r="A60" s="2315"/>
      <c r="B60" s="2317"/>
      <c r="C60" s="4"/>
      <c r="D60" s="46" t="s">
        <v>939</v>
      </c>
      <c r="E60" s="46"/>
      <c r="F60" s="46"/>
      <c r="G60" s="46"/>
      <c r="H60" s="46"/>
      <c r="I60" s="46"/>
      <c r="J60" s="54"/>
    </row>
    <row r="61" spans="1:10">
      <c r="A61" s="2315"/>
      <c r="B61" s="2317"/>
      <c r="C61" s="4"/>
      <c r="D61" s="46" t="s">
        <v>940</v>
      </c>
      <c r="E61" s="46"/>
      <c r="F61" s="46"/>
      <c r="G61" s="46"/>
      <c r="H61" s="46"/>
      <c r="I61" s="46"/>
      <c r="J61" s="54"/>
    </row>
    <row r="62" spans="1:10">
      <c r="A62" s="2315"/>
      <c r="B62" s="2317"/>
      <c r="C62" s="263"/>
      <c r="D62" s="264"/>
      <c r="E62" s="2382"/>
      <c r="F62" s="2382"/>
      <c r="G62" s="264" t="s">
        <v>941</v>
      </c>
      <c r="H62" s="264" t="s">
        <v>917</v>
      </c>
      <c r="I62" s="265"/>
      <c r="J62" s="266" t="s">
        <v>918</v>
      </c>
    </row>
    <row r="63" spans="1:10">
      <c r="A63" s="2315"/>
      <c r="B63" s="2317"/>
      <c r="C63" s="2383" t="s">
        <v>942</v>
      </c>
      <c r="D63" s="2384"/>
      <c r="E63" s="2384"/>
      <c r="F63" s="2384"/>
      <c r="G63" s="2384"/>
      <c r="H63" s="2384"/>
      <c r="I63" s="2384"/>
      <c r="J63" s="2385"/>
    </row>
    <row r="64" spans="1:10">
      <c r="A64" s="2315"/>
      <c r="B64" s="2317"/>
      <c r="C64" s="2329" t="s">
        <v>943</v>
      </c>
      <c r="D64" s="2335"/>
      <c r="E64" s="2335"/>
      <c r="F64" s="2335"/>
      <c r="G64" s="2335"/>
      <c r="H64" s="2335"/>
      <c r="I64" s="2335"/>
      <c r="J64" s="267" t="s">
        <v>944</v>
      </c>
    </row>
    <row r="65" spans="1:10" ht="33" customHeight="1">
      <c r="A65" s="2315"/>
      <c r="B65" s="2317"/>
      <c r="C65" s="4"/>
      <c r="D65" s="2316" t="s">
        <v>945</v>
      </c>
      <c r="E65" s="2316"/>
      <c r="F65" s="2316"/>
      <c r="G65" s="2316"/>
      <c r="H65" s="2316"/>
      <c r="I65" s="2316"/>
      <c r="J65" s="2317"/>
    </row>
    <row r="66" spans="1:10">
      <c r="A66" s="2306"/>
      <c r="B66" s="2308"/>
      <c r="C66" s="57"/>
      <c r="D66" s="47" t="s">
        <v>946</v>
      </c>
      <c r="E66" s="47"/>
      <c r="F66" s="47"/>
      <c r="G66" s="47"/>
      <c r="H66" s="268"/>
      <c r="I66" s="268"/>
      <c r="J66" s="55" t="s">
        <v>941</v>
      </c>
    </row>
    <row r="67" spans="1:10">
      <c r="A67" s="2303" t="s">
        <v>947</v>
      </c>
      <c r="B67" s="2305"/>
      <c r="C67" s="125" t="s">
        <v>948</v>
      </c>
      <c r="D67" s="62"/>
      <c r="E67" s="62"/>
      <c r="F67" s="62"/>
      <c r="G67" s="62"/>
      <c r="H67" s="62"/>
      <c r="I67" s="62"/>
      <c r="J67" s="124"/>
    </row>
    <row r="68" spans="1:10">
      <c r="A68" s="2315"/>
      <c r="B68" s="2317"/>
      <c r="C68" s="257"/>
      <c r="D68" s="258" t="s">
        <v>949</v>
      </c>
      <c r="E68" s="258"/>
      <c r="F68" s="258"/>
      <c r="G68" s="258"/>
      <c r="H68" s="258"/>
      <c r="I68" s="257"/>
      <c r="J68" s="269" t="s">
        <v>830</v>
      </c>
    </row>
    <row r="69" spans="1:10">
      <c r="A69" s="2315"/>
      <c r="B69" s="2317"/>
      <c r="C69" s="260"/>
      <c r="D69" s="261" t="s">
        <v>950</v>
      </c>
      <c r="E69" s="261"/>
      <c r="F69" s="261"/>
      <c r="G69" s="261"/>
      <c r="H69" s="261"/>
      <c r="I69" s="260"/>
      <c r="J69" s="270" t="s">
        <v>830</v>
      </c>
    </row>
    <row r="70" spans="1:10">
      <c r="A70" s="2315"/>
      <c r="B70" s="2317"/>
      <c r="C70" s="260"/>
      <c r="D70" s="261" t="s">
        <v>951</v>
      </c>
      <c r="E70" s="261"/>
      <c r="F70" s="261"/>
      <c r="G70" s="261"/>
      <c r="H70" s="261"/>
      <c r="I70" s="260"/>
      <c r="J70" s="270" t="s">
        <v>830</v>
      </c>
    </row>
    <row r="71" spans="1:10">
      <c r="A71" s="2315"/>
      <c r="B71" s="2317"/>
      <c r="C71" s="260"/>
      <c r="D71" s="261" t="s">
        <v>952</v>
      </c>
      <c r="E71" s="261"/>
      <c r="F71" s="261"/>
      <c r="G71" s="261"/>
      <c r="H71" s="261"/>
      <c r="I71" s="260"/>
      <c r="J71" s="270" t="s">
        <v>830</v>
      </c>
    </row>
    <row r="72" spans="1:10">
      <c r="A72" s="2315"/>
      <c r="B72" s="2317"/>
      <c r="C72" s="260"/>
      <c r="D72" s="261" t="s">
        <v>953</v>
      </c>
      <c r="E72" s="261"/>
      <c r="F72" s="261"/>
      <c r="G72" s="261"/>
      <c r="H72" s="261"/>
      <c r="I72" s="260"/>
      <c r="J72" s="270" t="s">
        <v>830</v>
      </c>
    </row>
    <row r="73" spans="1:10">
      <c r="A73" s="2315"/>
      <c r="B73" s="2317"/>
      <c r="C73" s="260"/>
      <c r="D73" s="261" t="s">
        <v>954</v>
      </c>
      <c r="E73" s="261"/>
      <c r="F73" s="261"/>
      <c r="G73" s="261"/>
      <c r="H73" s="261"/>
      <c r="I73" s="260"/>
      <c r="J73" s="270" t="s">
        <v>830</v>
      </c>
    </row>
    <row r="74" spans="1:10">
      <c r="A74" s="2315"/>
      <c r="B74" s="2317"/>
      <c r="C74" s="260"/>
      <c r="D74" s="261" t="s">
        <v>955</v>
      </c>
      <c r="E74" s="261"/>
      <c r="F74" s="261"/>
      <c r="G74" s="261"/>
      <c r="H74" s="261"/>
      <c r="I74" s="260"/>
      <c r="J74" s="270" t="s">
        <v>830</v>
      </c>
    </row>
    <row r="75" spans="1:10">
      <c r="A75" s="2306"/>
      <c r="B75" s="2308"/>
      <c r="C75" s="271"/>
      <c r="D75" s="272" t="s">
        <v>956</v>
      </c>
      <c r="E75" s="272"/>
      <c r="F75" s="272"/>
      <c r="G75" s="272"/>
      <c r="H75" s="272"/>
      <c r="I75" s="271"/>
      <c r="J75" s="273" t="s">
        <v>830</v>
      </c>
    </row>
    <row r="76" spans="1:10">
      <c r="A76" s="2378" t="s">
        <v>957</v>
      </c>
      <c r="B76" s="2379"/>
      <c r="C76" s="62"/>
      <c r="D76" s="274" t="s">
        <v>958</v>
      </c>
      <c r="E76" s="62"/>
      <c r="F76" s="62"/>
      <c r="G76" s="62"/>
      <c r="H76" s="62"/>
      <c r="I76" s="62"/>
      <c r="J76" s="275"/>
    </row>
    <row r="78" spans="1:10" ht="14.25" customHeight="1">
      <c r="A78" s="1" t="s">
        <v>2731</v>
      </c>
      <c r="B78" s="245"/>
      <c r="C78" s="246"/>
      <c r="D78" s="246"/>
      <c r="E78" s="92"/>
      <c r="F78" s="92"/>
      <c r="G78" s="92"/>
      <c r="H78" s="46"/>
      <c r="I78" s="46"/>
      <c r="J78" s="247"/>
    </row>
    <row r="79" spans="1:10">
      <c r="A79" s="245"/>
      <c r="B79" s="245"/>
      <c r="C79" s="246"/>
      <c r="D79" s="246"/>
      <c r="E79" s="92"/>
      <c r="F79" s="2380" t="s">
        <v>557</v>
      </c>
      <c r="G79" s="2380"/>
      <c r="H79" s="2353">
        <f>H5</f>
        <v>0</v>
      </c>
      <c r="I79" s="2353"/>
      <c r="J79" s="2353"/>
    </row>
    <row r="80" spans="1:10">
      <c r="A80" s="245"/>
      <c r="B80" s="245"/>
      <c r="C80" s="246"/>
      <c r="D80" s="246"/>
      <c r="E80" s="92"/>
      <c r="F80" s="2381" t="s">
        <v>558</v>
      </c>
      <c r="G80" s="2381"/>
      <c r="H80" s="2337">
        <f>H6</f>
        <v>0</v>
      </c>
      <c r="I80" s="2337"/>
      <c r="J80" s="2337"/>
    </row>
    <row r="81" spans="1:10" ht="4.5" customHeight="1"/>
    <row r="82" spans="1:10" ht="17.25" customHeight="1">
      <c r="A82" s="2303" t="s">
        <v>959</v>
      </c>
      <c r="B82" s="2305"/>
      <c r="C82" s="276"/>
      <c r="D82" s="277"/>
      <c r="E82" s="277"/>
      <c r="F82" s="277"/>
      <c r="G82" s="277"/>
      <c r="H82" s="277"/>
      <c r="I82" s="277"/>
      <c r="J82" s="50"/>
    </row>
    <row r="83" spans="1:10" ht="17.25" customHeight="1">
      <c r="A83" s="2315"/>
      <c r="B83" s="2317"/>
      <c r="C83" s="59"/>
      <c r="D83" s="58"/>
      <c r="E83" s="278" t="s">
        <v>605</v>
      </c>
      <c r="F83" s="58"/>
      <c r="G83" s="58"/>
      <c r="H83" s="58" t="s">
        <v>960</v>
      </c>
      <c r="I83" s="58"/>
      <c r="J83" s="51"/>
    </row>
    <row r="84" spans="1:10" ht="17.25" customHeight="1">
      <c r="A84" s="2306"/>
      <c r="B84" s="2308"/>
      <c r="C84" s="60"/>
      <c r="D84" s="268"/>
      <c r="E84" s="268"/>
      <c r="F84" s="268"/>
      <c r="G84" s="268"/>
      <c r="H84" s="268"/>
      <c r="I84" s="268"/>
      <c r="J84" s="52"/>
    </row>
    <row r="85" spans="1:10">
      <c r="A85" s="2303" t="s">
        <v>961</v>
      </c>
      <c r="B85" s="2305"/>
      <c r="C85" s="276"/>
      <c r="D85" s="277"/>
      <c r="E85" s="277"/>
      <c r="F85" s="277"/>
      <c r="G85" s="277"/>
      <c r="H85" s="277"/>
      <c r="I85" s="277"/>
      <c r="J85" s="50"/>
    </row>
    <row r="86" spans="1:10">
      <c r="A86" s="2315"/>
      <c r="B86" s="2317"/>
      <c r="C86" s="59"/>
      <c r="D86" s="58"/>
      <c r="E86" s="278" t="s">
        <v>605</v>
      </c>
      <c r="F86" s="58"/>
      <c r="G86" s="58"/>
      <c r="H86" s="58" t="s">
        <v>960</v>
      </c>
      <c r="I86" s="58"/>
      <c r="J86" s="51"/>
    </row>
    <row r="87" spans="1:10" ht="21.75" customHeight="1">
      <c r="A87" s="2306"/>
      <c r="B87" s="2308"/>
      <c r="C87" s="60"/>
      <c r="D87" s="268"/>
      <c r="E87" s="268"/>
      <c r="F87" s="268"/>
      <c r="G87" s="268"/>
      <c r="H87" s="268"/>
      <c r="I87" s="268"/>
      <c r="J87" s="52"/>
    </row>
    <row r="88" spans="1:10">
      <c r="A88" s="2303" t="s">
        <v>962</v>
      </c>
      <c r="B88" s="2305"/>
      <c r="C88" s="257"/>
      <c r="D88" s="258" t="s">
        <v>963</v>
      </c>
      <c r="E88" s="258"/>
      <c r="F88" s="258"/>
      <c r="G88" s="258"/>
      <c r="H88" s="258"/>
      <c r="I88" s="258"/>
      <c r="J88" s="259"/>
    </row>
    <row r="89" spans="1:10">
      <c r="A89" s="2315"/>
      <c r="B89" s="2317"/>
      <c r="C89" s="260"/>
      <c r="D89" s="261" t="s">
        <v>964</v>
      </c>
      <c r="E89" s="261"/>
      <c r="F89" s="261"/>
      <c r="G89" s="261"/>
      <c r="H89" s="261"/>
      <c r="I89" s="261"/>
      <c r="J89" s="262"/>
    </row>
    <row r="90" spans="1:10">
      <c r="A90" s="2306"/>
      <c r="B90" s="2308"/>
      <c r="C90" s="271"/>
      <c r="D90" s="272" t="s">
        <v>965</v>
      </c>
      <c r="E90" s="272"/>
      <c r="F90" s="272"/>
      <c r="G90" s="272"/>
      <c r="H90" s="272"/>
      <c r="I90" s="272"/>
      <c r="J90" s="279"/>
    </row>
    <row r="91" spans="1:10" ht="17.25" customHeight="1">
      <c r="A91" s="2303" t="s">
        <v>966</v>
      </c>
      <c r="B91" s="2305"/>
      <c r="C91" s="276" t="s">
        <v>912</v>
      </c>
      <c r="D91" s="2304" t="s">
        <v>967</v>
      </c>
      <c r="E91" s="2304"/>
      <c r="F91" s="2304"/>
      <c r="G91" s="2304"/>
      <c r="H91" s="2304"/>
      <c r="I91" s="2304"/>
      <c r="J91" s="2305"/>
    </row>
    <row r="92" spans="1:10" ht="17.25" customHeight="1">
      <c r="A92" s="2315"/>
      <c r="B92" s="2317"/>
      <c r="C92" s="59"/>
      <c r="D92" s="2316"/>
      <c r="E92" s="2316"/>
      <c r="F92" s="2316"/>
      <c r="G92" s="2316"/>
      <c r="H92" s="2316"/>
      <c r="I92" s="2316"/>
      <c r="J92" s="2317"/>
    </row>
    <row r="93" spans="1:10" ht="17.25" customHeight="1">
      <c r="A93" s="2315"/>
      <c r="B93" s="2317"/>
      <c r="C93" s="59"/>
      <c r="D93" s="58" t="s">
        <v>968</v>
      </c>
      <c r="E93" s="58"/>
      <c r="F93" s="2335"/>
      <c r="G93" s="2335"/>
      <c r="H93" s="2335"/>
      <c r="I93" s="58"/>
      <c r="J93" s="51"/>
    </row>
    <row r="94" spans="1:10" ht="17.25" customHeight="1">
      <c r="A94" s="2315"/>
      <c r="B94" s="2317"/>
      <c r="C94" s="60"/>
      <c r="D94" s="268" t="s">
        <v>969</v>
      </c>
      <c r="E94" s="268"/>
      <c r="F94" s="2313"/>
      <c r="G94" s="2313"/>
      <c r="H94" s="2313"/>
      <c r="I94" s="268"/>
      <c r="J94" s="52"/>
    </row>
    <row r="95" spans="1:10">
      <c r="A95" s="2315"/>
      <c r="B95" s="2317"/>
      <c r="C95" s="56" t="s">
        <v>930</v>
      </c>
      <c r="D95" s="2304" t="s">
        <v>970</v>
      </c>
      <c r="E95" s="2304"/>
      <c r="F95" s="2304"/>
      <c r="G95" s="2304"/>
      <c r="H95" s="2304"/>
      <c r="I95" s="2304"/>
      <c r="J95" s="2305"/>
    </row>
    <row r="96" spans="1:10">
      <c r="A96" s="2315"/>
      <c r="B96" s="2317"/>
      <c r="C96" s="57"/>
      <c r="D96" s="2307"/>
      <c r="E96" s="2307"/>
      <c r="F96" s="2307"/>
      <c r="G96" s="2307"/>
      <c r="H96" s="2307"/>
      <c r="I96" s="2307"/>
      <c r="J96" s="2308"/>
    </row>
    <row r="97" spans="1:10">
      <c r="A97" s="2315"/>
      <c r="B97" s="2317"/>
      <c r="C97" s="56" t="s">
        <v>971</v>
      </c>
      <c r="D97" s="280" t="s">
        <v>972</v>
      </c>
      <c r="E97" s="49"/>
      <c r="F97" s="49"/>
      <c r="G97" s="49"/>
      <c r="H97" s="49"/>
      <c r="I97" s="49"/>
      <c r="J97" s="53"/>
    </row>
    <row r="98" spans="1:10">
      <c r="A98" s="2315"/>
      <c r="B98" s="2317"/>
      <c r="C98" s="57"/>
      <c r="D98" s="281" t="s">
        <v>973</v>
      </c>
      <c r="E98" s="47"/>
      <c r="F98" s="47"/>
      <c r="G98" s="47"/>
      <c r="H98" s="47"/>
      <c r="I98" s="47"/>
      <c r="J98" s="55"/>
    </row>
    <row r="99" spans="1:10">
      <c r="A99" s="2315"/>
      <c r="B99" s="2317"/>
      <c r="C99" s="4" t="s">
        <v>974</v>
      </c>
      <c r="D99" s="2374" t="s">
        <v>975</v>
      </c>
      <c r="E99" s="2374"/>
      <c r="F99" s="2374"/>
      <c r="G99" s="2374"/>
      <c r="H99" s="2374"/>
      <c r="I99" s="2374"/>
      <c r="J99" s="2375"/>
    </row>
    <row r="100" spans="1:10">
      <c r="A100" s="2315"/>
      <c r="B100" s="2317"/>
      <c r="C100" s="4"/>
      <c r="D100" s="282" t="s">
        <v>976</v>
      </c>
      <c r="E100" s="46"/>
      <c r="F100" s="46"/>
      <c r="G100" s="46"/>
      <c r="H100" s="2376"/>
      <c r="I100" s="2376"/>
      <c r="J100" s="2377"/>
    </row>
    <row r="101" spans="1:10">
      <c r="A101" s="2315"/>
      <c r="B101" s="2317"/>
      <c r="C101" s="4"/>
      <c r="D101" s="282" t="s">
        <v>977</v>
      </c>
      <c r="E101" s="46"/>
      <c r="F101" s="46"/>
      <c r="G101" s="46"/>
      <c r="H101" s="2365"/>
      <c r="I101" s="2365"/>
      <c r="J101" s="2366"/>
    </row>
    <row r="102" spans="1:10">
      <c r="A102" s="2315"/>
      <c r="B102" s="2317"/>
      <c r="C102" s="56" t="s">
        <v>978</v>
      </c>
      <c r="D102" s="280" t="s">
        <v>979</v>
      </c>
      <c r="E102" s="49"/>
      <c r="F102" s="49"/>
      <c r="G102" s="49"/>
      <c r="H102" s="49"/>
      <c r="I102" s="49"/>
      <c r="J102" s="53"/>
    </row>
    <row r="103" spans="1:10">
      <c r="A103" s="2306"/>
      <c r="B103" s="2308"/>
      <c r="C103" s="57"/>
      <c r="D103" s="2367" t="s">
        <v>980</v>
      </c>
      <c r="E103" s="2367"/>
      <c r="F103" s="2367"/>
      <c r="G103" s="2367"/>
      <c r="H103" s="2313" t="s">
        <v>981</v>
      </c>
      <c r="I103" s="2313"/>
      <c r="J103" s="55"/>
    </row>
    <row r="104" spans="1:10">
      <c r="A104" s="2303" t="s">
        <v>982</v>
      </c>
      <c r="B104" s="2305"/>
      <c r="C104" s="257" t="s">
        <v>983</v>
      </c>
      <c r="D104" s="258"/>
      <c r="E104" s="258"/>
      <c r="F104" s="258"/>
      <c r="G104" s="258"/>
      <c r="H104" s="258"/>
      <c r="I104" s="258"/>
      <c r="J104" s="259"/>
    </row>
    <row r="105" spans="1:10">
      <c r="A105" s="2315"/>
      <c r="B105" s="2317"/>
      <c r="C105" s="2354"/>
      <c r="D105" s="46" t="s">
        <v>984</v>
      </c>
      <c r="E105" s="46"/>
      <c r="F105" s="46"/>
      <c r="G105" s="46"/>
      <c r="H105" s="46"/>
      <c r="I105" s="46"/>
      <c r="J105" s="54"/>
    </row>
    <row r="106" spans="1:10">
      <c r="A106" s="2315"/>
      <c r="B106" s="2317"/>
      <c r="C106" s="2368"/>
      <c r="D106" s="264" t="s">
        <v>985</v>
      </c>
      <c r="E106" s="264"/>
      <c r="F106" s="264"/>
      <c r="G106" s="264"/>
      <c r="H106" s="264"/>
      <c r="I106" s="264"/>
      <c r="J106" s="266"/>
    </row>
    <row r="107" spans="1:10" ht="5.25" customHeight="1">
      <c r="A107" s="2315"/>
      <c r="B107" s="2317"/>
      <c r="C107" s="89"/>
      <c r="D107" s="46"/>
      <c r="E107" s="46"/>
      <c r="F107" s="46"/>
      <c r="G107" s="46"/>
      <c r="H107" s="46"/>
      <c r="I107" s="46"/>
      <c r="J107" s="54"/>
    </row>
    <row r="108" spans="1:10" ht="17.25" customHeight="1">
      <c r="A108" s="2315"/>
      <c r="B108" s="2317"/>
      <c r="C108" s="4"/>
      <c r="D108" s="2369" t="s">
        <v>986</v>
      </c>
      <c r="E108" s="2370"/>
      <c r="F108" s="2370"/>
      <c r="G108" s="2370"/>
      <c r="H108" s="2370"/>
      <c r="I108" s="2370"/>
      <c r="J108" s="2371"/>
    </row>
    <row r="109" spans="1:10">
      <c r="A109" s="2315"/>
      <c r="B109" s="2317"/>
      <c r="C109" s="4"/>
      <c r="D109" s="2372"/>
      <c r="E109" s="2316"/>
      <c r="F109" s="2316"/>
      <c r="G109" s="2316"/>
      <c r="H109" s="2316"/>
      <c r="I109" s="2316"/>
      <c r="J109" s="2317"/>
    </row>
    <row r="110" spans="1:10">
      <c r="A110" s="2315"/>
      <c r="B110" s="2317"/>
      <c r="C110" s="4"/>
      <c r="D110" s="2373"/>
      <c r="E110" s="2335"/>
      <c r="F110" s="2335"/>
      <c r="G110" s="2335"/>
      <c r="H110" s="2335"/>
      <c r="I110" s="2335"/>
      <c r="J110" s="2330"/>
    </row>
    <row r="111" spans="1:10">
      <c r="A111" s="2315"/>
      <c r="B111" s="2317"/>
      <c r="C111" s="4"/>
      <c r="D111" s="283" t="s">
        <v>987</v>
      </c>
      <c r="E111" s="46"/>
      <c r="F111" s="46"/>
      <c r="G111" s="46"/>
      <c r="H111" s="2335"/>
      <c r="I111" s="2335"/>
      <c r="J111" s="2330"/>
    </row>
    <row r="112" spans="1:10">
      <c r="A112" s="2315"/>
      <c r="B112" s="2317"/>
      <c r="C112" s="4"/>
      <c r="D112" s="284"/>
      <c r="E112" s="285"/>
      <c r="F112" s="285"/>
      <c r="G112" s="285"/>
      <c r="H112" s="285"/>
      <c r="I112" s="285"/>
      <c r="J112" s="286"/>
    </row>
    <row r="113" spans="1:23" ht="3.75" customHeight="1">
      <c r="A113" s="2315"/>
      <c r="B113" s="2317"/>
      <c r="C113" s="263"/>
      <c r="D113" s="264"/>
      <c r="E113" s="264"/>
      <c r="F113" s="264"/>
      <c r="G113" s="264"/>
      <c r="H113" s="264"/>
      <c r="I113" s="264"/>
      <c r="J113" s="266"/>
    </row>
    <row r="114" spans="1:23">
      <c r="A114" s="2315"/>
      <c r="B114" s="2317"/>
      <c r="C114" s="57"/>
      <c r="D114" s="47" t="s">
        <v>988</v>
      </c>
      <c r="E114" s="47"/>
      <c r="F114" s="47"/>
      <c r="G114" s="47"/>
      <c r="H114" s="47"/>
      <c r="I114" s="47"/>
      <c r="J114" s="55"/>
    </row>
    <row r="115" spans="1:23">
      <c r="A115" s="2315"/>
      <c r="B115" s="2317"/>
      <c r="C115" s="257" t="s">
        <v>989</v>
      </c>
      <c r="D115" s="258"/>
      <c r="E115" s="258"/>
      <c r="F115" s="258"/>
      <c r="G115" s="258"/>
      <c r="H115" s="258"/>
      <c r="I115" s="258"/>
      <c r="J115" s="259"/>
    </row>
    <row r="116" spans="1:23">
      <c r="A116" s="2315"/>
      <c r="B116" s="2317"/>
      <c r="C116" s="263"/>
      <c r="D116" s="264" t="s">
        <v>990</v>
      </c>
      <c r="E116" s="264"/>
      <c r="F116" s="264"/>
      <c r="G116" s="264"/>
      <c r="H116" s="287" t="s">
        <v>605</v>
      </c>
      <c r="I116" s="264"/>
      <c r="J116" s="266" t="s">
        <v>606</v>
      </c>
    </row>
    <row r="117" spans="1:23">
      <c r="A117" s="2315"/>
      <c r="B117" s="2317"/>
      <c r="C117" s="260"/>
      <c r="D117" s="261" t="s">
        <v>991</v>
      </c>
      <c r="E117" s="261"/>
      <c r="F117" s="261"/>
      <c r="G117" s="261"/>
      <c r="H117" s="287" t="s">
        <v>605</v>
      </c>
      <c r="I117" s="261"/>
      <c r="J117" s="266" t="s">
        <v>606</v>
      </c>
    </row>
    <row r="118" spans="1:23">
      <c r="A118" s="2315"/>
      <c r="B118" s="2317"/>
      <c r="C118" s="260"/>
      <c r="D118" s="261" t="s">
        <v>992</v>
      </c>
      <c r="E118" s="261"/>
      <c r="F118" s="261"/>
      <c r="G118" s="261"/>
      <c r="H118" s="287" t="s">
        <v>605</v>
      </c>
      <c r="I118" s="261"/>
      <c r="J118" s="266" t="s">
        <v>606</v>
      </c>
    </row>
    <row r="119" spans="1:23">
      <c r="A119" s="2315"/>
      <c r="B119" s="2317"/>
      <c r="C119" s="260"/>
      <c r="D119" s="261" t="s">
        <v>993</v>
      </c>
      <c r="E119" s="261"/>
      <c r="F119" s="261"/>
      <c r="G119" s="261"/>
      <c r="H119" s="287" t="s">
        <v>605</v>
      </c>
      <c r="I119" s="261"/>
      <c r="J119" s="266" t="s">
        <v>606</v>
      </c>
    </row>
    <row r="120" spans="1:23">
      <c r="A120" s="2315"/>
      <c r="B120" s="2317"/>
      <c r="C120" s="260"/>
      <c r="D120" s="261" t="s">
        <v>994</v>
      </c>
      <c r="E120" s="261"/>
      <c r="F120" s="261"/>
      <c r="G120" s="261"/>
      <c r="H120" s="287" t="s">
        <v>605</v>
      </c>
      <c r="I120" s="261"/>
      <c r="J120" s="266" t="s">
        <v>606</v>
      </c>
    </row>
    <row r="121" spans="1:23">
      <c r="A121" s="2315"/>
      <c r="B121" s="2317"/>
      <c r="C121" s="260"/>
      <c r="D121" s="261" t="s">
        <v>995</v>
      </c>
      <c r="E121" s="261"/>
      <c r="F121" s="261"/>
      <c r="G121" s="261"/>
      <c r="H121" s="287" t="s">
        <v>605</v>
      </c>
      <c r="I121" s="261"/>
      <c r="J121" s="266" t="s">
        <v>996</v>
      </c>
    </row>
    <row r="122" spans="1:23">
      <c r="A122" s="2306"/>
      <c r="B122" s="2308"/>
      <c r="C122" s="271"/>
      <c r="D122" s="272" t="s">
        <v>997</v>
      </c>
      <c r="E122" s="272"/>
      <c r="F122" s="272"/>
      <c r="G122" s="272"/>
      <c r="H122" s="288" t="s">
        <v>605</v>
      </c>
      <c r="I122" s="272"/>
      <c r="J122" s="55" t="s">
        <v>996</v>
      </c>
    </row>
    <row r="123" spans="1:23">
      <c r="A123" s="1" t="s">
        <v>2731</v>
      </c>
      <c r="B123" s="245"/>
      <c r="C123" s="246"/>
      <c r="D123" s="246"/>
      <c r="E123" s="92"/>
      <c r="F123" s="92"/>
      <c r="G123" s="92"/>
      <c r="H123" s="46"/>
      <c r="I123" s="46"/>
      <c r="J123" s="247"/>
      <c r="M123" s="1"/>
      <c r="N123" s="245"/>
      <c r="O123" s="246"/>
      <c r="P123" s="246"/>
      <c r="Q123" s="92"/>
      <c r="R123" s="92"/>
      <c r="S123" s="92"/>
      <c r="T123" s="46"/>
      <c r="U123" s="46"/>
      <c r="V123" s="247"/>
    </row>
    <row r="124" spans="1:23">
      <c r="A124" s="245"/>
      <c r="B124" s="245"/>
      <c r="C124" s="246"/>
      <c r="D124" s="246"/>
      <c r="E124" s="92"/>
      <c r="F124" s="2352" t="s">
        <v>557</v>
      </c>
      <c r="G124" s="2352"/>
      <c r="H124" s="2353">
        <f>H5</f>
        <v>0</v>
      </c>
      <c r="I124" s="2353"/>
      <c r="J124" s="2353"/>
      <c r="M124" s="245"/>
      <c r="N124" s="245"/>
      <c r="O124" s="246"/>
      <c r="P124" s="246"/>
      <c r="Q124" s="92"/>
      <c r="R124" s="2362"/>
      <c r="S124" s="2362"/>
      <c r="T124" s="2363">
        <f>T5</f>
        <v>0</v>
      </c>
      <c r="U124" s="2363"/>
      <c r="V124" s="2363"/>
      <c r="W124" s="45"/>
    </row>
    <row r="125" spans="1:23">
      <c r="A125" s="245"/>
      <c r="B125" s="245"/>
      <c r="C125" s="246"/>
      <c r="D125" s="246"/>
      <c r="E125" s="92"/>
      <c r="F125" s="2336" t="s">
        <v>558</v>
      </c>
      <c r="G125" s="2336"/>
      <c r="H125" s="2337">
        <f>H6</f>
        <v>0</v>
      </c>
      <c r="I125" s="2337"/>
      <c r="J125" s="2337"/>
      <c r="M125" s="245"/>
      <c r="N125" s="245"/>
      <c r="O125" s="246"/>
      <c r="P125" s="246"/>
      <c r="Q125" s="92"/>
      <c r="R125" s="2364"/>
      <c r="S125" s="2364"/>
      <c r="T125" s="2363">
        <f>T6</f>
        <v>0</v>
      </c>
      <c r="U125" s="2363"/>
      <c r="V125" s="2363"/>
      <c r="W125" s="45"/>
    </row>
    <row r="126" spans="1:23" ht="5.25" customHeight="1"/>
    <row r="127" spans="1:23">
      <c r="A127" s="2303" t="s">
        <v>998</v>
      </c>
      <c r="B127" s="2305"/>
      <c r="C127" s="257"/>
      <c r="D127" s="258" t="s">
        <v>999</v>
      </c>
      <c r="E127" s="258"/>
      <c r="F127" s="258"/>
      <c r="G127" s="258"/>
      <c r="H127" s="258"/>
      <c r="I127" s="258"/>
      <c r="J127" s="259"/>
    </row>
    <row r="128" spans="1:23">
      <c r="A128" s="2315"/>
      <c r="B128" s="2317"/>
      <c r="C128" s="4"/>
      <c r="D128" s="46" t="s">
        <v>1000</v>
      </c>
      <c r="E128" s="46"/>
      <c r="F128" s="46"/>
      <c r="G128" s="46"/>
      <c r="H128" s="46"/>
      <c r="I128" s="46"/>
      <c r="J128" s="54"/>
    </row>
    <row r="129" spans="1:21">
      <c r="A129" s="2315"/>
      <c r="B129" s="2317"/>
      <c r="C129" s="4" t="s">
        <v>1001</v>
      </c>
      <c r="D129" s="46"/>
      <c r="E129" s="46"/>
      <c r="F129" s="46"/>
      <c r="G129" s="46"/>
      <c r="H129" s="46"/>
      <c r="I129" s="46"/>
      <c r="J129" s="54"/>
      <c r="L129" s="245"/>
      <c r="M129" s="246"/>
      <c r="N129" s="246"/>
      <c r="O129" s="92"/>
      <c r="P129" s="92"/>
      <c r="Q129" s="92"/>
      <c r="R129" s="46"/>
      <c r="S129" s="46"/>
      <c r="T129" s="247"/>
    </row>
    <row r="130" spans="1:21">
      <c r="A130" s="2315"/>
      <c r="B130" s="2317"/>
      <c r="C130" s="2329"/>
      <c r="D130" s="2335"/>
      <c r="E130" s="2335"/>
      <c r="F130" s="2335"/>
      <c r="G130" s="2335"/>
      <c r="H130" s="2335"/>
      <c r="I130" s="2335"/>
      <c r="J130" s="2330"/>
      <c r="L130" s="1"/>
      <c r="M130" s="245"/>
      <c r="N130" s="246"/>
      <c r="O130" s="246"/>
      <c r="P130" s="92"/>
      <c r="Q130" s="92"/>
      <c r="R130" s="92"/>
      <c r="S130" s="46"/>
      <c r="T130" s="46"/>
      <c r="U130" s="247"/>
    </row>
    <row r="131" spans="1:21">
      <c r="A131" s="2315"/>
      <c r="B131" s="2317"/>
      <c r="C131" s="4" t="s">
        <v>1002</v>
      </c>
      <c r="D131" s="46"/>
      <c r="E131" s="46"/>
      <c r="F131" s="46"/>
      <c r="G131" s="46"/>
      <c r="H131" s="2335" t="s">
        <v>1003</v>
      </c>
      <c r="I131" s="2335"/>
      <c r="J131" s="2330"/>
      <c r="L131" s="245"/>
      <c r="M131" s="245"/>
      <c r="N131" s="246"/>
      <c r="O131" s="246"/>
      <c r="P131" s="92"/>
      <c r="Q131" s="2362"/>
      <c r="R131" s="2362"/>
      <c r="S131" s="2363">
        <f>S12</f>
        <v>0</v>
      </c>
      <c r="T131" s="2363"/>
      <c r="U131" s="2363"/>
    </row>
    <row r="132" spans="1:21">
      <c r="A132" s="2315"/>
      <c r="B132" s="2317"/>
      <c r="C132" s="4"/>
      <c r="D132" s="46"/>
      <c r="E132" s="46"/>
      <c r="F132" s="46"/>
      <c r="G132" s="46"/>
      <c r="H132" s="2335" t="s">
        <v>1004</v>
      </c>
      <c r="I132" s="2335"/>
      <c r="J132" s="2330"/>
      <c r="L132" s="245"/>
      <c r="M132" s="245"/>
      <c r="N132" s="246"/>
      <c r="O132" s="246"/>
      <c r="P132" s="92"/>
      <c r="Q132" s="2364"/>
      <c r="R132" s="2364"/>
      <c r="S132" s="2363">
        <f>S13</f>
        <v>0</v>
      </c>
      <c r="T132" s="2363"/>
      <c r="U132" s="2363"/>
    </row>
    <row r="133" spans="1:21" ht="33" customHeight="1">
      <c r="A133" s="2315"/>
      <c r="B133" s="2317"/>
      <c r="C133" s="2315" t="s">
        <v>1005</v>
      </c>
      <c r="D133" s="2316"/>
      <c r="E133" s="2316"/>
      <c r="F133" s="2316"/>
      <c r="G133" s="2316"/>
      <c r="H133" s="2316"/>
      <c r="I133" s="2316"/>
      <c r="J133" s="2317"/>
    </row>
    <row r="134" spans="1:21" ht="18" customHeight="1">
      <c r="A134" s="2315"/>
      <c r="B134" s="2317"/>
      <c r="C134" s="2329"/>
      <c r="D134" s="2335"/>
      <c r="E134" s="2335"/>
      <c r="F134" s="2335"/>
      <c r="G134" s="2335"/>
      <c r="H134" s="2335"/>
      <c r="I134" s="2335"/>
      <c r="J134" s="2330"/>
    </row>
    <row r="135" spans="1:21" ht="18" customHeight="1">
      <c r="A135" s="2315"/>
      <c r="B135" s="2317"/>
      <c r="C135" s="2329"/>
      <c r="D135" s="2335"/>
      <c r="E135" s="2335"/>
      <c r="F135" s="2335"/>
      <c r="G135" s="2335"/>
      <c r="H135" s="2335"/>
      <c r="I135" s="2335"/>
      <c r="J135" s="2330"/>
    </row>
    <row r="136" spans="1:21" ht="53.25" customHeight="1">
      <c r="A136" s="2315"/>
      <c r="B136" s="2317"/>
      <c r="C136" s="2315" t="s">
        <v>1006</v>
      </c>
      <c r="D136" s="2316"/>
      <c r="E136" s="2316"/>
      <c r="F136" s="2316"/>
      <c r="G136" s="2316"/>
      <c r="H136" s="2316"/>
      <c r="I136" s="2316"/>
      <c r="J136" s="2317"/>
    </row>
    <row r="137" spans="1:21" ht="16.5" customHeight="1">
      <c r="A137" s="2315"/>
      <c r="B137" s="2317"/>
      <c r="C137" s="2354"/>
      <c r="D137" s="2355"/>
      <c r="E137" s="2355"/>
      <c r="F137" s="2355"/>
      <c r="G137" s="2355"/>
      <c r="H137" s="2355"/>
      <c r="I137" s="2355"/>
      <c r="J137" s="2356"/>
    </row>
    <row r="138" spans="1:21" ht="16.5" customHeight="1">
      <c r="A138" s="2306"/>
      <c r="B138" s="2308"/>
      <c r="C138" s="2310"/>
      <c r="D138" s="2357"/>
      <c r="E138" s="2357"/>
      <c r="F138" s="2357"/>
      <c r="G138" s="2357"/>
      <c r="H138" s="2357"/>
      <c r="I138" s="2357"/>
      <c r="J138" s="2358"/>
    </row>
    <row r="139" spans="1:21">
      <c r="A139" s="2303" t="s">
        <v>1007</v>
      </c>
      <c r="B139" s="2305"/>
      <c r="C139" s="62" t="s">
        <v>1008</v>
      </c>
      <c r="D139" s="62"/>
      <c r="E139" s="62"/>
      <c r="F139" s="62"/>
      <c r="G139" s="62"/>
      <c r="H139" s="62"/>
      <c r="I139" s="62"/>
      <c r="J139" s="124"/>
    </row>
    <row r="140" spans="1:21">
      <c r="A140" s="2315"/>
      <c r="B140" s="2317"/>
      <c r="C140" s="49"/>
      <c r="D140" s="2304" t="s">
        <v>1009</v>
      </c>
      <c r="E140" s="2304"/>
      <c r="F140" s="2304"/>
      <c r="G140" s="2304"/>
      <c r="H140" s="2304"/>
      <c r="I140" s="2304"/>
      <c r="J140" s="2305"/>
    </row>
    <row r="141" spans="1:21">
      <c r="A141" s="2315"/>
      <c r="B141" s="2317"/>
      <c r="C141" s="47"/>
      <c r="D141" s="2307"/>
      <c r="E141" s="2307"/>
      <c r="F141" s="2307"/>
      <c r="G141" s="2307"/>
      <c r="H141" s="2307"/>
      <c r="I141" s="2307"/>
      <c r="J141" s="2308"/>
    </row>
    <row r="142" spans="1:21">
      <c r="A142" s="2315"/>
      <c r="B142" s="2317"/>
      <c r="C142" s="258"/>
      <c r="D142" s="258" t="s">
        <v>1010</v>
      </c>
      <c r="E142" s="258"/>
      <c r="F142" s="258"/>
      <c r="G142" s="258"/>
      <c r="H142" s="258"/>
      <c r="I142" s="258"/>
      <c r="J142" s="259"/>
    </row>
    <row r="143" spans="1:21">
      <c r="A143" s="2315"/>
      <c r="B143" s="2317"/>
      <c r="C143" s="261"/>
      <c r="D143" s="261" t="s">
        <v>1011</v>
      </c>
      <c r="E143" s="261"/>
      <c r="F143" s="261"/>
      <c r="G143" s="261"/>
      <c r="H143" s="289" t="s">
        <v>605</v>
      </c>
      <c r="I143" s="261"/>
      <c r="J143" s="262" t="s">
        <v>1012</v>
      </c>
    </row>
    <row r="144" spans="1:21">
      <c r="A144" s="2315"/>
      <c r="B144" s="2317"/>
      <c r="C144" s="290"/>
      <c r="D144" s="2359" t="s">
        <v>1013</v>
      </c>
      <c r="E144" s="2359"/>
      <c r="F144" s="2359"/>
      <c r="G144" s="2359"/>
      <c r="H144" s="2359"/>
      <c r="I144" s="2359"/>
      <c r="J144" s="2360"/>
    </row>
    <row r="145" spans="1:10">
      <c r="A145" s="2315"/>
      <c r="B145" s="2317"/>
      <c r="C145" s="46"/>
      <c r="D145" s="2359"/>
      <c r="E145" s="2359"/>
      <c r="F145" s="2359"/>
      <c r="G145" s="2359"/>
      <c r="H145" s="2359"/>
      <c r="I145" s="2359"/>
      <c r="J145" s="2360"/>
    </row>
    <row r="146" spans="1:10">
      <c r="A146" s="2315"/>
      <c r="B146" s="2317"/>
      <c r="C146" s="264"/>
      <c r="D146" s="2359"/>
      <c r="E146" s="2359"/>
      <c r="F146" s="2359"/>
      <c r="G146" s="2359"/>
      <c r="H146" s="2359"/>
      <c r="I146" s="2359"/>
      <c r="J146" s="2360"/>
    </row>
    <row r="147" spans="1:10">
      <c r="A147" s="2315"/>
      <c r="B147" s="2317"/>
      <c r="C147" s="261"/>
      <c r="D147" s="261" t="s">
        <v>605</v>
      </c>
      <c r="E147" s="261"/>
      <c r="F147" s="289" t="s">
        <v>944</v>
      </c>
      <c r="G147" s="261" t="s">
        <v>830</v>
      </c>
      <c r="H147" s="261"/>
      <c r="I147" s="261"/>
      <c r="J147" s="262"/>
    </row>
    <row r="148" spans="1:10">
      <c r="A148" s="2315"/>
      <c r="B148" s="2317"/>
      <c r="C148" s="290"/>
      <c r="D148" s="291" t="s">
        <v>614</v>
      </c>
      <c r="E148" s="2361" t="s">
        <v>1014</v>
      </c>
      <c r="F148" s="2361"/>
      <c r="G148" s="2361"/>
      <c r="H148" s="290"/>
      <c r="I148" s="290" t="s">
        <v>1015</v>
      </c>
      <c r="J148" s="292"/>
    </row>
    <row r="149" spans="1:10">
      <c r="A149" s="2315"/>
      <c r="B149" s="2317"/>
      <c r="C149" s="49"/>
      <c r="D149" s="2304" t="s">
        <v>1016</v>
      </c>
      <c r="E149" s="2304"/>
      <c r="F149" s="2304"/>
      <c r="G149" s="2304"/>
      <c r="H149" s="2304"/>
      <c r="I149" s="2304"/>
      <c r="J149" s="2305"/>
    </row>
    <row r="150" spans="1:10">
      <c r="A150" s="2315"/>
      <c r="B150" s="2317"/>
      <c r="C150" s="47"/>
      <c r="D150" s="2307"/>
      <c r="E150" s="2307"/>
      <c r="F150" s="2307"/>
      <c r="G150" s="2307"/>
      <c r="H150" s="2307"/>
      <c r="I150" s="2307"/>
      <c r="J150" s="2308"/>
    </row>
    <row r="151" spans="1:10">
      <c r="A151" s="2306"/>
      <c r="B151" s="2308"/>
      <c r="C151" s="62"/>
      <c r="D151" s="62" t="s">
        <v>1017</v>
      </c>
      <c r="E151" s="62"/>
      <c r="F151" s="62"/>
      <c r="G151" s="62"/>
      <c r="H151" s="62"/>
      <c r="I151" s="62"/>
      <c r="J151" s="124"/>
    </row>
    <row r="152" spans="1:10">
      <c r="A152" s="2303" t="s">
        <v>1018</v>
      </c>
      <c r="B152" s="2305"/>
      <c r="C152" s="125" t="s">
        <v>1019</v>
      </c>
      <c r="D152" s="62"/>
      <c r="E152" s="62"/>
      <c r="F152" s="62"/>
      <c r="G152" s="62"/>
      <c r="H152" s="62"/>
      <c r="I152" s="62"/>
      <c r="J152" s="124"/>
    </row>
    <row r="153" spans="1:10">
      <c r="A153" s="2315"/>
      <c r="B153" s="2317"/>
      <c r="C153" s="49"/>
      <c r="D153" s="49" t="s">
        <v>1020</v>
      </c>
      <c r="E153" s="49"/>
      <c r="F153" s="49"/>
      <c r="G153" s="49"/>
      <c r="H153" s="49"/>
      <c r="I153" s="49"/>
      <c r="J153" s="53"/>
    </row>
    <row r="154" spans="1:10">
      <c r="A154" s="2315"/>
      <c r="B154" s="2317"/>
      <c r="C154" s="47"/>
      <c r="D154" s="47"/>
      <c r="E154" s="47"/>
      <c r="F154" s="47" t="s">
        <v>605</v>
      </c>
      <c r="G154" s="47"/>
      <c r="H154" s="2313" t="s">
        <v>1021</v>
      </c>
      <c r="I154" s="2313"/>
      <c r="J154" s="2314"/>
    </row>
    <row r="155" spans="1:10">
      <c r="A155" s="2315"/>
      <c r="B155" s="2317"/>
      <c r="C155" s="49"/>
      <c r="D155" s="2349" t="s">
        <v>1022</v>
      </c>
      <c r="E155" s="2349"/>
      <c r="F155" s="2349"/>
      <c r="G155" s="2349"/>
      <c r="H155" s="2349"/>
      <c r="I155" s="2349"/>
      <c r="J155" s="2350"/>
    </row>
    <row r="156" spans="1:10">
      <c r="A156" s="2315"/>
      <c r="B156" s="2317"/>
      <c r="C156" s="2351" t="s">
        <v>1023</v>
      </c>
      <c r="D156" s="2351"/>
      <c r="E156" s="2351"/>
      <c r="F156" s="2351"/>
      <c r="G156" s="2351"/>
      <c r="H156" s="2351"/>
      <c r="I156" s="268"/>
      <c r="J156" s="97" t="s">
        <v>1024</v>
      </c>
    </row>
    <row r="157" spans="1:10">
      <c r="A157" s="2315"/>
      <c r="B157" s="2317"/>
      <c r="C157" s="49"/>
      <c r="D157" s="49" t="s">
        <v>1025</v>
      </c>
      <c r="E157" s="49"/>
      <c r="F157" s="49"/>
      <c r="G157" s="49"/>
      <c r="H157" s="49"/>
      <c r="I157" s="49"/>
      <c r="J157" s="53"/>
    </row>
    <row r="158" spans="1:10">
      <c r="A158" s="2315"/>
      <c r="B158" s="2317"/>
      <c r="C158" s="46"/>
      <c r="D158" s="46"/>
      <c r="E158" s="46" t="s">
        <v>1026</v>
      </c>
      <c r="F158" s="46"/>
      <c r="G158" s="46"/>
      <c r="H158" s="46"/>
      <c r="I158" s="46"/>
      <c r="J158" s="54"/>
    </row>
    <row r="159" spans="1:10">
      <c r="A159" s="2306"/>
      <c r="B159" s="2308"/>
      <c r="C159" s="47"/>
      <c r="D159" s="47"/>
      <c r="E159" s="47" t="s">
        <v>1027</v>
      </c>
      <c r="F159" s="47"/>
      <c r="G159" s="47"/>
      <c r="H159" s="47"/>
      <c r="I159" s="47"/>
      <c r="J159" s="55"/>
    </row>
    <row r="160" spans="1:10">
      <c r="A160" s="2303" t="s">
        <v>1028</v>
      </c>
      <c r="B160" s="2305"/>
      <c r="C160" s="257"/>
      <c r="D160" s="258" t="s">
        <v>1029</v>
      </c>
      <c r="E160" s="258"/>
      <c r="F160" s="258"/>
      <c r="G160" s="258"/>
      <c r="H160" s="258"/>
      <c r="I160" s="258"/>
      <c r="J160" s="259"/>
    </row>
    <row r="161" spans="1:18">
      <c r="A161" s="2306"/>
      <c r="B161" s="2308"/>
      <c r="C161" s="271"/>
      <c r="D161" s="272" t="s">
        <v>1030</v>
      </c>
      <c r="E161" s="272"/>
      <c r="F161" s="272"/>
      <c r="G161" s="272"/>
      <c r="H161" s="272"/>
      <c r="I161" s="272"/>
      <c r="J161" s="279"/>
    </row>
    <row r="162" spans="1:18">
      <c r="A162" s="1" t="s">
        <v>2731</v>
      </c>
      <c r="B162" s="245"/>
      <c r="C162" s="246"/>
      <c r="D162" s="246"/>
      <c r="E162" s="92"/>
      <c r="F162" s="92"/>
      <c r="G162" s="92"/>
      <c r="H162" s="46"/>
      <c r="I162" s="46"/>
      <c r="J162" s="247"/>
    </row>
    <row r="163" spans="1:18">
      <c r="A163" s="245"/>
      <c r="B163" s="245"/>
      <c r="C163" s="246"/>
      <c r="D163" s="246"/>
      <c r="E163" s="92"/>
      <c r="F163" s="2352" t="s">
        <v>557</v>
      </c>
      <c r="G163" s="2352"/>
      <c r="H163" s="2353">
        <f>H5</f>
        <v>0</v>
      </c>
      <c r="I163" s="2353"/>
      <c r="J163" s="2353"/>
    </row>
    <row r="164" spans="1:18">
      <c r="A164" s="245"/>
      <c r="B164" s="245"/>
      <c r="C164" s="246"/>
      <c r="D164" s="246"/>
      <c r="E164" s="92"/>
      <c r="F164" s="2336" t="s">
        <v>558</v>
      </c>
      <c r="G164" s="2336"/>
      <c r="H164" s="2337">
        <f>H6</f>
        <v>0</v>
      </c>
      <c r="I164" s="2337"/>
      <c r="J164" s="2337"/>
    </row>
    <row r="165" spans="1:18" ht="7.5" customHeight="1"/>
    <row r="166" spans="1:18">
      <c r="A166" s="2328"/>
      <c r="B166" s="2312"/>
      <c r="C166" s="2338"/>
      <c r="D166" s="2340" t="s">
        <v>1031</v>
      </c>
      <c r="E166" s="2340"/>
      <c r="F166" s="2340"/>
      <c r="G166" s="2340"/>
      <c r="H166" s="2340"/>
      <c r="I166" s="2340"/>
      <c r="J166" s="2341"/>
    </row>
    <row r="167" spans="1:18">
      <c r="A167" s="2329"/>
      <c r="B167" s="2330"/>
      <c r="C167" s="2339"/>
      <c r="D167" s="2342"/>
      <c r="E167" s="2342"/>
      <c r="F167" s="2342"/>
      <c r="G167" s="2342"/>
      <c r="H167" s="2342"/>
      <c r="I167" s="2342"/>
      <c r="J167" s="2343"/>
    </row>
    <row r="168" spans="1:18" ht="18" customHeight="1">
      <c r="A168" s="2329"/>
      <c r="B168" s="2330"/>
      <c r="C168" s="293"/>
      <c r="D168" s="46"/>
      <c r="E168" s="2344" t="s">
        <v>1032</v>
      </c>
      <c r="F168" s="2344"/>
      <c r="G168" s="2344"/>
      <c r="H168" s="2344"/>
      <c r="I168" s="2344"/>
      <c r="J168" s="2345"/>
      <c r="K168" s="294"/>
    </row>
    <row r="169" spans="1:18" ht="18" customHeight="1">
      <c r="A169" s="2329"/>
      <c r="B169" s="2330"/>
      <c r="C169" s="293"/>
      <c r="D169" s="295"/>
      <c r="E169" s="2325" t="s">
        <v>1033</v>
      </c>
      <c r="F169" s="2325"/>
      <c r="G169" s="2325"/>
      <c r="H169" s="2325"/>
      <c r="I169" s="2325"/>
      <c r="J169" s="2346"/>
    </row>
    <row r="170" spans="1:18" ht="18" customHeight="1">
      <c r="A170" s="2329"/>
      <c r="B170" s="2330"/>
      <c r="C170" s="296"/>
      <c r="D170" s="297"/>
      <c r="E170" s="2347" t="s">
        <v>1034</v>
      </c>
      <c r="F170" s="2347"/>
      <c r="G170" s="2347"/>
      <c r="H170" s="2347"/>
      <c r="I170" s="2347"/>
      <c r="J170" s="2348"/>
      <c r="L170" s="2325"/>
      <c r="M170" s="2325"/>
      <c r="N170" s="2325"/>
      <c r="O170" s="2325"/>
      <c r="P170" s="2325"/>
      <c r="Q170" s="2325"/>
      <c r="R170" s="2325"/>
    </row>
    <row r="171" spans="1:18">
      <c r="A171" s="2329"/>
      <c r="B171" s="2330"/>
      <c r="C171" s="260"/>
      <c r="D171" s="261" t="s">
        <v>1035</v>
      </c>
      <c r="E171" s="261"/>
      <c r="F171" s="261"/>
      <c r="G171" s="261"/>
      <c r="H171" s="261"/>
      <c r="I171" s="261"/>
      <c r="J171" s="262"/>
    </row>
    <row r="172" spans="1:18">
      <c r="A172" s="2331"/>
      <c r="B172" s="2314"/>
      <c r="C172" s="2326" t="s">
        <v>1036</v>
      </c>
      <c r="D172" s="2327"/>
      <c r="E172" s="2327"/>
      <c r="F172" s="2327"/>
      <c r="G172" s="2327"/>
      <c r="H172" s="2327"/>
      <c r="I172" s="2327"/>
      <c r="J172" s="279" t="s">
        <v>1037</v>
      </c>
    </row>
    <row r="173" spans="1:18">
      <c r="A173" s="2328" t="s">
        <v>1038</v>
      </c>
      <c r="B173" s="2312"/>
      <c r="C173" s="56" t="s">
        <v>1039</v>
      </c>
      <c r="D173" s="49"/>
      <c r="E173" s="49"/>
      <c r="F173" s="49"/>
      <c r="G173" s="49"/>
      <c r="H173" s="49"/>
      <c r="I173" s="49"/>
      <c r="J173" s="53"/>
    </row>
    <row r="174" spans="1:18">
      <c r="A174" s="2329"/>
      <c r="B174" s="2330"/>
      <c r="C174" s="4"/>
      <c r="D174" s="46" t="s">
        <v>1040</v>
      </c>
      <c r="E174" s="46"/>
      <c r="F174" s="46"/>
      <c r="G174" s="46"/>
      <c r="H174" s="46"/>
      <c r="I174" s="46"/>
      <c r="J174" s="54"/>
    </row>
    <row r="175" spans="1:18" ht="38.25" customHeight="1">
      <c r="A175" s="2329"/>
      <c r="B175" s="2330"/>
      <c r="C175" s="4"/>
      <c r="D175" s="46" t="s">
        <v>1041</v>
      </c>
      <c r="E175" s="46"/>
      <c r="F175" s="46"/>
      <c r="G175" s="46"/>
      <c r="H175" s="2332" t="s">
        <v>1042</v>
      </c>
      <c r="I175" s="2333"/>
      <c r="J175" s="2334"/>
    </row>
    <row r="176" spans="1:18">
      <c r="A176" s="2329"/>
      <c r="B176" s="2330"/>
      <c r="C176" s="4"/>
      <c r="D176" s="46" t="s">
        <v>605</v>
      </c>
      <c r="E176" s="2335"/>
      <c r="F176" s="2335"/>
      <c r="G176" s="2335"/>
      <c r="H176" s="2335"/>
      <c r="I176" s="2335"/>
      <c r="J176" s="54" t="s">
        <v>944</v>
      </c>
    </row>
    <row r="177" spans="1:10">
      <c r="A177" s="2329"/>
      <c r="B177" s="2330"/>
      <c r="C177" s="4"/>
      <c r="D177" s="46" t="s">
        <v>1043</v>
      </c>
      <c r="E177" s="46"/>
      <c r="F177" s="46"/>
      <c r="G177" s="46"/>
      <c r="H177" s="46"/>
      <c r="I177" s="46"/>
      <c r="J177" s="54"/>
    </row>
    <row r="178" spans="1:10">
      <c r="A178" s="2331"/>
      <c r="B178" s="2314"/>
      <c r="C178" s="57"/>
      <c r="D178" s="47" t="s">
        <v>1044</v>
      </c>
      <c r="E178" s="47"/>
      <c r="F178" s="2313" t="s">
        <v>1045</v>
      </c>
      <c r="G178" s="2313"/>
      <c r="H178" s="2313"/>
      <c r="I178" s="47"/>
      <c r="J178" s="55"/>
    </row>
    <row r="179" spans="1:10" ht="24.75" customHeight="1">
      <c r="A179" s="2303" t="s">
        <v>1046</v>
      </c>
      <c r="B179" s="2305"/>
      <c r="C179" s="2309"/>
      <c r="D179" s="2311" t="s">
        <v>1047</v>
      </c>
      <c r="E179" s="2311"/>
      <c r="F179" s="2311"/>
      <c r="G179" s="2311"/>
      <c r="H179" s="2311"/>
      <c r="I179" s="2311"/>
      <c r="J179" s="2312"/>
    </row>
    <row r="180" spans="1:10" ht="28.5" customHeight="1">
      <c r="A180" s="2306"/>
      <c r="B180" s="2308"/>
      <c r="C180" s="2310"/>
      <c r="D180" s="2313"/>
      <c r="E180" s="2313"/>
      <c r="F180" s="2313"/>
      <c r="G180" s="2313"/>
      <c r="H180" s="2313"/>
      <c r="I180" s="2313"/>
      <c r="J180" s="2314"/>
    </row>
    <row r="181" spans="1:10">
      <c r="A181" s="102"/>
      <c r="B181" s="102"/>
      <c r="C181" s="90"/>
      <c r="D181" s="92"/>
      <c r="E181" s="92"/>
      <c r="F181" s="92"/>
      <c r="G181" s="92"/>
      <c r="H181" s="92"/>
      <c r="I181" s="92"/>
      <c r="J181" s="92"/>
    </row>
    <row r="182" spans="1:10" ht="19.5" customHeight="1">
      <c r="A182" s="2319" t="s">
        <v>1048</v>
      </c>
      <c r="B182" s="2319"/>
      <c r="C182" s="2319"/>
      <c r="D182" s="2319"/>
      <c r="E182" s="2319"/>
      <c r="F182" s="2319"/>
      <c r="G182" s="2319"/>
      <c r="H182" s="2319"/>
      <c r="I182" s="2319"/>
      <c r="J182" s="2319"/>
    </row>
    <row r="183" spans="1:10" ht="19.5" customHeight="1">
      <c r="A183" s="2319"/>
      <c r="B183" s="2319"/>
      <c r="C183" s="2319"/>
      <c r="D183" s="2319"/>
      <c r="E183" s="2319"/>
      <c r="F183" s="2319"/>
      <c r="G183" s="2319"/>
      <c r="H183" s="2319"/>
      <c r="I183" s="2319"/>
      <c r="J183" s="2319"/>
    </row>
    <row r="184" spans="1:10">
      <c r="A184" s="2320" t="s">
        <v>1049</v>
      </c>
      <c r="B184" s="2321"/>
      <c r="C184" s="2322"/>
      <c r="D184" s="2323" t="s">
        <v>1050</v>
      </c>
      <c r="E184" s="2324"/>
      <c r="F184" s="2324"/>
      <c r="G184" s="2324"/>
      <c r="H184" s="2324"/>
      <c r="I184" s="103"/>
      <c r="J184" s="298" t="s">
        <v>1012</v>
      </c>
    </row>
    <row r="185" spans="1:10">
      <c r="A185" s="2303" t="s">
        <v>1051</v>
      </c>
      <c r="B185" s="2304"/>
      <c r="C185" s="2305"/>
      <c r="D185" s="2309"/>
      <c r="E185" s="2311" t="s">
        <v>1052</v>
      </c>
      <c r="F185" s="2311"/>
      <c r="G185" s="2311"/>
      <c r="H185" s="2311"/>
      <c r="I185" s="2311"/>
      <c r="J185" s="2312"/>
    </row>
    <row r="186" spans="1:10">
      <c r="A186" s="2306"/>
      <c r="B186" s="2307"/>
      <c r="C186" s="2308"/>
      <c r="D186" s="2310"/>
      <c r="E186" s="2313"/>
      <c r="F186" s="2313"/>
      <c r="G186" s="2313"/>
      <c r="H186" s="2313"/>
      <c r="I186" s="2313"/>
      <c r="J186" s="2314"/>
    </row>
    <row r="187" spans="1:10">
      <c r="A187" s="2303" t="s">
        <v>1053</v>
      </c>
      <c r="B187" s="2304"/>
      <c r="C187" s="2305"/>
      <c r="D187" s="2303" t="s">
        <v>1054</v>
      </c>
      <c r="E187" s="2304"/>
      <c r="F187" s="2304"/>
      <c r="G187" s="2304"/>
      <c r="H187" s="2304"/>
      <c r="I187" s="2304"/>
      <c r="J187" s="2305"/>
    </row>
    <row r="188" spans="1:10">
      <c r="A188" s="2315"/>
      <c r="B188" s="2316"/>
      <c r="C188" s="2317"/>
      <c r="D188" s="2306"/>
      <c r="E188" s="2307"/>
      <c r="F188" s="2307"/>
      <c r="G188" s="2307"/>
      <c r="H188" s="2307"/>
      <c r="I188" s="2307"/>
      <c r="J188" s="2308"/>
    </row>
    <row r="189" spans="1:10">
      <c r="A189" s="2315"/>
      <c r="B189" s="2316"/>
      <c r="C189" s="2317"/>
      <c r="D189" s="99"/>
      <c r="E189" s="100" t="s">
        <v>1055</v>
      </c>
      <c r="F189" s="100"/>
      <c r="G189" s="100"/>
      <c r="H189" s="100" t="s">
        <v>1056</v>
      </c>
      <c r="I189" s="100" t="s">
        <v>605</v>
      </c>
      <c r="J189" s="101" t="s">
        <v>1057</v>
      </c>
    </row>
    <row r="190" spans="1:10">
      <c r="A190" s="2315"/>
      <c r="B190" s="2316"/>
      <c r="C190" s="2317"/>
      <c r="D190" s="94"/>
      <c r="E190" s="92" t="s">
        <v>1058</v>
      </c>
      <c r="F190" s="92"/>
      <c r="G190" s="92"/>
      <c r="H190" s="92" t="s">
        <v>1056</v>
      </c>
      <c r="I190" s="92" t="s">
        <v>605</v>
      </c>
      <c r="J190" s="95" t="s">
        <v>1057</v>
      </c>
    </row>
    <row r="191" spans="1:10">
      <c r="A191" s="2315"/>
      <c r="B191" s="2316"/>
      <c r="C191" s="2317"/>
      <c r="D191" s="94"/>
      <c r="E191" s="92" t="s">
        <v>1059</v>
      </c>
      <c r="F191" s="92"/>
      <c r="G191" s="92"/>
      <c r="H191" s="92" t="s">
        <v>1056</v>
      </c>
      <c r="I191" s="92" t="s">
        <v>605</v>
      </c>
      <c r="J191" s="95" t="s">
        <v>1057</v>
      </c>
    </row>
    <row r="192" spans="1:10">
      <c r="A192" s="2315"/>
      <c r="B192" s="2316"/>
      <c r="C192" s="2317"/>
      <c r="D192" s="94"/>
      <c r="E192" s="92" t="s">
        <v>658</v>
      </c>
      <c r="F192" s="92"/>
      <c r="G192" s="92"/>
      <c r="H192" s="92" t="s">
        <v>1056</v>
      </c>
      <c r="I192" s="92" t="s">
        <v>605</v>
      </c>
      <c r="J192" s="95" t="s">
        <v>1057</v>
      </c>
    </row>
    <row r="193" spans="1:10">
      <c r="A193" s="2315"/>
      <c r="B193" s="2316"/>
      <c r="C193" s="2317"/>
      <c r="D193" s="94"/>
      <c r="E193" s="299" t="s">
        <v>1060</v>
      </c>
      <c r="F193" s="92"/>
      <c r="G193" s="92"/>
      <c r="H193" s="92" t="s">
        <v>1056</v>
      </c>
      <c r="I193" s="92" t="s">
        <v>605</v>
      </c>
      <c r="J193" s="95" t="s">
        <v>1057</v>
      </c>
    </row>
    <row r="194" spans="1:10">
      <c r="A194" s="2306"/>
      <c r="B194" s="2307"/>
      <c r="C194" s="2308"/>
      <c r="D194" s="96"/>
      <c r="E194" s="93" t="s">
        <v>1061</v>
      </c>
      <c r="F194" s="93"/>
      <c r="G194" s="93"/>
      <c r="H194" s="93" t="s">
        <v>1056</v>
      </c>
      <c r="I194" s="93" t="s">
        <v>605</v>
      </c>
      <c r="J194" s="97" t="s">
        <v>1057</v>
      </c>
    </row>
    <row r="195" spans="1:10" ht="14.25" customHeight="1"/>
    <row r="196" spans="1:10" ht="14.25" customHeight="1"/>
    <row r="197" spans="1:10" ht="14.25" customHeight="1"/>
    <row r="198" spans="1:10" ht="14.25" customHeight="1"/>
    <row r="199" spans="1:10" ht="14.25" customHeight="1"/>
    <row r="200" spans="1:10" ht="14.25" customHeight="1"/>
    <row r="201" spans="1:10" ht="14.25" customHeight="1"/>
    <row r="202" spans="1:10" ht="14.25" customHeight="1"/>
    <row r="203" spans="1:10" ht="14.25" customHeight="1"/>
    <row r="204" spans="1:10" ht="14.25" customHeight="1"/>
    <row r="205" spans="1:10">
      <c r="A205" s="2318" t="s">
        <v>1062</v>
      </c>
      <c r="B205" s="2318"/>
      <c r="C205" s="2318"/>
    </row>
    <row r="206" spans="1:10">
      <c r="A206" s="2301" t="s">
        <v>1063</v>
      </c>
      <c r="B206" s="2302"/>
      <c r="C206" s="2302"/>
      <c r="D206" s="2302"/>
      <c r="E206" s="2302"/>
      <c r="F206" s="2302"/>
      <c r="G206" s="2302"/>
      <c r="H206" s="2302"/>
      <c r="I206" s="2302"/>
      <c r="J206" s="2302"/>
    </row>
    <row r="207" spans="1:10">
      <c r="A207" s="2302"/>
      <c r="B207" s="2302"/>
      <c r="C207" s="2302"/>
      <c r="D207" s="2302"/>
      <c r="E207" s="2302"/>
      <c r="F207" s="2302"/>
      <c r="G207" s="2302"/>
      <c r="H207" s="2302"/>
      <c r="I207" s="2302"/>
      <c r="J207" s="2302"/>
    </row>
    <row r="208" spans="1:10">
      <c r="A208" s="2302"/>
      <c r="B208" s="2302"/>
      <c r="C208" s="2302"/>
      <c r="D208" s="2302"/>
      <c r="E208" s="2302"/>
      <c r="F208" s="2302"/>
      <c r="G208" s="2302"/>
      <c r="H208" s="2302"/>
      <c r="I208" s="2302"/>
      <c r="J208" s="2302"/>
    </row>
    <row r="209" spans="1:10">
      <c r="A209" s="2302"/>
      <c r="B209" s="2302"/>
      <c r="C209" s="2302"/>
      <c r="D209" s="2302"/>
      <c r="E209" s="2302"/>
      <c r="F209" s="2302"/>
      <c r="G209" s="2302"/>
      <c r="H209" s="2302"/>
      <c r="I209" s="2302"/>
      <c r="J209" s="2302"/>
    </row>
    <row r="210" spans="1:10">
      <c r="A210" s="2302"/>
      <c r="B210" s="2302"/>
      <c r="C210" s="2302"/>
      <c r="D210" s="2302"/>
      <c r="E210" s="2302"/>
      <c r="F210" s="2302"/>
      <c r="G210" s="2302"/>
      <c r="H210" s="2302"/>
      <c r="I210" s="2302"/>
      <c r="J210" s="2302"/>
    </row>
    <row r="211" spans="1:10">
      <c r="A211" s="2302"/>
      <c r="B211" s="2302"/>
      <c r="C211" s="2302"/>
      <c r="D211" s="2302"/>
      <c r="E211" s="2302"/>
      <c r="F211" s="2302"/>
      <c r="G211" s="2302"/>
      <c r="H211" s="2302"/>
      <c r="I211" s="2302"/>
      <c r="J211" s="2302"/>
    </row>
    <row r="212" spans="1:10">
      <c r="A212" s="2302"/>
      <c r="B212" s="2302"/>
      <c r="C212" s="2302"/>
      <c r="D212" s="2302"/>
      <c r="E212" s="2302"/>
      <c r="F212" s="2302"/>
      <c r="G212" s="2302"/>
      <c r="H212" s="2302"/>
      <c r="I212" s="2302"/>
      <c r="J212" s="2302"/>
    </row>
    <row r="213" spans="1:10">
      <c r="A213" s="2302"/>
      <c r="B213" s="2302"/>
      <c r="C213" s="2302"/>
      <c r="D213" s="2302"/>
      <c r="E213" s="2302"/>
      <c r="F213" s="2302"/>
      <c r="G213" s="2302"/>
      <c r="H213" s="2302"/>
      <c r="I213" s="2302"/>
      <c r="J213" s="2302"/>
    </row>
    <row r="214" spans="1:10">
      <c r="A214" s="2302"/>
      <c r="B214" s="2302"/>
      <c r="C214" s="2302"/>
      <c r="D214" s="2302"/>
      <c r="E214" s="2302"/>
      <c r="F214" s="2302"/>
      <c r="G214" s="2302"/>
      <c r="H214" s="2302"/>
      <c r="I214" s="2302"/>
      <c r="J214" s="2302"/>
    </row>
    <row r="215" spans="1:10">
      <c r="A215" s="2302"/>
      <c r="B215" s="2302"/>
      <c r="C215" s="2302"/>
      <c r="D215" s="2302"/>
      <c r="E215" s="2302"/>
      <c r="F215" s="2302"/>
      <c r="G215" s="2302"/>
      <c r="H215" s="2302"/>
      <c r="I215" s="2302"/>
      <c r="J215" s="2302"/>
    </row>
    <row r="216" spans="1:10">
      <c r="A216" s="2302"/>
      <c r="B216" s="2302"/>
      <c r="C216" s="2302"/>
      <c r="D216" s="2302"/>
      <c r="E216" s="2302"/>
      <c r="F216" s="2302"/>
      <c r="G216" s="2302"/>
      <c r="H216" s="2302"/>
      <c r="I216" s="2302"/>
      <c r="J216" s="2302"/>
    </row>
    <row r="217" spans="1:10">
      <c r="A217" s="2302"/>
      <c r="B217" s="2302"/>
      <c r="C217" s="2302"/>
      <c r="D217" s="2302"/>
      <c r="E217" s="2302"/>
      <c r="F217" s="2302"/>
      <c r="G217" s="2302"/>
      <c r="H217" s="2302"/>
      <c r="I217" s="2302"/>
      <c r="J217" s="2302"/>
    </row>
    <row r="218" spans="1:10">
      <c r="A218" s="2302"/>
      <c r="B218" s="2302"/>
      <c r="C218" s="2302"/>
      <c r="D218" s="2302"/>
      <c r="E218" s="2302"/>
      <c r="F218" s="2302"/>
      <c r="G218" s="2302"/>
      <c r="H218" s="2302"/>
      <c r="I218" s="2302"/>
      <c r="J218" s="2302"/>
    </row>
    <row r="219" spans="1:10">
      <c r="A219" s="2302"/>
      <c r="B219" s="2302"/>
      <c r="C219" s="2302"/>
      <c r="D219" s="2302"/>
      <c r="E219" s="2302"/>
      <c r="F219" s="2302"/>
      <c r="G219" s="2302"/>
      <c r="H219" s="2302"/>
      <c r="I219" s="2302"/>
      <c r="J219" s="2302"/>
    </row>
    <row r="220" spans="1:10">
      <c r="A220" s="2302"/>
      <c r="B220" s="2302"/>
      <c r="C220" s="2302"/>
      <c r="D220" s="2302"/>
      <c r="E220" s="2302"/>
      <c r="F220" s="2302"/>
      <c r="G220" s="2302"/>
      <c r="H220" s="2302"/>
      <c r="I220" s="2302"/>
      <c r="J220" s="2302"/>
    </row>
    <row r="221" spans="1:10">
      <c r="A221" s="2302"/>
      <c r="B221" s="2302"/>
      <c r="C221" s="2302"/>
      <c r="D221" s="2302"/>
      <c r="E221" s="2302"/>
      <c r="F221" s="2302"/>
      <c r="G221" s="2302"/>
      <c r="H221" s="2302"/>
      <c r="I221" s="2302"/>
      <c r="J221" s="2302"/>
    </row>
    <row r="222" spans="1:10">
      <c r="A222" s="2302"/>
      <c r="B222" s="2302"/>
      <c r="C222" s="2302"/>
      <c r="D222" s="2302"/>
      <c r="E222" s="2302"/>
      <c r="F222" s="2302"/>
      <c r="G222" s="2302"/>
      <c r="H222" s="2302"/>
      <c r="I222" s="2302"/>
      <c r="J222" s="2302"/>
    </row>
    <row r="223" spans="1:10">
      <c r="A223" s="2302"/>
      <c r="B223" s="2302"/>
      <c r="C223" s="2302"/>
      <c r="D223" s="2302"/>
      <c r="E223" s="2302"/>
      <c r="F223" s="2302"/>
      <c r="G223" s="2302"/>
      <c r="H223" s="2302"/>
      <c r="I223" s="2302"/>
      <c r="J223" s="2302"/>
    </row>
  </sheetData>
  <mergeCells count="129">
    <mergeCell ref="A3:J3"/>
    <mergeCell ref="A4:J4"/>
    <mergeCell ref="F5:G5"/>
    <mergeCell ref="H5:J5"/>
    <mergeCell ref="F6:G6"/>
    <mergeCell ref="H6:J6"/>
    <mergeCell ref="A9:C9"/>
    <mergeCell ref="D9:E9"/>
    <mergeCell ref="A11:J12"/>
    <mergeCell ref="B14:J15"/>
    <mergeCell ref="A16:B38"/>
    <mergeCell ref="E18:J19"/>
    <mergeCell ref="C20:J21"/>
    <mergeCell ref="C22:D38"/>
    <mergeCell ref="E22:G22"/>
    <mergeCell ref="E23:G23"/>
    <mergeCell ref="E36:G38"/>
    <mergeCell ref="H37:I37"/>
    <mergeCell ref="F40:G40"/>
    <mergeCell ref="H40:J40"/>
    <mergeCell ref="F41:G41"/>
    <mergeCell ref="H41:J41"/>
    <mergeCell ref="H23:I23"/>
    <mergeCell ref="E24:G24"/>
    <mergeCell ref="H27:J29"/>
    <mergeCell ref="H31:I31"/>
    <mergeCell ref="E33:G35"/>
    <mergeCell ref="H34:I34"/>
    <mergeCell ref="A43:B54"/>
    <mergeCell ref="E43:G45"/>
    <mergeCell ref="H44:I44"/>
    <mergeCell ref="E46:G48"/>
    <mergeCell ref="H47:I47"/>
    <mergeCell ref="C49:D54"/>
    <mergeCell ref="E49:G51"/>
    <mergeCell ref="H50:I50"/>
    <mergeCell ref="E52:G54"/>
    <mergeCell ref="H53:I53"/>
    <mergeCell ref="A67:B75"/>
    <mergeCell ref="A76:B76"/>
    <mergeCell ref="F79:G79"/>
    <mergeCell ref="H79:J79"/>
    <mergeCell ref="F80:G80"/>
    <mergeCell ref="H80:J80"/>
    <mergeCell ref="A55:B58"/>
    <mergeCell ref="D57:J58"/>
    <mergeCell ref="A59:B66"/>
    <mergeCell ref="E62:F62"/>
    <mergeCell ref="C63:J63"/>
    <mergeCell ref="C64:I64"/>
    <mergeCell ref="D65:J65"/>
    <mergeCell ref="H101:J101"/>
    <mergeCell ref="D103:G103"/>
    <mergeCell ref="H103:I103"/>
    <mergeCell ref="A104:B122"/>
    <mergeCell ref="C105:C106"/>
    <mergeCell ref="D108:J109"/>
    <mergeCell ref="D110:J110"/>
    <mergeCell ref="H111:J111"/>
    <mergeCell ref="A82:B84"/>
    <mergeCell ref="A85:B87"/>
    <mergeCell ref="A88:B90"/>
    <mergeCell ref="A91:B103"/>
    <mergeCell ref="D91:J92"/>
    <mergeCell ref="F93:H93"/>
    <mergeCell ref="F94:H94"/>
    <mergeCell ref="D95:J96"/>
    <mergeCell ref="D99:J99"/>
    <mergeCell ref="H100:J100"/>
    <mergeCell ref="Q131:R131"/>
    <mergeCell ref="S131:U131"/>
    <mergeCell ref="H132:J132"/>
    <mergeCell ref="Q132:R132"/>
    <mergeCell ref="S132:U132"/>
    <mergeCell ref="C133:J133"/>
    <mergeCell ref="C134:J135"/>
    <mergeCell ref="F124:G124"/>
    <mergeCell ref="H124:J124"/>
    <mergeCell ref="R124:S124"/>
    <mergeCell ref="T124:V124"/>
    <mergeCell ref="F125:G125"/>
    <mergeCell ref="H125:J125"/>
    <mergeCell ref="R125:S125"/>
    <mergeCell ref="T125:V125"/>
    <mergeCell ref="A152:B159"/>
    <mergeCell ref="H154:J154"/>
    <mergeCell ref="D155:J155"/>
    <mergeCell ref="C156:H156"/>
    <mergeCell ref="A160:B161"/>
    <mergeCell ref="F163:G163"/>
    <mergeCell ref="H163:J163"/>
    <mergeCell ref="C136:J136"/>
    <mergeCell ref="C137:J138"/>
    <mergeCell ref="A139:B151"/>
    <mergeCell ref="D140:J141"/>
    <mergeCell ref="D144:J146"/>
    <mergeCell ref="E148:G148"/>
    <mergeCell ref="D149:J150"/>
    <mergeCell ref="A127:B138"/>
    <mergeCell ref="C130:J130"/>
    <mergeCell ref="H131:J131"/>
    <mergeCell ref="L170:R170"/>
    <mergeCell ref="C172:G172"/>
    <mergeCell ref="H172:I172"/>
    <mergeCell ref="A173:B178"/>
    <mergeCell ref="H175:J175"/>
    <mergeCell ref="E176:I176"/>
    <mergeCell ref="F178:H178"/>
    <mergeCell ref="F164:G164"/>
    <mergeCell ref="H164:J164"/>
    <mergeCell ref="A166:B172"/>
    <mergeCell ref="C166:C167"/>
    <mergeCell ref="D166:J167"/>
    <mergeCell ref="E168:J168"/>
    <mergeCell ref="E169:J169"/>
    <mergeCell ref="E170:J170"/>
    <mergeCell ref="A206:J223"/>
    <mergeCell ref="A185:C186"/>
    <mergeCell ref="D185:D186"/>
    <mergeCell ref="E185:J186"/>
    <mergeCell ref="A187:C194"/>
    <mergeCell ref="D187:J188"/>
    <mergeCell ref="A205:C205"/>
    <mergeCell ref="A179:B180"/>
    <mergeCell ref="C179:C180"/>
    <mergeCell ref="D179:J180"/>
    <mergeCell ref="A182:J183"/>
    <mergeCell ref="A184:C184"/>
    <mergeCell ref="D184:H184"/>
  </mergeCells>
  <phoneticPr fontId="1"/>
  <pageMargins left="0.70866141732283472" right="0.70866141732283472" top="0.74803149606299213" bottom="0.74803149606299213" header="0.31496062992125984" footer="0.31496062992125984"/>
  <pageSetup paperSize="9" scale="95" orientation="portrait" r:id="rId1"/>
  <headerFooter>
    <oddFooter>&amp;C&amp;P</oddFooter>
  </headerFooter>
  <rowBreaks count="4" manualBreakCount="4">
    <brk id="38" max="16383" man="1"/>
    <brk id="77" max="9" man="1"/>
    <brk id="122" max="9" man="1"/>
    <brk id="16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Check Box 1">
              <controlPr defaultSize="0" autoFill="0" autoLine="0" autoPict="0">
                <anchor moveWithCells="1">
                  <from>
                    <xdr:col>0</xdr:col>
                    <xdr:colOff>19050</xdr:colOff>
                    <xdr:row>11</xdr:row>
                    <xdr:rowOff>238125</xdr:rowOff>
                  </from>
                  <to>
                    <xdr:col>1</xdr:col>
                    <xdr:colOff>9525</xdr:colOff>
                    <xdr:row>13</xdr:row>
                    <xdr:rowOff>9525</xdr:rowOff>
                  </to>
                </anchor>
              </controlPr>
            </control>
          </mc:Choice>
        </mc:AlternateContent>
        <mc:AlternateContent xmlns:mc="http://schemas.openxmlformats.org/markup-compatibility/2006">
          <mc:Choice Requires="x14">
            <control shapeId="111618" r:id="rId5" name="Check Box 2">
              <controlPr defaultSize="0" autoFill="0" autoLine="0" autoPict="0">
                <anchor moveWithCells="1">
                  <from>
                    <xdr:col>0</xdr:col>
                    <xdr:colOff>19050</xdr:colOff>
                    <xdr:row>13</xdr:row>
                    <xdr:rowOff>0</xdr:rowOff>
                  </from>
                  <to>
                    <xdr:col>1</xdr:col>
                    <xdr:colOff>9525</xdr:colOff>
                    <xdr:row>14</xdr:row>
                    <xdr:rowOff>9525</xdr:rowOff>
                  </to>
                </anchor>
              </controlPr>
            </control>
          </mc:Choice>
        </mc:AlternateContent>
        <mc:AlternateContent xmlns:mc="http://schemas.openxmlformats.org/markup-compatibility/2006">
          <mc:Choice Requires="x14">
            <control shapeId="111619" r:id="rId6" name="Check Box 3">
              <controlPr defaultSize="0" autoFill="0" autoLine="0" autoPict="0">
                <anchor moveWithCells="1">
                  <from>
                    <xdr:col>3</xdr:col>
                    <xdr:colOff>19050</xdr:colOff>
                    <xdr:row>16</xdr:row>
                    <xdr:rowOff>0</xdr:rowOff>
                  </from>
                  <to>
                    <xdr:col>4</xdr:col>
                    <xdr:colOff>28575</xdr:colOff>
                    <xdr:row>17</xdr:row>
                    <xdr:rowOff>9525</xdr:rowOff>
                  </to>
                </anchor>
              </controlPr>
            </control>
          </mc:Choice>
        </mc:AlternateContent>
        <mc:AlternateContent xmlns:mc="http://schemas.openxmlformats.org/markup-compatibility/2006">
          <mc:Choice Requires="x14">
            <control shapeId="111620" r:id="rId7" name="Check Box 4">
              <controlPr defaultSize="0" autoFill="0" autoLine="0" autoPict="0">
                <anchor moveWithCells="1">
                  <from>
                    <xdr:col>3</xdr:col>
                    <xdr:colOff>19050</xdr:colOff>
                    <xdr:row>17</xdr:row>
                    <xdr:rowOff>0</xdr:rowOff>
                  </from>
                  <to>
                    <xdr:col>4</xdr:col>
                    <xdr:colOff>28575</xdr:colOff>
                    <xdr:row>18</xdr:row>
                    <xdr:rowOff>9525</xdr:rowOff>
                  </to>
                </anchor>
              </controlPr>
            </control>
          </mc:Choice>
        </mc:AlternateContent>
        <mc:AlternateContent xmlns:mc="http://schemas.openxmlformats.org/markup-compatibility/2006">
          <mc:Choice Requires="x14">
            <control shapeId="111621" r:id="rId8" name="Check Box 5">
              <controlPr defaultSize="0" autoFill="0" autoLine="0" autoPict="0">
                <anchor moveWithCells="1">
                  <from>
                    <xdr:col>2</xdr:col>
                    <xdr:colOff>19050</xdr:colOff>
                    <xdr:row>55</xdr:row>
                    <xdr:rowOff>0</xdr:rowOff>
                  </from>
                  <to>
                    <xdr:col>3</xdr:col>
                    <xdr:colOff>28575</xdr:colOff>
                    <xdr:row>56</xdr:row>
                    <xdr:rowOff>9525</xdr:rowOff>
                  </to>
                </anchor>
              </controlPr>
            </control>
          </mc:Choice>
        </mc:AlternateContent>
        <mc:AlternateContent xmlns:mc="http://schemas.openxmlformats.org/markup-compatibility/2006">
          <mc:Choice Requires="x14">
            <control shapeId="111622" r:id="rId9" name="Check Box 6">
              <controlPr defaultSize="0" autoFill="0" autoLine="0" autoPict="0">
                <anchor moveWithCells="1">
                  <from>
                    <xdr:col>2</xdr:col>
                    <xdr:colOff>19050</xdr:colOff>
                    <xdr:row>56</xdr:row>
                    <xdr:rowOff>0</xdr:rowOff>
                  </from>
                  <to>
                    <xdr:col>3</xdr:col>
                    <xdr:colOff>28575</xdr:colOff>
                    <xdr:row>57</xdr:row>
                    <xdr:rowOff>9525</xdr:rowOff>
                  </to>
                </anchor>
              </controlPr>
            </control>
          </mc:Choice>
        </mc:AlternateContent>
        <mc:AlternateContent xmlns:mc="http://schemas.openxmlformats.org/markup-compatibility/2006">
          <mc:Choice Requires="x14">
            <control shapeId="111623" r:id="rId10" name="Check Box 7">
              <controlPr defaultSize="0" autoFill="0" autoLine="0" autoPict="0">
                <anchor moveWithCells="1">
                  <from>
                    <xdr:col>2</xdr:col>
                    <xdr:colOff>19050</xdr:colOff>
                    <xdr:row>59</xdr:row>
                    <xdr:rowOff>0</xdr:rowOff>
                  </from>
                  <to>
                    <xdr:col>3</xdr:col>
                    <xdr:colOff>28575</xdr:colOff>
                    <xdr:row>60</xdr:row>
                    <xdr:rowOff>9525</xdr:rowOff>
                  </to>
                </anchor>
              </controlPr>
            </control>
          </mc:Choice>
        </mc:AlternateContent>
        <mc:AlternateContent xmlns:mc="http://schemas.openxmlformats.org/markup-compatibility/2006">
          <mc:Choice Requires="x14">
            <control shapeId="111624" r:id="rId11" name="Check Box 8">
              <controlPr defaultSize="0" autoFill="0" autoLine="0" autoPict="0">
                <anchor moveWithCells="1">
                  <from>
                    <xdr:col>2</xdr:col>
                    <xdr:colOff>19050</xdr:colOff>
                    <xdr:row>60</xdr:row>
                    <xdr:rowOff>0</xdr:rowOff>
                  </from>
                  <to>
                    <xdr:col>3</xdr:col>
                    <xdr:colOff>28575</xdr:colOff>
                    <xdr:row>61</xdr:row>
                    <xdr:rowOff>9525</xdr:rowOff>
                  </to>
                </anchor>
              </controlPr>
            </control>
          </mc:Choice>
        </mc:AlternateContent>
        <mc:AlternateContent xmlns:mc="http://schemas.openxmlformats.org/markup-compatibility/2006">
          <mc:Choice Requires="x14">
            <control shapeId="111625" r:id="rId12" name="Check Box 9">
              <controlPr defaultSize="0" autoFill="0" autoLine="0" autoPict="0">
                <anchor moveWithCells="1">
                  <from>
                    <xdr:col>7</xdr:col>
                    <xdr:colOff>952500</xdr:colOff>
                    <xdr:row>61</xdr:row>
                    <xdr:rowOff>228600</xdr:rowOff>
                  </from>
                  <to>
                    <xdr:col>7</xdr:col>
                    <xdr:colOff>1200150</xdr:colOff>
                    <xdr:row>63</xdr:row>
                    <xdr:rowOff>0</xdr:rowOff>
                  </to>
                </anchor>
              </controlPr>
            </control>
          </mc:Choice>
        </mc:AlternateContent>
        <mc:AlternateContent xmlns:mc="http://schemas.openxmlformats.org/markup-compatibility/2006">
          <mc:Choice Requires="x14">
            <control shapeId="111626" r:id="rId13" name="Check Box 10">
              <controlPr defaultSize="0" autoFill="0" autoLine="0" autoPict="0">
                <anchor moveWithCells="1">
                  <from>
                    <xdr:col>8</xdr:col>
                    <xdr:colOff>142875</xdr:colOff>
                    <xdr:row>61</xdr:row>
                    <xdr:rowOff>238125</xdr:rowOff>
                  </from>
                  <to>
                    <xdr:col>8</xdr:col>
                    <xdr:colOff>390525</xdr:colOff>
                    <xdr:row>63</xdr:row>
                    <xdr:rowOff>0</xdr:rowOff>
                  </to>
                </anchor>
              </controlPr>
            </control>
          </mc:Choice>
        </mc:AlternateContent>
        <mc:AlternateContent xmlns:mc="http://schemas.openxmlformats.org/markup-compatibility/2006">
          <mc:Choice Requires="x14">
            <control shapeId="111627" r:id="rId14" name="Check Box 11">
              <controlPr defaultSize="0" autoFill="0" autoLine="0" autoPict="0">
                <anchor moveWithCells="1">
                  <from>
                    <xdr:col>2</xdr:col>
                    <xdr:colOff>19050</xdr:colOff>
                    <xdr:row>67</xdr:row>
                    <xdr:rowOff>0</xdr:rowOff>
                  </from>
                  <to>
                    <xdr:col>3</xdr:col>
                    <xdr:colOff>28575</xdr:colOff>
                    <xdr:row>68</xdr:row>
                    <xdr:rowOff>9525</xdr:rowOff>
                  </to>
                </anchor>
              </controlPr>
            </control>
          </mc:Choice>
        </mc:AlternateContent>
        <mc:AlternateContent xmlns:mc="http://schemas.openxmlformats.org/markup-compatibility/2006">
          <mc:Choice Requires="x14">
            <control shapeId="111628" r:id="rId15" name="Check Box 12">
              <controlPr defaultSize="0" autoFill="0" autoLine="0" autoPict="0">
                <anchor moveWithCells="1">
                  <from>
                    <xdr:col>2</xdr:col>
                    <xdr:colOff>19050</xdr:colOff>
                    <xdr:row>68</xdr:row>
                    <xdr:rowOff>0</xdr:rowOff>
                  </from>
                  <to>
                    <xdr:col>3</xdr:col>
                    <xdr:colOff>28575</xdr:colOff>
                    <xdr:row>69</xdr:row>
                    <xdr:rowOff>9525</xdr:rowOff>
                  </to>
                </anchor>
              </controlPr>
            </control>
          </mc:Choice>
        </mc:AlternateContent>
        <mc:AlternateContent xmlns:mc="http://schemas.openxmlformats.org/markup-compatibility/2006">
          <mc:Choice Requires="x14">
            <control shapeId="111629" r:id="rId16" name="Check Box 13">
              <controlPr defaultSize="0" autoFill="0" autoLine="0" autoPict="0">
                <anchor moveWithCells="1">
                  <from>
                    <xdr:col>2</xdr:col>
                    <xdr:colOff>19050</xdr:colOff>
                    <xdr:row>69</xdr:row>
                    <xdr:rowOff>0</xdr:rowOff>
                  </from>
                  <to>
                    <xdr:col>3</xdr:col>
                    <xdr:colOff>28575</xdr:colOff>
                    <xdr:row>70</xdr:row>
                    <xdr:rowOff>9525</xdr:rowOff>
                  </to>
                </anchor>
              </controlPr>
            </control>
          </mc:Choice>
        </mc:AlternateContent>
        <mc:AlternateContent xmlns:mc="http://schemas.openxmlformats.org/markup-compatibility/2006">
          <mc:Choice Requires="x14">
            <control shapeId="111630" r:id="rId17" name="Check Box 14">
              <controlPr defaultSize="0" autoFill="0" autoLine="0" autoPict="0">
                <anchor moveWithCells="1">
                  <from>
                    <xdr:col>2</xdr:col>
                    <xdr:colOff>19050</xdr:colOff>
                    <xdr:row>70</xdr:row>
                    <xdr:rowOff>0</xdr:rowOff>
                  </from>
                  <to>
                    <xdr:col>3</xdr:col>
                    <xdr:colOff>28575</xdr:colOff>
                    <xdr:row>71</xdr:row>
                    <xdr:rowOff>9525</xdr:rowOff>
                  </to>
                </anchor>
              </controlPr>
            </control>
          </mc:Choice>
        </mc:AlternateContent>
        <mc:AlternateContent xmlns:mc="http://schemas.openxmlformats.org/markup-compatibility/2006">
          <mc:Choice Requires="x14">
            <control shapeId="111631" r:id="rId18" name="Check Box 15">
              <controlPr defaultSize="0" autoFill="0" autoLine="0" autoPict="0">
                <anchor moveWithCells="1">
                  <from>
                    <xdr:col>2</xdr:col>
                    <xdr:colOff>19050</xdr:colOff>
                    <xdr:row>71</xdr:row>
                    <xdr:rowOff>0</xdr:rowOff>
                  </from>
                  <to>
                    <xdr:col>3</xdr:col>
                    <xdr:colOff>28575</xdr:colOff>
                    <xdr:row>72</xdr:row>
                    <xdr:rowOff>9525</xdr:rowOff>
                  </to>
                </anchor>
              </controlPr>
            </control>
          </mc:Choice>
        </mc:AlternateContent>
        <mc:AlternateContent xmlns:mc="http://schemas.openxmlformats.org/markup-compatibility/2006">
          <mc:Choice Requires="x14">
            <control shapeId="111632" r:id="rId19" name="Check Box 16">
              <controlPr defaultSize="0" autoFill="0" autoLine="0" autoPict="0">
                <anchor moveWithCells="1">
                  <from>
                    <xdr:col>2</xdr:col>
                    <xdr:colOff>19050</xdr:colOff>
                    <xdr:row>72</xdr:row>
                    <xdr:rowOff>0</xdr:rowOff>
                  </from>
                  <to>
                    <xdr:col>3</xdr:col>
                    <xdr:colOff>28575</xdr:colOff>
                    <xdr:row>73</xdr:row>
                    <xdr:rowOff>9525</xdr:rowOff>
                  </to>
                </anchor>
              </controlPr>
            </control>
          </mc:Choice>
        </mc:AlternateContent>
        <mc:AlternateContent xmlns:mc="http://schemas.openxmlformats.org/markup-compatibility/2006">
          <mc:Choice Requires="x14">
            <control shapeId="111633" r:id="rId20" name="Check Box 17">
              <controlPr defaultSize="0" autoFill="0" autoLine="0" autoPict="0">
                <anchor moveWithCells="1">
                  <from>
                    <xdr:col>2</xdr:col>
                    <xdr:colOff>19050</xdr:colOff>
                    <xdr:row>73</xdr:row>
                    <xdr:rowOff>0</xdr:rowOff>
                  </from>
                  <to>
                    <xdr:col>3</xdr:col>
                    <xdr:colOff>28575</xdr:colOff>
                    <xdr:row>74</xdr:row>
                    <xdr:rowOff>9525</xdr:rowOff>
                  </to>
                </anchor>
              </controlPr>
            </control>
          </mc:Choice>
        </mc:AlternateContent>
        <mc:AlternateContent xmlns:mc="http://schemas.openxmlformats.org/markup-compatibility/2006">
          <mc:Choice Requires="x14">
            <control shapeId="111634" r:id="rId21" name="Check Box 18">
              <controlPr defaultSize="0" autoFill="0" autoLine="0" autoPict="0">
                <anchor moveWithCells="1">
                  <from>
                    <xdr:col>2</xdr:col>
                    <xdr:colOff>19050</xdr:colOff>
                    <xdr:row>74</xdr:row>
                    <xdr:rowOff>0</xdr:rowOff>
                  </from>
                  <to>
                    <xdr:col>3</xdr:col>
                    <xdr:colOff>28575</xdr:colOff>
                    <xdr:row>75</xdr:row>
                    <xdr:rowOff>9525</xdr:rowOff>
                  </to>
                </anchor>
              </controlPr>
            </control>
          </mc:Choice>
        </mc:AlternateContent>
        <mc:AlternateContent xmlns:mc="http://schemas.openxmlformats.org/markup-compatibility/2006">
          <mc:Choice Requires="x14">
            <control shapeId="111635" r:id="rId22" name="Check Box 19">
              <controlPr defaultSize="0" autoFill="0" autoLine="0" autoPict="0">
                <anchor moveWithCells="1">
                  <from>
                    <xdr:col>2</xdr:col>
                    <xdr:colOff>19050</xdr:colOff>
                    <xdr:row>75</xdr:row>
                    <xdr:rowOff>0</xdr:rowOff>
                  </from>
                  <to>
                    <xdr:col>3</xdr:col>
                    <xdr:colOff>28575</xdr:colOff>
                    <xdr:row>76</xdr:row>
                    <xdr:rowOff>9525</xdr:rowOff>
                  </to>
                </anchor>
              </controlPr>
            </control>
          </mc:Choice>
        </mc:AlternateContent>
        <mc:AlternateContent xmlns:mc="http://schemas.openxmlformats.org/markup-compatibility/2006">
          <mc:Choice Requires="x14">
            <control shapeId="111636" r:id="rId23" name="Check Box 20">
              <controlPr defaultSize="0" autoFill="0" autoLine="0" autoPict="0">
                <anchor moveWithCells="1">
                  <from>
                    <xdr:col>6</xdr:col>
                    <xdr:colOff>0</xdr:colOff>
                    <xdr:row>82</xdr:row>
                    <xdr:rowOff>0</xdr:rowOff>
                  </from>
                  <to>
                    <xdr:col>6</xdr:col>
                    <xdr:colOff>571500</xdr:colOff>
                    <xdr:row>82</xdr:row>
                    <xdr:rowOff>209550</xdr:rowOff>
                  </to>
                </anchor>
              </controlPr>
            </control>
          </mc:Choice>
        </mc:AlternateContent>
        <mc:AlternateContent xmlns:mc="http://schemas.openxmlformats.org/markup-compatibility/2006">
          <mc:Choice Requires="x14">
            <control shapeId="111637" r:id="rId24" name="Check Box 21">
              <controlPr defaultSize="0" autoFill="0" autoLine="0" autoPict="0">
                <anchor moveWithCells="1">
                  <from>
                    <xdr:col>7</xdr:col>
                    <xdr:colOff>361950</xdr:colOff>
                    <xdr:row>81</xdr:row>
                    <xdr:rowOff>200025</xdr:rowOff>
                  </from>
                  <to>
                    <xdr:col>7</xdr:col>
                    <xdr:colOff>895350</xdr:colOff>
                    <xdr:row>83</xdr:row>
                    <xdr:rowOff>9525</xdr:rowOff>
                  </to>
                </anchor>
              </controlPr>
            </control>
          </mc:Choice>
        </mc:AlternateContent>
        <mc:AlternateContent xmlns:mc="http://schemas.openxmlformats.org/markup-compatibility/2006">
          <mc:Choice Requires="x14">
            <control shapeId="111638" r:id="rId25" name="Check Box 22">
              <controlPr defaultSize="0" autoFill="0" autoLine="0" autoPict="0">
                <anchor moveWithCells="1">
                  <from>
                    <xdr:col>2</xdr:col>
                    <xdr:colOff>19050</xdr:colOff>
                    <xdr:row>87</xdr:row>
                    <xdr:rowOff>0</xdr:rowOff>
                  </from>
                  <to>
                    <xdr:col>3</xdr:col>
                    <xdr:colOff>28575</xdr:colOff>
                    <xdr:row>88</xdr:row>
                    <xdr:rowOff>9525</xdr:rowOff>
                  </to>
                </anchor>
              </controlPr>
            </control>
          </mc:Choice>
        </mc:AlternateContent>
        <mc:AlternateContent xmlns:mc="http://schemas.openxmlformats.org/markup-compatibility/2006">
          <mc:Choice Requires="x14">
            <control shapeId="111639" r:id="rId26" name="Check Box 23">
              <controlPr defaultSize="0" autoFill="0" autoLine="0" autoPict="0">
                <anchor moveWithCells="1">
                  <from>
                    <xdr:col>2</xdr:col>
                    <xdr:colOff>19050</xdr:colOff>
                    <xdr:row>88</xdr:row>
                    <xdr:rowOff>0</xdr:rowOff>
                  </from>
                  <to>
                    <xdr:col>3</xdr:col>
                    <xdr:colOff>28575</xdr:colOff>
                    <xdr:row>89</xdr:row>
                    <xdr:rowOff>9525</xdr:rowOff>
                  </to>
                </anchor>
              </controlPr>
            </control>
          </mc:Choice>
        </mc:AlternateContent>
        <mc:AlternateContent xmlns:mc="http://schemas.openxmlformats.org/markup-compatibility/2006">
          <mc:Choice Requires="x14">
            <control shapeId="111640" r:id="rId27" name="Check Box 24">
              <controlPr defaultSize="0" autoFill="0" autoLine="0" autoPict="0">
                <anchor moveWithCells="1">
                  <from>
                    <xdr:col>2</xdr:col>
                    <xdr:colOff>19050</xdr:colOff>
                    <xdr:row>89</xdr:row>
                    <xdr:rowOff>0</xdr:rowOff>
                  </from>
                  <to>
                    <xdr:col>3</xdr:col>
                    <xdr:colOff>28575</xdr:colOff>
                    <xdr:row>90</xdr:row>
                    <xdr:rowOff>9525</xdr:rowOff>
                  </to>
                </anchor>
              </controlPr>
            </control>
          </mc:Choice>
        </mc:AlternateContent>
        <mc:AlternateContent xmlns:mc="http://schemas.openxmlformats.org/markup-compatibility/2006">
          <mc:Choice Requires="x14">
            <control shapeId="111641" r:id="rId28" name="Check Box 25">
              <controlPr defaultSize="0" autoFill="0" autoLine="0" autoPict="0">
                <anchor moveWithCells="1">
                  <from>
                    <xdr:col>2</xdr:col>
                    <xdr:colOff>19050</xdr:colOff>
                    <xdr:row>104</xdr:row>
                    <xdr:rowOff>0</xdr:rowOff>
                  </from>
                  <to>
                    <xdr:col>3</xdr:col>
                    <xdr:colOff>28575</xdr:colOff>
                    <xdr:row>105</xdr:row>
                    <xdr:rowOff>9525</xdr:rowOff>
                  </to>
                </anchor>
              </controlPr>
            </control>
          </mc:Choice>
        </mc:AlternateContent>
        <mc:AlternateContent xmlns:mc="http://schemas.openxmlformats.org/markup-compatibility/2006">
          <mc:Choice Requires="x14">
            <control shapeId="111642" r:id="rId29" name="Check Box 26">
              <controlPr defaultSize="0" autoFill="0" autoLine="0" autoPict="0">
                <anchor moveWithCells="1">
                  <from>
                    <xdr:col>2</xdr:col>
                    <xdr:colOff>19050</xdr:colOff>
                    <xdr:row>113</xdr:row>
                    <xdr:rowOff>0</xdr:rowOff>
                  </from>
                  <to>
                    <xdr:col>3</xdr:col>
                    <xdr:colOff>28575</xdr:colOff>
                    <xdr:row>114</xdr:row>
                    <xdr:rowOff>9525</xdr:rowOff>
                  </to>
                </anchor>
              </controlPr>
            </control>
          </mc:Choice>
        </mc:AlternateContent>
        <mc:AlternateContent xmlns:mc="http://schemas.openxmlformats.org/markup-compatibility/2006">
          <mc:Choice Requires="x14">
            <control shapeId="111643" r:id="rId30" name="Check Box 27">
              <controlPr defaultSize="0" autoFill="0" autoLine="0" autoPict="0">
                <anchor moveWithCells="1">
                  <from>
                    <xdr:col>2</xdr:col>
                    <xdr:colOff>19050</xdr:colOff>
                    <xdr:row>126</xdr:row>
                    <xdr:rowOff>0</xdr:rowOff>
                  </from>
                  <to>
                    <xdr:col>3</xdr:col>
                    <xdr:colOff>28575</xdr:colOff>
                    <xdr:row>127</xdr:row>
                    <xdr:rowOff>9525</xdr:rowOff>
                  </to>
                </anchor>
              </controlPr>
            </control>
          </mc:Choice>
        </mc:AlternateContent>
        <mc:AlternateContent xmlns:mc="http://schemas.openxmlformats.org/markup-compatibility/2006">
          <mc:Choice Requires="x14">
            <control shapeId="111644" r:id="rId31" name="Check Box 28">
              <controlPr defaultSize="0" autoFill="0" autoLine="0" autoPict="0">
                <anchor moveWithCells="1">
                  <from>
                    <xdr:col>2</xdr:col>
                    <xdr:colOff>19050</xdr:colOff>
                    <xdr:row>127</xdr:row>
                    <xdr:rowOff>0</xdr:rowOff>
                  </from>
                  <to>
                    <xdr:col>3</xdr:col>
                    <xdr:colOff>28575</xdr:colOff>
                    <xdr:row>128</xdr:row>
                    <xdr:rowOff>9525</xdr:rowOff>
                  </to>
                </anchor>
              </controlPr>
            </control>
          </mc:Choice>
        </mc:AlternateContent>
        <mc:AlternateContent xmlns:mc="http://schemas.openxmlformats.org/markup-compatibility/2006">
          <mc:Choice Requires="x14">
            <control shapeId="111645" r:id="rId32" name="Check Box 29">
              <controlPr defaultSize="0" autoFill="0" autoLine="0" autoPict="0">
                <anchor moveWithCells="1">
                  <from>
                    <xdr:col>6</xdr:col>
                    <xdr:colOff>419100</xdr:colOff>
                    <xdr:row>129</xdr:row>
                    <xdr:rowOff>228600</xdr:rowOff>
                  </from>
                  <to>
                    <xdr:col>7</xdr:col>
                    <xdr:colOff>0</xdr:colOff>
                    <xdr:row>131</xdr:row>
                    <xdr:rowOff>0</xdr:rowOff>
                  </to>
                </anchor>
              </controlPr>
            </control>
          </mc:Choice>
        </mc:AlternateContent>
        <mc:AlternateContent xmlns:mc="http://schemas.openxmlformats.org/markup-compatibility/2006">
          <mc:Choice Requires="x14">
            <control shapeId="111646" r:id="rId33" name="Check Box 30">
              <controlPr defaultSize="0" autoFill="0" autoLine="0" autoPict="0">
                <anchor moveWithCells="1">
                  <from>
                    <xdr:col>6</xdr:col>
                    <xdr:colOff>428625</xdr:colOff>
                    <xdr:row>130</xdr:row>
                    <xdr:rowOff>238125</xdr:rowOff>
                  </from>
                  <to>
                    <xdr:col>7</xdr:col>
                    <xdr:colOff>9525</xdr:colOff>
                    <xdr:row>132</xdr:row>
                    <xdr:rowOff>0</xdr:rowOff>
                  </to>
                </anchor>
              </controlPr>
            </control>
          </mc:Choice>
        </mc:AlternateContent>
        <mc:AlternateContent xmlns:mc="http://schemas.openxmlformats.org/markup-compatibility/2006">
          <mc:Choice Requires="x14">
            <control shapeId="111647" r:id="rId34" name="Check Box 31">
              <controlPr defaultSize="0" autoFill="0" autoLine="0" autoPict="0">
                <anchor moveWithCells="1">
                  <from>
                    <xdr:col>2</xdr:col>
                    <xdr:colOff>19050</xdr:colOff>
                    <xdr:row>139</xdr:row>
                    <xdr:rowOff>0</xdr:rowOff>
                  </from>
                  <to>
                    <xdr:col>3</xdr:col>
                    <xdr:colOff>28575</xdr:colOff>
                    <xdr:row>140</xdr:row>
                    <xdr:rowOff>9525</xdr:rowOff>
                  </to>
                </anchor>
              </controlPr>
            </control>
          </mc:Choice>
        </mc:AlternateContent>
        <mc:AlternateContent xmlns:mc="http://schemas.openxmlformats.org/markup-compatibility/2006">
          <mc:Choice Requires="x14">
            <control shapeId="111648" r:id="rId35" name="Check Box 32">
              <controlPr defaultSize="0" autoFill="0" autoLine="0" autoPict="0">
                <anchor moveWithCells="1">
                  <from>
                    <xdr:col>2</xdr:col>
                    <xdr:colOff>19050</xdr:colOff>
                    <xdr:row>141</xdr:row>
                    <xdr:rowOff>0</xdr:rowOff>
                  </from>
                  <to>
                    <xdr:col>3</xdr:col>
                    <xdr:colOff>28575</xdr:colOff>
                    <xdr:row>142</xdr:row>
                    <xdr:rowOff>9525</xdr:rowOff>
                  </to>
                </anchor>
              </controlPr>
            </control>
          </mc:Choice>
        </mc:AlternateContent>
        <mc:AlternateContent xmlns:mc="http://schemas.openxmlformats.org/markup-compatibility/2006">
          <mc:Choice Requires="x14">
            <control shapeId="111649" r:id="rId36" name="Check Box 33">
              <controlPr defaultSize="0" autoFill="0" autoLine="0" autoPict="0">
                <anchor moveWithCells="1">
                  <from>
                    <xdr:col>2</xdr:col>
                    <xdr:colOff>19050</xdr:colOff>
                    <xdr:row>148</xdr:row>
                    <xdr:rowOff>0</xdr:rowOff>
                  </from>
                  <to>
                    <xdr:col>3</xdr:col>
                    <xdr:colOff>28575</xdr:colOff>
                    <xdr:row>149</xdr:row>
                    <xdr:rowOff>9525</xdr:rowOff>
                  </to>
                </anchor>
              </controlPr>
            </control>
          </mc:Choice>
        </mc:AlternateContent>
        <mc:AlternateContent xmlns:mc="http://schemas.openxmlformats.org/markup-compatibility/2006">
          <mc:Choice Requires="x14">
            <control shapeId="111650" r:id="rId37" name="Check Box 34">
              <controlPr defaultSize="0" autoFill="0" autoLine="0" autoPict="0">
                <anchor moveWithCells="1">
                  <from>
                    <xdr:col>2</xdr:col>
                    <xdr:colOff>19050</xdr:colOff>
                    <xdr:row>150</xdr:row>
                    <xdr:rowOff>0</xdr:rowOff>
                  </from>
                  <to>
                    <xdr:col>3</xdr:col>
                    <xdr:colOff>28575</xdr:colOff>
                    <xdr:row>151</xdr:row>
                    <xdr:rowOff>9525</xdr:rowOff>
                  </to>
                </anchor>
              </controlPr>
            </control>
          </mc:Choice>
        </mc:AlternateContent>
        <mc:AlternateContent xmlns:mc="http://schemas.openxmlformats.org/markup-compatibility/2006">
          <mc:Choice Requires="x14">
            <control shapeId="111651" r:id="rId38" name="Check Box 35">
              <controlPr defaultSize="0" autoFill="0" autoLine="0" autoPict="0">
                <anchor moveWithCells="1">
                  <from>
                    <xdr:col>2</xdr:col>
                    <xdr:colOff>19050</xdr:colOff>
                    <xdr:row>152</xdr:row>
                    <xdr:rowOff>0</xdr:rowOff>
                  </from>
                  <to>
                    <xdr:col>3</xdr:col>
                    <xdr:colOff>28575</xdr:colOff>
                    <xdr:row>153</xdr:row>
                    <xdr:rowOff>9525</xdr:rowOff>
                  </to>
                </anchor>
              </controlPr>
            </control>
          </mc:Choice>
        </mc:AlternateContent>
        <mc:AlternateContent xmlns:mc="http://schemas.openxmlformats.org/markup-compatibility/2006">
          <mc:Choice Requires="x14">
            <control shapeId="111652" r:id="rId39" name="Check Box 36">
              <controlPr defaultSize="0" autoFill="0" autoLine="0" autoPict="0">
                <anchor moveWithCells="1">
                  <from>
                    <xdr:col>2</xdr:col>
                    <xdr:colOff>19050</xdr:colOff>
                    <xdr:row>154</xdr:row>
                    <xdr:rowOff>0</xdr:rowOff>
                  </from>
                  <to>
                    <xdr:col>3</xdr:col>
                    <xdr:colOff>28575</xdr:colOff>
                    <xdr:row>155</xdr:row>
                    <xdr:rowOff>9525</xdr:rowOff>
                  </to>
                </anchor>
              </controlPr>
            </control>
          </mc:Choice>
        </mc:AlternateContent>
        <mc:AlternateContent xmlns:mc="http://schemas.openxmlformats.org/markup-compatibility/2006">
          <mc:Choice Requires="x14">
            <control shapeId="111653" r:id="rId40" name="Check Box 37">
              <controlPr defaultSize="0" autoFill="0" autoLine="0" autoPict="0">
                <anchor moveWithCells="1">
                  <from>
                    <xdr:col>2</xdr:col>
                    <xdr:colOff>19050</xdr:colOff>
                    <xdr:row>156</xdr:row>
                    <xdr:rowOff>0</xdr:rowOff>
                  </from>
                  <to>
                    <xdr:col>3</xdr:col>
                    <xdr:colOff>28575</xdr:colOff>
                    <xdr:row>157</xdr:row>
                    <xdr:rowOff>9525</xdr:rowOff>
                  </to>
                </anchor>
              </controlPr>
            </control>
          </mc:Choice>
        </mc:AlternateContent>
        <mc:AlternateContent xmlns:mc="http://schemas.openxmlformats.org/markup-compatibility/2006">
          <mc:Choice Requires="x14">
            <control shapeId="111654" r:id="rId41" name="Check Box 38">
              <controlPr defaultSize="0" autoFill="0" autoLine="0" autoPict="0">
                <anchor moveWithCells="1">
                  <from>
                    <xdr:col>3</xdr:col>
                    <xdr:colOff>19050</xdr:colOff>
                    <xdr:row>157</xdr:row>
                    <xdr:rowOff>0</xdr:rowOff>
                  </from>
                  <to>
                    <xdr:col>4</xdr:col>
                    <xdr:colOff>28575</xdr:colOff>
                    <xdr:row>158</xdr:row>
                    <xdr:rowOff>9525</xdr:rowOff>
                  </to>
                </anchor>
              </controlPr>
            </control>
          </mc:Choice>
        </mc:AlternateContent>
        <mc:AlternateContent xmlns:mc="http://schemas.openxmlformats.org/markup-compatibility/2006">
          <mc:Choice Requires="x14">
            <control shapeId="111655" r:id="rId42" name="Check Box 39">
              <controlPr defaultSize="0" autoFill="0" autoLine="0" autoPict="0">
                <anchor moveWithCells="1">
                  <from>
                    <xdr:col>3</xdr:col>
                    <xdr:colOff>19050</xdr:colOff>
                    <xdr:row>158</xdr:row>
                    <xdr:rowOff>0</xdr:rowOff>
                  </from>
                  <to>
                    <xdr:col>4</xdr:col>
                    <xdr:colOff>28575</xdr:colOff>
                    <xdr:row>159</xdr:row>
                    <xdr:rowOff>9525</xdr:rowOff>
                  </to>
                </anchor>
              </controlPr>
            </control>
          </mc:Choice>
        </mc:AlternateContent>
        <mc:AlternateContent xmlns:mc="http://schemas.openxmlformats.org/markup-compatibility/2006">
          <mc:Choice Requires="x14">
            <control shapeId="111656" r:id="rId43" name="Check Box 40">
              <controlPr defaultSize="0" autoFill="0" autoLine="0" autoPict="0">
                <anchor moveWithCells="1">
                  <from>
                    <xdr:col>2</xdr:col>
                    <xdr:colOff>19050</xdr:colOff>
                    <xdr:row>159</xdr:row>
                    <xdr:rowOff>0</xdr:rowOff>
                  </from>
                  <to>
                    <xdr:col>3</xdr:col>
                    <xdr:colOff>28575</xdr:colOff>
                    <xdr:row>160</xdr:row>
                    <xdr:rowOff>9525</xdr:rowOff>
                  </to>
                </anchor>
              </controlPr>
            </control>
          </mc:Choice>
        </mc:AlternateContent>
        <mc:AlternateContent xmlns:mc="http://schemas.openxmlformats.org/markup-compatibility/2006">
          <mc:Choice Requires="x14">
            <control shapeId="111657" r:id="rId44" name="Check Box 41">
              <controlPr defaultSize="0" autoFill="0" autoLine="0" autoPict="0">
                <anchor moveWithCells="1">
                  <from>
                    <xdr:col>2</xdr:col>
                    <xdr:colOff>19050</xdr:colOff>
                    <xdr:row>165</xdr:row>
                    <xdr:rowOff>0</xdr:rowOff>
                  </from>
                  <to>
                    <xdr:col>3</xdr:col>
                    <xdr:colOff>28575</xdr:colOff>
                    <xdr:row>166</xdr:row>
                    <xdr:rowOff>9525</xdr:rowOff>
                  </to>
                </anchor>
              </controlPr>
            </control>
          </mc:Choice>
        </mc:AlternateContent>
        <mc:AlternateContent xmlns:mc="http://schemas.openxmlformats.org/markup-compatibility/2006">
          <mc:Choice Requires="x14">
            <control shapeId="111658" r:id="rId45" name="Check Box 42">
              <controlPr defaultSize="0" autoFill="0" autoLine="0" autoPict="0">
                <anchor moveWithCells="1">
                  <from>
                    <xdr:col>6</xdr:col>
                    <xdr:colOff>581025</xdr:colOff>
                    <xdr:row>167</xdr:row>
                    <xdr:rowOff>209550</xdr:rowOff>
                  </from>
                  <to>
                    <xdr:col>7</xdr:col>
                    <xdr:colOff>161925</xdr:colOff>
                    <xdr:row>169</xdr:row>
                    <xdr:rowOff>0</xdr:rowOff>
                  </to>
                </anchor>
              </controlPr>
            </control>
          </mc:Choice>
        </mc:AlternateContent>
        <mc:AlternateContent xmlns:mc="http://schemas.openxmlformats.org/markup-compatibility/2006">
          <mc:Choice Requires="x14">
            <control shapeId="111659" r:id="rId46" name="Check Box 43">
              <controlPr defaultSize="0" autoFill="0" autoLine="0" autoPict="0">
                <anchor moveWithCells="1">
                  <from>
                    <xdr:col>3</xdr:col>
                    <xdr:colOff>0</xdr:colOff>
                    <xdr:row>168</xdr:row>
                    <xdr:rowOff>219075</xdr:rowOff>
                  </from>
                  <to>
                    <xdr:col>4</xdr:col>
                    <xdr:colOff>0</xdr:colOff>
                    <xdr:row>170</xdr:row>
                    <xdr:rowOff>9525</xdr:rowOff>
                  </to>
                </anchor>
              </controlPr>
            </control>
          </mc:Choice>
        </mc:AlternateContent>
        <mc:AlternateContent xmlns:mc="http://schemas.openxmlformats.org/markup-compatibility/2006">
          <mc:Choice Requires="x14">
            <control shapeId="111660" r:id="rId47" name="Check Box 44">
              <controlPr defaultSize="0" autoFill="0" autoLine="0" autoPict="0">
                <anchor moveWithCells="1">
                  <from>
                    <xdr:col>6</xdr:col>
                    <xdr:colOff>0</xdr:colOff>
                    <xdr:row>168</xdr:row>
                    <xdr:rowOff>219075</xdr:rowOff>
                  </from>
                  <to>
                    <xdr:col>6</xdr:col>
                    <xdr:colOff>247650</xdr:colOff>
                    <xdr:row>170</xdr:row>
                    <xdr:rowOff>9525</xdr:rowOff>
                  </to>
                </anchor>
              </controlPr>
            </control>
          </mc:Choice>
        </mc:AlternateContent>
        <mc:AlternateContent xmlns:mc="http://schemas.openxmlformats.org/markup-compatibility/2006">
          <mc:Choice Requires="x14">
            <control shapeId="111661" r:id="rId48" name="Check Box 45">
              <controlPr defaultSize="0" autoFill="0" autoLine="0" autoPict="0">
                <anchor moveWithCells="1">
                  <from>
                    <xdr:col>2</xdr:col>
                    <xdr:colOff>19050</xdr:colOff>
                    <xdr:row>173</xdr:row>
                    <xdr:rowOff>0</xdr:rowOff>
                  </from>
                  <to>
                    <xdr:col>3</xdr:col>
                    <xdr:colOff>28575</xdr:colOff>
                    <xdr:row>174</xdr:row>
                    <xdr:rowOff>9525</xdr:rowOff>
                  </to>
                </anchor>
              </controlPr>
            </control>
          </mc:Choice>
        </mc:AlternateContent>
        <mc:AlternateContent xmlns:mc="http://schemas.openxmlformats.org/markup-compatibility/2006">
          <mc:Choice Requires="x14">
            <control shapeId="111662" r:id="rId49" name="Check Box 46">
              <controlPr defaultSize="0" autoFill="0" autoLine="0" autoPict="0">
                <anchor moveWithCells="1">
                  <from>
                    <xdr:col>2</xdr:col>
                    <xdr:colOff>19050</xdr:colOff>
                    <xdr:row>174</xdr:row>
                    <xdr:rowOff>123825</xdr:rowOff>
                  </from>
                  <to>
                    <xdr:col>3</xdr:col>
                    <xdr:colOff>28575</xdr:colOff>
                    <xdr:row>174</xdr:row>
                    <xdr:rowOff>371475</xdr:rowOff>
                  </to>
                </anchor>
              </controlPr>
            </control>
          </mc:Choice>
        </mc:AlternateContent>
        <mc:AlternateContent xmlns:mc="http://schemas.openxmlformats.org/markup-compatibility/2006">
          <mc:Choice Requires="x14">
            <control shapeId="111663" r:id="rId50" name="Check Box 47">
              <controlPr defaultSize="0" autoFill="0" autoLine="0" autoPict="0">
                <anchor moveWithCells="1">
                  <from>
                    <xdr:col>2</xdr:col>
                    <xdr:colOff>19050</xdr:colOff>
                    <xdr:row>176</xdr:row>
                    <xdr:rowOff>0</xdr:rowOff>
                  </from>
                  <to>
                    <xdr:col>3</xdr:col>
                    <xdr:colOff>28575</xdr:colOff>
                    <xdr:row>177</xdr:row>
                    <xdr:rowOff>9525</xdr:rowOff>
                  </to>
                </anchor>
              </controlPr>
            </control>
          </mc:Choice>
        </mc:AlternateContent>
        <mc:AlternateContent xmlns:mc="http://schemas.openxmlformats.org/markup-compatibility/2006">
          <mc:Choice Requires="x14">
            <control shapeId="111664" r:id="rId51" name="Check Box 48">
              <controlPr defaultSize="0" autoFill="0" autoLine="0" autoPict="0">
                <anchor moveWithCells="1">
                  <from>
                    <xdr:col>2</xdr:col>
                    <xdr:colOff>19050</xdr:colOff>
                    <xdr:row>178</xdr:row>
                    <xdr:rowOff>190500</xdr:rowOff>
                  </from>
                  <to>
                    <xdr:col>3</xdr:col>
                    <xdr:colOff>28575</xdr:colOff>
                    <xdr:row>179</xdr:row>
                    <xdr:rowOff>123825</xdr:rowOff>
                  </to>
                </anchor>
              </controlPr>
            </control>
          </mc:Choice>
        </mc:AlternateContent>
        <mc:AlternateContent xmlns:mc="http://schemas.openxmlformats.org/markup-compatibility/2006">
          <mc:Choice Requires="x14">
            <control shapeId="111665" r:id="rId52" name="Check Box 49">
              <controlPr defaultSize="0" autoFill="0" autoLine="0" autoPict="0">
                <anchor moveWithCells="1">
                  <from>
                    <xdr:col>3</xdr:col>
                    <xdr:colOff>19050</xdr:colOff>
                    <xdr:row>184</xdr:row>
                    <xdr:rowOff>95250</xdr:rowOff>
                  </from>
                  <to>
                    <xdr:col>4</xdr:col>
                    <xdr:colOff>28575</xdr:colOff>
                    <xdr:row>185</xdr:row>
                    <xdr:rowOff>104775</xdr:rowOff>
                  </to>
                </anchor>
              </controlPr>
            </control>
          </mc:Choice>
        </mc:AlternateContent>
        <mc:AlternateContent xmlns:mc="http://schemas.openxmlformats.org/markup-compatibility/2006">
          <mc:Choice Requires="x14">
            <control shapeId="111666" r:id="rId53" name="Check Box 50">
              <controlPr defaultSize="0" autoFill="0" autoLine="0" autoPict="0">
                <anchor moveWithCells="1">
                  <from>
                    <xdr:col>3</xdr:col>
                    <xdr:colOff>19050</xdr:colOff>
                    <xdr:row>188</xdr:row>
                    <xdr:rowOff>0</xdr:rowOff>
                  </from>
                  <to>
                    <xdr:col>4</xdr:col>
                    <xdr:colOff>28575</xdr:colOff>
                    <xdr:row>189</xdr:row>
                    <xdr:rowOff>9525</xdr:rowOff>
                  </to>
                </anchor>
              </controlPr>
            </control>
          </mc:Choice>
        </mc:AlternateContent>
        <mc:AlternateContent xmlns:mc="http://schemas.openxmlformats.org/markup-compatibility/2006">
          <mc:Choice Requires="x14">
            <control shapeId="111667" r:id="rId54" name="Check Box 51">
              <controlPr defaultSize="0" autoFill="0" autoLine="0" autoPict="0">
                <anchor moveWithCells="1">
                  <from>
                    <xdr:col>3</xdr:col>
                    <xdr:colOff>19050</xdr:colOff>
                    <xdr:row>189</xdr:row>
                    <xdr:rowOff>0</xdr:rowOff>
                  </from>
                  <to>
                    <xdr:col>4</xdr:col>
                    <xdr:colOff>28575</xdr:colOff>
                    <xdr:row>190</xdr:row>
                    <xdr:rowOff>9525</xdr:rowOff>
                  </to>
                </anchor>
              </controlPr>
            </control>
          </mc:Choice>
        </mc:AlternateContent>
        <mc:AlternateContent xmlns:mc="http://schemas.openxmlformats.org/markup-compatibility/2006">
          <mc:Choice Requires="x14">
            <control shapeId="111668" r:id="rId55" name="Check Box 52">
              <controlPr defaultSize="0" autoFill="0" autoLine="0" autoPict="0">
                <anchor moveWithCells="1">
                  <from>
                    <xdr:col>3</xdr:col>
                    <xdr:colOff>19050</xdr:colOff>
                    <xdr:row>190</xdr:row>
                    <xdr:rowOff>0</xdr:rowOff>
                  </from>
                  <to>
                    <xdr:col>4</xdr:col>
                    <xdr:colOff>28575</xdr:colOff>
                    <xdr:row>191</xdr:row>
                    <xdr:rowOff>9525</xdr:rowOff>
                  </to>
                </anchor>
              </controlPr>
            </control>
          </mc:Choice>
        </mc:AlternateContent>
        <mc:AlternateContent xmlns:mc="http://schemas.openxmlformats.org/markup-compatibility/2006">
          <mc:Choice Requires="x14">
            <control shapeId="111669" r:id="rId56" name="Check Box 53">
              <controlPr defaultSize="0" autoFill="0" autoLine="0" autoPict="0">
                <anchor moveWithCells="1">
                  <from>
                    <xdr:col>3</xdr:col>
                    <xdr:colOff>19050</xdr:colOff>
                    <xdr:row>191</xdr:row>
                    <xdr:rowOff>0</xdr:rowOff>
                  </from>
                  <to>
                    <xdr:col>4</xdr:col>
                    <xdr:colOff>28575</xdr:colOff>
                    <xdr:row>192</xdr:row>
                    <xdr:rowOff>9525</xdr:rowOff>
                  </to>
                </anchor>
              </controlPr>
            </control>
          </mc:Choice>
        </mc:AlternateContent>
        <mc:AlternateContent xmlns:mc="http://schemas.openxmlformats.org/markup-compatibility/2006">
          <mc:Choice Requires="x14">
            <control shapeId="111670" r:id="rId57" name="Check Box 54">
              <controlPr defaultSize="0" autoFill="0" autoLine="0" autoPict="0">
                <anchor moveWithCells="1">
                  <from>
                    <xdr:col>3</xdr:col>
                    <xdr:colOff>19050</xdr:colOff>
                    <xdr:row>192</xdr:row>
                    <xdr:rowOff>0</xdr:rowOff>
                  </from>
                  <to>
                    <xdr:col>4</xdr:col>
                    <xdr:colOff>28575</xdr:colOff>
                    <xdr:row>193</xdr:row>
                    <xdr:rowOff>9525</xdr:rowOff>
                  </to>
                </anchor>
              </controlPr>
            </control>
          </mc:Choice>
        </mc:AlternateContent>
        <mc:AlternateContent xmlns:mc="http://schemas.openxmlformats.org/markup-compatibility/2006">
          <mc:Choice Requires="x14">
            <control shapeId="111671" r:id="rId58" name="Check Box 55">
              <controlPr defaultSize="0" autoFill="0" autoLine="0" autoPict="0">
                <anchor moveWithCells="1">
                  <from>
                    <xdr:col>3</xdr:col>
                    <xdr:colOff>19050</xdr:colOff>
                    <xdr:row>193</xdr:row>
                    <xdr:rowOff>0</xdr:rowOff>
                  </from>
                  <to>
                    <xdr:col>4</xdr:col>
                    <xdr:colOff>28575</xdr:colOff>
                    <xdr:row>194</xdr:row>
                    <xdr:rowOff>9525</xdr:rowOff>
                  </to>
                </anchor>
              </controlPr>
            </control>
          </mc:Choice>
        </mc:AlternateContent>
        <mc:AlternateContent xmlns:mc="http://schemas.openxmlformats.org/markup-compatibility/2006">
          <mc:Choice Requires="x14">
            <control shapeId="111672" r:id="rId59" name="Check Box 56">
              <controlPr defaultSize="0" autoFill="0" autoLine="0" autoPict="0">
                <anchor moveWithCells="1">
                  <from>
                    <xdr:col>9</xdr:col>
                    <xdr:colOff>19050</xdr:colOff>
                    <xdr:row>97</xdr:row>
                    <xdr:rowOff>0</xdr:rowOff>
                  </from>
                  <to>
                    <xdr:col>9</xdr:col>
                    <xdr:colOff>266700</xdr:colOff>
                    <xdr:row>98</xdr:row>
                    <xdr:rowOff>9525</xdr:rowOff>
                  </to>
                </anchor>
              </controlPr>
            </control>
          </mc:Choice>
        </mc:AlternateContent>
        <mc:AlternateContent xmlns:mc="http://schemas.openxmlformats.org/markup-compatibility/2006">
          <mc:Choice Requires="x14">
            <control shapeId="111673" r:id="rId60" name="Check Box 57">
              <controlPr defaultSize="0" autoFill="0" autoLine="0" autoPict="0">
                <anchor moveWithCells="1">
                  <from>
                    <xdr:col>2</xdr:col>
                    <xdr:colOff>9525</xdr:colOff>
                    <xdr:row>169</xdr:row>
                    <xdr:rowOff>219075</xdr:rowOff>
                  </from>
                  <to>
                    <xdr:col>3</xdr:col>
                    <xdr:colOff>19050</xdr:colOff>
                    <xdr:row>171</xdr:row>
                    <xdr:rowOff>0</xdr:rowOff>
                  </to>
                </anchor>
              </controlPr>
            </control>
          </mc:Choice>
        </mc:AlternateContent>
        <mc:AlternateContent xmlns:mc="http://schemas.openxmlformats.org/markup-compatibility/2006">
          <mc:Choice Requires="x14">
            <control shapeId="111674" r:id="rId61" name="Check Box 58">
              <controlPr defaultSize="0" autoFill="0" autoLine="0" autoPict="0">
                <anchor moveWithCells="1">
                  <from>
                    <xdr:col>2</xdr:col>
                    <xdr:colOff>19050</xdr:colOff>
                    <xdr:row>160</xdr:row>
                    <xdr:rowOff>0</xdr:rowOff>
                  </from>
                  <to>
                    <xdr:col>3</xdr:col>
                    <xdr:colOff>28575</xdr:colOff>
                    <xdr:row>161</xdr:row>
                    <xdr:rowOff>9525</xdr:rowOff>
                  </to>
                </anchor>
              </controlPr>
            </control>
          </mc:Choice>
        </mc:AlternateContent>
        <mc:AlternateContent xmlns:mc="http://schemas.openxmlformats.org/markup-compatibility/2006">
          <mc:Choice Requires="x14">
            <control shapeId="111675" r:id="rId62" name="Check Box 59">
              <controlPr defaultSize="0" autoFill="0" autoLine="0" autoPict="0">
                <anchor moveWithCells="1">
                  <from>
                    <xdr:col>5</xdr:col>
                    <xdr:colOff>228600</xdr:colOff>
                    <xdr:row>166</xdr:row>
                    <xdr:rowOff>228600</xdr:rowOff>
                  </from>
                  <to>
                    <xdr:col>6</xdr:col>
                    <xdr:colOff>180975</xdr:colOff>
                    <xdr:row>168</xdr:row>
                    <xdr:rowOff>0</xdr:rowOff>
                  </to>
                </anchor>
              </controlPr>
            </control>
          </mc:Choice>
        </mc:AlternateContent>
        <mc:AlternateContent xmlns:mc="http://schemas.openxmlformats.org/markup-compatibility/2006">
          <mc:Choice Requires="x14">
            <control shapeId="111676" r:id="rId63" name="Check Box 60">
              <controlPr defaultSize="0" autoFill="0" autoLine="0" autoPict="0">
                <anchor moveWithCells="1">
                  <from>
                    <xdr:col>7</xdr:col>
                    <xdr:colOff>685800</xdr:colOff>
                    <xdr:row>166</xdr:row>
                    <xdr:rowOff>238125</xdr:rowOff>
                  </from>
                  <to>
                    <xdr:col>7</xdr:col>
                    <xdr:colOff>923925</xdr:colOff>
                    <xdr:row>168</xdr:row>
                    <xdr:rowOff>9525</xdr:rowOff>
                  </to>
                </anchor>
              </controlPr>
            </control>
          </mc:Choice>
        </mc:AlternateContent>
        <mc:AlternateContent xmlns:mc="http://schemas.openxmlformats.org/markup-compatibility/2006">
          <mc:Choice Requires="x14">
            <control shapeId="111677" r:id="rId64" name="Check Box 61">
              <controlPr defaultSize="0" autoFill="0" autoLine="0" autoPict="0">
                <anchor moveWithCells="1">
                  <from>
                    <xdr:col>3</xdr:col>
                    <xdr:colOff>0</xdr:colOff>
                    <xdr:row>167</xdr:row>
                    <xdr:rowOff>219075</xdr:rowOff>
                  </from>
                  <to>
                    <xdr:col>4</xdr:col>
                    <xdr:colOff>0</xdr:colOff>
                    <xdr:row>169</xdr:row>
                    <xdr:rowOff>9525</xdr:rowOff>
                  </to>
                </anchor>
              </controlPr>
            </control>
          </mc:Choice>
        </mc:AlternateContent>
        <mc:AlternateContent xmlns:mc="http://schemas.openxmlformats.org/markup-compatibility/2006">
          <mc:Choice Requires="x14">
            <control shapeId="111678" r:id="rId65" name="Check Box 62">
              <controlPr defaultSize="0" autoFill="0" autoLine="0" autoPict="0">
                <anchor moveWithCells="1">
                  <from>
                    <xdr:col>7</xdr:col>
                    <xdr:colOff>361950</xdr:colOff>
                    <xdr:row>85</xdr:row>
                    <xdr:rowOff>0</xdr:rowOff>
                  </from>
                  <to>
                    <xdr:col>7</xdr:col>
                    <xdr:colOff>895350</xdr:colOff>
                    <xdr:row>86</xdr:row>
                    <xdr:rowOff>0</xdr:rowOff>
                  </to>
                </anchor>
              </controlPr>
            </control>
          </mc:Choice>
        </mc:AlternateContent>
        <mc:AlternateContent xmlns:mc="http://schemas.openxmlformats.org/markup-compatibility/2006">
          <mc:Choice Requires="x14">
            <control shapeId="111679" r:id="rId66" name="Check Box 63">
              <controlPr defaultSize="0" autoFill="0" autoLine="0" autoPict="0">
                <anchor moveWithCells="1">
                  <from>
                    <xdr:col>6</xdr:col>
                    <xdr:colOff>0</xdr:colOff>
                    <xdr:row>85</xdr:row>
                    <xdr:rowOff>0</xdr:rowOff>
                  </from>
                  <to>
                    <xdr:col>6</xdr:col>
                    <xdr:colOff>571500</xdr:colOff>
                    <xdr:row>85</xdr:row>
                    <xdr:rowOff>209550</xdr:rowOff>
                  </to>
                </anchor>
              </controlPr>
            </control>
          </mc:Choice>
        </mc:AlternateContent>
        <mc:AlternateContent xmlns:mc="http://schemas.openxmlformats.org/markup-compatibility/2006">
          <mc:Choice Requires="x14">
            <control shapeId="111680" r:id="rId67" name="Check Box 64">
              <controlPr defaultSize="0" autoFill="0" autoLine="0" autoPict="0">
                <anchor moveWithCells="1">
                  <from>
                    <xdr:col>3</xdr:col>
                    <xdr:colOff>0</xdr:colOff>
                    <xdr:row>166</xdr:row>
                    <xdr:rowOff>219075</xdr:rowOff>
                  </from>
                  <to>
                    <xdr:col>4</xdr:col>
                    <xdr:colOff>0</xdr:colOff>
                    <xdr:row>167</xdr:row>
                    <xdr:rowOff>219075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AO103"/>
  <sheetViews>
    <sheetView zoomScale="90" zoomScaleNormal="90" workbookViewId="0">
      <selection activeCell="X13" sqref="X13"/>
    </sheetView>
  </sheetViews>
  <sheetFormatPr defaultColWidth="9" defaultRowHeight="18.75"/>
  <cols>
    <col min="1" max="5" width="6.75" style="933" customWidth="1"/>
    <col min="6" max="7" width="9.875" style="933" customWidth="1"/>
    <col min="8" max="15" width="6.75" style="933" customWidth="1"/>
    <col min="16" max="16" width="8.25" style="933" customWidth="1"/>
    <col min="17" max="17" width="5.875" style="933" customWidth="1"/>
    <col min="18" max="20" width="6.75" style="933" customWidth="1"/>
    <col min="21" max="16384" width="9" style="933"/>
  </cols>
  <sheetData>
    <row r="1" spans="1:41" s="1230" customFormat="1" ht="16.5" customHeight="1">
      <c r="A1" s="300" t="s">
        <v>2732</v>
      </c>
      <c r="B1" s="300"/>
      <c r="C1" s="300"/>
      <c r="D1" s="300"/>
      <c r="E1" s="300"/>
      <c r="F1" s="300"/>
      <c r="G1" s="301"/>
      <c r="H1" s="301"/>
      <c r="I1" s="301"/>
      <c r="J1" s="301"/>
      <c r="K1" s="301"/>
      <c r="L1" s="301"/>
      <c r="M1" s="301"/>
      <c r="N1" s="301"/>
      <c r="O1" s="301"/>
      <c r="P1" s="301"/>
      <c r="Q1" s="2297"/>
      <c r="R1" s="2297"/>
      <c r="S1" s="2297"/>
      <c r="T1" s="2297"/>
    </row>
    <row r="2" spans="1:41" s="1230" customFormat="1" ht="17.25" customHeight="1">
      <c r="A2" s="302"/>
      <c r="B2" s="302"/>
      <c r="C2" s="302"/>
      <c r="D2" s="302"/>
      <c r="E2" s="302"/>
      <c r="F2" s="302"/>
      <c r="G2" s="302"/>
      <c r="H2" s="302"/>
      <c r="I2" s="302"/>
      <c r="J2" s="302"/>
      <c r="K2" s="302"/>
      <c r="L2" s="302"/>
      <c r="M2" s="302"/>
      <c r="N2" s="302"/>
      <c r="O2" s="302"/>
      <c r="P2" s="302"/>
      <c r="Q2" s="302"/>
      <c r="R2" s="302"/>
      <c r="S2" s="302"/>
      <c r="T2" s="303"/>
    </row>
    <row r="3" spans="1:41" s="1230" customFormat="1" ht="22.5" customHeight="1">
      <c r="A3" s="2465" t="s">
        <v>2733</v>
      </c>
      <c r="B3" s="2465"/>
      <c r="C3" s="2465"/>
      <c r="D3" s="2465"/>
      <c r="E3" s="2465"/>
      <c r="F3" s="2465"/>
      <c r="G3" s="2465"/>
      <c r="H3" s="2465"/>
      <c r="I3" s="2465"/>
      <c r="J3" s="2465"/>
      <c r="K3" s="2465"/>
      <c r="L3" s="2465"/>
      <c r="M3" s="2465"/>
      <c r="N3" s="2465"/>
      <c r="O3" s="2465"/>
      <c r="P3" s="2465"/>
      <c r="Q3" s="2465"/>
      <c r="R3" s="2465"/>
      <c r="S3" s="2465"/>
      <c r="T3" s="2465"/>
      <c r="V3" s="2465"/>
      <c r="W3" s="2465"/>
      <c r="X3" s="2465"/>
      <c r="Y3" s="2465"/>
      <c r="Z3" s="2465"/>
      <c r="AA3" s="2465"/>
      <c r="AB3" s="2465"/>
      <c r="AC3" s="2465"/>
      <c r="AD3" s="2465"/>
      <c r="AE3" s="2465"/>
      <c r="AF3" s="2465"/>
      <c r="AG3" s="2465"/>
      <c r="AH3" s="2465"/>
      <c r="AI3" s="2465"/>
      <c r="AJ3" s="2465"/>
      <c r="AK3" s="2465"/>
      <c r="AL3" s="2465"/>
      <c r="AM3" s="2465"/>
      <c r="AN3" s="2465"/>
      <c r="AO3" s="2465"/>
    </row>
    <row r="4" spans="1:41" s="1230" customFormat="1" ht="22.5" customHeight="1">
      <c r="A4" s="924"/>
      <c r="B4" s="924"/>
      <c r="C4" s="924"/>
      <c r="D4" s="924"/>
      <c r="E4" s="924"/>
      <c r="F4" s="924"/>
      <c r="G4" s="924"/>
      <c r="H4" s="924"/>
      <c r="I4" s="924"/>
      <c r="J4" s="924"/>
      <c r="K4" s="924"/>
      <c r="L4" s="924"/>
      <c r="M4" s="924"/>
      <c r="N4" s="924"/>
      <c r="O4" s="2450" t="s">
        <v>1064</v>
      </c>
      <c r="P4" s="2450"/>
      <c r="Q4" s="2450"/>
      <c r="R4" s="2450"/>
      <c r="S4" s="2450"/>
      <c r="T4" s="2450"/>
      <c r="V4" s="918"/>
      <c r="W4" s="918"/>
      <c r="X4" s="918"/>
      <c r="Y4" s="918"/>
      <c r="Z4" s="918"/>
      <c r="AA4" s="918"/>
      <c r="AB4" s="918"/>
      <c r="AC4" s="918"/>
      <c r="AD4" s="918"/>
      <c r="AE4" s="918"/>
      <c r="AF4" s="918"/>
      <c r="AG4" s="918"/>
      <c r="AH4" s="918"/>
      <c r="AI4" s="918"/>
      <c r="AJ4" s="918"/>
      <c r="AK4" s="918"/>
      <c r="AL4" s="918"/>
      <c r="AM4" s="918"/>
      <c r="AN4" s="918"/>
      <c r="AO4" s="918"/>
    </row>
    <row r="5" spans="1:41" s="1230" customFormat="1" ht="26.25" customHeight="1">
      <c r="A5" s="924"/>
      <c r="B5" s="924"/>
      <c r="C5" s="924"/>
      <c r="D5" s="924"/>
      <c r="E5" s="924"/>
      <c r="F5" s="924"/>
      <c r="G5" s="924"/>
      <c r="H5" s="924"/>
      <c r="I5" s="924"/>
      <c r="J5" s="924"/>
      <c r="K5" s="924"/>
      <c r="L5" s="924"/>
      <c r="M5" s="924"/>
      <c r="N5" s="924"/>
      <c r="O5" s="2451" t="s">
        <v>558</v>
      </c>
      <c r="P5" s="2451"/>
      <c r="Q5" s="2452"/>
      <c r="R5" s="2452"/>
      <c r="S5" s="2452"/>
      <c r="T5" s="2452"/>
    </row>
    <row r="6" spans="1:41" s="304" customFormat="1" ht="36.75" customHeight="1">
      <c r="A6" s="2421" t="s">
        <v>2734</v>
      </c>
      <c r="B6" s="2421"/>
      <c r="C6" s="2421"/>
      <c r="D6" s="2421"/>
      <c r="E6" s="2421"/>
      <c r="F6" s="2421"/>
      <c r="G6" s="2421"/>
      <c r="H6" s="2421"/>
      <c r="I6" s="2421"/>
      <c r="J6" s="2421"/>
      <c r="K6" s="2421"/>
      <c r="L6" s="2421"/>
      <c r="M6" s="2421"/>
      <c r="N6" s="2421"/>
      <c r="O6" s="2421"/>
      <c r="P6" s="2421"/>
      <c r="Q6" s="2421"/>
      <c r="R6" s="2421"/>
      <c r="S6" s="2421"/>
      <c r="T6" s="2421"/>
    </row>
    <row r="7" spans="1:41" s="304" customFormat="1" ht="5.25" customHeight="1">
      <c r="A7" s="919"/>
      <c r="B7" s="919"/>
      <c r="C7" s="919"/>
      <c r="D7" s="919"/>
      <c r="E7" s="919"/>
      <c r="F7" s="919"/>
      <c r="G7" s="919"/>
      <c r="H7" s="919"/>
      <c r="I7" s="919"/>
      <c r="J7" s="919"/>
      <c r="K7" s="919"/>
      <c r="L7" s="919"/>
      <c r="M7" s="919"/>
      <c r="N7" s="919"/>
      <c r="O7" s="919"/>
      <c r="P7" s="919"/>
      <c r="Q7" s="919"/>
      <c r="R7" s="919"/>
      <c r="S7" s="919"/>
    </row>
    <row r="8" spans="1:41" s="304" customFormat="1" ht="36" customHeight="1">
      <c r="A8" s="305" t="s">
        <v>1065</v>
      </c>
      <c r="B8" s="305" t="s">
        <v>1066</v>
      </c>
      <c r="C8" s="2462" t="s">
        <v>1067</v>
      </c>
      <c r="D8" s="2463"/>
      <c r="E8" s="2463"/>
      <c r="F8" s="2463"/>
      <c r="G8" s="2464"/>
      <c r="H8" s="2462" t="s">
        <v>1068</v>
      </c>
      <c r="I8" s="2463"/>
      <c r="J8" s="2464"/>
      <c r="K8" s="305" t="s">
        <v>1065</v>
      </c>
      <c r="L8" s="305" t="s">
        <v>1066</v>
      </c>
      <c r="M8" s="2462" t="s">
        <v>1067</v>
      </c>
      <c r="N8" s="2463"/>
      <c r="O8" s="2463"/>
      <c r="P8" s="2463"/>
      <c r="Q8" s="2464"/>
      <c r="R8" s="2462" t="s">
        <v>1068</v>
      </c>
      <c r="S8" s="2463"/>
      <c r="T8" s="2464"/>
    </row>
    <row r="9" spans="1:41" s="304" customFormat="1" ht="34.5" customHeight="1">
      <c r="A9" s="305"/>
      <c r="B9" s="305"/>
      <c r="C9" s="2457" t="s">
        <v>1069</v>
      </c>
      <c r="D9" s="2457"/>
      <c r="E9" s="2457"/>
      <c r="F9" s="2457"/>
      <c r="G9" s="2457"/>
      <c r="H9" s="2458" t="s">
        <v>1070</v>
      </c>
      <c r="I9" s="2458"/>
      <c r="J9" s="2458"/>
      <c r="K9" s="305"/>
      <c r="L9" s="305"/>
      <c r="M9" s="2457" t="s">
        <v>1071</v>
      </c>
      <c r="N9" s="2457"/>
      <c r="O9" s="2457"/>
      <c r="P9" s="2457"/>
      <c r="Q9" s="2457"/>
      <c r="R9" s="2458" t="s">
        <v>1072</v>
      </c>
      <c r="S9" s="2458"/>
      <c r="T9" s="2458"/>
    </row>
    <row r="10" spans="1:41" s="304" customFormat="1" ht="34.5" customHeight="1">
      <c r="A10" s="305"/>
      <c r="B10" s="305"/>
      <c r="C10" s="2457" t="s">
        <v>2735</v>
      </c>
      <c r="D10" s="2457"/>
      <c r="E10" s="2457"/>
      <c r="F10" s="2457"/>
      <c r="G10" s="2457"/>
      <c r="H10" s="2458" t="s">
        <v>1070</v>
      </c>
      <c r="I10" s="2458"/>
      <c r="J10" s="2458"/>
      <c r="K10" s="305"/>
      <c r="L10" s="305"/>
      <c r="M10" s="2457" t="s">
        <v>1073</v>
      </c>
      <c r="N10" s="2457"/>
      <c r="O10" s="2457"/>
      <c r="P10" s="2457"/>
      <c r="Q10" s="2457"/>
      <c r="R10" s="2458" t="s">
        <v>1070</v>
      </c>
      <c r="S10" s="2458"/>
      <c r="T10" s="2458"/>
    </row>
    <row r="11" spans="1:41" s="304" customFormat="1" ht="34.5" customHeight="1">
      <c r="A11" s="305"/>
      <c r="B11" s="305"/>
      <c r="C11" s="2457" t="s">
        <v>2736</v>
      </c>
      <c r="D11" s="2457"/>
      <c r="E11" s="2457"/>
      <c r="F11" s="2457"/>
      <c r="G11" s="2457"/>
      <c r="H11" s="2458" t="s">
        <v>1070</v>
      </c>
      <c r="I11" s="2458"/>
      <c r="J11" s="2458"/>
      <c r="K11" s="305"/>
      <c r="L11" s="305"/>
      <c r="M11" s="2457" t="s">
        <v>1074</v>
      </c>
      <c r="N11" s="2457"/>
      <c r="O11" s="2457"/>
      <c r="P11" s="2457"/>
      <c r="Q11" s="2457"/>
      <c r="R11" s="2458" t="s">
        <v>1070</v>
      </c>
      <c r="S11" s="2458"/>
      <c r="T11" s="2458"/>
    </row>
    <row r="12" spans="1:41" s="304" customFormat="1" ht="34.5" customHeight="1">
      <c r="A12" s="305"/>
      <c r="B12" s="305"/>
      <c r="C12" s="2457" t="s">
        <v>2737</v>
      </c>
      <c r="D12" s="2457"/>
      <c r="E12" s="2457"/>
      <c r="F12" s="2457"/>
      <c r="G12" s="2457"/>
      <c r="H12" s="2458" t="s">
        <v>1070</v>
      </c>
      <c r="I12" s="2458"/>
      <c r="J12" s="2458"/>
      <c r="K12" s="305"/>
      <c r="L12" s="305"/>
      <c r="M12" s="2457" t="s">
        <v>2738</v>
      </c>
      <c r="N12" s="2457"/>
      <c r="O12" s="2457"/>
      <c r="P12" s="2457"/>
      <c r="Q12" s="2457"/>
      <c r="R12" s="2458" t="s">
        <v>1070</v>
      </c>
      <c r="S12" s="2458"/>
      <c r="T12" s="2458"/>
    </row>
    <row r="13" spans="1:41" s="304" customFormat="1" ht="46.5" customHeight="1">
      <c r="A13" s="305"/>
      <c r="B13" s="305"/>
      <c r="C13" s="2457" t="s">
        <v>1075</v>
      </c>
      <c r="D13" s="2457"/>
      <c r="E13" s="2457"/>
      <c r="F13" s="2457"/>
      <c r="G13" s="2457"/>
      <c r="H13" s="2458" t="s">
        <v>1070</v>
      </c>
      <c r="I13" s="2458"/>
      <c r="J13" s="2458"/>
      <c r="K13" s="305"/>
      <c r="L13" s="305"/>
      <c r="M13" s="2457" t="s">
        <v>2739</v>
      </c>
      <c r="N13" s="2457"/>
      <c r="O13" s="2457"/>
      <c r="P13" s="2457"/>
      <c r="Q13" s="2457"/>
      <c r="R13" s="2458" t="s">
        <v>1070</v>
      </c>
      <c r="S13" s="2458"/>
      <c r="T13" s="2458"/>
    </row>
    <row r="14" spans="1:41" s="304" customFormat="1" ht="34.5" customHeight="1">
      <c r="A14" s="305"/>
      <c r="B14" s="305"/>
      <c r="C14" s="2457" t="s">
        <v>1076</v>
      </c>
      <c r="D14" s="2457"/>
      <c r="E14" s="2457"/>
      <c r="F14" s="2457"/>
      <c r="G14" s="2457"/>
      <c r="H14" s="2458" t="s">
        <v>1070</v>
      </c>
      <c r="I14" s="2458"/>
      <c r="J14" s="2458"/>
      <c r="K14" s="305"/>
      <c r="L14" s="305"/>
      <c r="M14" s="2457" t="s">
        <v>2740</v>
      </c>
      <c r="N14" s="2457"/>
      <c r="O14" s="2457"/>
      <c r="P14" s="2457"/>
      <c r="Q14" s="2457"/>
      <c r="R14" s="2458" t="s">
        <v>1070</v>
      </c>
      <c r="S14" s="2458"/>
      <c r="T14" s="2458"/>
    </row>
    <row r="15" spans="1:41" s="304" customFormat="1" ht="42" customHeight="1">
      <c r="A15" s="305"/>
      <c r="B15" s="305"/>
      <c r="C15" s="2457" t="s">
        <v>1077</v>
      </c>
      <c r="D15" s="2457"/>
      <c r="E15" s="2457"/>
      <c r="F15" s="2457"/>
      <c r="G15" s="2457"/>
      <c r="H15" s="2458" t="s">
        <v>1070</v>
      </c>
      <c r="I15" s="2458"/>
      <c r="J15" s="2458"/>
      <c r="K15" s="305"/>
      <c r="L15" s="305"/>
      <c r="M15" s="2457" t="s">
        <v>2741</v>
      </c>
      <c r="N15" s="2457"/>
      <c r="O15" s="2457"/>
      <c r="P15" s="2457"/>
      <c r="Q15" s="2457"/>
      <c r="R15" s="2458" t="s">
        <v>1070</v>
      </c>
      <c r="S15" s="2458"/>
      <c r="T15" s="2458"/>
    </row>
    <row r="16" spans="1:41" s="304" customFormat="1" ht="34.5" customHeight="1">
      <c r="A16" s="305"/>
      <c r="B16" s="305"/>
      <c r="C16" s="2457" t="s">
        <v>1078</v>
      </c>
      <c r="D16" s="2457"/>
      <c r="E16" s="2457"/>
      <c r="F16" s="2457"/>
      <c r="G16" s="2457"/>
      <c r="H16" s="2458" t="s">
        <v>1070</v>
      </c>
      <c r="I16" s="2458"/>
      <c r="J16" s="2458"/>
      <c r="K16" s="305"/>
      <c r="L16" s="305"/>
      <c r="M16" s="2457" t="s">
        <v>2742</v>
      </c>
      <c r="N16" s="2457"/>
      <c r="O16" s="2457"/>
      <c r="P16" s="2457"/>
      <c r="Q16" s="2457"/>
      <c r="R16" s="2458" t="s">
        <v>1070</v>
      </c>
      <c r="S16" s="2458"/>
      <c r="T16" s="2458"/>
    </row>
    <row r="17" spans="1:20" s="304" customFormat="1" ht="9.75" customHeight="1">
      <c r="A17" s="306"/>
      <c r="B17" s="306"/>
      <c r="C17" s="306"/>
      <c r="D17" s="306"/>
      <c r="E17" s="306"/>
      <c r="F17" s="306"/>
      <c r="G17" s="307"/>
      <c r="H17" s="307"/>
      <c r="I17" s="307"/>
      <c r="J17" s="307"/>
      <c r="K17" s="306"/>
      <c r="L17" s="306"/>
      <c r="M17" s="306"/>
      <c r="N17" s="306"/>
      <c r="O17" s="306"/>
      <c r="P17" s="306"/>
      <c r="Q17" s="306"/>
      <c r="R17" s="306"/>
      <c r="S17" s="306"/>
      <c r="T17" s="307"/>
    </row>
    <row r="18" spans="1:20" s="304" customFormat="1" ht="20.25" customHeight="1">
      <c r="A18" s="308" t="s">
        <v>2743</v>
      </c>
      <c r="B18" s="308"/>
      <c r="C18" s="308"/>
      <c r="D18" s="308"/>
      <c r="E18" s="308"/>
      <c r="F18" s="308"/>
      <c r="G18" s="308"/>
      <c r="H18" s="308"/>
      <c r="I18" s="308"/>
      <c r="J18" s="308"/>
      <c r="K18" s="308"/>
      <c r="L18" s="308"/>
      <c r="M18" s="308"/>
      <c r="N18" s="308"/>
      <c r="O18" s="308"/>
      <c r="P18" s="308"/>
      <c r="Q18" s="308"/>
      <c r="R18" s="308"/>
      <c r="S18" s="308"/>
      <c r="T18" s="309"/>
    </row>
    <row r="19" spans="1:20" s="304" customFormat="1" ht="14.25">
      <c r="A19" s="308" t="s">
        <v>1079</v>
      </c>
      <c r="B19" s="308"/>
      <c r="C19" s="308"/>
      <c r="D19" s="308"/>
      <c r="E19" s="308"/>
      <c r="F19" s="308"/>
      <c r="G19" s="308"/>
      <c r="H19" s="308"/>
      <c r="I19" s="308"/>
      <c r="J19" s="308"/>
      <c r="K19" s="308"/>
      <c r="L19" s="308"/>
      <c r="M19" s="308"/>
      <c r="N19" s="308"/>
      <c r="O19" s="308"/>
      <c r="P19" s="308"/>
      <c r="Q19" s="308"/>
      <c r="R19" s="308"/>
      <c r="S19" s="308"/>
      <c r="T19" s="309"/>
    </row>
    <row r="20" spans="1:20" s="304" customFormat="1" ht="6" customHeight="1">
      <c r="A20" s="308"/>
      <c r="B20" s="308"/>
      <c r="C20" s="308"/>
      <c r="D20" s="308"/>
      <c r="E20" s="308"/>
      <c r="F20" s="308"/>
      <c r="G20" s="308"/>
      <c r="H20" s="308"/>
      <c r="I20" s="308"/>
      <c r="J20" s="308"/>
      <c r="K20" s="308"/>
      <c r="L20" s="308"/>
      <c r="M20" s="308"/>
      <c r="N20" s="308"/>
      <c r="O20" s="308"/>
      <c r="P20" s="308"/>
      <c r="Q20" s="308"/>
      <c r="R20" s="308"/>
      <c r="S20" s="308"/>
      <c r="T20" s="309"/>
    </row>
    <row r="21" spans="1:20" s="313" customFormat="1" ht="14.25">
      <c r="A21" s="310" t="s">
        <v>1080</v>
      </c>
      <c r="B21" s="311"/>
      <c r="C21" s="311"/>
      <c r="D21" s="311"/>
      <c r="E21" s="311"/>
      <c r="F21" s="311"/>
      <c r="G21" s="311"/>
      <c r="H21" s="311"/>
      <c r="I21" s="311"/>
      <c r="J21" s="311"/>
      <c r="K21" s="311"/>
      <c r="L21" s="311"/>
      <c r="M21" s="311"/>
      <c r="N21" s="311"/>
      <c r="O21" s="311"/>
      <c r="P21" s="311"/>
      <c r="Q21" s="311"/>
      <c r="R21" s="311"/>
      <c r="S21" s="311"/>
      <c r="T21" s="312"/>
    </row>
    <row r="22" spans="1:20" s="313" customFormat="1" ht="14.25">
      <c r="A22" s="314" t="s">
        <v>1081</v>
      </c>
      <c r="B22" s="920"/>
      <c r="C22" s="920"/>
      <c r="D22" s="920"/>
      <c r="E22" s="920"/>
      <c r="F22" s="920"/>
      <c r="G22" s="920"/>
      <c r="H22" s="920"/>
      <c r="I22" s="920"/>
      <c r="J22" s="920"/>
      <c r="K22" s="920"/>
      <c r="L22" s="920"/>
      <c r="M22" s="920"/>
      <c r="N22" s="920"/>
      <c r="O22" s="920"/>
      <c r="P22" s="920"/>
      <c r="Q22" s="920"/>
      <c r="R22" s="920"/>
      <c r="S22" s="920"/>
      <c r="T22" s="315"/>
    </row>
    <row r="23" spans="1:20" s="313" customFormat="1" ht="4.5" customHeight="1">
      <c r="A23" s="314"/>
      <c r="B23" s="920"/>
      <c r="C23" s="920"/>
      <c r="D23" s="920"/>
      <c r="E23" s="920"/>
      <c r="F23" s="920"/>
      <c r="G23" s="920"/>
      <c r="H23" s="920"/>
      <c r="I23" s="920"/>
      <c r="J23" s="920"/>
      <c r="K23" s="920"/>
      <c r="L23" s="920"/>
      <c r="M23" s="920"/>
      <c r="N23" s="920"/>
      <c r="O23" s="920"/>
      <c r="P23" s="920"/>
      <c r="Q23" s="920"/>
      <c r="R23" s="920"/>
      <c r="S23" s="920"/>
      <c r="T23" s="315"/>
    </row>
    <row r="24" spans="1:20" s="313" customFormat="1" ht="18.75" customHeight="1">
      <c r="A24" s="314"/>
      <c r="B24" s="316" t="s">
        <v>1082</v>
      </c>
      <c r="C24" s="317"/>
      <c r="D24" s="317"/>
      <c r="E24" s="317"/>
      <c r="F24" s="317"/>
      <c r="G24" s="317"/>
      <c r="H24" s="317"/>
      <c r="I24" s="317"/>
      <c r="J24" s="318"/>
      <c r="K24" s="316" t="s">
        <v>1083</v>
      </c>
      <c r="L24" s="317"/>
      <c r="M24" s="317"/>
      <c r="N24" s="317"/>
      <c r="O24" s="319" t="s">
        <v>858</v>
      </c>
      <c r="P24" s="317"/>
      <c r="Q24" s="317"/>
      <c r="R24" s="317"/>
      <c r="S24" s="320"/>
      <c r="T24" s="315"/>
    </row>
    <row r="25" spans="1:20" s="313" customFormat="1" ht="18.75" customHeight="1">
      <c r="A25" s="314"/>
      <c r="B25" s="310" t="s">
        <v>1084</v>
      </c>
      <c r="C25" s="311"/>
      <c r="D25" s="311"/>
      <c r="E25" s="311"/>
      <c r="F25" s="311"/>
      <c r="G25" s="311"/>
      <c r="H25" s="311"/>
      <c r="I25" s="311"/>
      <c r="J25" s="311"/>
      <c r="K25" s="311"/>
      <c r="L25" s="311"/>
      <c r="M25" s="311"/>
      <c r="N25" s="311"/>
      <c r="O25" s="311"/>
      <c r="P25" s="311"/>
      <c r="Q25" s="311"/>
      <c r="R25" s="311"/>
      <c r="S25" s="312"/>
      <c r="T25" s="315"/>
    </row>
    <row r="26" spans="1:20" s="313" customFormat="1" ht="18.75" customHeight="1">
      <c r="A26" s="314"/>
      <c r="B26" s="314"/>
      <c r="C26" s="316" t="s">
        <v>1085</v>
      </c>
      <c r="D26" s="317"/>
      <c r="E26" s="317"/>
      <c r="F26" s="317"/>
      <c r="G26" s="317"/>
      <c r="H26" s="317"/>
      <c r="I26" s="317"/>
      <c r="J26" s="318"/>
      <c r="K26" s="316" t="s">
        <v>1086</v>
      </c>
      <c r="L26" s="317"/>
      <c r="M26" s="317"/>
      <c r="N26" s="317"/>
      <c r="O26" s="317" t="s">
        <v>1087</v>
      </c>
      <c r="P26" s="317"/>
      <c r="Q26" s="317"/>
      <c r="R26" s="317"/>
      <c r="S26" s="320"/>
      <c r="T26" s="315"/>
    </row>
    <row r="27" spans="1:20" s="313" customFormat="1" ht="18.75" customHeight="1">
      <c r="A27" s="314"/>
      <c r="B27" s="314"/>
      <c r="C27" s="310" t="s">
        <v>1088</v>
      </c>
      <c r="D27" s="311"/>
      <c r="E27" s="311"/>
      <c r="F27" s="311"/>
      <c r="G27" s="311"/>
      <c r="H27" s="311"/>
      <c r="I27" s="311"/>
      <c r="J27" s="321"/>
      <c r="K27" s="322"/>
      <c r="L27" s="311" t="s">
        <v>1089</v>
      </c>
      <c r="M27" s="311"/>
      <c r="N27" s="311"/>
      <c r="O27" s="311"/>
      <c r="P27" s="311"/>
      <c r="Q27" s="311"/>
      <c r="R27" s="311"/>
      <c r="S27" s="312"/>
      <c r="T27" s="315"/>
    </row>
    <row r="28" spans="1:20" s="313" customFormat="1" ht="18.75" customHeight="1">
      <c r="A28" s="314"/>
      <c r="B28" s="314"/>
      <c r="C28" s="314"/>
      <c r="D28" s="920"/>
      <c r="E28" s="920"/>
      <c r="F28" s="920"/>
      <c r="G28" s="920"/>
      <c r="H28" s="920"/>
      <c r="I28" s="920"/>
      <c r="J28" s="323"/>
      <c r="K28" s="322"/>
      <c r="L28" s="920" t="s">
        <v>1090</v>
      </c>
      <c r="M28" s="920"/>
      <c r="N28" s="920"/>
      <c r="O28" s="920"/>
      <c r="P28" s="920"/>
      <c r="Q28" s="920"/>
      <c r="R28" s="920"/>
      <c r="S28" s="315"/>
      <c r="T28" s="315"/>
    </row>
    <row r="29" spans="1:20" s="313" customFormat="1" ht="18.75" customHeight="1">
      <c r="A29" s="314"/>
      <c r="B29" s="314"/>
      <c r="C29" s="314"/>
      <c r="D29" s="920"/>
      <c r="E29" s="920"/>
      <c r="F29" s="920"/>
      <c r="G29" s="920"/>
      <c r="H29" s="920"/>
      <c r="I29" s="920"/>
      <c r="J29" s="323"/>
      <c r="K29" s="322"/>
      <c r="L29" s="920" t="s">
        <v>1091</v>
      </c>
      <c r="M29" s="920"/>
      <c r="N29" s="920"/>
      <c r="O29" s="920"/>
      <c r="P29" s="920"/>
      <c r="Q29" s="920"/>
      <c r="R29" s="920"/>
      <c r="S29" s="315"/>
      <c r="T29" s="315"/>
    </row>
    <row r="30" spans="1:20" s="313" customFormat="1" ht="18.75" customHeight="1">
      <c r="A30" s="314"/>
      <c r="B30" s="314"/>
      <c r="C30" s="314"/>
      <c r="D30" s="920"/>
      <c r="E30" s="920"/>
      <c r="F30" s="920"/>
      <c r="G30" s="920"/>
      <c r="H30" s="920"/>
      <c r="I30" s="920"/>
      <c r="J30" s="323"/>
      <c r="K30" s="322"/>
      <c r="L30" s="920" t="s">
        <v>603</v>
      </c>
      <c r="M30" s="920"/>
      <c r="N30" s="920"/>
      <c r="O30" s="920"/>
      <c r="P30" s="920"/>
      <c r="Q30" s="920"/>
      <c r="R30" s="920"/>
      <c r="S30" s="315"/>
      <c r="T30" s="315"/>
    </row>
    <row r="31" spans="1:20" s="313" customFormat="1" ht="18.75" customHeight="1">
      <c r="A31" s="314"/>
      <c r="B31" s="314"/>
      <c r="C31" s="324"/>
      <c r="D31" s="922"/>
      <c r="E31" s="922"/>
      <c r="F31" s="922"/>
      <c r="G31" s="922"/>
      <c r="H31" s="922"/>
      <c r="I31" s="922"/>
      <c r="J31" s="325"/>
      <c r="K31" s="922"/>
      <c r="L31" s="2459" t="s">
        <v>1092</v>
      </c>
      <c r="M31" s="2459"/>
      <c r="N31" s="2459"/>
      <c r="O31" s="2459"/>
      <c r="P31" s="2459"/>
      <c r="Q31" s="2459"/>
      <c r="R31" s="2459"/>
      <c r="S31" s="2460"/>
      <c r="T31" s="315"/>
    </row>
    <row r="32" spans="1:20" s="313" customFormat="1" ht="18.75" customHeight="1">
      <c r="A32" s="314"/>
      <c r="B32" s="314"/>
      <c r="C32" s="310" t="s">
        <v>1093</v>
      </c>
      <c r="D32" s="311"/>
      <c r="E32" s="311"/>
      <c r="F32" s="311"/>
      <c r="G32" s="311"/>
      <c r="H32" s="311"/>
      <c r="I32" s="311"/>
      <c r="J32" s="321"/>
      <c r="K32" s="311" t="s">
        <v>1094</v>
      </c>
      <c r="L32" s="311"/>
      <c r="M32" s="311"/>
      <c r="N32" s="311"/>
      <c r="O32" s="311"/>
      <c r="P32" s="311"/>
      <c r="Q32" s="311"/>
      <c r="R32" s="311"/>
      <c r="S32" s="312"/>
      <c r="T32" s="315"/>
    </row>
    <row r="33" spans="1:20" s="313" customFormat="1" ht="18.75" customHeight="1">
      <c r="A33" s="314"/>
      <c r="B33" s="314"/>
      <c r="C33" s="314"/>
      <c r="D33" s="920"/>
      <c r="E33" s="920"/>
      <c r="F33" s="920"/>
      <c r="G33" s="920"/>
      <c r="H33" s="920"/>
      <c r="I33" s="920"/>
      <c r="J33" s="323"/>
      <c r="K33" s="920" t="s">
        <v>864</v>
      </c>
      <c r="L33" s="920"/>
      <c r="M33" s="920"/>
      <c r="N33" s="920"/>
      <c r="O33" s="920"/>
      <c r="P33" s="920"/>
      <c r="Q33" s="920"/>
      <c r="R33" s="920"/>
      <c r="S33" s="315"/>
      <c r="T33" s="315"/>
    </row>
    <row r="34" spans="1:20" s="313" customFormat="1" ht="18.75" customHeight="1">
      <c r="A34" s="314"/>
      <c r="B34" s="324"/>
      <c r="C34" s="324"/>
      <c r="D34" s="922"/>
      <c r="E34" s="922"/>
      <c r="F34" s="922"/>
      <c r="G34" s="922"/>
      <c r="H34" s="922"/>
      <c r="I34" s="922"/>
      <c r="J34" s="325"/>
      <c r="K34" s="2461" t="s">
        <v>865</v>
      </c>
      <c r="L34" s="2461"/>
      <c r="M34" s="2461"/>
      <c r="N34" s="2461"/>
      <c r="O34" s="2461"/>
      <c r="P34" s="2461"/>
      <c r="Q34" s="2461"/>
      <c r="R34" s="2461"/>
      <c r="S34" s="923"/>
      <c r="T34" s="315"/>
    </row>
    <row r="35" spans="1:20" s="313" customFormat="1" ht="18.75" customHeight="1">
      <c r="A35" s="314"/>
      <c r="B35" s="310" t="s">
        <v>869</v>
      </c>
      <c r="C35" s="311"/>
      <c r="D35" s="311"/>
      <c r="E35" s="311"/>
      <c r="F35" s="311"/>
      <c r="G35" s="311"/>
      <c r="H35" s="311"/>
      <c r="I35" s="311"/>
      <c r="J35" s="321"/>
      <c r="K35" s="311" t="s">
        <v>1095</v>
      </c>
      <c r="L35" s="311"/>
      <c r="M35" s="311"/>
      <c r="N35" s="311"/>
      <c r="O35" s="311"/>
      <c r="P35" s="311"/>
      <c r="Q35" s="311"/>
      <c r="R35" s="311"/>
      <c r="S35" s="312"/>
      <c r="T35" s="315"/>
    </row>
    <row r="36" spans="1:20" s="313" customFormat="1" ht="18.75" customHeight="1">
      <c r="A36" s="314"/>
      <c r="B36" s="314"/>
      <c r="C36" s="920"/>
      <c r="D36" s="920"/>
      <c r="E36" s="920"/>
      <c r="F36" s="920"/>
      <c r="G36" s="920"/>
      <c r="H36" s="920"/>
      <c r="I36" s="920"/>
      <c r="J36" s="323"/>
      <c r="K36" s="920" t="s">
        <v>1096</v>
      </c>
      <c r="L36" s="920"/>
      <c r="M36" s="920"/>
      <c r="N36" s="920"/>
      <c r="O36" s="920"/>
      <c r="P36" s="920"/>
      <c r="Q36" s="920"/>
      <c r="R36" s="920"/>
      <c r="S36" s="315"/>
      <c r="T36" s="315"/>
    </row>
    <row r="37" spans="1:20" s="313" customFormat="1" ht="18.75" customHeight="1">
      <c r="A37" s="314"/>
      <c r="B37" s="324"/>
      <c r="C37" s="922"/>
      <c r="D37" s="922"/>
      <c r="E37" s="922"/>
      <c r="F37" s="922"/>
      <c r="G37" s="922"/>
      <c r="H37" s="922"/>
      <c r="I37" s="922"/>
      <c r="J37" s="325"/>
      <c r="K37" s="922" t="s">
        <v>872</v>
      </c>
      <c r="L37" s="922"/>
      <c r="M37" s="922"/>
      <c r="N37" s="922"/>
      <c r="O37" s="922"/>
      <c r="P37" s="922"/>
      <c r="Q37" s="922"/>
      <c r="R37" s="922"/>
      <c r="S37" s="923"/>
      <c r="T37" s="315"/>
    </row>
    <row r="38" spans="1:20" s="313" customFormat="1" ht="18.75" customHeight="1">
      <c r="A38" s="314"/>
      <c r="B38" s="310" t="s">
        <v>1097</v>
      </c>
      <c r="C38" s="311"/>
      <c r="D38" s="311"/>
      <c r="E38" s="311"/>
      <c r="F38" s="311"/>
      <c r="G38" s="311"/>
      <c r="H38" s="311"/>
      <c r="I38" s="311"/>
      <c r="J38" s="311"/>
      <c r="K38" s="311" t="s">
        <v>874</v>
      </c>
      <c r="L38" s="311"/>
      <c r="M38" s="321"/>
      <c r="N38" s="311"/>
      <c r="O38" s="311"/>
      <c r="P38" s="311"/>
      <c r="Q38" s="311"/>
      <c r="R38" s="311"/>
      <c r="S38" s="312"/>
      <c r="T38" s="315"/>
    </row>
    <row r="39" spans="1:20" s="313" customFormat="1" ht="18.75" customHeight="1">
      <c r="A39" s="314"/>
      <c r="B39" s="324"/>
      <c r="C39" s="922"/>
      <c r="D39" s="922"/>
      <c r="E39" s="922"/>
      <c r="F39" s="922"/>
      <c r="G39" s="922"/>
      <c r="H39" s="922"/>
      <c r="I39" s="922"/>
      <c r="J39" s="922"/>
      <c r="K39" s="922" t="s">
        <v>875</v>
      </c>
      <c r="L39" s="922"/>
      <c r="M39" s="922"/>
      <c r="N39" s="922"/>
      <c r="O39" s="922"/>
      <c r="P39" s="922"/>
      <c r="Q39" s="922"/>
      <c r="R39" s="922"/>
      <c r="S39" s="923"/>
      <c r="T39" s="315"/>
    </row>
    <row r="40" spans="1:20" s="313" customFormat="1" ht="18.75" customHeight="1">
      <c r="A40" s="314"/>
      <c r="B40" s="310" t="s">
        <v>1098</v>
      </c>
      <c r="C40" s="311"/>
      <c r="D40" s="311"/>
      <c r="E40" s="311"/>
      <c r="F40" s="311"/>
      <c r="G40" s="311"/>
      <c r="H40" s="311"/>
      <c r="I40" s="311"/>
      <c r="J40" s="311"/>
      <c r="K40" s="311" t="s">
        <v>1099</v>
      </c>
      <c r="L40" s="311"/>
      <c r="M40" s="321"/>
      <c r="N40" s="311"/>
      <c r="O40" s="311"/>
      <c r="P40" s="311"/>
      <c r="Q40" s="311"/>
      <c r="R40" s="311"/>
      <c r="S40" s="312"/>
      <c r="T40" s="315"/>
    </row>
    <row r="41" spans="1:20" s="313" customFormat="1" ht="18.75" customHeight="1">
      <c r="A41" s="314"/>
      <c r="B41" s="324" t="s">
        <v>1100</v>
      </c>
      <c r="C41" s="922"/>
      <c r="D41" s="922"/>
      <c r="E41" s="922"/>
      <c r="F41" s="922"/>
      <c r="G41" s="922"/>
      <c r="H41" s="922"/>
      <c r="I41" s="922"/>
      <c r="J41" s="922"/>
      <c r="K41" s="922" t="s">
        <v>1101</v>
      </c>
      <c r="L41" s="922"/>
      <c r="M41" s="922"/>
      <c r="N41" s="922"/>
      <c r="O41" s="922"/>
      <c r="P41" s="922"/>
      <c r="Q41" s="922"/>
      <c r="R41" s="922"/>
      <c r="S41" s="923"/>
      <c r="T41" s="315"/>
    </row>
    <row r="42" spans="1:20" s="313" customFormat="1" ht="4.5" customHeight="1">
      <c r="A42" s="324"/>
      <c r="B42" s="922"/>
      <c r="C42" s="922"/>
      <c r="D42" s="922"/>
      <c r="E42" s="922"/>
      <c r="F42" s="922"/>
      <c r="G42" s="922"/>
      <c r="H42" s="922"/>
      <c r="I42" s="922"/>
      <c r="J42" s="922"/>
      <c r="K42" s="922"/>
      <c r="L42" s="922"/>
      <c r="M42" s="922"/>
      <c r="N42" s="922"/>
      <c r="O42" s="922"/>
      <c r="P42" s="922"/>
      <c r="Q42" s="922"/>
      <c r="R42" s="922"/>
      <c r="S42" s="922"/>
      <c r="T42" s="923"/>
    </row>
    <row r="43" spans="1:20" s="313" customFormat="1" ht="18.75" customHeight="1">
      <c r="A43" s="310" t="s">
        <v>1102</v>
      </c>
      <c r="B43" s="311"/>
      <c r="C43" s="311"/>
      <c r="D43" s="311"/>
      <c r="E43" s="311"/>
      <c r="F43" s="311"/>
      <c r="G43" s="311"/>
      <c r="H43" s="311"/>
      <c r="I43" s="311"/>
      <c r="J43" s="311"/>
      <c r="K43" s="311"/>
      <c r="L43" s="311"/>
      <c r="M43" s="311"/>
      <c r="N43" s="311"/>
      <c r="O43" s="311"/>
      <c r="P43" s="311"/>
      <c r="Q43" s="311"/>
      <c r="R43" s="311"/>
      <c r="S43" s="311"/>
      <c r="T43" s="312"/>
    </row>
    <row r="44" spans="1:20" s="313" customFormat="1" ht="4.5" customHeight="1">
      <c r="A44" s="314"/>
      <c r="B44" s="920"/>
      <c r="C44" s="920"/>
      <c r="D44" s="920"/>
      <c r="E44" s="920"/>
      <c r="F44" s="920"/>
      <c r="G44" s="920"/>
      <c r="H44" s="920"/>
      <c r="I44" s="920"/>
      <c r="J44" s="920"/>
      <c r="K44" s="920"/>
      <c r="L44" s="920"/>
      <c r="M44" s="920"/>
      <c r="N44" s="920"/>
      <c r="O44" s="920"/>
      <c r="P44" s="920"/>
      <c r="Q44" s="920"/>
      <c r="R44" s="920"/>
      <c r="S44" s="920"/>
      <c r="T44" s="315"/>
    </row>
    <row r="45" spans="1:20" s="313" customFormat="1" ht="18.75" customHeight="1">
      <c r="A45" s="314"/>
      <c r="B45" s="310" t="s">
        <v>1103</v>
      </c>
      <c r="C45" s="311"/>
      <c r="D45" s="311"/>
      <c r="E45" s="311"/>
      <c r="F45" s="311"/>
      <c r="G45" s="311"/>
      <c r="H45" s="321"/>
      <c r="I45" s="311" t="s">
        <v>1104</v>
      </c>
      <c r="J45" s="311"/>
      <c r="K45" s="311"/>
      <c r="L45" s="311"/>
      <c r="M45" s="311"/>
      <c r="N45" s="311"/>
      <c r="O45" s="311"/>
      <c r="P45" s="311"/>
      <c r="Q45" s="311"/>
      <c r="R45" s="311"/>
      <c r="S45" s="312"/>
      <c r="T45" s="315"/>
    </row>
    <row r="46" spans="1:20" s="313" customFormat="1" ht="18.75" customHeight="1">
      <c r="A46" s="314"/>
      <c r="B46" s="310" t="s">
        <v>1105</v>
      </c>
      <c r="C46" s="311"/>
      <c r="D46" s="311"/>
      <c r="E46" s="311"/>
      <c r="F46" s="311"/>
      <c r="G46" s="311"/>
      <c r="H46" s="321"/>
      <c r="I46" s="311" t="s">
        <v>1106</v>
      </c>
      <c r="J46" s="311"/>
      <c r="K46" s="311"/>
      <c r="L46" s="311" t="s">
        <v>1107</v>
      </c>
      <c r="M46" s="311"/>
      <c r="N46" s="311"/>
      <c r="O46" s="311"/>
      <c r="P46" s="311"/>
      <c r="Q46" s="311"/>
      <c r="R46" s="311"/>
      <c r="S46" s="312"/>
      <c r="T46" s="315"/>
    </row>
    <row r="47" spans="1:20" s="313" customFormat="1" ht="18.75" customHeight="1">
      <c r="A47" s="314"/>
      <c r="B47" s="314"/>
      <c r="C47" s="920"/>
      <c r="D47" s="920"/>
      <c r="E47" s="920"/>
      <c r="F47" s="920"/>
      <c r="G47" s="920"/>
      <c r="H47" s="323"/>
      <c r="I47" s="920" t="s">
        <v>1108</v>
      </c>
      <c r="J47" s="920"/>
      <c r="K47" s="920"/>
      <c r="L47" s="920" t="s">
        <v>1109</v>
      </c>
      <c r="M47" s="920"/>
      <c r="N47" s="920"/>
      <c r="O47" s="920"/>
      <c r="P47" s="920"/>
      <c r="Q47" s="920"/>
      <c r="R47" s="920"/>
      <c r="S47" s="315"/>
      <c r="T47" s="315"/>
    </row>
    <row r="48" spans="1:20" s="313" customFormat="1" ht="18.75" customHeight="1">
      <c r="A48" s="314"/>
      <c r="B48" s="324"/>
      <c r="C48" s="922"/>
      <c r="D48" s="922"/>
      <c r="E48" s="922"/>
      <c r="F48" s="922"/>
      <c r="G48" s="922"/>
      <c r="H48" s="325"/>
      <c r="I48" s="922" t="s">
        <v>1110</v>
      </c>
      <c r="J48" s="922"/>
      <c r="K48" s="922"/>
      <c r="L48" s="922"/>
      <c r="M48" s="922"/>
      <c r="N48" s="922"/>
      <c r="O48" s="922"/>
      <c r="P48" s="922"/>
      <c r="Q48" s="922"/>
      <c r="R48" s="922"/>
      <c r="S48" s="923"/>
      <c r="T48" s="315"/>
    </row>
    <row r="49" spans="1:20" s="313" customFormat="1" ht="18.75" customHeight="1">
      <c r="A49" s="314"/>
      <c r="B49" s="310" t="s">
        <v>1111</v>
      </c>
      <c r="C49" s="311"/>
      <c r="D49" s="311"/>
      <c r="E49" s="311"/>
      <c r="F49" s="311"/>
      <c r="G49" s="311"/>
      <c r="H49" s="321"/>
      <c r="I49" s="311" t="s">
        <v>1112</v>
      </c>
      <c r="J49" s="311"/>
      <c r="K49" s="311"/>
      <c r="L49" s="311"/>
      <c r="M49" s="311"/>
      <c r="N49" s="311"/>
      <c r="O49" s="311"/>
      <c r="P49" s="311"/>
      <c r="Q49" s="311"/>
      <c r="R49" s="311"/>
      <c r="S49" s="312"/>
      <c r="T49" s="315"/>
    </row>
    <row r="50" spans="1:20" s="313" customFormat="1" ht="18.75" customHeight="1">
      <c r="A50" s="314"/>
      <c r="B50" s="324"/>
      <c r="C50" s="922"/>
      <c r="D50" s="922"/>
      <c r="E50" s="922"/>
      <c r="F50" s="922"/>
      <c r="G50" s="922"/>
      <c r="H50" s="325"/>
      <c r="I50" s="922" t="s">
        <v>1113</v>
      </c>
      <c r="J50" s="922"/>
      <c r="K50" s="922"/>
      <c r="L50" s="922"/>
      <c r="M50" s="922"/>
      <c r="N50" s="922"/>
      <c r="O50" s="922"/>
      <c r="P50" s="922"/>
      <c r="Q50" s="922"/>
      <c r="R50" s="922"/>
      <c r="S50" s="923"/>
      <c r="T50" s="315"/>
    </row>
    <row r="51" spans="1:20" s="313" customFormat="1" ht="18.75" customHeight="1">
      <c r="A51" s="314"/>
      <c r="B51" s="316" t="s">
        <v>1114</v>
      </c>
      <c r="C51" s="317"/>
      <c r="D51" s="317"/>
      <c r="E51" s="317"/>
      <c r="F51" s="317"/>
      <c r="G51" s="317"/>
      <c r="H51" s="319"/>
      <c r="I51" s="317" t="s">
        <v>1115</v>
      </c>
      <c r="J51" s="317"/>
      <c r="K51" s="317"/>
      <c r="L51" s="317"/>
      <c r="M51" s="317"/>
      <c r="N51" s="317"/>
      <c r="O51" s="317"/>
      <c r="P51" s="317"/>
      <c r="Q51" s="317"/>
      <c r="R51" s="317"/>
      <c r="S51" s="320"/>
      <c r="T51" s="315"/>
    </row>
    <row r="52" spans="1:20" s="313" customFormat="1" ht="18.75" customHeight="1">
      <c r="A52" s="314"/>
      <c r="B52" s="316" t="s">
        <v>1116</v>
      </c>
      <c r="C52" s="317"/>
      <c r="D52" s="317"/>
      <c r="E52" s="317"/>
      <c r="F52" s="317"/>
      <c r="G52" s="317"/>
      <c r="H52" s="319"/>
      <c r="I52" s="317" t="s">
        <v>1117</v>
      </c>
      <c r="J52" s="317"/>
      <c r="K52" s="317"/>
      <c r="L52" s="317"/>
      <c r="M52" s="317"/>
      <c r="N52" s="317"/>
      <c r="O52" s="317"/>
      <c r="P52" s="317"/>
      <c r="Q52" s="317"/>
      <c r="R52" s="317"/>
      <c r="S52" s="320"/>
      <c r="T52" s="315"/>
    </row>
    <row r="53" spans="1:20" s="313" customFormat="1" ht="18.75" customHeight="1">
      <c r="A53" s="314"/>
      <c r="B53" s="310" t="s">
        <v>1118</v>
      </c>
      <c r="C53" s="311"/>
      <c r="D53" s="311"/>
      <c r="E53" s="311"/>
      <c r="F53" s="311"/>
      <c r="G53" s="311"/>
      <c r="H53" s="321"/>
      <c r="I53" s="311" t="s">
        <v>1119</v>
      </c>
      <c r="J53" s="311"/>
      <c r="K53" s="311"/>
      <c r="L53" s="311"/>
      <c r="M53" s="311" t="s">
        <v>1120</v>
      </c>
      <c r="N53" s="311"/>
      <c r="O53" s="311"/>
      <c r="P53" s="311"/>
      <c r="Q53" s="311"/>
      <c r="R53" s="311"/>
      <c r="S53" s="312"/>
      <c r="T53" s="315"/>
    </row>
    <row r="54" spans="1:20" s="313" customFormat="1" ht="18.75" customHeight="1">
      <c r="A54" s="314"/>
      <c r="B54" s="314" t="s">
        <v>1121</v>
      </c>
      <c r="C54" s="920"/>
      <c r="D54" s="920"/>
      <c r="E54" s="920"/>
      <c r="F54" s="920"/>
      <c r="G54" s="920"/>
      <c r="H54" s="323"/>
      <c r="I54" s="323" t="s">
        <v>1122</v>
      </c>
      <c r="J54" s="920"/>
      <c r="K54" s="920"/>
      <c r="L54" s="920"/>
      <c r="M54" s="920"/>
      <c r="N54" s="920"/>
      <c r="O54" s="920"/>
      <c r="P54" s="920"/>
      <c r="Q54" s="920"/>
      <c r="R54" s="920"/>
      <c r="S54" s="315"/>
      <c r="T54" s="315"/>
    </row>
    <row r="55" spans="1:20" s="313" customFormat="1" ht="18.75" customHeight="1">
      <c r="A55" s="314"/>
      <c r="B55" s="314"/>
      <c r="C55" s="920"/>
      <c r="D55" s="920"/>
      <c r="E55" s="920"/>
      <c r="F55" s="920"/>
      <c r="G55" s="920"/>
      <c r="H55" s="323"/>
      <c r="I55" s="920" t="s">
        <v>1123</v>
      </c>
      <c r="J55" s="920"/>
      <c r="K55" s="920"/>
      <c r="L55" s="920"/>
      <c r="M55" s="920"/>
      <c r="N55" s="920"/>
      <c r="O55" s="920"/>
      <c r="P55" s="920"/>
      <c r="Q55" s="920"/>
      <c r="R55" s="920"/>
      <c r="S55" s="315"/>
      <c r="T55" s="315"/>
    </row>
    <row r="56" spans="1:20" s="313" customFormat="1" ht="18.75" customHeight="1">
      <c r="A56" s="314"/>
      <c r="B56" s="314"/>
      <c r="C56" s="920"/>
      <c r="D56" s="920"/>
      <c r="E56" s="920"/>
      <c r="F56" s="920"/>
      <c r="G56" s="920"/>
      <c r="H56" s="323"/>
      <c r="I56" s="920" t="s">
        <v>1124</v>
      </c>
      <c r="J56" s="920"/>
      <c r="K56" s="920"/>
      <c r="L56" s="920"/>
      <c r="M56" s="920"/>
      <c r="N56" s="920"/>
      <c r="O56" s="920"/>
      <c r="P56" s="920"/>
      <c r="Q56" s="920"/>
      <c r="R56" s="920"/>
      <c r="S56" s="315"/>
      <c r="T56" s="315"/>
    </row>
    <row r="57" spans="1:20" s="313" customFormat="1" ht="18.75" customHeight="1">
      <c r="A57" s="314"/>
      <c r="B57" s="314"/>
      <c r="C57" s="920"/>
      <c r="D57" s="920"/>
      <c r="E57" s="920"/>
      <c r="F57" s="920"/>
      <c r="G57" s="920"/>
      <c r="H57" s="323"/>
      <c r="I57" s="920" t="s">
        <v>1125</v>
      </c>
      <c r="J57" s="920"/>
      <c r="K57" s="920"/>
      <c r="L57" s="920"/>
      <c r="M57" s="920"/>
      <c r="N57" s="920"/>
      <c r="O57" s="920"/>
      <c r="P57" s="920"/>
      <c r="Q57" s="920"/>
      <c r="R57" s="920"/>
      <c r="S57" s="315"/>
      <c r="T57" s="315"/>
    </row>
    <row r="58" spans="1:20" s="313" customFormat="1" ht="18.75" customHeight="1">
      <c r="A58" s="314"/>
      <c r="B58" s="324"/>
      <c r="C58" s="922"/>
      <c r="D58" s="922"/>
      <c r="E58" s="922"/>
      <c r="F58" s="922"/>
      <c r="G58" s="922"/>
      <c r="H58" s="325"/>
      <c r="I58" s="922" t="s">
        <v>1126</v>
      </c>
      <c r="J58" s="922"/>
      <c r="K58" s="922"/>
      <c r="L58" s="922"/>
      <c r="M58" s="922"/>
      <c r="N58" s="922"/>
      <c r="O58" s="922"/>
      <c r="P58" s="922"/>
      <c r="Q58" s="922"/>
      <c r="R58" s="922"/>
      <c r="S58" s="923"/>
      <c r="T58" s="315"/>
    </row>
    <row r="59" spans="1:20" s="313" customFormat="1" ht="18.75" customHeight="1">
      <c r="A59" s="314"/>
      <c r="B59" s="310" t="s">
        <v>1127</v>
      </c>
      <c r="C59" s="311"/>
      <c r="D59" s="311"/>
      <c r="E59" s="311"/>
      <c r="F59" s="311"/>
      <c r="G59" s="311"/>
      <c r="H59" s="321"/>
      <c r="I59" s="311" t="s">
        <v>1128</v>
      </c>
      <c r="J59" s="311"/>
      <c r="K59" s="311"/>
      <c r="L59" s="311"/>
      <c r="M59" s="311"/>
      <c r="N59" s="311"/>
      <c r="O59" s="311"/>
      <c r="P59" s="311"/>
      <c r="Q59" s="311"/>
      <c r="R59" s="311"/>
      <c r="S59" s="312"/>
      <c r="T59" s="315"/>
    </row>
    <row r="60" spans="1:20" s="313" customFormat="1" ht="18.75" customHeight="1">
      <c r="A60" s="314"/>
      <c r="B60" s="324"/>
      <c r="C60" s="922"/>
      <c r="D60" s="922"/>
      <c r="E60" s="922"/>
      <c r="F60" s="922"/>
      <c r="G60" s="922"/>
      <c r="H60" s="325"/>
      <c r="I60" s="922" t="s">
        <v>1129</v>
      </c>
      <c r="J60" s="922"/>
      <c r="K60" s="922"/>
      <c r="L60" s="922"/>
      <c r="M60" s="922"/>
      <c r="N60" s="922"/>
      <c r="O60" s="922"/>
      <c r="P60" s="922"/>
      <c r="Q60" s="922"/>
      <c r="R60" s="922"/>
      <c r="S60" s="923"/>
      <c r="T60" s="315"/>
    </row>
    <row r="61" spans="1:20" s="313" customFormat="1" ht="8.25" customHeight="1">
      <c r="A61" s="324"/>
      <c r="B61" s="922"/>
      <c r="C61" s="922"/>
      <c r="D61" s="922"/>
      <c r="E61" s="922"/>
      <c r="F61" s="922"/>
      <c r="G61" s="922"/>
      <c r="H61" s="922"/>
      <c r="I61" s="922"/>
      <c r="J61" s="922"/>
      <c r="K61" s="922"/>
      <c r="L61" s="922"/>
      <c r="M61" s="922"/>
      <c r="N61" s="922"/>
      <c r="O61" s="922"/>
      <c r="P61" s="922"/>
      <c r="Q61" s="922"/>
      <c r="R61" s="922"/>
      <c r="S61" s="922"/>
      <c r="T61" s="923"/>
    </row>
    <row r="62" spans="1:20" s="313" customFormat="1" ht="21" customHeight="1">
      <c r="A62" s="920"/>
      <c r="B62" s="920"/>
      <c r="C62" s="920"/>
      <c r="D62" s="920"/>
      <c r="E62" s="920"/>
      <c r="F62" s="920"/>
      <c r="G62" s="920"/>
      <c r="H62" s="920"/>
      <c r="I62" s="920"/>
      <c r="J62" s="920"/>
      <c r="K62" s="920"/>
      <c r="L62" s="920"/>
      <c r="M62" s="920"/>
      <c r="N62" s="920"/>
      <c r="O62" s="920"/>
      <c r="P62" s="920"/>
      <c r="Q62" s="920"/>
      <c r="R62" s="920"/>
      <c r="S62" s="920"/>
      <c r="T62" s="920"/>
    </row>
    <row r="63" spans="1:20" s="313" customFormat="1" ht="21" customHeight="1">
      <c r="A63" s="920"/>
      <c r="B63" s="920"/>
      <c r="C63" s="920"/>
      <c r="D63" s="920"/>
      <c r="E63" s="920"/>
      <c r="F63" s="920"/>
      <c r="G63" s="920"/>
      <c r="H63" s="920"/>
      <c r="I63" s="920"/>
      <c r="J63" s="920"/>
      <c r="K63" s="920"/>
      <c r="L63" s="920"/>
      <c r="M63" s="920"/>
      <c r="N63" s="920"/>
      <c r="O63" s="920"/>
      <c r="P63" s="920"/>
      <c r="Q63" s="920"/>
      <c r="R63" s="920"/>
      <c r="S63" s="920"/>
      <c r="T63" s="921"/>
    </row>
    <row r="64" spans="1:20" s="313" customFormat="1" ht="19.5" customHeight="1">
      <c r="A64" s="300" t="s">
        <v>2732</v>
      </c>
      <c r="B64" s="920"/>
      <c r="C64" s="920"/>
      <c r="D64" s="920"/>
      <c r="E64" s="920"/>
      <c r="F64" s="920"/>
      <c r="G64" s="920"/>
      <c r="H64" s="920"/>
      <c r="I64" s="920"/>
      <c r="J64" s="920"/>
      <c r="K64" s="920"/>
      <c r="L64" s="920"/>
      <c r="M64" s="920"/>
      <c r="N64" s="920"/>
      <c r="O64" s="2450" t="s">
        <v>1064</v>
      </c>
      <c r="P64" s="2450"/>
      <c r="Q64" s="2450"/>
      <c r="R64" s="2450"/>
      <c r="S64" s="2450"/>
      <c r="T64" s="2450"/>
    </row>
    <row r="65" spans="1:20" s="313" customFormat="1" ht="21" customHeight="1">
      <c r="A65" s="920"/>
      <c r="B65" s="920"/>
      <c r="C65" s="920"/>
      <c r="D65" s="920"/>
      <c r="E65" s="920"/>
      <c r="F65" s="920"/>
      <c r="G65" s="920"/>
      <c r="H65" s="920"/>
      <c r="I65" s="920"/>
      <c r="J65" s="920"/>
      <c r="K65" s="920"/>
      <c r="L65" s="920"/>
      <c r="M65" s="920"/>
      <c r="N65" s="920"/>
      <c r="O65" s="2451" t="s">
        <v>558</v>
      </c>
      <c r="P65" s="2451"/>
      <c r="Q65" s="2452"/>
      <c r="R65" s="2453"/>
      <c r="S65" s="2453"/>
      <c r="T65" s="2453"/>
    </row>
    <row r="66" spans="1:20" s="313" customFormat="1" ht="6" customHeight="1">
      <c r="A66" s="920"/>
      <c r="B66" s="920"/>
      <c r="C66" s="920"/>
      <c r="D66" s="920"/>
      <c r="E66" s="920"/>
      <c r="F66" s="920"/>
      <c r="G66" s="920"/>
      <c r="H66" s="920"/>
      <c r="I66" s="920"/>
      <c r="J66" s="920"/>
      <c r="K66" s="920"/>
      <c r="L66" s="920"/>
      <c r="M66" s="920"/>
      <c r="N66" s="920"/>
      <c r="O66" s="326"/>
      <c r="P66" s="326"/>
      <c r="Q66" s="326"/>
      <c r="R66" s="326"/>
      <c r="S66" s="326"/>
      <c r="T66" s="326"/>
    </row>
    <row r="67" spans="1:20" s="313" customFormat="1" ht="22.5" customHeight="1">
      <c r="A67" s="310" t="s">
        <v>1130</v>
      </c>
      <c r="B67" s="311"/>
      <c r="C67" s="311"/>
      <c r="D67" s="311"/>
      <c r="E67" s="311"/>
      <c r="F67" s="311"/>
      <c r="G67" s="311"/>
      <c r="H67" s="311"/>
      <c r="I67" s="311"/>
      <c r="J67" s="311"/>
      <c r="K67" s="311"/>
      <c r="L67" s="311"/>
      <c r="M67" s="311"/>
      <c r="N67" s="311"/>
      <c r="O67" s="311"/>
      <c r="P67" s="311"/>
      <c r="Q67" s="321"/>
      <c r="R67" s="321"/>
      <c r="S67" s="321"/>
      <c r="T67" s="327"/>
    </row>
    <row r="68" spans="1:20" s="313" customFormat="1" ht="23.25" customHeight="1">
      <c r="A68" s="314" t="s">
        <v>1131</v>
      </c>
      <c r="B68" s="920"/>
      <c r="C68" s="920"/>
      <c r="D68" s="920"/>
      <c r="E68" s="920"/>
      <c r="F68" s="920"/>
      <c r="G68" s="920"/>
      <c r="H68" s="920"/>
      <c r="I68" s="323"/>
      <c r="J68" s="920"/>
      <c r="K68" s="920"/>
      <c r="L68" s="920"/>
      <c r="M68" s="920"/>
      <c r="N68" s="920"/>
      <c r="O68" s="920"/>
      <c r="P68" s="920"/>
      <c r="Q68" s="920"/>
      <c r="R68" s="920"/>
      <c r="S68" s="920"/>
      <c r="T68" s="328"/>
    </row>
    <row r="69" spans="1:20" s="313" customFormat="1" ht="33" customHeight="1">
      <c r="A69" s="329"/>
      <c r="B69" s="920" t="s">
        <v>1132</v>
      </c>
      <c r="C69" s="920"/>
      <c r="D69" s="920"/>
      <c r="E69" s="921"/>
      <c r="F69" s="2454" t="s">
        <v>1133</v>
      </c>
      <c r="G69" s="2454"/>
      <c r="H69" s="2455" t="s">
        <v>1134</v>
      </c>
      <c r="I69" s="2455"/>
      <c r="J69" s="2456" t="s">
        <v>1135</v>
      </c>
      <c r="K69" s="2456"/>
      <c r="L69" s="2455" t="s">
        <v>1136</v>
      </c>
      <c r="M69" s="2455"/>
      <c r="N69" s="920" t="s">
        <v>1137</v>
      </c>
      <c r="O69" s="920"/>
      <c r="P69" s="920"/>
      <c r="Q69" s="920"/>
      <c r="R69" s="920"/>
      <c r="S69" s="920"/>
      <c r="T69" s="315"/>
    </row>
    <row r="70" spans="1:20" s="313" customFormat="1" ht="33" customHeight="1">
      <c r="A70" s="314"/>
      <c r="B70" s="920" t="s">
        <v>1138</v>
      </c>
      <c r="C70" s="920"/>
      <c r="D70" s="920"/>
      <c r="E70" s="920"/>
      <c r="F70" s="920"/>
      <c r="G70" s="920"/>
      <c r="H70" s="920"/>
      <c r="I70" s="920"/>
      <c r="J70" s="920"/>
      <c r="K70" s="920"/>
      <c r="L70" s="920"/>
      <c r="M70" s="920"/>
      <c r="N70" s="920"/>
      <c r="O70" s="920"/>
      <c r="P70" s="920"/>
      <c r="Q70" s="920"/>
      <c r="R70" s="920"/>
      <c r="S70" s="920"/>
      <c r="T70" s="315"/>
    </row>
    <row r="71" spans="1:20" s="313" customFormat="1" ht="103.5" customHeight="1">
      <c r="A71" s="330"/>
      <c r="B71" s="2447"/>
      <c r="C71" s="2448"/>
      <c r="D71" s="2448"/>
      <c r="E71" s="2448"/>
      <c r="F71" s="2448"/>
      <c r="G71" s="2449"/>
      <c r="H71" s="2445" t="s">
        <v>2744</v>
      </c>
      <c r="I71" s="2446"/>
      <c r="J71" s="2445" t="s">
        <v>2745</v>
      </c>
      <c r="K71" s="2446"/>
      <c r="L71" s="2445" t="s">
        <v>2746</v>
      </c>
      <c r="M71" s="2446"/>
      <c r="N71" s="2445" t="s">
        <v>2747</v>
      </c>
      <c r="O71" s="2446"/>
      <c r="P71" s="2445" t="s">
        <v>2748</v>
      </c>
      <c r="Q71" s="2446"/>
      <c r="R71" s="2445" t="s">
        <v>1139</v>
      </c>
      <c r="S71" s="2446"/>
      <c r="T71" s="331"/>
    </row>
    <row r="72" spans="1:20" s="313" customFormat="1" ht="33" customHeight="1">
      <c r="A72" s="330"/>
      <c r="B72" s="2437" t="s">
        <v>1140</v>
      </c>
      <c r="C72" s="2438"/>
      <c r="D72" s="2438"/>
      <c r="E72" s="2438"/>
      <c r="F72" s="2438"/>
      <c r="G72" s="2439"/>
      <c r="H72" s="2426"/>
      <c r="I72" s="2428"/>
      <c r="J72" s="2426"/>
      <c r="K72" s="2428"/>
      <c r="L72" s="2426"/>
      <c r="M72" s="2428"/>
      <c r="N72" s="2426"/>
      <c r="O72" s="2428"/>
      <c r="P72" s="2426"/>
      <c r="Q72" s="2428"/>
      <c r="R72" s="2426"/>
      <c r="S72" s="2428"/>
      <c r="T72" s="331"/>
    </row>
    <row r="73" spans="1:20" s="313" customFormat="1" ht="33" customHeight="1">
      <c r="A73" s="330"/>
      <c r="B73" s="2437" t="s">
        <v>1141</v>
      </c>
      <c r="C73" s="2438"/>
      <c r="D73" s="2438"/>
      <c r="E73" s="2438"/>
      <c r="F73" s="2438"/>
      <c r="G73" s="2439"/>
      <c r="H73" s="2426"/>
      <c r="I73" s="2428"/>
      <c r="J73" s="2426"/>
      <c r="K73" s="2428"/>
      <c r="L73" s="2426"/>
      <c r="M73" s="2428"/>
      <c r="N73" s="2426"/>
      <c r="O73" s="2428"/>
      <c r="P73" s="2426"/>
      <c r="Q73" s="2428"/>
      <c r="R73" s="2426"/>
      <c r="S73" s="2428"/>
      <c r="T73" s="331"/>
    </row>
    <row r="74" spans="1:20" s="313" customFormat="1" ht="33" customHeight="1">
      <c r="A74" s="330"/>
      <c r="B74" s="2437" t="s">
        <v>1142</v>
      </c>
      <c r="C74" s="2438"/>
      <c r="D74" s="2438"/>
      <c r="E74" s="2438"/>
      <c r="F74" s="2438"/>
      <c r="G74" s="2439"/>
      <c r="H74" s="2426"/>
      <c r="I74" s="2428"/>
      <c r="J74" s="2426"/>
      <c r="K74" s="2428"/>
      <c r="L74" s="2426"/>
      <c r="M74" s="2428"/>
      <c r="N74" s="2426"/>
      <c r="O74" s="2428"/>
      <c r="P74" s="2426"/>
      <c r="Q74" s="2428"/>
      <c r="R74" s="2426"/>
      <c r="S74" s="2428"/>
      <c r="T74" s="331"/>
    </row>
    <row r="75" spans="1:20" s="313" customFormat="1" ht="33" customHeight="1">
      <c r="A75" s="330"/>
      <c r="B75" s="2444" t="s">
        <v>1143</v>
      </c>
      <c r="C75" s="2438"/>
      <c r="D75" s="2438"/>
      <c r="E75" s="2438"/>
      <c r="F75" s="2438"/>
      <c r="G75" s="2439"/>
      <c r="H75" s="2426"/>
      <c r="I75" s="2428"/>
      <c r="J75" s="2426"/>
      <c r="K75" s="2428"/>
      <c r="L75" s="2426"/>
      <c r="M75" s="2428"/>
      <c r="N75" s="2426"/>
      <c r="O75" s="2428"/>
      <c r="P75" s="2426"/>
      <c r="Q75" s="2428"/>
      <c r="R75" s="2426"/>
      <c r="S75" s="2428"/>
      <c r="T75" s="331"/>
    </row>
    <row r="76" spans="1:20" s="313" customFormat="1" ht="33" customHeight="1">
      <c r="A76" s="330"/>
      <c r="B76" s="2444" t="s">
        <v>1144</v>
      </c>
      <c r="C76" s="2438"/>
      <c r="D76" s="2438"/>
      <c r="E76" s="2438"/>
      <c r="F76" s="2438"/>
      <c r="G76" s="2439"/>
      <c r="H76" s="2426"/>
      <c r="I76" s="2428"/>
      <c r="J76" s="2426"/>
      <c r="K76" s="2428"/>
      <c r="L76" s="2426"/>
      <c r="M76" s="2428"/>
      <c r="N76" s="2426"/>
      <c r="O76" s="2428"/>
      <c r="P76" s="2426"/>
      <c r="Q76" s="2428"/>
      <c r="R76" s="2426"/>
      <c r="S76" s="2428"/>
      <c r="T76" s="331"/>
    </row>
    <row r="77" spans="1:20" s="313" customFormat="1" ht="33" customHeight="1">
      <c r="A77" s="330"/>
      <c r="B77" s="2444" t="s">
        <v>1145</v>
      </c>
      <c r="C77" s="2438"/>
      <c r="D77" s="2438"/>
      <c r="E77" s="2438"/>
      <c r="F77" s="2438"/>
      <c r="G77" s="2439"/>
      <c r="H77" s="2426"/>
      <c r="I77" s="2428"/>
      <c r="J77" s="2426"/>
      <c r="K77" s="2428"/>
      <c r="L77" s="2426"/>
      <c r="M77" s="2428"/>
      <c r="N77" s="2426"/>
      <c r="O77" s="2428"/>
      <c r="P77" s="2426"/>
      <c r="Q77" s="2428"/>
      <c r="R77" s="2426"/>
      <c r="S77" s="2428"/>
      <c r="T77" s="331"/>
    </row>
    <row r="78" spans="1:20" s="313" customFormat="1" ht="33" customHeight="1">
      <c r="A78" s="330"/>
      <c r="B78" s="332"/>
      <c r="C78" s="2437" t="s">
        <v>1146</v>
      </c>
      <c r="D78" s="2438"/>
      <c r="E78" s="2438"/>
      <c r="F78" s="2438"/>
      <c r="G78" s="2439"/>
      <c r="H78" s="2442" t="s">
        <v>713</v>
      </c>
      <c r="I78" s="2443"/>
      <c r="J78" s="2442" t="s">
        <v>713</v>
      </c>
      <c r="K78" s="2443"/>
      <c r="L78" s="2442" t="s">
        <v>713</v>
      </c>
      <c r="M78" s="2443"/>
      <c r="N78" s="2442" t="s">
        <v>713</v>
      </c>
      <c r="O78" s="2443"/>
      <c r="P78" s="2442" t="s">
        <v>713</v>
      </c>
      <c r="Q78" s="2443"/>
      <c r="R78" s="2442" t="s">
        <v>713</v>
      </c>
      <c r="S78" s="2443"/>
      <c r="T78" s="331"/>
    </row>
    <row r="79" spans="1:20" s="313" customFormat="1" ht="33" customHeight="1">
      <c r="A79" s="330"/>
      <c r="B79" s="333"/>
      <c r="C79" s="2437" t="s">
        <v>1147</v>
      </c>
      <c r="D79" s="2438"/>
      <c r="E79" s="2438"/>
      <c r="F79" s="2438"/>
      <c r="G79" s="2439"/>
      <c r="H79" s="2442" t="s">
        <v>713</v>
      </c>
      <c r="I79" s="2443"/>
      <c r="J79" s="2442" t="s">
        <v>713</v>
      </c>
      <c r="K79" s="2443"/>
      <c r="L79" s="2442" t="s">
        <v>713</v>
      </c>
      <c r="M79" s="2443"/>
      <c r="N79" s="2442" t="s">
        <v>713</v>
      </c>
      <c r="O79" s="2443"/>
      <c r="P79" s="2442" t="s">
        <v>713</v>
      </c>
      <c r="Q79" s="2443"/>
      <c r="R79" s="2442" t="s">
        <v>713</v>
      </c>
      <c r="S79" s="2443"/>
      <c r="T79" s="331"/>
    </row>
    <row r="80" spans="1:20" s="313" customFormat="1" ht="33" customHeight="1">
      <c r="A80" s="330"/>
      <c r="B80" s="2437" t="s">
        <v>1148</v>
      </c>
      <c r="C80" s="2438"/>
      <c r="D80" s="2438"/>
      <c r="E80" s="2438"/>
      <c r="F80" s="2438"/>
      <c r="G80" s="2439"/>
      <c r="H80" s="2426"/>
      <c r="I80" s="2428"/>
      <c r="J80" s="2440"/>
      <c r="K80" s="2441"/>
      <c r="L80" s="2440"/>
      <c r="M80" s="2441"/>
      <c r="N80" s="2426"/>
      <c r="O80" s="2428"/>
      <c r="P80" s="2440"/>
      <c r="Q80" s="2441"/>
      <c r="R80" s="2426"/>
      <c r="S80" s="2428"/>
      <c r="T80" s="331"/>
    </row>
    <row r="81" spans="1:20" s="313" customFormat="1" ht="33" customHeight="1">
      <c r="A81" s="330"/>
      <c r="B81" s="2437" t="s">
        <v>1149</v>
      </c>
      <c r="C81" s="2438"/>
      <c r="D81" s="2438"/>
      <c r="E81" s="2438"/>
      <c r="F81" s="2438"/>
      <c r="G81" s="2439"/>
      <c r="H81" s="2440"/>
      <c r="I81" s="2441"/>
      <c r="J81" s="2440"/>
      <c r="K81" s="2441"/>
      <c r="L81" s="2426"/>
      <c r="M81" s="2428"/>
      <c r="N81" s="2440"/>
      <c r="O81" s="2441"/>
      <c r="P81" s="2440"/>
      <c r="Q81" s="2441"/>
      <c r="R81" s="2426"/>
      <c r="S81" s="2428"/>
      <c r="T81" s="331"/>
    </row>
    <row r="82" spans="1:20" s="313" customFormat="1" ht="33" customHeight="1">
      <c r="A82" s="330"/>
      <c r="B82" s="2437" t="s">
        <v>1150</v>
      </c>
      <c r="C82" s="2438"/>
      <c r="D82" s="2438"/>
      <c r="E82" s="2438"/>
      <c r="F82" s="2438"/>
      <c r="G82" s="2439"/>
      <c r="H82" s="2426"/>
      <c r="I82" s="2428"/>
      <c r="J82" s="2426"/>
      <c r="K82" s="2428"/>
      <c r="L82" s="2426"/>
      <c r="M82" s="2428"/>
      <c r="N82" s="2426"/>
      <c r="O82" s="2428"/>
      <c r="P82" s="2440"/>
      <c r="Q82" s="2441"/>
      <c r="R82" s="2426"/>
      <c r="S82" s="2428"/>
      <c r="T82" s="331"/>
    </row>
    <row r="83" spans="1:20" s="304" customFormat="1" ht="33" customHeight="1">
      <c r="A83" s="330"/>
      <c r="B83" s="2437" t="s">
        <v>1151</v>
      </c>
      <c r="C83" s="2438"/>
      <c r="D83" s="2438"/>
      <c r="E83" s="2438"/>
      <c r="F83" s="2438"/>
      <c r="G83" s="2439"/>
      <c r="H83" s="2426"/>
      <c r="I83" s="2428"/>
      <c r="J83" s="2426"/>
      <c r="K83" s="2428"/>
      <c r="L83" s="2426"/>
      <c r="M83" s="2428"/>
      <c r="N83" s="2426"/>
      <c r="O83" s="2428"/>
      <c r="P83" s="2426"/>
      <c r="Q83" s="2428"/>
      <c r="R83" s="2426"/>
      <c r="S83" s="2428"/>
      <c r="T83" s="331"/>
    </row>
    <row r="84" spans="1:20" s="304" customFormat="1" ht="33" customHeight="1" thickBot="1">
      <c r="A84" s="330"/>
      <c r="B84" s="2432" t="s">
        <v>1152</v>
      </c>
      <c r="C84" s="2433"/>
      <c r="D84" s="2433"/>
      <c r="E84" s="2433"/>
      <c r="F84" s="2433"/>
      <c r="G84" s="2434"/>
      <c r="H84" s="2435"/>
      <c r="I84" s="2436"/>
      <c r="J84" s="2435"/>
      <c r="K84" s="2436"/>
      <c r="L84" s="2435"/>
      <c r="M84" s="2436"/>
      <c r="N84" s="2435"/>
      <c r="O84" s="2436"/>
      <c r="P84" s="2435"/>
      <c r="Q84" s="2436"/>
      <c r="R84" s="2435"/>
      <c r="S84" s="2436"/>
      <c r="T84" s="331"/>
    </row>
    <row r="85" spans="1:20" s="304" customFormat="1" ht="33" customHeight="1" thickTop="1">
      <c r="A85" s="330"/>
      <c r="B85" s="2429" t="s">
        <v>1153</v>
      </c>
      <c r="C85" s="2430"/>
      <c r="D85" s="2430"/>
      <c r="E85" s="2430"/>
      <c r="F85" s="2430"/>
      <c r="G85" s="2431"/>
      <c r="H85" s="2429" t="s">
        <v>1154</v>
      </c>
      <c r="I85" s="2431"/>
      <c r="J85" s="2429" t="s">
        <v>1154</v>
      </c>
      <c r="K85" s="2431"/>
      <c r="L85" s="2429" t="s">
        <v>1154</v>
      </c>
      <c r="M85" s="2431"/>
      <c r="N85" s="2429" t="s">
        <v>1154</v>
      </c>
      <c r="O85" s="2431"/>
      <c r="P85" s="2429" t="s">
        <v>1154</v>
      </c>
      <c r="Q85" s="2431"/>
      <c r="R85" s="2422"/>
      <c r="S85" s="2423"/>
      <c r="T85" s="331"/>
    </row>
    <row r="86" spans="1:20" s="304" customFormat="1" ht="33" customHeight="1">
      <c r="A86" s="330"/>
      <c r="B86" s="2426" t="s">
        <v>1155</v>
      </c>
      <c r="C86" s="2427"/>
      <c r="D86" s="2427"/>
      <c r="E86" s="2427"/>
      <c r="F86" s="2427"/>
      <c r="G86" s="2428"/>
      <c r="H86" s="2426" t="s">
        <v>1156</v>
      </c>
      <c r="I86" s="2428"/>
      <c r="J86" s="2426" t="s">
        <v>1157</v>
      </c>
      <c r="K86" s="2428"/>
      <c r="L86" s="2426" t="s">
        <v>1156</v>
      </c>
      <c r="M86" s="2428"/>
      <c r="N86" s="2426" t="s">
        <v>1156</v>
      </c>
      <c r="O86" s="2428"/>
      <c r="P86" s="2426" t="s">
        <v>1157</v>
      </c>
      <c r="Q86" s="2428"/>
      <c r="R86" s="2424"/>
      <c r="S86" s="2425"/>
      <c r="T86" s="331"/>
    </row>
    <row r="87" spans="1:20" s="304" customFormat="1" ht="14.25">
      <c r="A87" s="334"/>
      <c r="B87" s="335"/>
      <c r="C87" s="335"/>
      <c r="D87" s="335"/>
      <c r="E87" s="335"/>
      <c r="F87" s="335"/>
      <c r="G87" s="335"/>
      <c r="H87" s="335"/>
      <c r="I87" s="335"/>
      <c r="J87" s="335"/>
      <c r="K87" s="335"/>
      <c r="L87" s="335"/>
      <c r="M87" s="335"/>
      <c r="N87" s="335"/>
      <c r="O87" s="335"/>
      <c r="P87" s="335"/>
      <c r="Q87" s="335"/>
      <c r="R87" s="335"/>
      <c r="S87" s="335"/>
      <c r="T87" s="336"/>
    </row>
    <row r="88" spans="1:20" s="304" customFormat="1" ht="27.75" customHeight="1">
      <c r="A88" s="337" t="s">
        <v>508</v>
      </c>
      <c r="B88" s="337"/>
      <c r="C88" s="337"/>
      <c r="D88" s="337"/>
      <c r="E88" s="337"/>
      <c r="F88" s="337"/>
      <c r="G88" s="309"/>
      <c r="H88" s="309"/>
      <c r="I88" s="309"/>
      <c r="J88" s="309"/>
      <c r="K88" s="309"/>
      <c r="L88" s="309"/>
      <c r="M88" s="309"/>
      <c r="N88" s="309"/>
      <c r="O88" s="309"/>
      <c r="P88" s="309"/>
      <c r="Q88" s="309"/>
      <c r="R88" s="309"/>
      <c r="S88" s="309"/>
      <c r="T88" s="309"/>
    </row>
    <row r="89" spans="1:20" s="304" customFormat="1" ht="14.25">
      <c r="A89" s="304" t="s">
        <v>1158</v>
      </c>
    </row>
    <row r="90" spans="1:20" s="304" customFormat="1" ht="14.25">
      <c r="A90" s="304" t="s">
        <v>1159</v>
      </c>
    </row>
    <row r="91" spans="1:20" s="304" customFormat="1" ht="30.75" customHeight="1">
      <c r="A91" s="2421" t="s">
        <v>1160</v>
      </c>
      <c r="B91" s="2421"/>
      <c r="C91" s="2421"/>
      <c r="D91" s="2421"/>
      <c r="E91" s="2421"/>
      <c r="F91" s="2421"/>
      <c r="G91" s="2421"/>
      <c r="H91" s="2421"/>
      <c r="I91" s="2421"/>
      <c r="J91" s="2421"/>
      <c r="K91" s="2421"/>
      <c r="L91" s="2421"/>
      <c r="M91" s="2421"/>
      <c r="N91" s="2421"/>
      <c r="O91" s="2421"/>
      <c r="P91" s="2421"/>
      <c r="Q91" s="2421"/>
      <c r="R91" s="2421"/>
      <c r="S91" s="2421"/>
      <c r="T91" s="2421"/>
    </row>
    <row r="92" spans="1:20" s="304" customFormat="1" ht="44.25" customHeight="1">
      <c r="A92" s="2421" t="s">
        <v>1161</v>
      </c>
      <c r="B92" s="2421"/>
      <c r="C92" s="2421"/>
      <c r="D92" s="2421"/>
      <c r="E92" s="2421"/>
      <c r="F92" s="2421"/>
      <c r="G92" s="2421"/>
      <c r="H92" s="2421"/>
      <c r="I92" s="2421"/>
      <c r="J92" s="2421"/>
      <c r="K92" s="2421"/>
      <c r="L92" s="2421"/>
      <c r="M92" s="2421"/>
      <c r="N92" s="2421"/>
      <c r="O92" s="2421"/>
      <c r="P92" s="2421"/>
      <c r="Q92" s="2421"/>
      <c r="R92" s="2421"/>
      <c r="S92" s="2421"/>
      <c r="T92" s="2421"/>
    </row>
    <row r="93" spans="1:20" s="304" customFormat="1" ht="14.25">
      <c r="A93" s="304" t="s">
        <v>1162</v>
      </c>
    </row>
    <row r="94" spans="1:20" s="304" customFormat="1" ht="28.5" customHeight="1">
      <c r="A94" s="2421" t="s">
        <v>1163</v>
      </c>
      <c r="B94" s="2421"/>
      <c r="C94" s="2421"/>
      <c r="D94" s="2421"/>
      <c r="E94" s="2421"/>
      <c r="F94" s="2421"/>
      <c r="G94" s="2421"/>
      <c r="H94" s="2421"/>
      <c r="I94" s="2421"/>
      <c r="J94" s="2421"/>
      <c r="K94" s="2421"/>
      <c r="L94" s="2421"/>
      <c r="M94" s="2421"/>
      <c r="N94" s="2421"/>
      <c r="O94" s="2421"/>
      <c r="P94" s="2421"/>
      <c r="Q94" s="2421"/>
      <c r="R94" s="2421"/>
      <c r="S94" s="2421"/>
      <c r="T94" s="2421"/>
    </row>
    <row r="95" spans="1:20" s="304" customFormat="1" ht="14.25">
      <c r="A95" s="304" t="s">
        <v>1164</v>
      </c>
    </row>
    <row r="96" spans="1:20" s="304" customFormat="1" ht="14.25">
      <c r="A96" s="304" t="s">
        <v>1165</v>
      </c>
    </row>
    <row r="97" spans="1:20" s="304" customFormat="1" ht="14.25">
      <c r="A97" s="304" t="s">
        <v>1166</v>
      </c>
    </row>
    <row r="98" spans="1:20" s="304" customFormat="1" ht="28.5" customHeight="1">
      <c r="A98" s="2421" t="s">
        <v>1167</v>
      </c>
      <c r="B98" s="2421"/>
      <c r="C98" s="2421"/>
      <c r="D98" s="2421"/>
      <c r="E98" s="2421"/>
      <c r="F98" s="2421"/>
      <c r="G98" s="2421"/>
      <c r="H98" s="2421"/>
      <c r="I98" s="2421"/>
      <c r="J98" s="2421"/>
      <c r="K98" s="2421"/>
      <c r="L98" s="2421"/>
      <c r="M98" s="2421"/>
      <c r="N98" s="2421"/>
      <c r="O98" s="2421"/>
      <c r="P98" s="2421"/>
      <c r="Q98" s="2421"/>
      <c r="R98" s="2421"/>
      <c r="S98" s="2421"/>
      <c r="T98" s="2421"/>
    </row>
    <row r="99" spans="1:20" s="304" customFormat="1" ht="65.25" customHeight="1">
      <c r="A99" s="2421" t="s">
        <v>1168</v>
      </c>
      <c r="B99" s="2421"/>
      <c r="C99" s="2421"/>
      <c r="D99" s="2421"/>
      <c r="E99" s="2421"/>
      <c r="F99" s="2421"/>
      <c r="G99" s="2421"/>
      <c r="H99" s="2421"/>
      <c r="I99" s="2421"/>
      <c r="J99" s="2421"/>
      <c r="K99" s="2421"/>
      <c r="L99" s="2421"/>
      <c r="M99" s="2421"/>
      <c r="N99" s="2421"/>
      <c r="O99" s="2421"/>
      <c r="P99" s="2421"/>
      <c r="Q99" s="2421"/>
      <c r="R99" s="2421"/>
      <c r="S99" s="2421"/>
      <c r="T99" s="2421"/>
    </row>
    <row r="100" spans="1:20" s="304" customFormat="1" ht="30.75" customHeight="1">
      <c r="A100" s="2421" t="s">
        <v>1169</v>
      </c>
      <c r="B100" s="2421"/>
      <c r="C100" s="2421"/>
      <c r="D100" s="2421"/>
      <c r="E100" s="2421"/>
      <c r="F100" s="2421"/>
      <c r="G100" s="2421"/>
      <c r="H100" s="2421"/>
      <c r="I100" s="2421"/>
      <c r="J100" s="2421"/>
      <c r="K100" s="2421"/>
      <c r="L100" s="2421"/>
      <c r="M100" s="2421"/>
      <c r="N100" s="2421"/>
      <c r="O100" s="2421"/>
      <c r="P100" s="2421"/>
      <c r="Q100" s="2421"/>
      <c r="R100" s="2421"/>
      <c r="S100" s="2421"/>
      <c r="T100" s="2421"/>
    </row>
    <row r="101" spans="1:20" s="304" customFormat="1" ht="14.25">
      <c r="A101" s="1231" t="s">
        <v>1170</v>
      </c>
    </row>
    <row r="102" spans="1:20" s="304" customFormat="1" ht="14.25">
      <c r="A102" s="1231" t="s">
        <v>1171</v>
      </c>
    </row>
    <row r="103" spans="1:20" s="304" customFormat="1" ht="14.25">
      <c r="A103" s="1231" t="s">
        <v>1172</v>
      </c>
    </row>
  </sheetData>
  <mergeCells count="171">
    <mergeCell ref="Q1:T1"/>
    <mergeCell ref="A3:T3"/>
    <mergeCell ref="V3:AO3"/>
    <mergeCell ref="O4:P4"/>
    <mergeCell ref="Q4:T4"/>
    <mergeCell ref="O5:P5"/>
    <mergeCell ref="Q5:T5"/>
    <mergeCell ref="C10:G10"/>
    <mergeCell ref="H10:J10"/>
    <mergeCell ref="M10:Q10"/>
    <mergeCell ref="R10:T10"/>
    <mergeCell ref="C11:G11"/>
    <mergeCell ref="H11:J11"/>
    <mergeCell ref="M11:Q11"/>
    <mergeCell ref="R11:T11"/>
    <mergeCell ref="A6:T6"/>
    <mergeCell ref="C8:G8"/>
    <mergeCell ref="H8:J8"/>
    <mergeCell ref="M8:Q8"/>
    <mergeCell ref="R8:T8"/>
    <mergeCell ref="C9:G9"/>
    <mergeCell ref="H9:J9"/>
    <mergeCell ref="M9:Q9"/>
    <mergeCell ref="R9:T9"/>
    <mergeCell ref="C14:G14"/>
    <mergeCell ref="H14:J14"/>
    <mergeCell ref="M14:Q14"/>
    <mergeCell ref="R14:T14"/>
    <mergeCell ref="C15:G15"/>
    <mergeCell ref="H15:J15"/>
    <mergeCell ref="M15:Q15"/>
    <mergeCell ref="R15:T15"/>
    <mergeCell ref="C12:G12"/>
    <mergeCell ref="H12:J12"/>
    <mergeCell ref="M12:Q12"/>
    <mergeCell ref="R12:T12"/>
    <mergeCell ref="C13:G13"/>
    <mergeCell ref="H13:J13"/>
    <mergeCell ref="M13:Q13"/>
    <mergeCell ref="R13:T13"/>
    <mergeCell ref="O64:P64"/>
    <mergeCell ref="Q64:T64"/>
    <mergeCell ref="O65:P65"/>
    <mergeCell ref="Q65:T65"/>
    <mergeCell ref="F69:G69"/>
    <mergeCell ref="H69:I69"/>
    <mergeCell ref="J69:K69"/>
    <mergeCell ref="L69:M69"/>
    <mergeCell ref="C16:G16"/>
    <mergeCell ref="H16:J16"/>
    <mergeCell ref="M16:Q16"/>
    <mergeCell ref="R16:T16"/>
    <mergeCell ref="L31:S31"/>
    <mergeCell ref="K34:R34"/>
    <mergeCell ref="R71:S71"/>
    <mergeCell ref="B72:G72"/>
    <mergeCell ref="H72:I72"/>
    <mergeCell ref="J72:K72"/>
    <mergeCell ref="L72:M72"/>
    <mergeCell ref="N72:O72"/>
    <mergeCell ref="P72:Q72"/>
    <mergeCell ref="R72:S72"/>
    <mergeCell ref="B71:G71"/>
    <mergeCell ref="H71:I71"/>
    <mergeCell ref="J71:K71"/>
    <mergeCell ref="L71:M71"/>
    <mergeCell ref="N71:O71"/>
    <mergeCell ref="P71:Q71"/>
    <mergeCell ref="R73:S73"/>
    <mergeCell ref="B74:G74"/>
    <mergeCell ref="H74:I74"/>
    <mergeCell ref="J74:K74"/>
    <mergeCell ref="L74:M74"/>
    <mergeCell ref="N74:O74"/>
    <mergeCell ref="P74:Q74"/>
    <mergeCell ref="R74:S74"/>
    <mergeCell ref="B73:G73"/>
    <mergeCell ref="H73:I73"/>
    <mergeCell ref="J73:K73"/>
    <mergeCell ref="L73:M73"/>
    <mergeCell ref="N73:O73"/>
    <mergeCell ref="P73:Q73"/>
    <mergeCell ref="R75:S75"/>
    <mergeCell ref="B76:G76"/>
    <mergeCell ref="H76:I76"/>
    <mergeCell ref="J76:K76"/>
    <mergeCell ref="L76:M76"/>
    <mergeCell ref="N76:O76"/>
    <mergeCell ref="P76:Q76"/>
    <mergeCell ref="R76:S76"/>
    <mergeCell ref="B75:G75"/>
    <mergeCell ref="H75:I75"/>
    <mergeCell ref="J75:K75"/>
    <mergeCell ref="L75:M75"/>
    <mergeCell ref="N75:O75"/>
    <mergeCell ref="P75:Q75"/>
    <mergeCell ref="R77:S77"/>
    <mergeCell ref="C78:G78"/>
    <mergeCell ref="H78:I78"/>
    <mergeCell ref="J78:K78"/>
    <mergeCell ref="L78:M78"/>
    <mergeCell ref="N78:O78"/>
    <mergeCell ref="P78:Q78"/>
    <mergeCell ref="R78:S78"/>
    <mergeCell ref="B77:G77"/>
    <mergeCell ref="H77:I77"/>
    <mergeCell ref="J77:K77"/>
    <mergeCell ref="L77:M77"/>
    <mergeCell ref="N77:O77"/>
    <mergeCell ref="P77:Q77"/>
    <mergeCell ref="R79:S79"/>
    <mergeCell ref="B80:G80"/>
    <mergeCell ref="H80:I80"/>
    <mergeCell ref="J80:K80"/>
    <mergeCell ref="L80:M80"/>
    <mergeCell ref="N80:O80"/>
    <mergeCell ref="P80:Q80"/>
    <mergeCell ref="R80:S80"/>
    <mergeCell ref="C79:G79"/>
    <mergeCell ref="H79:I79"/>
    <mergeCell ref="J79:K79"/>
    <mergeCell ref="L79:M79"/>
    <mergeCell ref="N79:O79"/>
    <mergeCell ref="P79:Q79"/>
    <mergeCell ref="R81:S81"/>
    <mergeCell ref="B82:G82"/>
    <mergeCell ref="H82:I82"/>
    <mergeCell ref="J82:K82"/>
    <mergeCell ref="L82:M82"/>
    <mergeCell ref="N82:O82"/>
    <mergeCell ref="P82:Q82"/>
    <mergeCell ref="R82:S82"/>
    <mergeCell ref="B81:G81"/>
    <mergeCell ref="H81:I81"/>
    <mergeCell ref="J81:K81"/>
    <mergeCell ref="L81:M81"/>
    <mergeCell ref="N81:O81"/>
    <mergeCell ref="P81:Q81"/>
    <mergeCell ref="R83:S83"/>
    <mergeCell ref="B84:G84"/>
    <mergeCell ref="H84:I84"/>
    <mergeCell ref="J84:K84"/>
    <mergeCell ref="L84:M84"/>
    <mergeCell ref="N84:O84"/>
    <mergeCell ref="P84:Q84"/>
    <mergeCell ref="R84:S84"/>
    <mergeCell ref="B83:G83"/>
    <mergeCell ref="H83:I83"/>
    <mergeCell ref="J83:K83"/>
    <mergeCell ref="L83:M83"/>
    <mergeCell ref="N83:O83"/>
    <mergeCell ref="P83:Q83"/>
    <mergeCell ref="A91:T91"/>
    <mergeCell ref="A92:T92"/>
    <mergeCell ref="A94:T94"/>
    <mergeCell ref="A98:T98"/>
    <mergeCell ref="A99:T99"/>
    <mergeCell ref="A100:T100"/>
    <mergeCell ref="R85:S86"/>
    <mergeCell ref="B86:G86"/>
    <mergeCell ref="H86:I86"/>
    <mergeCell ref="J86:K86"/>
    <mergeCell ref="L86:M86"/>
    <mergeCell ref="N86:O86"/>
    <mergeCell ref="P86:Q86"/>
    <mergeCell ref="B85:G85"/>
    <mergeCell ref="H85:I85"/>
    <mergeCell ref="J85:K85"/>
    <mergeCell ref="L85:M85"/>
    <mergeCell ref="N85:O85"/>
    <mergeCell ref="P85:Q85"/>
  </mergeCells>
  <phoneticPr fontId="1"/>
  <pageMargins left="0.7" right="0.7" top="0.75" bottom="0.75" header="0.3" footer="0.3"/>
  <pageSetup paperSize="9" scale="53" orientation="portrait" r:id="rId1"/>
  <rowBreaks count="1" manualBreakCount="1">
    <brk id="63" max="20" man="1"/>
  </rowBreaks>
  <colBreaks count="1" manualBreakCount="1">
    <brk id="2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defaultSize="0" autoFill="0" autoLine="0" autoPict="0">
                <anchor moveWithCells="1">
                  <from>
                    <xdr:col>0</xdr:col>
                    <xdr:colOff>142875</xdr:colOff>
                    <xdr:row>8</xdr:row>
                    <xdr:rowOff>114300</xdr:rowOff>
                  </from>
                  <to>
                    <xdr:col>0</xdr:col>
                    <xdr:colOff>381000</xdr:colOff>
                    <xdr:row>9</xdr:row>
                    <xdr:rowOff>95250</xdr:rowOff>
                  </to>
                </anchor>
              </controlPr>
            </control>
          </mc:Choice>
        </mc:AlternateContent>
        <mc:AlternateContent xmlns:mc="http://schemas.openxmlformats.org/markup-compatibility/2006">
          <mc:Choice Requires="x14">
            <control shapeId="112642" r:id="rId5" name="Check Box 2">
              <controlPr defaultSize="0" autoFill="0" autoLine="0" autoPict="0">
                <anchor moveWithCells="1">
                  <from>
                    <xdr:col>1</xdr:col>
                    <xdr:colOff>142875</xdr:colOff>
                    <xdr:row>8</xdr:row>
                    <xdr:rowOff>114300</xdr:rowOff>
                  </from>
                  <to>
                    <xdr:col>1</xdr:col>
                    <xdr:colOff>381000</xdr:colOff>
                    <xdr:row>9</xdr:row>
                    <xdr:rowOff>95250</xdr:rowOff>
                  </to>
                </anchor>
              </controlPr>
            </control>
          </mc:Choice>
        </mc:AlternateContent>
        <mc:AlternateContent xmlns:mc="http://schemas.openxmlformats.org/markup-compatibility/2006">
          <mc:Choice Requires="x14">
            <control shapeId="112643" r:id="rId6" name="Check Box 3">
              <controlPr defaultSize="0" autoFill="0" autoLine="0" autoPict="0">
                <anchor moveWithCells="1">
                  <from>
                    <xdr:col>10</xdr:col>
                    <xdr:colOff>142875</xdr:colOff>
                    <xdr:row>8</xdr:row>
                    <xdr:rowOff>114300</xdr:rowOff>
                  </from>
                  <to>
                    <xdr:col>10</xdr:col>
                    <xdr:colOff>381000</xdr:colOff>
                    <xdr:row>9</xdr:row>
                    <xdr:rowOff>95250</xdr:rowOff>
                  </to>
                </anchor>
              </controlPr>
            </control>
          </mc:Choice>
        </mc:AlternateContent>
        <mc:AlternateContent xmlns:mc="http://schemas.openxmlformats.org/markup-compatibility/2006">
          <mc:Choice Requires="x14">
            <control shapeId="112644" r:id="rId7" name="Check Box 4">
              <controlPr defaultSize="0" autoFill="0" autoLine="0" autoPict="0">
                <anchor moveWithCells="1">
                  <from>
                    <xdr:col>11</xdr:col>
                    <xdr:colOff>142875</xdr:colOff>
                    <xdr:row>8</xdr:row>
                    <xdr:rowOff>114300</xdr:rowOff>
                  </from>
                  <to>
                    <xdr:col>11</xdr:col>
                    <xdr:colOff>381000</xdr:colOff>
                    <xdr:row>9</xdr:row>
                    <xdr:rowOff>95250</xdr:rowOff>
                  </to>
                </anchor>
              </controlPr>
            </control>
          </mc:Choice>
        </mc:AlternateContent>
        <mc:AlternateContent xmlns:mc="http://schemas.openxmlformats.org/markup-compatibility/2006">
          <mc:Choice Requires="x14">
            <control shapeId="112645" r:id="rId8" name="Check Box 5">
              <controlPr defaultSize="0" autoFill="0" autoLine="0" autoPict="0">
                <anchor moveWithCells="1">
                  <from>
                    <xdr:col>0</xdr:col>
                    <xdr:colOff>142875</xdr:colOff>
                    <xdr:row>9</xdr:row>
                    <xdr:rowOff>114300</xdr:rowOff>
                  </from>
                  <to>
                    <xdr:col>0</xdr:col>
                    <xdr:colOff>381000</xdr:colOff>
                    <xdr:row>10</xdr:row>
                    <xdr:rowOff>95250</xdr:rowOff>
                  </to>
                </anchor>
              </controlPr>
            </control>
          </mc:Choice>
        </mc:AlternateContent>
        <mc:AlternateContent xmlns:mc="http://schemas.openxmlformats.org/markup-compatibility/2006">
          <mc:Choice Requires="x14">
            <control shapeId="112646" r:id="rId9" name="Check Box 6">
              <controlPr defaultSize="0" autoFill="0" autoLine="0" autoPict="0">
                <anchor moveWithCells="1">
                  <from>
                    <xdr:col>0</xdr:col>
                    <xdr:colOff>142875</xdr:colOff>
                    <xdr:row>10</xdr:row>
                    <xdr:rowOff>114300</xdr:rowOff>
                  </from>
                  <to>
                    <xdr:col>0</xdr:col>
                    <xdr:colOff>381000</xdr:colOff>
                    <xdr:row>11</xdr:row>
                    <xdr:rowOff>95250</xdr:rowOff>
                  </to>
                </anchor>
              </controlPr>
            </control>
          </mc:Choice>
        </mc:AlternateContent>
        <mc:AlternateContent xmlns:mc="http://schemas.openxmlformats.org/markup-compatibility/2006">
          <mc:Choice Requires="x14">
            <control shapeId="112647" r:id="rId10" name="Check Box 7">
              <controlPr defaultSize="0" autoFill="0" autoLine="0" autoPict="0">
                <anchor moveWithCells="1">
                  <from>
                    <xdr:col>0</xdr:col>
                    <xdr:colOff>142875</xdr:colOff>
                    <xdr:row>11</xdr:row>
                    <xdr:rowOff>114300</xdr:rowOff>
                  </from>
                  <to>
                    <xdr:col>0</xdr:col>
                    <xdr:colOff>381000</xdr:colOff>
                    <xdr:row>12</xdr:row>
                    <xdr:rowOff>95250</xdr:rowOff>
                  </to>
                </anchor>
              </controlPr>
            </control>
          </mc:Choice>
        </mc:AlternateContent>
        <mc:AlternateContent xmlns:mc="http://schemas.openxmlformats.org/markup-compatibility/2006">
          <mc:Choice Requires="x14">
            <control shapeId="112648" r:id="rId11" name="Check Box 8">
              <controlPr defaultSize="0" autoFill="0" autoLine="0" autoPict="0">
                <anchor moveWithCells="1">
                  <from>
                    <xdr:col>0</xdr:col>
                    <xdr:colOff>152400</xdr:colOff>
                    <xdr:row>12</xdr:row>
                    <xdr:rowOff>180975</xdr:rowOff>
                  </from>
                  <to>
                    <xdr:col>0</xdr:col>
                    <xdr:colOff>390525</xdr:colOff>
                    <xdr:row>13</xdr:row>
                    <xdr:rowOff>161925</xdr:rowOff>
                  </to>
                </anchor>
              </controlPr>
            </control>
          </mc:Choice>
        </mc:AlternateContent>
        <mc:AlternateContent xmlns:mc="http://schemas.openxmlformats.org/markup-compatibility/2006">
          <mc:Choice Requires="x14">
            <control shapeId="112649" r:id="rId12" name="Check Box 9">
              <controlPr defaultSize="0" autoFill="0" autoLine="0" autoPict="0">
                <anchor moveWithCells="1">
                  <from>
                    <xdr:col>0</xdr:col>
                    <xdr:colOff>142875</xdr:colOff>
                    <xdr:row>13</xdr:row>
                    <xdr:rowOff>114300</xdr:rowOff>
                  </from>
                  <to>
                    <xdr:col>0</xdr:col>
                    <xdr:colOff>381000</xdr:colOff>
                    <xdr:row>14</xdr:row>
                    <xdr:rowOff>95250</xdr:rowOff>
                  </to>
                </anchor>
              </controlPr>
            </control>
          </mc:Choice>
        </mc:AlternateContent>
        <mc:AlternateContent xmlns:mc="http://schemas.openxmlformats.org/markup-compatibility/2006">
          <mc:Choice Requires="x14">
            <control shapeId="112650" r:id="rId13" name="Check Box 10">
              <controlPr defaultSize="0" autoFill="0" autoLine="0" autoPict="0">
                <anchor moveWithCells="1">
                  <from>
                    <xdr:col>0</xdr:col>
                    <xdr:colOff>142875</xdr:colOff>
                    <xdr:row>14</xdr:row>
                    <xdr:rowOff>114300</xdr:rowOff>
                  </from>
                  <to>
                    <xdr:col>0</xdr:col>
                    <xdr:colOff>381000</xdr:colOff>
                    <xdr:row>15</xdr:row>
                    <xdr:rowOff>95250</xdr:rowOff>
                  </to>
                </anchor>
              </controlPr>
            </control>
          </mc:Choice>
        </mc:AlternateContent>
        <mc:AlternateContent xmlns:mc="http://schemas.openxmlformats.org/markup-compatibility/2006">
          <mc:Choice Requires="x14">
            <control shapeId="112651" r:id="rId14" name="Check Box 11">
              <controlPr defaultSize="0" autoFill="0" autoLine="0" autoPict="0">
                <anchor moveWithCells="1">
                  <from>
                    <xdr:col>0</xdr:col>
                    <xdr:colOff>142875</xdr:colOff>
                    <xdr:row>15</xdr:row>
                    <xdr:rowOff>114300</xdr:rowOff>
                  </from>
                  <to>
                    <xdr:col>0</xdr:col>
                    <xdr:colOff>381000</xdr:colOff>
                    <xdr:row>16</xdr:row>
                    <xdr:rowOff>95250</xdr:rowOff>
                  </to>
                </anchor>
              </controlPr>
            </control>
          </mc:Choice>
        </mc:AlternateContent>
        <mc:AlternateContent xmlns:mc="http://schemas.openxmlformats.org/markup-compatibility/2006">
          <mc:Choice Requires="x14">
            <control shapeId="112652" r:id="rId15" name="Check Box 12">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53" r:id="rId16" name="Check Box 13">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54" r:id="rId17" name="Check Box 14">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55" r:id="rId18" name="Check Box 15">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56" r:id="rId19" name="Check Box 16">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57" r:id="rId20" name="Check Box 17">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58" r:id="rId21" name="Check Box 18">
              <controlPr defaultSize="0" autoFill="0" autoLine="0" autoPict="0">
                <anchor moveWithCells="1">
                  <from>
                    <xdr:col>10</xdr:col>
                    <xdr:colOff>142875</xdr:colOff>
                    <xdr:row>9</xdr:row>
                    <xdr:rowOff>114300</xdr:rowOff>
                  </from>
                  <to>
                    <xdr:col>10</xdr:col>
                    <xdr:colOff>381000</xdr:colOff>
                    <xdr:row>10</xdr:row>
                    <xdr:rowOff>95250</xdr:rowOff>
                  </to>
                </anchor>
              </controlPr>
            </control>
          </mc:Choice>
        </mc:AlternateContent>
        <mc:AlternateContent xmlns:mc="http://schemas.openxmlformats.org/markup-compatibility/2006">
          <mc:Choice Requires="x14">
            <control shapeId="112659" r:id="rId22" name="Check Box 19">
              <controlPr defaultSize="0" autoFill="0" autoLine="0" autoPict="0">
                <anchor moveWithCells="1">
                  <from>
                    <xdr:col>11</xdr:col>
                    <xdr:colOff>142875</xdr:colOff>
                    <xdr:row>9</xdr:row>
                    <xdr:rowOff>114300</xdr:rowOff>
                  </from>
                  <to>
                    <xdr:col>11</xdr:col>
                    <xdr:colOff>381000</xdr:colOff>
                    <xdr:row>10</xdr:row>
                    <xdr:rowOff>95250</xdr:rowOff>
                  </to>
                </anchor>
              </controlPr>
            </control>
          </mc:Choice>
        </mc:AlternateContent>
        <mc:AlternateContent xmlns:mc="http://schemas.openxmlformats.org/markup-compatibility/2006">
          <mc:Choice Requires="x14">
            <control shapeId="112660" r:id="rId23" name="Check Box 20">
              <controlPr defaultSize="0" autoFill="0" autoLine="0" autoPict="0">
                <anchor moveWithCells="1">
                  <from>
                    <xdr:col>10</xdr:col>
                    <xdr:colOff>142875</xdr:colOff>
                    <xdr:row>10</xdr:row>
                    <xdr:rowOff>114300</xdr:rowOff>
                  </from>
                  <to>
                    <xdr:col>10</xdr:col>
                    <xdr:colOff>381000</xdr:colOff>
                    <xdr:row>11</xdr:row>
                    <xdr:rowOff>95250</xdr:rowOff>
                  </to>
                </anchor>
              </controlPr>
            </control>
          </mc:Choice>
        </mc:AlternateContent>
        <mc:AlternateContent xmlns:mc="http://schemas.openxmlformats.org/markup-compatibility/2006">
          <mc:Choice Requires="x14">
            <control shapeId="112661" r:id="rId24" name="Check Box 21">
              <controlPr defaultSize="0" autoFill="0" autoLine="0" autoPict="0">
                <anchor moveWithCells="1">
                  <from>
                    <xdr:col>11</xdr:col>
                    <xdr:colOff>142875</xdr:colOff>
                    <xdr:row>10</xdr:row>
                    <xdr:rowOff>114300</xdr:rowOff>
                  </from>
                  <to>
                    <xdr:col>11</xdr:col>
                    <xdr:colOff>381000</xdr:colOff>
                    <xdr:row>11</xdr:row>
                    <xdr:rowOff>95250</xdr:rowOff>
                  </to>
                </anchor>
              </controlPr>
            </control>
          </mc:Choice>
        </mc:AlternateContent>
        <mc:AlternateContent xmlns:mc="http://schemas.openxmlformats.org/markup-compatibility/2006">
          <mc:Choice Requires="x14">
            <control shapeId="112662" r:id="rId25" name="Check Box 22">
              <controlPr defaultSize="0" autoFill="0" autoLine="0" autoPict="0">
                <anchor moveWithCells="1">
                  <from>
                    <xdr:col>10</xdr:col>
                    <xdr:colOff>142875</xdr:colOff>
                    <xdr:row>11</xdr:row>
                    <xdr:rowOff>114300</xdr:rowOff>
                  </from>
                  <to>
                    <xdr:col>10</xdr:col>
                    <xdr:colOff>381000</xdr:colOff>
                    <xdr:row>12</xdr:row>
                    <xdr:rowOff>95250</xdr:rowOff>
                  </to>
                </anchor>
              </controlPr>
            </control>
          </mc:Choice>
        </mc:AlternateContent>
        <mc:AlternateContent xmlns:mc="http://schemas.openxmlformats.org/markup-compatibility/2006">
          <mc:Choice Requires="x14">
            <control shapeId="112663" r:id="rId26" name="Check Box 23">
              <controlPr defaultSize="0" autoFill="0" autoLine="0" autoPict="0">
                <anchor moveWithCells="1">
                  <from>
                    <xdr:col>11</xdr:col>
                    <xdr:colOff>142875</xdr:colOff>
                    <xdr:row>11</xdr:row>
                    <xdr:rowOff>114300</xdr:rowOff>
                  </from>
                  <to>
                    <xdr:col>11</xdr:col>
                    <xdr:colOff>381000</xdr:colOff>
                    <xdr:row>12</xdr:row>
                    <xdr:rowOff>95250</xdr:rowOff>
                  </to>
                </anchor>
              </controlPr>
            </control>
          </mc:Choice>
        </mc:AlternateContent>
        <mc:AlternateContent xmlns:mc="http://schemas.openxmlformats.org/markup-compatibility/2006">
          <mc:Choice Requires="x14">
            <control shapeId="112664" r:id="rId27" name="Check Box 24">
              <controlPr defaultSize="0" autoFill="0" autoLine="0" autoPict="0">
                <anchor moveWithCells="1">
                  <from>
                    <xdr:col>10</xdr:col>
                    <xdr:colOff>142875</xdr:colOff>
                    <xdr:row>13</xdr:row>
                    <xdr:rowOff>114300</xdr:rowOff>
                  </from>
                  <to>
                    <xdr:col>10</xdr:col>
                    <xdr:colOff>381000</xdr:colOff>
                    <xdr:row>14</xdr:row>
                    <xdr:rowOff>95250</xdr:rowOff>
                  </to>
                </anchor>
              </controlPr>
            </control>
          </mc:Choice>
        </mc:AlternateContent>
        <mc:AlternateContent xmlns:mc="http://schemas.openxmlformats.org/markup-compatibility/2006">
          <mc:Choice Requires="x14">
            <control shapeId="112665" r:id="rId28" name="Check Box 25">
              <controlPr defaultSize="0" autoFill="0" autoLine="0" autoPict="0">
                <anchor moveWithCells="1">
                  <from>
                    <xdr:col>11</xdr:col>
                    <xdr:colOff>142875</xdr:colOff>
                    <xdr:row>13</xdr:row>
                    <xdr:rowOff>114300</xdr:rowOff>
                  </from>
                  <to>
                    <xdr:col>11</xdr:col>
                    <xdr:colOff>381000</xdr:colOff>
                    <xdr:row>14</xdr:row>
                    <xdr:rowOff>95250</xdr:rowOff>
                  </to>
                </anchor>
              </controlPr>
            </control>
          </mc:Choice>
        </mc:AlternateContent>
        <mc:AlternateContent xmlns:mc="http://schemas.openxmlformats.org/markup-compatibility/2006">
          <mc:Choice Requires="x14">
            <control shapeId="112666" r:id="rId29" name="Check Box 26">
              <controlPr defaultSize="0" autoFill="0" autoLine="0" autoPict="0">
                <anchor moveWithCells="1">
                  <from>
                    <xdr:col>10</xdr:col>
                    <xdr:colOff>142875</xdr:colOff>
                    <xdr:row>14</xdr:row>
                    <xdr:rowOff>114300</xdr:rowOff>
                  </from>
                  <to>
                    <xdr:col>10</xdr:col>
                    <xdr:colOff>381000</xdr:colOff>
                    <xdr:row>15</xdr:row>
                    <xdr:rowOff>95250</xdr:rowOff>
                  </to>
                </anchor>
              </controlPr>
            </control>
          </mc:Choice>
        </mc:AlternateContent>
        <mc:AlternateContent xmlns:mc="http://schemas.openxmlformats.org/markup-compatibility/2006">
          <mc:Choice Requires="x14">
            <control shapeId="112667" r:id="rId30" name="Check Box 27">
              <controlPr defaultSize="0" autoFill="0" autoLine="0" autoPict="0">
                <anchor moveWithCells="1">
                  <from>
                    <xdr:col>11</xdr:col>
                    <xdr:colOff>142875</xdr:colOff>
                    <xdr:row>14</xdr:row>
                    <xdr:rowOff>114300</xdr:rowOff>
                  </from>
                  <to>
                    <xdr:col>11</xdr:col>
                    <xdr:colOff>381000</xdr:colOff>
                    <xdr:row>15</xdr:row>
                    <xdr:rowOff>95250</xdr:rowOff>
                  </to>
                </anchor>
              </controlPr>
            </control>
          </mc:Choice>
        </mc:AlternateContent>
        <mc:AlternateContent xmlns:mc="http://schemas.openxmlformats.org/markup-compatibility/2006">
          <mc:Choice Requires="x14">
            <control shapeId="112668" r:id="rId31" name="Check Box 28">
              <controlPr defaultSize="0" autoFill="0" autoLine="0" autoPict="0">
                <anchor moveWithCells="1">
                  <from>
                    <xdr:col>10</xdr:col>
                    <xdr:colOff>142875</xdr:colOff>
                    <xdr:row>15</xdr:row>
                    <xdr:rowOff>114300</xdr:rowOff>
                  </from>
                  <to>
                    <xdr:col>10</xdr:col>
                    <xdr:colOff>381000</xdr:colOff>
                    <xdr:row>16</xdr:row>
                    <xdr:rowOff>95250</xdr:rowOff>
                  </to>
                </anchor>
              </controlPr>
            </control>
          </mc:Choice>
        </mc:AlternateContent>
        <mc:AlternateContent xmlns:mc="http://schemas.openxmlformats.org/markup-compatibility/2006">
          <mc:Choice Requires="x14">
            <control shapeId="112669" r:id="rId32" name="Check Box 29">
              <controlPr defaultSize="0" autoFill="0" autoLine="0" autoPict="0">
                <anchor moveWithCells="1">
                  <from>
                    <xdr:col>11</xdr:col>
                    <xdr:colOff>142875</xdr:colOff>
                    <xdr:row>15</xdr:row>
                    <xdr:rowOff>114300</xdr:rowOff>
                  </from>
                  <to>
                    <xdr:col>11</xdr:col>
                    <xdr:colOff>381000</xdr:colOff>
                    <xdr:row>16</xdr:row>
                    <xdr:rowOff>95250</xdr:rowOff>
                  </to>
                </anchor>
              </controlPr>
            </control>
          </mc:Choice>
        </mc:AlternateContent>
        <mc:AlternateContent xmlns:mc="http://schemas.openxmlformats.org/markup-compatibility/2006">
          <mc:Choice Requires="x14">
            <control shapeId="112670" r:id="rId33" name="Check Box 30">
              <controlPr defaultSize="0" autoFill="0" autoLine="0" autoPict="0">
                <anchor moveWithCells="1">
                  <from>
                    <xdr:col>1</xdr:col>
                    <xdr:colOff>152400</xdr:colOff>
                    <xdr:row>12</xdr:row>
                    <xdr:rowOff>180975</xdr:rowOff>
                  </from>
                  <to>
                    <xdr:col>1</xdr:col>
                    <xdr:colOff>390525</xdr:colOff>
                    <xdr:row>13</xdr:row>
                    <xdr:rowOff>161925</xdr:rowOff>
                  </to>
                </anchor>
              </controlPr>
            </control>
          </mc:Choice>
        </mc:AlternateContent>
        <mc:AlternateContent xmlns:mc="http://schemas.openxmlformats.org/markup-compatibility/2006">
          <mc:Choice Requires="x14">
            <control shapeId="112671" r:id="rId34" name="Check Box 31">
              <controlPr defaultSize="0" autoFill="0" autoLine="0" autoPict="0">
                <anchor moveWithCells="1">
                  <from>
                    <xdr:col>10</xdr:col>
                    <xdr:colOff>152400</xdr:colOff>
                    <xdr:row>12</xdr:row>
                    <xdr:rowOff>180975</xdr:rowOff>
                  </from>
                  <to>
                    <xdr:col>10</xdr:col>
                    <xdr:colOff>390525</xdr:colOff>
                    <xdr:row>13</xdr:row>
                    <xdr:rowOff>161925</xdr:rowOff>
                  </to>
                </anchor>
              </controlPr>
            </control>
          </mc:Choice>
        </mc:AlternateContent>
        <mc:AlternateContent xmlns:mc="http://schemas.openxmlformats.org/markup-compatibility/2006">
          <mc:Choice Requires="x14">
            <control shapeId="112672" r:id="rId35" name="Check Box 32">
              <controlPr defaultSize="0" autoFill="0" autoLine="0" autoPict="0">
                <anchor moveWithCells="1">
                  <from>
                    <xdr:col>11</xdr:col>
                    <xdr:colOff>152400</xdr:colOff>
                    <xdr:row>12</xdr:row>
                    <xdr:rowOff>180975</xdr:rowOff>
                  </from>
                  <to>
                    <xdr:col>11</xdr:col>
                    <xdr:colOff>390525</xdr:colOff>
                    <xdr:row>13</xdr:row>
                    <xdr:rowOff>161925</xdr:rowOff>
                  </to>
                </anchor>
              </controlPr>
            </control>
          </mc:Choice>
        </mc:AlternateContent>
        <mc:AlternateContent xmlns:mc="http://schemas.openxmlformats.org/markup-compatibility/2006">
          <mc:Choice Requires="x14">
            <control shapeId="112673" r:id="rId36" name="Check Box 33">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74" r:id="rId37" name="Check Box 34">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75" r:id="rId38" name="Check Box 35">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76" r:id="rId39" name="Check Box 36">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77" r:id="rId40" name="Check Box 37">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78" r:id="rId41" name="Check Box 38">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79" r:id="rId42" name="Check Box 39">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80" r:id="rId43" name="Check Box 40">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81" r:id="rId44" name="Check Box 41">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82" r:id="rId45" name="Check Box 42">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83" r:id="rId46" name="Check Box 43">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84" r:id="rId47" name="Check Box 44">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85" r:id="rId48" name="Check Box 45">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86" r:id="rId49" name="Check Box 46">
              <controlPr defaultSize="0" autoFill="0" autoLine="0" autoPict="0">
                <anchor moveWithCells="1">
                  <from>
                    <xdr:col>10</xdr:col>
                    <xdr:colOff>142875</xdr:colOff>
                    <xdr:row>9</xdr:row>
                    <xdr:rowOff>114300</xdr:rowOff>
                  </from>
                  <to>
                    <xdr:col>10</xdr:col>
                    <xdr:colOff>381000</xdr:colOff>
                    <xdr:row>10</xdr:row>
                    <xdr:rowOff>95250</xdr:rowOff>
                  </to>
                </anchor>
              </controlPr>
            </control>
          </mc:Choice>
        </mc:AlternateContent>
        <mc:AlternateContent xmlns:mc="http://schemas.openxmlformats.org/markup-compatibility/2006">
          <mc:Choice Requires="x14">
            <control shapeId="112687" r:id="rId50" name="Check Box 47">
              <controlPr defaultSize="0" autoFill="0" autoLine="0" autoPict="0">
                <anchor moveWithCells="1">
                  <from>
                    <xdr:col>10</xdr:col>
                    <xdr:colOff>142875</xdr:colOff>
                    <xdr:row>10</xdr:row>
                    <xdr:rowOff>114300</xdr:rowOff>
                  </from>
                  <to>
                    <xdr:col>10</xdr:col>
                    <xdr:colOff>381000</xdr:colOff>
                    <xdr:row>11</xdr:row>
                    <xdr:rowOff>95250</xdr:rowOff>
                  </to>
                </anchor>
              </controlPr>
            </control>
          </mc:Choice>
        </mc:AlternateContent>
        <mc:AlternateContent xmlns:mc="http://schemas.openxmlformats.org/markup-compatibility/2006">
          <mc:Choice Requires="x14">
            <control shapeId="112688" r:id="rId51" name="Check Box 48">
              <controlPr defaultSize="0" autoFill="0" autoLine="0" autoPict="0">
                <anchor moveWithCells="1">
                  <from>
                    <xdr:col>10</xdr:col>
                    <xdr:colOff>142875</xdr:colOff>
                    <xdr:row>11</xdr:row>
                    <xdr:rowOff>114300</xdr:rowOff>
                  </from>
                  <to>
                    <xdr:col>10</xdr:col>
                    <xdr:colOff>381000</xdr:colOff>
                    <xdr:row>12</xdr:row>
                    <xdr:rowOff>95250</xdr:rowOff>
                  </to>
                </anchor>
              </controlPr>
            </control>
          </mc:Choice>
        </mc:AlternateContent>
        <mc:AlternateContent xmlns:mc="http://schemas.openxmlformats.org/markup-compatibility/2006">
          <mc:Choice Requires="x14">
            <control shapeId="112689" r:id="rId52" name="Check Box 49">
              <controlPr defaultSize="0" autoFill="0" autoLine="0" autoPict="0">
                <anchor moveWithCells="1">
                  <from>
                    <xdr:col>10</xdr:col>
                    <xdr:colOff>142875</xdr:colOff>
                    <xdr:row>13</xdr:row>
                    <xdr:rowOff>114300</xdr:rowOff>
                  </from>
                  <to>
                    <xdr:col>10</xdr:col>
                    <xdr:colOff>381000</xdr:colOff>
                    <xdr:row>14</xdr:row>
                    <xdr:rowOff>95250</xdr:rowOff>
                  </to>
                </anchor>
              </controlPr>
            </control>
          </mc:Choice>
        </mc:AlternateContent>
        <mc:AlternateContent xmlns:mc="http://schemas.openxmlformats.org/markup-compatibility/2006">
          <mc:Choice Requires="x14">
            <control shapeId="112690" r:id="rId53" name="Check Box 50">
              <controlPr defaultSize="0" autoFill="0" autoLine="0" autoPict="0">
                <anchor moveWithCells="1">
                  <from>
                    <xdr:col>10</xdr:col>
                    <xdr:colOff>142875</xdr:colOff>
                    <xdr:row>14</xdr:row>
                    <xdr:rowOff>114300</xdr:rowOff>
                  </from>
                  <to>
                    <xdr:col>10</xdr:col>
                    <xdr:colOff>381000</xdr:colOff>
                    <xdr:row>15</xdr:row>
                    <xdr:rowOff>95250</xdr:rowOff>
                  </to>
                </anchor>
              </controlPr>
            </control>
          </mc:Choice>
        </mc:AlternateContent>
        <mc:AlternateContent xmlns:mc="http://schemas.openxmlformats.org/markup-compatibility/2006">
          <mc:Choice Requires="x14">
            <control shapeId="112691" r:id="rId54" name="Check Box 51">
              <controlPr defaultSize="0" autoFill="0" autoLine="0" autoPict="0">
                <anchor moveWithCells="1">
                  <from>
                    <xdr:col>10</xdr:col>
                    <xdr:colOff>142875</xdr:colOff>
                    <xdr:row>15</xdr:row>
                    <xdr:rowOff>114300</xdr:rowOff>
                  </from>
                  <to>
                    <xdr:col>10</xdr:col>
                    <xdr:colOff>381000</xdr:colOff>
                    <xdr:row>16</xdr:row>
                    <xdr:rowOff>95250</xdr:rowOff>
                  </to>
                </anchor>
              </controlPr>
            </control>
          </mc:Choice>
        </mc:AlternateContent>
        <mc:AlternateContent xmlns:mc="http://schemas.openxmlformats.org/markup-compatibility/2006">
          <mc:Choice Requires="x14">
            <control shapeId="112692" r:id="rId55" name="Check Box 52">
              <controlPr defaultSize="0" autoFill="0" autoLine="0" autoPict="0">
                <anchor moveWithCells="1">
                  <from>
                    <xdr:col>11</xdr:col>
                    <xdr:colOff>142875</xdr:colOff>
                    <xdr:row>9</xdr:row>
                    <xdr:rowOff>114300</xdr:rowOff>
                  </from>
                  <to>
                    <xdr:col>11</xdr:col>
                    <xdr:colOff>381000</xdr:colOff>
                    <xdr:row>10</xdr:row>
                    <xdr:rowOff>95250</xdr:rowOff>
                  </to>
                </anchor>
              </controlPr>
            </control>
          </mc:Choice>
        </mc:AlternateContent>
        <mc:AlternateContent xmlns:mc="http://schemas.openxmlformats.org/markup-compatibility/2006">
          <mc:Choice Requires="x14">
            <control shapeId="112693" r:id="rId56" name="Check Box 53">
              <controlPr defaultSize="0" autoFill="0" autoLine="0" autoPict="0">
                <anchor moveWithCells="1">
                  <from>
                    <xdr:col>11</xdr:col>
                    <xdr:colOff>142875</xdr:colOff>
                    <xdr:row>10</xdr:row>
                    <xdr:rowOff>114300</xdr:rowOff>
                  </from>
                  <to>
                    <xdr:col>11</xdr:col>
                    <xdr:colOff>381000</xdr:colOff>
                    <xdr:row>11</xdr:row>
                    <xdr:rowOff>95250</xdr:rowOff>
                  </to>
                </anchor>
              </controlPr>
            </control>
          </mc:Choice>
        </mc:AlternateContent>
        <mc:AlternateContent xmlns:mc="http://schemas.openxmlformats.org/markup-compatibility/2006">
          <mc:Choice Requires="x14">
            <control shapeId="112694" r:id="rId57" name="Check Box 54">
              <controlPr defaultSize="0" autoFill="0" autoLine="0" autoPict="0">
                <anchor moveWithCells="1">
                  <from>
                    <xdr:col>11</xdr:col>
                    <xdr:colOff>142875</xdr:colOff>
                    <xdr:row>11</xdr:row>
                    <xdr:rowOff>114300</xdr:rowOff>
                  </from>
                  <to>
                    <xdr:col>11</xdr:col>
                    <xdr:colOff>381000</xdr:colOff>
                    <xdr:row>12</xdr:row>
                    <xdr:rowOff>95250</xdr:rowOff>
                  </to>
                </anchor>
              </controlPr>
            </control>
          </mc:Choice>
        </mc:AlternateContent>
        <mc:AlternateContent xmlns:mc="http://schemas.openxmlformats.org/markup-compatibility/2006">
          <mc:Choice Requires="x14">
            <control shapeId="112695" r:id="rId58" name="Check Box 55">
              <controlPr defaultSize="0" autoFill="0" autoLine="0" autoPict="0">
                <anchor moveWithCells="1">
                  <from>
                    <xdr:col>11</xdr:col>
                    <xdr:colOff>142875</xdr:colOff>
                    <xdr:row>13</xdr:row>
                    <xdr:rowOff>114300</xdr:rowOff>
                  </from>
                  <to>
                    <xdr:col>11</xdr:col>
                    <xdr:colOff>381000</xdr:colOff>
                    <xdr:row>14</xdr:row>
                    <xdr:rowOff>95250</xdr:rowOff>
                  </to>
                </anchor>
              </controlPr>
            </control>
          </mc:Choice>
        </mc:AlternateContent>
        <mc:AlternateContent xmlns:mc="http://schemas.openxmlformats.org/markup-compatibility/2006">
          <mc:Choice Requires="x14">
            <control shapeId="112696" r:id="rId59" name="Check Box 56">
              <controlPr defaultSize="0" autoFill="0" autoLine="0" autoPict="0">
                <anchor moveWithCells="1">
                  <from>
                    <xdr:col>11</xdr:col>
                    <xdr:colOff>142875</xdr:colOff>
                    <xdr:row>14</xdr:row>
                    <xdr:rowOff>114300</xdr:rowOff>
                  </from>
                  <to>
                    <xdr:col>11</xdr:col>
                    <xdr:colOff>381000</xdr:colOff>
                    <xdr:row>15</xdr:row>
                    <xdr:rowOff>95250</xdr:rowOff>
                  </to>
                </anchor>
              </controlPr>
            </control>
          </mc:Choice>
        </mc:AlternateContent>
        <mc:AlternateContent xmlns:mc="http://schemas.openxmlformats.org/markup-compatibility/2006">
          <mc:Choice Requires="x14">
            <control shapeId="112697" r:id="rId60" name="Check Box 57">
              <controlPr defaultSize="0" autoFill="0" autoLine="0" autoPict="0">
                <anchor moveWithCells="1">
                  <from>
                    <xdr:col>11</xdr:col>
                    <xdr:colOff>142875</xdr:colOff>
                    <xdr:row>15</xdr:row>
                    <xdr:rowOff>114300</xdr:rowOff>
                  </from>
                  <to>
                    <xdr:col>11</xdr:col>
                    <xdr:colOff>381000</xdr:colOff>
                    <xdr:row>16</xdr:row>
                    <xdr:rowOff>95250</xdr:rowOff>
                  </to>
                </anchor>
              </controlPr>
            </control>
          </mc:Choice>
        </mc:AlternateContent>
        <mc:AlternateContent xmlns:mc="http://schemas.openxmlformats.org/markup-compatibility/2006">
          <mc:Choice Requires="x14">
            <control shapeId="112698" r:id="rId61" name="Check Box 58">
              <controlPr defaultSize="0" autoFill="0" autoLine="0" autoPict="0">
                <anchor moveWithCells="1">
                  <from>
                    <xdr:col>10</xdr:col>
                    <xdr:colOff>295275</xdr:colOff>
                    <xdr:row>25</xdr:row>
                    <xdr:rowOff>161925</xdr:rowOff>
                  </from>
                  <to>
                    <xdr:col>11</xdr:col>
                    <xdr:colOff>123825</xdr:colOff>
                    <xdr:row>27</xdr:row>
                    <xdr:rowOff>104775</xdr:rowOff>
                  </to>
                </anchor>
              </controlPr>
            </control>
          </mc:Choice>
        </mc:AlternateContent>
        <mc:AlternateContent xmlns:mc="http://schemas.openxmlformats.org/markup-compatibility/2006">
          <mc:Choice Requires="x14">
            <control shapeId="112699" r:id="rId62" name="Check Box 59">
              <controlPr defaultSize="0" autoFill="0" autoLine="0" autoPict="0">
                <anchor moveWithCells="1">
                  <from>
                    <xdr:col>10</xdr:col>
                    <xdr:colOff>295275</xdr:colOff>
                    <xdr:row>26</xdr:row>
                    <xdr:rowOff>161925</xdr:rowOff>
                  </from>
                  <to>
                    <xdr:col>11</xdr:col>
                    <xdr:colOff>123825</xdr:colOff>
                    <xdr:row>28</xdr:row>
                    <xdr:rowOff>104775</xdr:rowOff>
                  </to>
                </anchor>
              </controlPr>
            </control>
          </mc:Choice>
        </mc:AlternateContent>
        <mc:AlternateContent xmlns:mc="http://schemas.openxmlformats.org/markup-compatibility/2006">
          <mc:Choice Requires="x14">
            <control shapeId="112700" r:id="rId63" name="Check Box 60">
              <controlPr defaultSize="0" autoFill="0" autoLine="0" autoPict="0">
                <anchor moveWithCells="1">
                  <from>
                    <xdr:col>10</xdr:col>
                    <xdr:colOff>295275</xdr:colOff>
                    <xdr:row>27</xdr:row>
                    <xdr:rowOff>161925</xdr:rowOff>
                  </from>
                  <to>
                    <xdr:col>11</xdr:col>
                    <xdr:colOff>123825</xdr:colOff>
                    <xdr:row>29</xdr:row>
                    <xdr:rowOff>104775</xdr:rowOff>
                  </to>
                </anchor>
              </controlPr>
            </control>
          </mc:Choice>
        </mc:AlternateContent>
        <mc:AlternateContent xmlns:mc="http://schemas.openxmlformats.org/markup-compatibility/2006">
          <mc:Choice Requires="x14">
            <control shapeId="112701" r:id="rId64" name="Check Box 61">
              <controlPr defaultSize="0" autoFill="0" autoLine="0" autoPict="0">
                <anchor moveWithCells="1">
                  <from>
                    <xdr:col>10</xdr:col>
                    <xdr:colOff>295275</xdr:colOff>
                    <xdr:row>28</xdr:row>
                    <xdr:rowOff>161925</xdr:rowOff>
                  </from>
                  <to>
                    <xdr:col>11</xdr:col>
                    <xdr:colOff>123825</xdr:colOff>
                    <xdr:row>30</xdr:row>
                    <xdr:rowOff>104775</xdr:rowOff>
                  </to>
                </anchor>
              </controlPr>
            </control>
          </mc:Choice>
        </mc:AlternateContent>
        <mc:AlternateContent xmlns:mc="http://schemas.openxmlformats.org/markup-compatibility/2006">
          <mc:Choice Requires="x14">
            <control shapeId="112702" r:id="rId65" name="Check Box 62">
              <controlPr defaultSize="0" autoFill="0" autoLine="0" autoPict="0">
                <anchor moveWithCells="1">
                  <from>
                    <xdr:col>10</xdr:col>
                    <xdr:colOff>0</xdr:colOff>
                    <xdr:row>30</xdr:row>
                    <xdr:rowOff>209550</xdr:rowOff>
                  </from>
                  <to>
                    <xdr:col>10</xdr:col>
                    <xdr:colOff>238125</xdr:colOff>
                    <xdr:row>32</xdr:row>
                    <xdr:rowOff>38100</xdr:rowOff>
                  </to>
                </anchor>
              </controlPr>
            </control>
          </mc:Choice>
        </mc:AlternateContent>
        <mc:AlternateContent xmlns:mc="http://schemas.openxmlformats.org/markup-compatibility/2006">
          <mc:Choice Requires="x14">
            <control shapeId="112703" r:id="rId66" name="Check Box 63">
              <controlPr defaultSize="0" autoFill="0" autoLine="0" autoPict="0">
                <anchor moveWithCells="1">
                  <from>
                    <xdr:col>10</xdr:col>
                    <xdr:colOff>0</xdr:colOff>
                    <xdr:row>31</xdr:row>
                    <xdr:rowOff>200025</xdr:rowOff>
                  </from>
                  <to>
                    <xdr:col>10</xdr:col>
                    <xdr:colOff>238125</xdr:colOff>
                    <xdr:row>33</xdr:row>
                    <xdr:rowOff>28575</xdr:rowOff>
                  </to>
                </anchor>
              </controlPr>
            </control>
          </mc:Choice>
        </mc:AlternateContent>
        <mc:AlternateContent xmlns:mc="http://schemas.openxmlformats.org/markup-compatibility/2006">
          <mc:Choice Requires="x14">
            <control shapeId="112704" r:id="rId67" name="Check Box 64">
              <controlPr defaultSize="0" autoFill="0" autoLine="0" autoPict="0">
                <anchor moveWithCells="1">
                  <from>
                    <xdr:col>10</xdr:col>
                    <xdr:colOff>9525</xdr:colOff>
                    <xdr:row>36</xdr:row>
                    <xdr:rowOff>219075</xdr:rowOff>
                  </from>
                  <to>
                    <xdr:col>10</xdr:col>
                    <xdr:colOff>247650</xdr:colOff>
                    <xdr:row>38</xdr:row>
                    <xdr:rowOff>47625</xdr:rowOff>
                  </to>
                </anchor>
              </controlPr>
            </control>
          </mc:Choice>
        </mc:AlternateContent>
        <mc:AlternateContent xmlns:mc="http://schemas.openxmlformats.org/markup-compatibility/2006">
          <mc:Choice Requires="x14">
            <control shapeId="112705" r:id="rId68" name="Check Box 65">
              <controlPr defaultSize="0" autoFill="0" autoLine="0" autoPict="0">
                <anchor moveWithCells="1">
                  <from>
                    <xdr:col>10</xdr:col>
                    <xdr:colOff>9525</xdr:colOff>
                    <xdr:row>37</xdr:row>
                    <xdr:rowOff>209550</xdr:rowOff>
                  </from>
                  <to>
                    <xdr:col>10</xdr:col>
                    <xdr:colOff>247650</xdr:colOff>
                    <xdr:row>39</xdr:row>
                    <xdr:rowOff>38100</xdr:rowOff>
                  </to>
                </anchor>
              </controlPr>
            </control>
          </mc:Choice>
        </mc:AlternateContent>
        <mc:AlternateContent xmlns:mc="http://schemas.openxmlformats.org/markup-compatibility/2006">
          <mc:Choice Requires="x14">
            <control shapeId="112706" r:id="rId69" name="Check Box 66">
              <controlPr defaultSize="0" autoFill="0" autoLine="0" autoPict="0">
                <anchor moveWithCells="1">
                  <from>
                    <xdr:col>10</xdr:col>
                    <xdr:colOff>9525</xdr:colOff>
                    <xdr:row>38</xdr:row>
                    <xdr:rowOff>209550</xdr:rowOff>
                  </from>
                  <to>
                    <xdr:col>10</xdr:col>
                    <xdr:colOff>247650</xdr:colOff>
                    <xdr:row>40</xdr:row>
                    <xdr:rowOff>38100</xdr:rowOff>
                  </to>
                </anchor>
              </controlPr>
            </control>
          </mc:Choice>
        </mc:AlternateContent>
        <mc:AlternateContent xmlns:mc="http://schemas.openxmlformats.org/markup-compatibility/2006">
          <mc:Choice Requires="x14">
            <control shapeId="112707" r:id="rId70" name="Check Box 67">
              <controlPr defaultSize="0" autoFill="0" autoLine="0" autoPict="0">
                <anchor moveWithCells="1">
                  <from>
                    <xdr:col>7</xdr:col>
                    <xdr:colOff>514350</xdr:colOff>
                    <xdr:row>43</xdr:row>
                    <xdr:rowOff>9525</xdr:rowOff>
                  </from>
                  <to>
                    <xdr:col>8</xdr:col>
                    <xdr:colOff>238125</xdr:colOff>
                    <xdr:row>44</xdr:row>
                    <xdr:rowOff>76200</xdr:rowOff>
                  </to>
                </anchor>
              </controlPr>
            </control>
          </mc:Choice>
        </mc:AlternateContent>
        <mc:AlternateContent xmlns:mc="http://schemas.openxmlformats.org/markup-compatibility/2006">
          <mc:Choice Requires="x14">
            <control shapeId="112708" r:id="rId71" name="Check Box 68">
              <controlPr defaultSize="0" autoFill="0" autoLine="0" autoPict="0">
                <anchor moveWithCells="1">
                  <from>
                    <xdr:col>8</xdr:col>
                    <xdr:colOff>9525</xdr:colOff>
                    <xdr:row>44</xdr:row>
                    <xdr:rowOff>200025</xdr:rowOff>
                  </from>
                  <to>
                    <xdr:col>8</xdr:col>
                    <xdr:colOff>247650</xdr:colOff>
                    <xdr:row>46</xdr:row>
                    <xdr:rowOff>28575</xdr:rowOff>
                  </to>
                </anchor>
              </controlPr>
            </control>
          </mc:Choice>
        </mc:AlternateContent>
        <mc:AlternateContent xmlns:mc="http://schemas.openxmlformats.org/markup-compatibility/2006">
          <mc:Choice Requires="x14">
            <control shapeId="112709" r:id="rId72" name="Check Box 69">
              <controlPr defaultSize="0" autoFill="0" autoLine="0" autoPict="0">
                <anchor moveWithCells="1">
                  <from>
                    <xdr:col>10</xdr:col>
                    <xdr:colOff>514350</xdr:colOff>
                    <xdr:row>44</xdr:row>
                    <xdr:rowOff>219075</xdr:rowOff>
                  </from>
                  <to>
                    <xdr:col>11</xdr:col>
                    <xdr:colOff>238125</xdr:colOff>
                    <xdr:row>46</xdr:row>
                    <xdr:rowOff>47625</xdr:rowOff>
                  </to>
                </anchor>
              </controlPr>
            </control>
          </mc:Choice>
        </mc:AlternateContent>
        <mc:AlternateContent xmlns:mc="http://schemas.openxmlformats.org/markup-compatibility/2006">
          <mc:Choice Requires="x14">
            <control shapeId="112710" r:id="rId73" name="Check Box 70">
              <controlPr defaultSize="0" autoFill="0" autoLine="0" autoPict="0">
                <anchor moveWithCells="1">
                  <from>
                    <xdr:col>7</xdr:col>
                    <xdr:colOff>514350</xdr:colOff>
                    <xdr:row>45</xdr:row>
                    <xdr:rowOff>209550</xdr:rowOff>
                  </from>
                  <to>
                    <xdr:col>8</xdr:col>
                    <xdr:colOff>238125</xdr:colOff>
                    <xdr:row>47</xdr:row>
                    <xdr:rowOff>38100</xdr:rowOff>
                  </to>
                </anchor>
              </controlPr>
            </control>
          </mc:Choice>
        </mc:AlternateContent>
        <mc:AlternateContent xmlns:mc="http://schemas.openxmlformats.org/markup-compatibility/2006">
          <mc:Choice Requires="x14">
            <control shapeId="112711" r:id="rId74" name="Check Box 71">
              <controlPr defaultSize="0" autoFill="0" autoLine="0" autoPict="0">
                <anchor moveWithCells="1">
                  <from>
                    <xdr:col>10</xdr:col>
                    <xdr:colOff>504825</xdr:colOff>
                    <xdr:row>45</xdr:row>
                    <xdr:rowOff>200025</xdr:rowOff>
                  </from>
                  <to>
                    <xdr:col>11</xdr:col>
                    <xdr:colOff>228600</xdr:colOff>
                    <xdr:row>47</xdr:row>
                    <xdr:rowOff>28575</xdr:rowOff>
                  </to>
                </anchor>
              </controlPr>
            </control>
          </mc:Choice>
        </mc:AlternateContent>
        <mc:AlternateContent xmlns:mc="http://schemas.openxmlformats.org/markup-compatibility/2006">
          <mc:Choice Requires="x14">
            <control shapeId="112712" r:id="rId75" name="Check Box 72">
              <controlPr defaultSize="0" autoFill="0" autoLine="0" autoPict="0">
                <anchor moveWithCells="1">
                  <from>
                    <xdr:col>8</xdr:col>
                    <xdr:colOff>9525</xdr:colOff>
                    <xdr:row>46</xdr:row>
                    <xdr:rowOff>200025</xdr:rowOff>
                  </from>
                  <to>
                    <xdr:col>8</xdr:col>
                    <xdr:colOff>247650</xdr:colOff>
                    <xdr:row>48</xdr:row>
                    <xdr:rowOff>28575</xdr:rowOff>
                  </to>
                </anchor>
              </controlPr>
            </control>
          </mc:Choice>
        </mc:AlternateContent>
        <mc:AlternateContent xmlns:mc="http://schemas.openxmlformats.org/markup-compatibility/2006">
          <mc:Choice Requires="x14">
            <control shapeId="112713" r:id="rId76" name="Check Box 73">
              <controlPr defaultSize="0" autoFill="0" autoLine="0" autoPict="0">
                <anchor moveWithCells="1">
                  <from>
                    <xdr:col>7</xdr:col>
                    <xdr:colOff>514350</xdr:colOff>
                    <xdr:row>47</xdr:row>
                    <xdr:rowOff>209550</xdr:rowOff>
                  </from>
                  <to>
                    <xdr:col>8</xdr:col>
                    <xdr:colOff>238125</xdr:colOff>
                    <xdr:row>49</xdr:row>
                    <xdr:rowOff>38100</xdr:rowOff>
                  </to>
                </anchor>
              </controlPr>
            </control>
          </mc:Choice>
        </mc:AlternateContent>
        <mc:AlternateContent xmlns:mc="http://schemas.openxmlformats.org/markup-compatibility/2006">
          <mc:Choice Requires="x14">
            <control shapeId="112714" r:id="rId77" name="Check Box 74">
              <controlPr defaultSize="0" autoFill="0" autoLine="0" autoPict="0">
                <anchor moveWithCells="1">
                  <from>
                    <xdr:col>7</xdr:col>
                    <xdr:colOff>514350</xdr:colOff>
                    <xdr:row>48</xdr:row>
                    <xdr:rowOff>200025</xdr:rowOff>
                  </from>
                  <to>
                    <xdr:col>8</xdr:col>
                    <xdr:colOff>238125</xdr:colOff>
                    <xdr:row>50</xdr:row>
                    <xdr:rowOff>28575</xdr:rowOff>
                  </to>
                </anchor>
              </controlPr>
            </control>
          </mc:Choice>
        </mc:AlternateContent>
        <mc:AlternateContent xmlns:mc="http://schemas.openxmlformats.org/markup-compatibility/2006">
          <mc:Choice Requires="x14">
            <control shapeId="112715" r:id="rId78" name="Check Box 75">
              <controlPr defaultSize="0" autoFill="0" autoLine="0" autoPict="0">
                <anchor moveWithCells="1">
                  <from>
                    <xdr:col>7</xdr:col>
                    <xdr:colOff>504825</xdr:colOff>
                    <xdr:row>49</xdr:row>
                    <xdr:rowOff>209550</xdr:rowOff>
                  </from>
                  <to>
                    <xdr:col>8</xdr:col>
                    <xdr:colOff>228600</xdr:colOff>
                    <xdr:row>51</xdr:row>
                    <xdr:rowOff>38100</xdr:rowOff>
                  </to>
                </anchor>
              </controlPr>
            </control>
          </mc:Choice>
        </mc:AlternateContent>
        <mc:AlternateContent xmlns:mc="http://schemas.openxmlformats.org/markup-compatibility/2006">
          <mc:Choice Requires="x14">
            <control shapeId="112716" r:id="rId79" name="Check Box 76">
              <controlPr defaultSize="0" autoFill="0" autoLine="0" autoPict="0">
                <anchor moveWithCells="1">
                  <from>
                    <xdr:col>7</xdr:col>
                    <xdr:colOff>514350</xdr:colOff>
                    <xdr:row>50</xdr:row>
                    <xdr:rowOff>200025</xdr:rowOff>
                  </from>
                  <to>
                    <xdr:col>8</xdr:col>
                    <xdr:colOff>238125</xdr:colOff>
                    <xdr:row>52</xdr:row>
                    <xdr:rowOff>28575</xdr:rowOff>
                  </to>
                </anchor>
              </controlPr>
            </control>
          </mc:Choice>
        </mc:AlternateContent>
        <mc:AlternateContent xmlns:mc="http://schemas.openxmlformats.org/markup-compatibility/2006">
          <mc:Choice Requires="x14">
            <control shapeId="112717" r:id="rId80" name="Check Box 77">
              <controlPr defaultSize="0" autoFill="0" autoLine="0" autoPict="0">
                <anchor moveWithCells="1">
                  <from>
                    <xdr:col>7</xdr:col>
                    <xdr:colOff>514350</xdr:colOff>
                    <xdr:row>51</xdr:row>
                    <xdr:rowOff>209550</xdr:rowOff>
                  </from>
                  <to>
                    <xdr:col>8</xdr:col>
                    <xdr:colOff>238125</xdr:colOff>
                    <xdr:row>53</xdr:row>
                    <xdr:rowOff>38100</xdr:rowOff>
                  </to>
                </anchor>
              </controlPr>
            </control>
          </mc:Choice>
        </mc:AlternateContent>
        <mc:AlternateContent xmlns:mc="http://schemas.openxmlformats.org/markup-compatibility/2006">
          <mc:Choice Requires="x14">
            <control shapeId="112718" r:id="rId81" name="Check Box 78">
              <controlPr defaultSize="0" autoFill="0" autoLine="0" autoPict="0">
                <anchor moveWithCells="1">
                  <from>
                    <xdr:col>11</xdr:col>
                    <xdr:colOff>514350</xdr:colOff>
                    <xdr:row>51</xdr:row>
                    <xdr:rowOff>209550</xdr:rowOff>
                  </from>
                  <to>
                    <xdr:col>12</xdr:col>
                    <xdr:colOff>238125</xdr:colOff>
                    <xdr:row>53</xdr:row>
                    <xdr:rowOff>38100</xdr:rowOff>
                  </to>
                </anchor>
              </controlPr>
            </control>
          </mc:Choice>
        </mc:AlternateContent>
        <mc:AlternateContent xmlns:mc="http://schemas.openxmlformats.org/markup-compatibility/2006">
          <mc:Choice Requires="x14">
            <control shapeId="112719" r:id="rId82" name="Check Box 79">
              <controlPr defaultSize="0" autoFill="0" autoLine="0" autoPict="0">
                <anchor moveWithCells="1">
                  <from>
                    <xdr:col>7</xdr:col>
                    <xdr:colOff>514350</xdr:colOff>
                    <xdr:row>52</xdr:row>
                    <xdr:rowOff>209550</xdr:rowOff>
                  </from>
                  <to>
                    <xdr:col>8</xdr:col>
                    <xdr:colOff>238125</xdr:colOff>
                    <xdr:row>54</xdr:row>
                    <xdr:rowOff>38100</xdr:rowOff>
                  </to>
                </anchor>
              </controlPr>
            </control>
          </mc:Choice>
        </mc:AlternateContent>
        <mc:AlternateContent xmlns:mc="http://schemas.openxmlformats.org/markup-compatibility/2006">
          <mc:Choice Requires="x14">
            <control shapeId="112720" r:id="rId83" name="Check Box 80">
              <controlPr defaultSize="0" autoFill="0" autoLine="0" autoPict="0">
                <anchor moveWithCells="1">
                  <from>
                    <xdr:col>7</xdr:col>
                    <xdr:colOff>514350</xdr:colOff>
                    <xdr:row>53</xdr:row>
                    <xdr:rowOff>219075</xdr:rowOff>
                  </from>
                  <to>
                    <xdr:col>8</xdr:col>
                    <xdr:colOff>238125</xdr:colOff>
                    <xdr:row>55</xdr:row>
                    <xdr:rowOff>47625</xdr:rowOff>
                  </to>
                </anchor>
              </controlPr>
            </control>
          </mc:Choice>
        </mc:AlternateContent>
        <mc:AlternateContent xmlns:mc="http://schemas.openxmlformats.org/markup-compatibility/2006">
          <mc:Choice Requires="x14">
            <control shapeId="112721" r:id="rId84" name="Check Box 81">
              <controlPr defaultSize="0" autoFill="0" autoLine="0" autoPict="0">
                <anchor moveWithCells="1">
                  <from>
                    <xdr:col>8</xdr:col>
                    <xdr:colOff>9525</xdr:colOff>
                    <xdr:row>54</xdr:row>
                    <xdr:rowOff>209550</xdr:rowOff>
                  </from>
                  <to>
                    <xdr:col>8</xdr:col>
                    <xdr:colOff>247650</xdr:colOff>
                    <xdr:row>56</xdr:row>
                    <xdr:rowOff>38100</xdr:rowOff>
                  </to>
                </anchor>
              </controlPr>
            </control>
          </mc:Choice>
        </mc:AlternateContent>
        <mc:AlternateContent xmlns:mc="http://schemas.openxmlformats.org/markup-compatibility/2006">
          <mc:Choice Requires="x14">
            <control shapeId="112722" r:id="rId85" name="Check Box 82">
              <controlPr defaultSize="0" autoFill="0" autoLine="0" autoPict="0">
                <anchor moveWithCells="1">
                  <from>
                    <xdr:col>8</xdr:col>
                    <xdr:colOff>9525</xdr:colOff>
                    <xdr:row>55</xdr:row>
                    <xdr:rowOff>219075</xdr:rowOff>
                  </from>
                  <to>
                    <xdr:col>8</xdr:col>
                    <xdr:colOff>247650</xdr:colOff>
                    <xdr:row>57</xdr:row>
                    <xdr:rowOff>47625</xdr:rowOff>
                  </to>
                </anchor>
              </controlPr>
            </control>
          </mc:Choice>
        </mc:AlternateContent>
        <mc:AlternateContent xmlns:mc="http://schemas.openxmlformats.org/markup-compatibility/2006">
          <mc:Choice Requires="x14">
            <control shapeId="112723" r:id="rId86" name="Check Box 83">
              <controlPr defaultSize="0" autoFill="0" autoLine="0" autoPict="0">
                <anchor moveWithCells="1">
                  <from>
                    <xdr:col>7</xdr:col>
                    <xdr:colOff>514350</xdr:colOff>
                    <xdr:row>56</xdr:row>
                    <xdr:rowOff>219075</xdr:rowOff>
                  </from>
                  <to>
                    <xdr:col>8</xdr:col>
                    <xdr:colOff>238125</xdr:colOff>
                    <xdr:row>58</xdr:row>
                    <xdr:rowOff>47625</xdr:rowOff>
                  </to>
                </anchor>
              </controlPr>
            </control>
          </mc:Choice>
        </mc:AlternateContent>
        <mc:AlternateContent xmlns:mc="http://schemas.openxmlformats.org/markup-compatibility/2006">
          <mc:Choice Requires="x14">
            <control shapeId="112724" r:id="rId87" name="Check Box 84">
              <controlPr defaultSize="0" autoFill="0" autoLine="0" autoPict="0">
                <anchor moveWithCells="1">
                  <from>
                    <xdr:col>7</xdr:col>
                    <xdr:colOff>514350</xdr:colOff>
                    <xdr:row>57</xdr:row>
                    <xdr:rowOff>209550</xdr:rowOff>
                  </from>
                  <to>
                    <xdr:col>8</xdr:col>
                    <xdr:colOff>238125</xdr:colOff>
                    <xdr:row>59</xdr:row>
                    <xdr:rowOff>38100</xdr:rowOff>
                  </to>
                </anchor>
              </controlPr>
            </control>
          </mc:Choice>
        </mc:AlternateContent>
        <mc:AlternateContent xmlns:mc="http://schemas.openxmlformats.org/markup-compatibility/2006">
          <mc:Choice Requires="x14">
            <control shapeId="112725" r:id="rId88" name="Check Box 85">
              <controlPr defaultSize="0" autoFill="0" autoLine="0" autoPict="0">
                <anchor moveWithCells="1">
                  <from>
                    <xdr:col>7</xdr:col>
                    <xdr:colOff>504825</xdr:colOff>
                    <xdr:row>58</xdr:row>
                    <xdr:rowOff>209550</xdr:rowOff>
                  </from>
                  <to>
                    <xdr:col>8</xdr:col>
                    <xdr:colOff>228600</xdr:colOff>
                    <xdr:row>60</xdr:row>
                    <xdr:rowOff>38100</xdr:rowOff>
                  </to>
                </anchor>
              </controlPr>
            </control>
          </mc:Choice>
        </mc:AlternateContent>
        <mc:AlternateContent xmlns:mc="http://schemas.openxmlformats.org/markup-compatibility/2006">
          <mc:Choice Requires="x14">
            <control shapeId="112726" r:id="rId89" name="Check Box 86">
              <controlPr defaultSize="0" autoFill="0" autoLine="0" autoPict="0">
                <anchor moveWithCells="1">
                  <from>
                    <xdr:col>7</xdr:col>
                    <xdr:colOff>409575</xdr:colOff>
                    <xdr:row>70</xdr:row>
                    <xdr:rowOff>1485900</xdr:rowOff>
                  </from>
                  <to>
                    <xdr:col>8</xdr:col>
                    <xdr:colOff>247650</xdr:colOff>
                    <xdr:row>72</xdr:row>
                    <xdr:rowOff>180975</xdr:rowOff>
                  </to>
                </anchor>
              </controlPr>
            </control>
          </mc:Choice>
        </mc:AlternateContent>
        <mc:AlternateContent xmlns:mc="http://schemas.openxmlformats.org/markup-compatibility/2006">
          <mc:Choice Requires="x14">
            <control shapeId="112727" r:id="rId90" name="Check Box 87">
              <controlPr defaultSize="0" autoFill="0" autoLine="0" autoPict="0">
                <anchor moveWithCells="1">
                  <from>
                    <xdr:col>9</xdr:col>
                    <xdr:colOff>409575</xdr:colOff>
                    <xdr:row>70</xdr:row>
                    <xdr:rowOff>1504950</xdr:rowOff>
                  </from>
                  <to>
                    <xdr:col>10</xdr:col>
                    <xdr:colOff>247650</xdr:colOff>
                    <xdr:row>72</xdr:row>
                    <xdr:rowOff>180975</xdr:rowOff>
                  </to>
                </anchor>
              </controlPr>
            </control>
          </mc:Choice>
        </mc:AlternateContent>
        <mc:AlternateContent xmlns:mc="http://schemas.openxmlformats.org/markup-compatibility/2006">
          <mc:Choice Requires="x14">
            <control shapeId="112728" r:id="rId91" name="Check Box 88">
              <controlPr defaultSize="0" autoFill="0" autoLine="0" autoPict="0">
                <anchor moveWithCells="1">
                  <from>
                    <xdr:col>11</xdr:col>
                    <xdr:colOff>419100</xdr:colOff>
                    <xdr:row>70</xdr:row>
                    <xdr:rowOff>1504950</xdr:rowOff>
                  </from>
                  <to>
                    <xdr:col>12</xdr:col>
                    <xdr:colOff>257175</xdr:colOff>
                    <xdr:row>72</xdr:row>
                    <xdr:rowOff>180975</xdr:rowOff>
                  </to>
                </anchor>
              </controlPr>
            </control>
          </mc:Choice>
        </mc:AlternateContent>
        <mc:AlternateContent xmlns:mc="http://schemas.openxmlformats.org/markup-compatibility/2006">
          <mc:Choice Requires="x14">
            <control shapeId="112729" r:id="rId92" name="Check Box 89">
              <controlPr defaultSize="0" autoFill="0" autoLine="0" autoPict="0">
                <anchor moveWithCells="1">
                  <from>
                    <xdr:col>13</xdr:col>
                    <xdr:colOff>409575</xdr:colOff>
                    <xdr:row>70</xdr:row>
                    <xdr:rowOff>1495425</xdr:rowOff>
                  </from>
                  <to>
                    <xdr:col>14</xdr:col>
                    <xdr:colOff>247650</xdr:colOff>
                    <xdr:row>72</xdr:row>
                    <xdr:rowOff>180975</xdr:rowOff>
                  </to>
                </anchor>
              </controlPr>
            </control>
          </mc:Choice>
        </mc:AlternateContent>
        <mc:AlternateContent xmlns:mc="http://schemas.openxmlformats.org/markup-compatibility/2006">
          <mc:Choice Requires="x14">
            <control shapeId="112730" r:id="rId93" name="Check Box 90">
              <controlPr defaultSize="0" autoFill="0" autoLine="0" autoPict="0">
                <anchor moveWithCells="1">
                  <from>
                    <xdr:col>15</xdr:col>
                    <xdr:colOff>409575</xdr:colOff>
                    <xdr:row>70</xdr:row>
                    <xdr:rowOff>1495425</xdr:rowOff>
                  </from>
                  <to>
                    <xdr:col>16</xdr:col>
                    <xdr:colOff>133350</xdr:colOff>
                    <xdr:row>72</xdr:row>
                    <xdr:rowOff>180975</xdr:rowOff>
                  </to>
                </anchor>
              </controlPr>
            </control>
          </mc:Choice>
        </mc:AlternateContent>
        <mc:AlternateContent xmlns:mc="http://schemas.openxmlformats.org/markup-compatibility/2006">
          <mc:Choice Requires="x14">
            <control shapeId="112731" r:id="rId94" name="Check Box 91">
              <controlPr defaultSize="0" autoFill="0" autoLine="0" autoPict="0">
                <anchor moveWithCells="1">
                  <from>
                    <xdr:col>17</xdr:col>
                    <xdr:colOff>409575</xdr:colOff>
                    <xdr:row>70</xdr:row>
                    <xdr:rowOff>1504950</xdr:rowOff>
                  </from>
                  <to>
                    <xdr:col>18</xdr:col>
                    <xdr:colOff>247650</xdr:colOff>
                    <xdr:row>72</xdr:row>
                    <xdr:rowOff>180975</xdr:rowOff>
                  </to>
                </anchor>
              </controlPr>
            </control>
          </mc:Choice>
        </mc:AlternateContent>
        <mc:AlternateContent xmlns:mc="http://schemas.openxmlformats.org/markup-compatibility/2006">
          <mc:Choice Requires="x14">
            <control shapeId="112732" r:id="rId95" name="Check Box 92">
              <controlPr defaultSize="0" autoFill="0" autoLine="0" autoPict="0">
                <anchor moveWithCells="1">
                  <from>
                    <xdr:col>7</xdr:col>
                    <xdr:colOff>409575</xdr:colOff>
                    <xdr:row>71</xdr:row>
                    <xdr:rowOff>409575</xdr:rowOff>
                  </from>
                  <to>
                    <xdr:col>8</xdr:col>
                    <xdr:colOff>247650</xdr:colOff>
                    <xdr:row>73</xdr:row>
                    <xdr:rowOff>180975</xdr:rowOff>
                  </to>
                </anchor>
              </controlPr>
            </control>
          </mc:Choice>
        </mc:AlternateContent>
        <mc:AlternateContent xmlns:mc="http://schemas.openxmlformats.org/markup-compatibility/2006">
          <mc:Choice Requires="x14">
            <control shapeId="112733" r:id="rId96" name="Check Box 93">
              <controlPr defaultSize="0" autoFill="0" autoLine="0" autoPict="0">
                <anchor moveWithCells="1">
                  <from>
                    <xdr:col>7</xdr:col>
                    <xdr:colOff>409575</xdr:colOff>
                    <xdr:row>72</xdr:row>
                    <xdr:rowOff>409575</xdr:rowOff>
                  </from>
                  <to>
                    <xdr:col>8</xdr:col>
                    <xdr:colOff>247650</xdr:colOff>
                    <xdr:row>74</xdr:row>
                    <xdr:rowOff>180975</xdr:rowOff>
                  </to>
                </anchor>
              </controlPr>
            </control>
          </mc:Choice>
        </mc:AlternateContent>
        <mc:AlternateContent xmlns:mc="http://schemas.openxmlformats.org/markup-compatibility/2006">
          <mc:Choice Requires="x14">
            <control shapeId="112734" r:id="rId97" name="Check Box 94">
              <controlPr defaultSize="0" autoFill="0" autoLine="0" autoPict="0">
                <anchor moveWithCells="1">
                  <from>
                    <xdr:col>7</xdr:col>
                    <xdr:colOff>409575</xdr:colOff>
                    <xdr:row>73</xdr:row>
                    <xdr:rowOff>381000</xdr:rowOff>
                  </from>
                  <to>
                    <xdr:col>8</xdr:col>
                    <xdr:colOff>247650</xdr:colOff>
                    <xdr:row>75</xdr:row>
                    <xdr:rowOff>180975</xdr:rowOff>
                  </to>
                </anchor>
              </controlPr>
            </control>
          </mc:Choice>
        </mc:AlternateContent>
        <mc:AlternateContent xmlns:mc="http://schemas.openxmlformats.org/markup-compatibility/2006">
          <mc:Choice Requires="x14">
            <control shapeId="112735" r:id="rId98" name="Check Box 95">
              <controlPr defaultSize="0" autoFill="0" autoLine="0" autoPict="0">
                <anchor moveWithCells="1">
                  <from>
                    <xdr:col>7</xdr:col>
                    <xdr:colOff>400050</xdr:colOff>
                    <xdr:row>74</xdr:row>
                    <xdr:rowOff>409575</xdr:rowOff>
                  </from>
                  <to>
                    <xdr:col>8</xdr:col>
                    <xdr:colOff>238125</xdr:colOff>
                    <xdr:row>76</xdr:row>
                    <xdr:rowOff>180975</xdr:rowOff>
                  </to>
                </anchor>
              </controlPr>
            </control>
          </mc:Choice>
        </mc:AlternateContent>
        <mc:AlternateContent xmlns:mc="http://schemas.openxmlformats.org/markup-compatibility/2006">
          <mc:Choice Requires="x14">
            <control shapeId="112736" r:id="rId99" name="Check Box 96">
              <controlPr defaultSize="0" autoFill="0" autoLine="0" autoPict="0">
                <anchor moveWithCells="1">
                  <from>
                    <xdr:col>7</xdr:col>
                    <xdr:colOff>400050</xdr:colOff>
                    <xdr:row>76</xdr:row>
                    <xdr:rowOff>0</xdr:rowOff>
                  </from>
                  <to>
                    <xdr:col>8</xdr:col>
                    <xdr:colOff>238125</xdr:colOff>
                    <xdr:row>77</xdr:row>
                    <xdr:rowOff>180975</xdr:rowOff>
                  </to>
                </anchor>
              </controlPr>
            </control>
          </mc:Choice>
        </mc:AlternateContent>
        <mc:AlternateContent xmlns:mc="http://schemas.openxmlformats.org/markup-compatibility/2006">
          <mc:Choice Requires="x14">
            <control shapeId="112737" r:id="rId100" name="Check Box 97">
              <controlPr defaultSize="0" autoFill="0" autoLine="0" autoPict="0">
                <anchor moveWithCells="1">
                  <from>
                    <xdr:col>7</xdr:col>
                    <xdr:colOff>400050</xdr:colOff>
                    <xdr:row>76</xdr:row>
                    <xdr:rowOff>409575</xdr:rowOff>
                  </from>
                  <to>
                    <xdr:col>8</xdr:col>
                    <xdr:colOff>238125</xdr:colOff>
                    <xdr:row>78</xdr:row>
                    <xdr:rowOff>180975</xdr:rowOff>
                  </to>
                </anchor>
              </controlPr>
            </control>
          </mc:Choice>
        </mc:AlternateContent>
        <mc:AlternateContent xmlns:mc="http://schemas.openxmlformats.org/markup-compatibility/2006">
          <mc:Choice Requires="x14">
            <control shapeId="112738" r:id="rId101" name="Check Box 98">
              <controlPr defaultSize="0" autoFill="0" autoLine="0" autoPict="0">
                <anchor moveWithCells="1">
                  <from>
                    <xdr:col>7</xdr:col>
                    <xdr:colOff>409575</xdr:colOff>
                    <xdr:row>77</xdr:row>
                    <xdr:rowOff>400050</xdr:rowOff>
                  </from>
                  <to>
                    <xdr:col>8</xdr:col>
                    <xdr:colOff>247650</xdr:colOff>
                    <xdr:row>79</xdr:row>
                    <xdr:rowOff>190500</xdr:rowOff>
                  </to>
                </anchor>
              </controlPr>
            </control>
          </mc:Choice>
        </mc:AlternateContent>
        <mc:AlternateContent xmlns:mc="http://schemas.openxmlformats.org/markup-compatibility/2006">
          <mc:Choice Requires="x14">
            <control shapeId="112739" r:id="rId102" name="Check Box 99">
              <controlPr defaultSize="0" autoFill="0" autoLine="0" autoPict="0">
                <anchor moveWithCells="1">
                  <from>
                    <xdr:col>7</xdr:col>
                    <xdr:colOff>409575</xdr:colOff>
                    <xdr:row>80</xdr:row>
                    <xdr:rowOff>409575</xdr:rowOff>
                  </from>
                  <to>
                    <xdr:col>8</xdr:col>
                    <xdr:colOff>247650</xdr:colOff>
                    <xdr:row>82</xdr:row>
                    <xdr:rowOff>200025</xdr:rowOff>
                  </to>
                </anchor>
              </controlPr>
            </control>
          </mc:Choice>
        </mc:AlternateContent>
        <mc:AlternateContent xmlns:mc="http://schemas.openxmlformats.org/markup-compatibility/2006">
          <mc:Choice Requires="x14">
            <control shapeId="112740" r:id="rId103" name="Check Box 100">
              <controlPr defaultSize="0" autoFill="0" autoLine="0" autoPict="0">
                <anchor moveWithCells="1">
                  <from>
                    <xdr:col>7</xdr:col>
                    <xdr:colOff>409575</xdr:colOff>
                    <xdr:row>81</xdr:row>
                    <xdr:rowOff>400050</xdr:rowOff>
                  </from>
                  <to>
                    <xdr:col>8</xdr:col>
                    <xdr:colOff>247650</xdr:colOff>
                    <xdr:row>83</xdr:row>
                    <xdr:rowOff>180975</xdr:rowOff>
                  </to>
                </anchor>
              </controlPr>
            </control>
          </mc:Choice>
        </mc:AlternateContent>
        <mc:AlternateContent xmlns:mc="http://schemas.openxmlformats.org/markup-compatibility/2006">
          <mc:Choice Requires="x14">
            <control shapeId="112741" r:id="rId104" name="Check Box 101">
              <controlPr defaultSize="0" autoFill="0" autoLine="0" autoPict="0">
                <anchor moveWithCells="1">
                  <from>
                    <xdr:col>7</xdr:col>
                    <xdr:colOff>409575</xdr:colOff>
                    <xdr:row>82</xdr:row>
                    <xdr:rowOff>381000</xdr:rowOff>
                  </from>
                  <to>
                    <xdr:col>8</xdr:col>
                    <xdr:colOff>247650</xdr:colOff>
                    <xdr:row>84</xdr:row>
                    <xdr:rowOff>200025</xdr:rowOff>
                  </to>
                </anchor>
              </controlPr>
            </control>
          </mc:Choice>
        </mc:AlternateContent>
        <mc:AlternateContent xmlns:mc="http://schemas.openxmlformats.org/markup-compatibility/2006">
          <mc:Choice Requires="x14">
            <control shapeId="112742" r:id="rId105" name="Check Box 102">
              <controlPr defaultSize="0" autoFill="0" autoLine="0" autoPict="0">
                <anchor moveWithCells="1">
                  <from>
                    <xdr:col>9</xdr:col>
                    <xdr:colOff>400050</xdr:colOff>
                    <xdr:row>71</xdr:row>
                    <xdr:rowOff>409575</xdr:rowOff>
                  </from>
                  <to>
                    <xdr:col>10</xdr:col>
                    <xdr:colOff>247650</xdr:colOff>
                    <xdr:row>73</xdr:row>
                    <xdr:rowOff>180975</xdr:rowOff>
                  </to>
                </anchor>
              </controlPr>
            </control>
          </mc:Choice>
        </mc:AlternateContent>
        <mc:AlternateContent xmlns:mc="http://schemas.openxmlformats.org/markup-compatibility/2006">
          <mc:Choice Requires="x14">
            <control shapeId="112743" r:id="rId106" name="Check Box 103">
              <controlPr defaultSize="0" autoFill="0" autoLine="0" autoPict="0">
                <anchor moveWithCells="1">
                  <from>
                    <xdr:col>9</xdr:col>
                    <xdr:colOff>400050</xdr:colOff>
                    <xdr:row>72</xdr:row>
                    <xdr:rowOff>409575</xdr:rowOff>
                  </from>
                  <to>
                    <xdr:col>10</xdr:col>
                    <xdr:colOff>238125</xdr:colOff>
                    <xdr:row>74</xdr:row>
                    <xdr:rowOff>180975</xdr:rowOff>
                  </to>
                </anchor>
              </controlPr>
            </control>
          </mc:Choice>
        </mc:AlternateContent>
        <mc:AlternateContent xmlns:mc="http://schemas.openxmlformats.org/markup-compatibility/2006">
          <mc:Choice Requires="x14">
            <control shapeId="112744" r:id="rId107" name="Check Box 104">
              <controlPr defaultSize="0" autoFill="0" autoLine="0" autoPict="0">
                <anchor moveWithCells="1">
                  <from>
                    <xdr:col>9</xdr:col>
                    <xdr:colOff>400050</xdr:colOff>
                    <xdr:row>73</xdr:row>
                    <xdr:rowOff>400050</xdr:rowOff>
                  </from>
                  <to>
                    <xdr:col>10</xdr:col>
                    <xdr:colOff>238125</xdr:colOff>
                    <xdr:row>75</xdr:row>
                    <xdr:rowOff>180975</xdr:rowOff>
                  </to>
                </anchor>
              </controlPr>
            </control>
          </mc:Choice>
        </mc:AlternateContent>
        <mc:AlternateContent xmlns:mc="http://schemas.openxmlformats.org/markup-compatibility/2006">
          <mc:Choice Requires="x14">
            <control shapeId="112745" r:id="rId108" name="Check Box 105">
              <controlPr defaultSize="0" autoFill="0" autoLine="0" autoPict="0">
                <anchor moveWithCells="1">
                  <from>
                    <xdr:col>9</xdr:col>
                    <xdr:colOff>400050</xdr:colOff>
                    <xdr:row>75</xdr:row>
                    <xdr:rowOff>0</xdr:rowOff>
                  </from>
                  <to>
                    <xdr:col>10</xdr:col>
                    <xdr:colOff>238125</xdr:colOff>
                    <xdr:row>76</xdr:row>
                    <xdr:rowOff>180975</xdr:rowOff>
                  </to>
                </anchor>
              </controlPr>
            </control>
          </mc:Choice>
        </mc:AlternateContent>
        <mc:AlternateContent xmlns:mc="http://schemas.openxmlformats.org/markup-compatibility/2006">
          <mc:Choice Requires="x14">
            <control shapeId="112746" r:id="rId109" name="Check Box 106">
              <controlPr defaultSize="0" autoFill="0" autoLine="0" autoPict="0">
                <anchor moveWithCells="1">
                  <from>
                    <xdr:col>9</xdr:col>
                    <xdr:colOff>409575</xdr:colOff>
                    <xdr:row>75</xdr:row>
                    <xdr:rowOff>409575</xdr:rowOff>
                  </from>
                  <to>
                    <xdr:col>10</xdr:col>
                    <xdr:colOff>247650</xdr:colOff>
                    <xdr:row>77</xdr:row>
                    <xdr:rowOff>180975</xdr:rowOff>
                  </to>
                </anchor>
              </controlPr>
            </control>
          </mc:Choice>
        </mc:AlternateContent>
        <mc:AlternateContent xmlns:mc="http://schemas.openxmlformats.org/markup-compatibility/2006">
          <mc:Choice Requires="x14">
            <control shapeId="112747" r:id="rId110" name="Check Box 107">
              <controlPr defaultSize="0" autoFill="0" autoLine="0" autoPict="0">
                <anchor moveWithCells="1">
                  <from>
                    <xdr:col>9</xdr:col>
                    <xdr:colOff>409575</xdr:colOff>
                    <xdr:row>77</xdr:row>
                    <xdr:rowOff>0</xdr:rowOff>
                  </from>
                  <to>
                    <xdr:col>10</xdr:col>
                    <xdr:colOff>247650</xdr:colOff>
                    <xdr:row>78</xdr:row>
                    <xdr:rowOff>180975</xdr:rowOff>
                  </to>
                </anchor>
              </controlPr>
            </control>
          </mc:Choice>
        </mc:AlternateContent>
        <mc:AlternateContent xmlns:mc="http://schemas.openxmlformats.org/markup-compatibility/2006">
          <mc:Choice Requires="x14">
            <control shapeId="112748" r:id="rId111" name="Check Box 108">
              <controlPr defaultSize="0" autoFill="0" autoLine="0" autoPict="0">
                <anchor moveWithCells="1">
                  <from>
                    <xdr:col>9</xdr:col>
                    <xdr:colOff>409575</xdr:colOff>
                    <xdr:row>77</xdr:row>
                    <xdr:rowOff>400050</xdr:rowOff>
                  </from>
                  <to>
                    <xdr:col>10</xdr:col>
                    <xdr:colOff>247650</xdr:colOff>
                    <xdr:row>79</xdr:row>
                    <xdr:rowOff>180975</xdr:rowOff>
                  </to>
                </anchor>
              </controlPr>
            </control>
          </mc:Choice>
        </mc:AlternateContent>
        <mc:AlternateContent xmlns:mc="http://schemas.openxmlformats.org/markup-compatibility/2006">
          <mc:Choice Requires="x14">
            <control shapeId="112749" r:id="rId112" name="Check Box 109">
              <controlPr defaultSize="0" autoFill="0" autoLine="0" autoPict="0">
                <anchor moveWithCells="1">
                  <from>
                    <xdr:col>9</xdr:col>
                    <xdr:colOff>390525</xdr:colOff>
                    <xdr:row>80</xdr:row>
                    <xdr:rowOff>400050</xdr:rowOff>
                  </from>
                  <to>
                    <xdr:col>10</xdr:col>
                    <xdr:colOff>228600</xdr:colOff>
                    <xdr:row>82</xdr:row>
                    <xdr:rowOff>190500</xdr:rowOff>
                  </to>
                </anchor>
              </controlPr>
            </control>
          </mc:Choice>
        </mc:AlternateContent>
        <mc:AlternateContent xmlns:mc="http://schemas.openxmlformats.org/markup-compatibility/2006">
          <mc:Choice Requires="x14">
            <control shapeId="112750" r:id="rId113" name="Check Box 110">
              <controlPr defaultSize="0" autoFill="0" autoLine="0" autoPict="0">
                <anchor moveWithCells="1">
                  <from>
                    <xdr:col>9</xdr:col>
                    <xdr:colOff>390525</xdr:colOff>
                    <xdr:row>81</xdr:row>
                    <xdr:rowOff>409575</xdr:rowOff>
                  </from>
                  <to>
                    <xdr:col>10</xdr:col>
                    <xdr:colOff>228600</xdr:colOff>
                    <xdr:row>83</xdr:row>
                    <xdr:rowOff>180975</xdr:rowOff>
                  </to>
                </anchor>
              </controlPr>
            </control>
          </mc:Choice>
        </mc:AlternateContent>
        <mc:AlternateContent xmlns:mc="http://schemas.openxmlformats.org/markup-compatibility/2006">
          <mc:Choice Requires="x14">
            <control shapeId="112751" r:id="rId114" name="Check Box 111">
              <controlPr defaultSize="0" autoFill="0" autoLine="0" autoPict="0">
                <anchor moveWithCells="1">
                  <from>
                    <xdr:col>9</xdr:col>
                    <xdr:colOff>400050</xdr:colOff>
                    <xdr:row>82</xdr:row>
                    <xdr:rowOff>381000</xdr:rowOff>
                  </from>
                  <to>
                    <xdr:col>10</xdr:col>
                    <xdr:colOff>238125</xdr:colOff>
                    <xdr:row>84</xdr:row>
                    <xdr:rowOff>200025</xdr:rowOff>
                  </to>
                </anchor>
              </controlPr>
            </control>
          </mc:Choice>
        </mc:AlternateContent>
        <mc:AlternateContent xmlns:mc="http://schemas.openxmlformats.org/markup-compatibility/2006">
          <mc:Choice Requires="x14">
            <control shapeId="112752" r:id="rId115" name="Check Box 112">
              <controlPr defaultSize="0" autoFill="0" autoLine="0" autoPict="0">
                <anchor moveWithCells="1">
                  <from>
                    <xdr:col>11</xdr:col>
                    <xdr:colOff>419100</xdr:colOff>
                    <xdr:row>71</xdr:row>
                    <xdr:rowOff>409575</xdr:rowOff>
                  </from>
                  <to>
                    <xdr:col>12</xdr:col>
                    <xdr:colOff>257175</xdr:colOff>
                    <xdr:row>73</xdr:row>
                    <xdr:rowOff>180975</xdr:rowOff>
                  </to>
                </anchor>
              </controlPr>
            </control>
          </mc:Choice>
        </mc:AlternateContent>
        <mc:AlternateContent xmlns:mc="http://schemas.openxmlformats.org/markup-compatibility/2006">
          <mc:Choice Requires="x14">
            <control shapeId="112753" r:id="rId116" name="Check Box 113">
              <controlPr defaultSize="0" autoFill="0" autoLine="0" autoPict="0">
                <anchor moveWithCells="1">
                  <from>
                    <xdr:col>11</xdr:col>
                    <xdr:colOff>419100</xdr:colOff>
                    <xdr:row>73</xdr:row>
                    <xdr:rowOff>0</xdr:rowOff>
                  </from>
                  <to>
                    <xdr:col>12</xdr:col>
                    <xdr:colOff>257175</xdr:colOff>
                    <xdr:row>74</xdr:row>
                    <xdr:rowOff>180975</xdr:rowOff>
                  </to>
                </anchor>
              </controlPr>
            </control>
          </mc:Choice>
        </mc:AlternateContent>
        <mc:AlternateContent xmlns:mc="http://schemas.openxmlformats.org/markup-compatibility/2006">
          <mc:Choice Requires="x14">
            <control shapeId="112754" r:id="rId117" name="Check Box 114">
              <controlPr defaultSize="0" autoFill="0" autoLine="0" autoPict="0">
                <anchor moveWithCells="1">
                  <from>
                    <xdr:col>11</xdr:col>
                    <xdr:colOff>409575</xdr:colOff>
                    <xdr:row>73</xdr:row>
                    <xdr:rowOff>409575</xdr:rowOff>
                  </from>
                  <to>
                    <xdr:col>12</xdr:col>
                    <xdr:colOff>247650</xdr:colOff>
                    <xdr:row>75</xdr:row>
                    <xdr:rowOff>180975</xdr:rowOff>
                  </to>
                </anchor>
              </controlPr>
            </control>
          </mc:Choice>
        </mc:AlternateContent>
        <mc:AlternateContent xmlns:mc="http://schemas.openxmlformats.org/markup-compatibility/2006">
          <mc:Choice Requires="x14">
            <control shapeId="112755" r:id="rId118" name="Check Box 115">
              <controlPr defaultSize="0" autoFill="0" autoLine="0" autoPict="0">
                <anchor moveWithCells="1">
                  <from>
                    <xdr:col>11</xdr:col>
                    <xdr:colOff>419100</xdr:colOff>
                    <xdr:row>74</xdr:row>
                    <xdr:rowOff>409575</xdr:rowOff>
                  </from>
                  <to>
                    <xdr:col>12</xdr:col>
                    <xdr:colOff>257175</xdr:colOff>
                    <xdr:row>76</xdr:row>
                    <xdr:rowOff>180975</xdr:rowOff>
                  </to>
                </anchor>
              </controlPr>
            </control>
          </mc:Choice>
        </mc:AlternateContent>
        <mc:AlternateContent xmlns:mc="http://schemas.openxmlformats.org/markup-compatibility/2006">
          <mc:Choice Requires="x14">
            <control shapeId="112756" r:id="rId119" name="Check Box 116">
              <controlPr defaultSize="0" autoFill="0" autoLine="0" autoPict="0">
                <anchor moveWithCells="1">
                  <from>
                    <xdr:col>11</xdr:col>
                    <xdr:colOff>419100</xdr:colOff>
                    <xdr:row>75</xdr:row>
                    <xdr:rowOff>409575</xdr:rowOff>
                  </from>
                  <to>
                    <xdr:col>12</xdr:col>
                    <xdr:colOff>257175</xdr:colOff>
                    <xdr:row>77</xdr:row>
                    <xdr:rowOff>180975</xdr:rowOff>
                  </to>
                </anchor>
              </controlPr>
            </control>
          </mc:Choice>
        </mc:AlternateContent>
        <mc:AlternateContent xmlns:mc="http://schemas.openxmlformats.org/markup-compatibility/2006">
          <mc:Choice Requires="x14">
            <control shapeId="112757" r:id="rId120" name="Check Box 117">
              <controlPr defaultSize="0" autoFill="0" autoLine="0" autoPict="0">
                <anchor moveWithCells="1">
                  <from>
                    <xdr:col>11</xdr:col>
                    <xdr:colOff>409575</xdr:colOff>
                    <xdr:row>76</xdr:row>
                    <xdr:rowOff>409575</xdr:rowOff>
                  </from>
                  <to>
                    <xdr:col>12</xdr:col>
                    <xdr:colOff>247650</xdr:colOff>
                    <xdr:row>78</xdr:row>
                    <xdr:rowOff>180975</xdr:rowOff>
                  </to>
                </anchor>
              </controlPr>
            </control>
          </mc:Choice>
        </mc:AlternateContent>
        <mc:AlternateContent xmlns:mc="http://schemas.openxmlformats.org/markup-compatibility/2006">
          <mc:Choice Requires="x14">
            <control shapeId="112758" r:id="rId121" name="Check Box 118">
              <controlPr defaultSize="0" autoFill="0" autoLine="0" autoPict="0">
                <anchor moveWithCells="1">
                  <from>
                    <xdr:col>11</xdr:col>
                    <xdr:colOff>400050</xdr:colOff>
                    <xdr:row>77</xdr:row>
                    <xdr:rowOff>409575</xdr:rowOff>
                  </from>
                  <to>
                    <xdr:col>12</xdr:col>
                    <xdr:colOff>238125</xdr:colOff>
                    <xdr:row>79</xdr:row>
                    <xdr:rowOff>180975</xdr:rowOff>
                  </to>
                </anchor>
              </controlPr>
            </control>
          </mc:Choice>
        </mc:AlternateContent>
        <mc:AlternateContent xmlns:mc="http://schemas.openxmlformats.org/markup-compatibility/2006">
          <mc:Choice Requires="x14">
            <control shapeId="112759" r:id="rId122" name="Check Box 119">
              <controlPr defaultSize="0" autoFill="0" autoLine="0" autoPict="0">
                <anchor moveWithCells="1">
                  <from>
                    <xdr:col>11</xdr:col>
                    <xdr:colOff>400050</xdr:colOff>
                    <xdr:row>80</xdr:row>
                    <xdr:rowOff>19050</xdr:rowOff>
                  </from>
                  <to>
                    <xdr:col>12</xdr:col>
                    <xdr:colOff>238125</xdr:colOff>
                    <xdr:row>81</xdr:row>
                    <xdr:rowOff>200025</xdr:rowOff>
                  </to>
                </anchor>
              </controlPr>
            </control>
          </mc:Choice>
        </mc:AlternateContent>
        <mc:AlternateContent xmlns:mc="http://schemas.openxmlformats.org/markup-compatibility/2006">
          <mc:Choice Requires="x14">
            <control shapeId="112760" r:id="rId123" name="Check Box 120">
              <controlPr defaultSize="0" autoFill="0" autoLine="0" autoPict="0">
                <anchor moveWithCells="1">
                  <from>
                    <xdr:col>11</xdr:col>
                    <xdr:colOff>409575</xdr:colOff>
                    <xdr:row>80</xdr:row>
                    <xdr:rowOff>381000</xdr:rowOff>
                  </from>
                  <to>
                    <xdr:col>12</xdr:col>
                    <xdr:colOff>247650</xdr:colOff>
                    <xdr:row>82</xdr:row>
                    <xdr:rowOff>200025</xdr:rowOff>
                  </to>
                </anchor>
              </controlPr>
            </control>
          </mc:Choice>
        </mc:AlternateContent>
        <mc:AlternateContent xmlns:mc="http://schemas.openxmlformats.org/markup-compatibility/2006">
          <mc:Choice Requires="x14">
            <control shapeId="112761" r:id="rId124" name="Check Box 121">
              <controlPr defaultSize="0" autoFill="0" autoLine="0" autoPict="0">
                <anchor moveWithCells="1">
                  <from>
                    <xdr:col>11</xdr:col>
                    <xdr:colOff>400050</xdr:colOff>
                    <xdr:row>82</xdr:row>
                    <xdr:rowOff>9525</xdr:rowOff>
                  </from>
                  <to>
                    <xdr:col>12</xdr:col>
                    <xdr:colOff>238125</xdr:colOff>
                    <xdr:row>83</xdr:row>
                    <xdr:rowOff>190500</xdr:rowOff>
                  </to>
                </anchor>
              </controlPr>
            </control>
          </mc:Choice>
        </mc:AlternateContent>
        <mc:AlternateContent xmlns:mc="http://schemas.openxmlformats.org/markup-compatibility/2006">
          <mc:Choice Requires="x14">
            <control shapeId="112762" r:id="rId125" name="Check Box 122">
              <controlPr defaultSize="0" autoFill="0" autoLine="0" autoPict="0">
                <anchor moveWithCells="1">
                  <from>
                    <xdr:col>11</xdr:col>
                    <xdr:colOff>400050</xdr:colOff>
                    <xdr:row>82</xdr:row>
                    <xdr:rowOff>390525</xdr:rowOff>
                  </from>
                  <to>
                    <xdr:col>12</xdr:col>
                    <xdr:colOff>238125</xdr:colOff>
                    <xdr:row>84</xdr:row>
                    <xdr:rowOff>180975</xdr:rowOff>
                  </to>
                </anchor>
              </controlPr>
            </control>
          </mc:Choice>
        </mc:AlternateContent>
        <mc:AlternateContent xmlns:mc="http://schemas.openxmlformats.org/markup-compatibility/2006">
          <mc:Choice Requires="x14">
            <control shapeId="112763" r:id="rId126" name="Check Box 123">
              <controlPr defaultSize="0" autoFill="0" autoLine="0" autoPict="0">
                <anchor moveWithCells="1">
                  <from>
                    <xdr:col>13</xdr:col>
                    <xdr:colOff>409575</xdr:colOff>
                    <xdr:row>71</xdr:row>
                    <xdr:rowOff>409575</xdr:rowOff>
                  </from>
                  <to>
                    <xdr:col>14</xdr:col>
                    <xdr:colOff>247650</xdr:colOff>
                    <xdr:row>73</xdr:row>
                    <xdr:rowOff>180975</xdr:rowOff>
                  </to>
                </anchor>
              </controlPr>
            </control>
          </mc:Choice>
        </mc:AlternateContent>
        <mc:AlternateContent xmlns:mc="http://schemas.openxmlformats.org/markup-compatibility/2006">
          <mc:Choice Requires="x14">
            <control shapeId="112764" r:id="rId127" name="Check Box 124">
              <controlPr defaultSize="0" autoFill="0" autoLine="0" autoPict="0">
                <anchor moveWithCells="1">
                  <from>
                    <xdr:col>15</xdr:col>
                    <xdr:colOff>409575</xdr:colOff>
                    <xdr:row>71</xdr:row>
                    <xdr:rowOff>409575</xdr:rowOff>
                  </from>
                  <to>
                    <xdr:col>16</xdr:col>
                    <xdr:colOff>133350</xdr:colOff>
                    <xdr:row>73</xdr:row>
                    <xdr:rowOff>180975</xdr:rowOff>
                  </to>
                </anchor>
              </controlPr>
            </control>
          </mc:Choice>
        </mc:AlternateContent>
        <mc:AlternateContent xmlns:mc="http://schemas.openxmlformats.org/markup-compatibility/2006">
          <mc:Choice Requires="x14">
            <control shapeId="112765" r:id="rId128" name="Check Box 125">
              <controlPr defaultSize="0" autoFill="0" autoLine="0" autoPict="0">
                <anchor moveWithCells="1">
                  <from>
                    <xdr:col>17</xdr:col>
                    <xdr:colOff>409575</xdr:colOff>
                    <xdr:row>71</xdr:row>
                    <xdr:rowOff>400050</xdr:rowOff>
                  </from>
                  <to>
                    <xdr:col>18</xdr:col>
                    <xdr:colOff>247650</xdr:colOff>
                    <xdr:row>73</xdr:row>
                    <xdr:rowOff>180975</xdr:rowOff>
                  </to>
                </anchor>
              </controlPr>
            </control>
          </mc:Choice>
        </mc:AlternateContent>
        <mc:AlternateContent xmlns:mc="http://schemas.openxmlformats.org/markup-compatibility/2006">
          <mc:Choice Requires="x14">
            <control shapeId="112766" r:id="rId129" name="Check Box 126">
              <controlPr defaultSize="0" autoFill="0" autoLine="0" autoPict="0">
                <anchor moveWithCells="1">
                  <from>
                    <xdr:col>13</xdr:col>
                    <xdr:colOff>409575</xdr:colOff>
                    <xdr:row>72</xdr:row>
                    <xdr:rowOff>409575</xdr:rowOff>
                  </from>
                  <to>
                    <xdr:col>14</xdr:col>
                    <xdr:colOff>247650</xdr:colOff>
                    <xdr:row>74</xdr:row>
                    <xdr:rowOff>180975</xdr:rowOff>
                  </to>
                </anchor>
              </controlPr>
            </control>
          </mc:Choice>
        </mc:AlternateContent>
        <mc:AlternateContent xmlns:mc="http://schemas.openxmlformats.org/markup-compatibility/2006">
          <mc:Choice Requires="x14">
            <control shapeId="112767" r:id="rId130" name="Check Box 127">
              <controlPr defaultSize="0" autoFill="0" autoLine="0" autoPict="0">
                <anchor moveWithCells="1">
                  <from>
                    <xdr:col>15</xdr:col>
                    <xdr:colOff>409575</xdr:colOff>
                    <xdr:row>72</xdr:row>
                    <xdr:rowOff>400050</xdr:rowOff>
                  </from>
                  <to>
                    <xdr:col>16</xdr:col>
                    <xdr:colOff>133350</xdr:colOff>
                    <xdr:row>74</xdr:row>
                    <xdr:rowOff>180975</xdr:rowOff>
                  </to>
                </anchor>
              </controlPr>
            </control>
          </mc:Choice>
        </mc:AlternateContent>
        <mc:AlternateContent xmlns:mc="http://schemas.openxmlformats.org/markup-compatibility/2006">
          <mc:Choice Requires="x14">
            <control shapeId="112768" r:id="rId131" name="Check Box 128">
              <controlPr defaultSize="0" autoFill="0" autoLine="0" autoPict="0">
                <anchor moveWithCells="1">
                  <from>
                    <xdr:col>17</xdr:col>
                    <xdr:colOff>419100</xdr:colOff>
                    <xdr:row>72</xdr:row>
                    <xdr:rowOff>400050</xdr:rowOff>
                  </from>
                  <to>
                    <xdr:col>18</xdr:col>
                    <xdr:colOff>257175</xdr:colOff>
                    <xdr:row>74</xdr:row>
                    <xdr:rowOff>180975</xdr:rowOff>
                  </to>
                </anchor>
              </controlPr>
            </control>
          </mc:Choice>
        </mc:AlternateContent>
        <mc:AlternateContent xmlns:mc="http://schemas.openxmlformats.org/markup-compatibility/2006">
          <mc:Choice Requires="x14">
            <control shapeId="112769" r:id="rId132" name="Check Box 129">
              <controlPr defaultSize="0" autoFill="0" autoLine="0" autoPict="0">
                <anchor moveWithCells="1">
                  <from>
                    <xdr:col>13</xdr:col>
                    <xdr:colOff>400050</xdr:colOff>
                    <xdr:row>73</xdr:row>
                    <xdr:rowOff>409575</xdr:rowOff>
                  </from>
                  <to>
                    <xdr:col>14</xdr:col>
                    <xdr:colOff>238125</xdr:colOff>
                    <xdr:row>75</xdr:row>
                    <xdr:rowOff>180975</xdr:rowOff>
                  </to>
                </anchor>
              </controlPr>
            </control>
          </mc:Choice>
        </mc:AlternateContent>
        <mc:AlternateContent xmlns:mc="http://schemas.openxmlformats.org/markup-compatibility/2006">
          <mc:Choice Requires="x14">
            <control shapeId="112770" r:id="rId133" name="Check Box 130">
              <controlPr defaultSize="0" autoFill="0" autoLine="0" autoPict="0">
                <anchor moveWithCells="1">
                  <from>
                    <xdr:col>15</xdr:col>
                    <xdr:colOff>409575</xdr:colOff>
                    <xdr:row>73</xdr:row>
                    <xdr:rowOff>409575</xdr:rowOff>
                  </from>
                  <to>
                    <xdr:col>16</xdr:col>
                    <xdr:colOff>133350</xdr:colOff>
                    <xdr:row>75</xdr:row>
                    <xdr:rowOff>180975</xdr:rowOff>
                  </to>
                </anchor>
              </controlPr>
            </control>
          </mc:Choice>
        </mc:AlternateContent>
        <mc:AlternateContent xmlns:mc="http://schemas.openxmlformats.org/markup-compatibility/2006">
          <mc:Choice Requires="x14">
            <control shapeId="112771" r:id="rId134" name="Check Box 131">
              <controlPr defaultSize="0" autoFill="0" autoLine="0" autoPict="0">
                <anchor moveWithCells="1">
                  <from>
                    <xdr:col>17</xdr:col>
                    <xdr:colOff>409575</xdr:colOff>
                    <xdr:row>73</xdr:row>
                    <xdr:rowOff>400050</xdr:rowOff>
                  </from>
                  <to>
                    <xdr:col>18</xdr:col>
                    <xdr:colOff>247650</xdr:colOff>
                    <xdr:row>75</xdr:row>
                    <xdr:rowOff>180975</xdr:rowOff>
                  </to>
                </anchor>
              </controlPr>
            </control>
          </mc:Choice>
        </mc:AlternateContent>
        <mc:AlternateContent xmlns:mc="http://schemas.openxmlformats.org/markup-compatibility/2006">
          <mc:Choice Requires="x14">
            <control shapeId="112772" r:id="rId135" name="Check Box 132">
              <controlPr defaultSize="0" autoFill="0" autoLine="0" autoPict="0">
                <anchor moveWithCells="1">
                  <from>
                    <xdr:col>13</xdr:col>
                    <xdr:colOff>400050</xdr:colOff>
                    <xdr:row>74</xdr:row>
                    <xdr:rowOff>409575</xdr:rowOff>
                  </from>
                  <to>
                    <xdr:col>14</xdr:col>
                    <xdr:colOff>238125</xdr:colOff>
                    <xdr:row>76</xdr:row>
                    <xdr:rowOff>180975</xdr:rowOff>
                  </to>
                </anchor>
              </controlPr>
            </control>
          </mc:Choice>
        </mc:AlternateContent>
        <mc:AlternateContent xmlns:mc="http://schemas.openxmlformats.org/markup-compatibility/2006">
          <mc:Choice Requires="x14">
            <control shapeId="112773" r:id="rId136" name="Check Box 133">
              <controlPr defaultSize="0" autoFill="0" autoLine="0" autoPict="0">
                <anchor moveWithCells="1">
                  <from>
                    <xdr:col>15</xdr:col>
                    <xdr:colOff>409575</xdr:colOff>
                    <xdr:row>74</xdr:row>
                    <xdr:rowOff>409575</xdr:rowOff>
                  </from>
                  <to>
                    <xdr:col>16</xdr:col>
                    <xdr:colOff>133350</xdr:colOff>
                    <xdr:row>76</xdr:row>
                    <xdr:rowOff>180975</xdr:rowOff>
                  </to>
                </anchor>
              </controlPr>
            </control>
          </mc:Choice>
        </mc:AlternateContent>
        <mc:AlternateContent xmlns:mc="http://schemas.openxmlformats.org/markup-compatibility/2006">
          <mc:Choice Requires="x14">
            <control shapeId="112774" r:id="rId137" name="Check Box 134">
              <controlPr defaultSize="0" autoFill="0" autoLine="0" autoPict="0">
                <anchor moveWithCells="1">
                  <from>
                    <xdr:col>17</xdr:col>
                    <xdr:colOff>409575</xdr:colOff>
                    <xdr:row>74</xdr:row>
                    <xdr:rowOff>400050</xdr:rowOff>
                  </from>
                  <to>
                    <xdr:col>18</xdr:col>
                    <xdr:colOff>247650</xdr:colOff>
                    <xdr:row>76</xdr:row>
                    <xdr:rowOff>180975</xdr:rowOff>
                  </to>
                </anchor>
              </controlPr>
            </control>
          </mc:Choice>
        </mc:AlternateContent>
        <mc:AlternateContent xmlns:mc="http://schemas.openxmlformats.org/markup-compatibility/2006">
          <mc:Choice Requires="x14">
            <control shapeId="112775" r:id="rId138" name="Check Box 135">
              <controlPr defaultSize="0" autoFill="0" autoLine="0" autoPict="0">
                <anchor moveWithCells="1">
                  <from>
                    <xdr:col>13</xdr:col>
                    <xdr:colOff>409575</xdr:colOff>
                    <xdr:row>75</xdr:row>
                    <xdr:rowOff>409575</xdr:rowOff>
                  </from>
                  <to>
                    <xdr:col>14</xdr:col>
                    <xdr:colOff>247650</xdr:colOff>
                    <xdr:row>77</xdr:row>
                    <xdr:rowOff>180975</xdr:rowOff>
                  </to>
                </anchor>
              </controlPr>
            </control>
          </mc:Choice>
        </mc:AlternateContent>
        <mc:AlternateContent xmlns:mc="http://schemas.openxmlformats.org/markup-compatibility/2006">
          <mc:Choice Requires="x14">
            <control shapeId="112776" r:id="rId139" name="Check Box 136">
              <controlPr defaultSize="0" autoFill="0" autoLine="0" autoPict="0">
                <anchor moveWithCells="1">
                  <from>
                    <xdr:col>15</xdr:col>
                    <xdr:colOff>400050</xdr:colOff>
                    <xdr:row>76</xdr:row>
                    <xdr:rowOff>0</xdr:rowOff>
                  </from>
                  <to>
                    <xdr:col>16</xdr:col>
                    <xdr:colOff>123825</xdr:colOff>
                    <xdr:row>77</xdr:row>
                    <xdr:rowOff>180975</xdr:rowOff>
                  </to>
                </anchor>
              </controlPr>
            </control>
          </mc:Choice>
        </mc:AlternateContent>
        <mc:AlternateContent xmlns:mc="http://schemas.openxmlformats.org/markup-compatibility/2006">
          <mc:Choice Requires="x14">
            <control shapeId="112777" r:id="rId140" name="Check Box 137">
              <controlPr defaultSize="0" autoFill="0" autoLine="0" autoPict="0">
                <anchor moveWithCells="1">
                  <from>
                    <xdr:col>17</xdr:col>
                    <xdr:colOff>409575</xdr:colOff>
                    <xdr:row>75</xdr:row>
                    <xdr:rowOff>409575</xdr:rowOff>
                  </from>
                  <to>
                    <xdr:col>18</xdr:col>
                    <xdr:colOff>247650</xdr:colOff>
                    <xdr:row>77</xdr:row>
                    <xdr:rowOff>180975</xdr:rowOff>
                  </to>
                </anchor>
              </controlPr>
            </control>
          </mc:Choice>
        </mc:AlternateContent>
        <mc:AlternateContent xmlns:mc="http://schemas.openxmlformats.org/markup-compatibility/2006">
          <mc:Choice Requires="x14">
            <control shapeId="112778" r:id="rId141" name="Check Box 138">
              <controlPr defaultSize="0" autoFill="0" autoLine="0" autoPict="0">
                <anchor moveWithCells="1">
                  <from>
                    <xdr:col>13</xdr:col>
                    <xdr:colOff>409575</xdr:colOff>
                    <xdr:row>76</xdr:row>
                    <xdr:rowOff>409575</xdr:rowOff>
                  </from>
                  <to>
                    <xdr:col>14</xdr:col>
                    <xdr:colOff>247650</xdr:colOff>
                    <xdr:row>78</xdr:row>
                    <xdr:rowOff>180975</xdr:rowOff>
                  </to>
                </anchor>
              </controlPr>
            </control>
          </mc:Choice>
        </mc:AlternateContent>
        <mc:AlternateContent xmlns:mc="http://schemas.openxmlformats.org/markup-compatibility/2006">
          <mc:Choice Requires="x14">
            <control shapeId="112779" r:id="rId142" name="Check Box 139">
              <controlPr defaultSize="0" autoFill="0" autoLine="0" autoPict="0">
                <anchor moveWithCells="1">
                  <from>
                    <xdr:col>13</xdr:col>
                    <xdr:colOff>419100</xdr:colOff>
                    <xdr:row>78</xdr:row>
                    <xdr:rowOff>0</xdr:rowOff>
                  </from>
                  <to>
                    <xdr:col>14</xdr:col>
                    <xdr:colOff>257175</xdr:colOff>
                    <xdr:row>79</xdr:row>
                    <xdr:rowOff>180975</xdr:rowOff>
                  </to>
                </anchor>
              </controlPr>
            </control>
          </mc:Choice>
        </mc:AlternateContent>
        <mc:AlternateContent xmlns:mc="http://schemas.openxmlformats.org/markup-compatibility/2006">
          <mc:Choice Requires="x14">
            <control shapeId="112780" r:id="rId143" name="Check Box 140">
              <controlPr defaultSize="0" autoFill="0" autoLine="0" autoPict="0">
                <anchor moveWithCells="1">
                  <from>
                    <xdr:col>15</xdr:col>
                    <xdr:colOff>409575</xdr:colOff>
                    <xdr:row>76</xdr:row>
                    <xdr:rowOff>409575</xdr:rowOff>
                  </from>
                  <to>
                    <xdr:col>16</xdr:col>
                    <xdr:colOff>133350</xdr:colOff>
                    <xdr:row>78</xdr:row>
                    <xdr:rowOff>180975</xdr:rowOff>
                  </to>
                </anchor>
              </controlPr>
            </control>
          </mc:Choice>
        </mc:AlternateContent>
        <mc:AlternateContent xmlns:mc="http://schemas.openxmlformats.org/markup-compatibility/2006">
          <mc:Choice Requires="x14">
            <control shapeId="112781" r:id="rId144" name="Check Box 141">
              <controlPr defaultSize="0" autoFill="0" autoLine="0" autoPict="0">
                <anchor moveWithCells="1">
                  <from>
                    <xdr:col>15</xdr:col>
                    <xdr:colOff>409575</xdr:colOff>
                    <xdr:row>77</xdr:row>
                    <xdr:rowOff>409575</xdr:rowOff>
                  </from>
                  <to>
                    <xdr:col>16</xdr:col>
                    <xdr:colOff>133350</xdr:colOff>
                    <xdr:row>79</xdr:row>
                    <xdr:rowOff>180975</xdr:rowOff>
                  </to>
                </anchor>
              </controlPr>
            </control>
          </mc:Choice>
        </mc:AlternateContent>
        <mc:AlternateContent xmlns:mc="http://schemas.openxmlformats.org/markup-compatibility/2006">
          <mc:Choice Requires="x14">
            <control shapeId="112782" r:id="rId145" name="Check Box 142">
              <controlPr defaultSize="0" autoFill="0" autoLine="0" autoPict="0">
                <anchor moveWithCells="1">
                  <from>
                    <xdr:col>17</xdr:col>
                    <xdr:colOff>419100</xdr:colOff>
                    <xdr:row>76</xdr:row>
                    <xdr:rowOff>409575</xdr:rowOff>
                  </from>
                  <to>
                    <xdr:col>18</xdr:col>
                    <xdr:colOff>257175</xdr:colOff>
                    <xdr:row>78</xdr:row>
                    <xdr:rowOff>180975</xdr:rowOff>
                  </to>
                </anchor>
              </controlPr>
            </control>
          </mc:Choice>
        </mc:AlternateContent>
        <mc:AlternateContent xmlns:mc="http://schemas.openxmlformats.org/markup-compatibility/2006">
          <mc:Choice Requires="x14">
            <control shapeId="112783" r:id="rId146" name="Check Box 143">
              <controlPr defaultSize="0" autoFill="0" autoLine="0" autoPict="0">
                <anchor moveWithCells="1">
                  <from>
                    <xdr:col>17</xdr:col>
                    <xdr:colOff>419100</xdr:colOff>
                    <xdr:row>78</xdr:row>
                    <xdr:rowOff>0</xdr:rowOff>
                  </from>
                  <to>
                    <xdr:col>18</xdr:col>
                    <xdr:colOff>257175</xdr:colOff>
                    <xdr:row>79</xdr:row>
                    <xdr:rowOff>180975</xdr:rowOff>
                  </to>
                </anchor>
              </controlPr>
            </control>
          </mc:Choice>
        </mc:AlternateContent>
        <mc:AlternateContent xmlns:mc="http://schemas.openxmlformats.org/markup-compatibility/2006">
          <mc:Choice Requires="x14">
            <control shapeId="112784" r:id="rId147" name="Check Box 144">
              <controlPr defaultSize="0" autoFill="0" autoLine="0" autoPict="0">
                <anchor moveWithCells="1">
                  <from>
                    <xdr:col>13</xdr:col>
                    <xdr:colOff>400050</xdr:colOff>
                    <xdr:row>79</xdr:row>
                    <xdr:rowOff>0</xdr:rowOff>
                  </from>
                  <to>
                    <xdr:col>14</xdr:col>
                    <xdr:colOff>238125</xdr:colOff>
                    <xdr:row>80</xdr:row>
                    <xdr:rowOff>180975</xdr:rowOff>
                  </to>
                </anchor>
              </controlPr>
            </control>
          </mc:Choice>
        </mc:AlternateContent>
        <mc:AlternateContent xmlns:mc="http://schemas.openxmlformats.org/markup-compatibility/2006">
          <mc:Choice Requires="x14">
            <control shapeId="112785" r:id="rId148" name="Check Box 145">
              <controlPr defaultSize="0" autoFill="0" autoLine="0" autoPict="0">
                <anchor moveWithCells="1">
                  <from>
                    <xdr:col>17</xdr:col>
                    <xdr:colOff>419100</xdr:colOff>
                    <xdr:row>78</xdr:row>
                    <xdr:rowOff>400050</xdr:rowOff>
                  </from>
                  <to>
                    <xdr:col>18</xdr:col>
                    <xdr:colOff>257175</xdr:colOff>
                    <xdr:row>80</xdr:row>
                    <xdr:rowOff>180975</xdr:rowOff>
                  </to>
                </anchor>
              </controlPr>
            </control>
          </mc:Choice>
        </mc:AlternateContent>
        <mc:AlternateContent xmlns:mc="http://schemas.openxmlformats.org/markup-compatibility/2006">
          <mc:Choice Requires="x14">
            <control shapeId="112786" r:id="rId149" name="Check Box 146">
              <controlPr defaultSize="0" autoFill="0" autoLine="0" autoPict="0">
                <anchor moveWithCells="1">
                  <from>
                    <xdr:col>17</xdr:col>
                    <xdr:colOff>419100</xdr:colOff>
                    <xdr:row>80</xdr:row>
                    <xdr:rowOff>0</xdr:rowOff>
                  </from>
                  <to>
                    <xdr:col>18</xdr:col>
                    <xdr:colOff>257175</xdr:colOff>
                    <xdr:row>81</xdr:row>
                    <xdr:rowOff>180975</xdr:rowOff>
                  </to>
                </anchor>
              </controlPr>
            </control>
          </mc:Choice>
        </mc:AlternateContent>
        <mc:AlternateContent xmlns:mc="http://schemas.openxmlformats.org/markup-compatibility/2006">
          <mc:Choice Requires="x14">
            <control shapeId="112787" r:id="rId150" name="Check Box 147">
              <controlPr defaultSize="0" autoFill="0" autoLine="0" autoPict="0">
                <anchor moveWithCells="1">
                  <from>
                    <xdr:col>13</xdr:col>
                    <xdr:colOff>400050</xdr:colOff>
                    <xdr:row>80</xdr:row>
                    <xdr:rowOff>400050</xdr:rowOff>
                  </from>
                  <to>
                    <xdr:col>14</xdr:col>
                    <xdr:colOff>238125</xdr:colOff>
                    <xdr:row>82</xdr:row>
                    <xdr:rowOff>190500</xdr:rowOff>
                  </to>
                </anchor>
              </controlPr>
            </control>
          </mc:Choice>
        </mc:AlternateContent>
        <mc:AlternateContent xmlns:mc="http://schemas.openxmlformats.org/markup-compatibility/2006">
          <mc:Choice Requires="x14">
            <control shapeId="112788" r:id="rId151" name="Check Box 148">
              <controlPr defaultSize="0" autoFill="0" autoLine="0" autoPict="0">
                <anchor moveWithCells="1">
                  <from>
                    <xdr:col>13</xdr:col>
                    <xdr:colOff>400050</xdr:colOff>
                    <xdr:row>81</xdr:row>
                    <xdr:rowOff>409575</xdr:rowOff>
                  </from>
                  <to>
                    <xdr:col>14</xdr:col>
                    <xdr:colOff>238125</xdr:colOff>
                    <xdr:row>83</xdr:row>
                    <xdr:rowOff>180975</xdr:rowOff>
                  </to>
                </anchor>
              </controlPr>
            </control>
          </mc:Choice>
        </mc:AlternateContent>
        <mc:AlternateContent xmlns:mc="http://schemas.openxmlformats.org/markup-compatibility/2006">
          <mc:Choice Requires="x14">
            <control shapeId="112789" r:id="rId152" name="Check Box 149">
              <controlPr defaultSize="0" autoFill="0" autoLine="0" autoPict="0">
                <anchor moveWithCells="1">
                  <from>
                    <xdr:col>13</xdr:col>
                    <xdr:colOff>400050</xdr:colOff>
                    <xdr:row>82</xdr:row>
                    <xdr:rowOff>400050</xdr:rowOff>
                  </from>
                  <to>
                    <xdr:col>14</xdr:col>
                    <xdr:colOff>238125</xdr:colOff>
                    <xdr:row>84</xdr:row>
                    <xdr:rowOff>180975</xdr:rowOff>
                  </to>
                </anchor>
              </controlPr>
            </control>
          </mc:Choice>
        </mc:AlternateContent>
        <mc:AlternateContent xmlns:mc="http://schemas.openxmlformats.org/markup-compatibility/2006">
          <mc:Choice Requires="x14">
            <control shapeId="112790" r:id="rId153" name="Check Box 150">
              <controlPr defaultSize="0" autoFill="0" autoLine="0" autoPict="0">
                <anchor moveWithCells="1">
                  <from>
                    <xdr:col>17</xdr:col>
                    <xdr:colOff>419100</xdr:colOff>
                    <xdr:row>80</xdr:row>
                    <xdr:rowOff>400050</xdr:rowOff>
                  </from>
                  <to>
                    <xdr:col>18</xdr:col>
                    <xdr:colOff>257175</xdr:colOff>
                    <xdr:row>82</xdr:row>
                    <xdr:rowOff>190500</xdr:rowOff>
                  </to>
                </anchor>
              </controlPr>
            </control>
          </mc:Choice>
        </mc:AlternateContent>
        <mc:AlternateContent xmlns:mc="http://schemas.openxmlformats.org/markup-compatibility/2006">
          <mc:Choice Requires="x14">
            <control shapeId="112791" r:id="rId154" name="Check Box 151">
              <controlPr defaultSize="0" autoFill="0" autoLine="0" autoPict="0">
                <anchor moveWithCells="1">
                  <from>
                    <xdr:col>17</xdr:col>
                    <xdr:colOff>409575</xdr:colOff>
                    <xdr:row>81</xdr:row>
                    <xdr:rowOff>400050</xdr:rowOff>
                  </from>
                  <to>
                    <xdr:col>18</xdr:col>
                    <xdr:colOff>247650</xdr:colOff>
                    <xdr:row>83</xdr:row>
                    <xdr:rowOff>180975</xdr:rowOff>
                  </to>
                </anchor>
              </controlPr>
            </control>
          </mc:Choice>
        </mc:AlternateContent>
        <mc:AlternateContent xmlns:mc="http://schemas.openxmlformats.org/markup-compatibility/2006">
          <mc:Choice Requires="x14">
            <control shapeId="112792" r:id="rId155" name="Check Box 152">
              <controlPr defaultSize="0" autoFill="0" autoLine="0" autoPict="0">
                <anchor moveWithCells="1">
                  <from>
                    <xdr:col>17</xdr:col>
                    <xdr:colOff>419100</xdr:colOff>
                    <xdr:row>82</xdr:row>
                    <xdr:rowOff>381000</xdr:rowOff>
                  </from>
                  <to>
                    <xdr:col>18</xdr:col>
                    <xdr:colOff>257175</xdr:colOff>
                    <xdr:row>84</xdr:row>
                    <xdr:rowOff>180975</xdr:rowOff>
                  </to>
                </anchor>
              </controlPr>
            </control>
          </mc:Choice>
        </mc:AlternateContent>
        <mc:AlternateContent xmlns:mc="http://schemas.openxmlformats.org/markup-compatibility/2006">
          <mc:Choice Requires="x14">
            <control shapeId="112793" r:id="rId156" name="Check Box 153">
              <controlPr defaultSize="0" autoFill="0" autoLine="0" autoPict="0">
                <anchor moveWithCells="1">
                  <from>
                    <xdr:col>5</xdr:col>
                    <xdr:colOff>142875</xdr:colOff>
                    <xdr:row>67</xdr:row>
                    <xdr:rowOff>409575</xdr:rowOff>
                  </from>
                  <to>
                    <xdr:col>5</xdr:col>
                    <xdr:colOff>495300</xdr:colOff>
                    <xdr:row>69</xdr:row>
                    <xdr:rowOff>190500</xdr:rowOff>
                  </to>
                </anchor>
              </controlPr>
            </control>
          </mc:Choice>
        </mc:AlternateContent>
        <mc:AlternateContent xmlns:mc="http://schemas.openxmlformats.org/markup-compatibility/2006">
          <mc:Choice Requires="x14">
            <control shapeId="112794" r:id="rId157" name="Check Box 154">
              <controlPr defaultSize="0" autoFill="0" autoLine="0" autoPict="0">
                <anchor moveWithCells="1">
                  <from>
                    <xdr:col>6</xdr:col>
                    <xdr:colOff>533400</xdr:colOff>
                    <xdr:row>67</xdr:row>
                    <xdr:rowOff>409575</xdr:rowOff>
                  </from>
                  <to>
                    <xdr:col>7</xdr:col>
                    <xdr:colOff>133350</xdr:colOff>
                    <xdr:row>69</xdr:row>
                    <xdr:rowOff>190500</xdr:rowOff>
                  </to>
                </anchor>
              </controlPr>
            </control>
          </mc:Choice>
        </mc:AlternateContent>
        <mc:AlternateContent xmlns:mc="http://schemas.openxmlformats.org/markup-compatibility/2006">
          <mc:Choice Requires="x14">
            <control shapeId="112795" r:id="rId158" name="Check Box 155">
              <controlPr defaultSize="0" autoFill="0" autoLine="0" autoPict="0">
                <anchor moveWithCells="1">
                  <from>
                    <xdr:col>9</xdr:col>
                    <xdr:colOff>57150</xdr:colOff>
                    <xdr:row>67</xdr:row>
                    <xdr:rowOff>409575</xdr:rowOff>
                  </from>
                  <to>
                    <xdr:col>9</xdr:col>
                    <xdr:colOff>409575</xdr:colOff>
                    <xdr:row>69</xdr:row>
                    <xdr:rowOff>190500</xdr:rowOff>
                  </to>
                </anchor>
              </controlPr>
            </control>
          </mc:Choice>
        </mc:AlternateContent>
        <mc:AlternateContent xmlns:mc="http://schemas.openxmlformats.org/markup-compatibility/2006">
          <mc:Choice Requires="x14">
            <control shapeId="112796" r:id="rId159" name="Check Box 156">
              <controlPr defaultSize="0" autoFill="0" autoLine="0" autoPict="0">
                <anchor moveWithCells="1">
                  <from>
                    <xdr:col>11</xdr:col>
                    <xdr:colOff>76200</xdr:colOff>
                    <xdr:row>67</xdr:row>
                    <xdr:rowOff>409575</xdr:rowOff>
                  </from>
                  <to>
                    <xdr:col>11</xdr:col>
                    <xdr:colOff>419100</xdr:colOff>
                    <xdr:row>69</xdr:row>
                    <xdr:rowOff>190500</xdr:rowOff>
                  </to>
                </anchor>
              </controlPr>
            </control>
          </mc:Choice>
        </mc:AlternateContent>
        <mc:AlternateContent xmlns:mc="http://schemas.openxmlformats.org/markup-compatibility/2006">
          <mc:Choice Requires="x14">
            <control shapeId="112797" r:id="rId160" name="Check Box 157">
              <controlPr defaultSize="0" autoFill="0" autoLine="0" autoPict="0">
                <anchor moveWithCells="1">
                  <from>
                    <xdr:col>15</xdr:col>
                    <xdr:colOff>400050</xdr:colOff>
                    <xdr:row>82</xdr:row>
                    <xdr:rowOff>409575</xdr:rowOff>
                  </from>
                  <to>
                    <xdr:col>16</xdr:col>
                    <xdr:colOff>123825</xdr:colOff>
                    <xdr:row>84</xdr:row>
                    <xdr:rowOff>180975</xdr:rowOff>
                  </to>
                </anchor>
              </controlPr>
            </control>
          </mc:Choice>
        </mc:AlternateContent>
        <mc:AlternateContent xmlns:mc="http://schemas.openxmlformats.org/markup-compatibility/2006">
          <mc:Choice Requires="x14">
            <control shapeId="112798" r:id="rId161" name="Check Box 158">
              <controlPr defaultSize="0" autoFill="0" autoLine="0" autoPict="0">
                <anchor moveWithCells="1">
                  <from>
                    <xdr:col>15</xdr:col>
                    <xdr:colOff>390525</xdr:colOff>
                    <xdr:row>81</xdr:row>
                    <xdr:rowOff>400050</xdr:rowOff>
                  </from>
                  <to>
                    <xdr:col>16</xdr:col>
                    <xdr:colOff>114300</xdr:colOff>
                    <xdr:row>83</xdr:row>
                    <xdr:rowOff>180975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sheetPr>
  <dimension ref="A1:AO63"/>
  <sheetViews>
    <sheetView zoomScale="85" zoomScaleNormal="85" zoomScaleSheetLayoutView="100" workbookViewId="0">
      <selection activeCell="A2" sqref="A2"/>
    </sheetView>
  </sheetViews>
  <sheetFormatPr defaultColWidth="9" defaultRowHeight="13.5"/>
  <cols>
    <col min="1" max="20" width="6.75" style="302" customWidth="1"/>
    <col min="21" max="16384" width="9" style="302"/>
  </cols>
  <sheetData>
    <row r="1" spans="1:41" ht="16.5" customHeight="1">
      <c r="A1" s="338" t="s">
        <v>2749</v>
      </c>
      <c r="B1" s="338"/>
      <c r="C1" s="338"/>
      <c r="D1" s="338"/>
      <c r="E1" s="338"/>
      <c r="F1" s="338"/>
      <c r="G1" s="339"/>
      <c r="H1" s="339"/>
      <c r="I1" s="339"/>
      <c r="J1" s="339"/>
      <c r="K1" s="339"/>
      <c r="L1" s="339"/>
      <c r="M1" s="339"/>
      <c r="N1" s="339"/>
      <c r="O1" s="339"/>
      <c r="P1" s="339"/>
      <c r="Q1" s="339"/>
      <c r="R1" s="2297"/>
      <c r="S1" s="2297"/>
      <c r="T1" s="2297"/>
    </row>
    <row r="2" spans="1:41">
      <c r="A2" s="340"/>
      <c r="B2" s="340"/>
      <c r="C2" s="340"/>
      <c r="D2" s="340"/>
      <c r="E2" s="340"/>
      <c r="F2" s="340"/>
      <c r="G2" s="340"/>
      <c r="H2" s="340"/>
      <c r="I2" s="340"/>
      <c r="J2" s="340"/>
      <c r="K2" s="340"/>
      <c r="L2" s="340"/>
      <c r="M2" s="340"/>
      <c r="N2" s="340"/>
      <c r="O2" s="340"/>
      <c r="P2" s="340"/>
      <c r="Q2" s="340"/>
      <c r="R2" s="340"/>
      <c r="S2" s="340"/>
      <c r="T2" s="340"/>
    </row>
    <row r="3" spans="1:41" ht="22.5" customHeight="1">
      <c r="A3" s="2478" t="s">
        <v>2750</v>
      </c>
      <c r="B3" s="2478"/>
      <c r="C3" s="2478"/>
      <c r="D3" s="2478"/>
      <c r="E3" s="2478"/>
      <c r="F3" s="2478"/>
      <c r="G3" s="2478"/>
      <c r="H3" s="2478"/>
      <c r="I3" s="2478"/>
      <c r="J3" s="2478"/>
      <c r="K3" s="2478"/>
      <c r="L3" s="2478"/>
      <c r="M3" s="2478"/>
      <c r="N3" s="2478"/>
      <c r="O3" s="2478"/>
      <c r="P3" s="2478"/>
      <c r="Q3" s="2478"/>
      <c r="R3" s="2478"/>
      <c r="S3" s="2478"/>
      <c r="T3" s="2478"/>
      <c r="V3" s="2478"/>
      <c r="W3" s="2478"/>
      <c r="X3" s="2478"/>
      <c r="Y3" s="2478"/>
      <c r="Z3" s="2478"/>
      <c r="AA3" s="2478"/>
      <c r="AB3" s="2478"/>
      <c r="AC3" s="2478"/>
      <c r="AD3" s="2478"/>
      <c r="AE3" s="2478"/>
      <c r="AF3" s="2478"/>
      <c r="AG3" s="2478"/>
      <c r="AH3" s="2478"/>
      <c r="AI3" s="2478"/>
      <c r="AJ3" s="2478"/>
      <c r="AK3" s="2478"/>
      <c r="AL3" s="2478"/>
      <c r="AM3" s="2478"/>
      <c r="AN3" s="2478"/>
      <c r="AO3" s="2478"/>
    </row>
    <row r="4" spans="1:41" ht="22.5" customHeight="1">
      <c r="A4" s="341"/>
      <c r="B4" s="341"/>
      <c r="C4" s="341"/>
      <c r="D4" s="341"/>
      <c r="E4" s="341"/>
      <c r="F4" s="341"/>
      <c r="G4" s="341"/>
      <c r="H4" s="341"/>
      <c r="I4" s="341"/>
      <c r="J4" s="341"/>
      <c r="K4" s="341"/>
      <c r="L4" s="341"/>
      <c r="M4" s="341"/>
      <c r="N4" s="2481" t="s">
        <v>557</v>
      </c>
      <c r="O4" s="2481"/>
      <c r="P4" s="2482"/>
      <c r="Q4" s="2482"/>
      <c r="R4" s="2482"/>
      <c r="S4" s="2482"/>
      <c r="T4" s="2482"/>
      <c r="V4" s="924"/>
      <c r="W4" s="924"/>
      <c r="X4" s="924"/>
      <c r="Y4" s="924"/>
      <c r="Z4" s="924"/>
      <c r="AA4" s="924"/>
      <c r="AB4" s="924"/>
      <c r="AC4" s="924"/>
      <c r="AD4" s="924"/>
      <c r="AE4" s="924"/>
      <c r="AF4" s="924"/>
      <c r="AG4" s="924"/>
      <c r="AH4" s="924"/>
      <c r="AI4" s="924"/>
      <c r="AJ4" s="924"/>
      <c r="AK4" s="924"/>
      <c r="AL4" s="924"/>
      <c r="AM4" s="924"/>
      <c r="AN4" s="924"/>
      <c r="AO4" s="924"/>
    </row>
    <row r="5" spans="1:41" ht="22.5" customHeight="1">
      <c r="A5" s="338"/>
      <c r="B5" s="338"/>
      <c r="C5" s="338"/>
      <c r="D5" s="338"/>
      <c r="E5" s="338"/>
      <c r="F5" s="338"/>
      <c r="G5" s="339"/>
      <c r="H5" s="339"/>
      <c r="I5" s="339"/>
      <c r="J5" s="339"/>
      <c r="K5" s="339"/>
      <c r="L5" s="339"/>
      <c r="M5" s="339"/>
      <c r="N5" s="2483" t="s">
        <v>558</v>
      </c>
      <c r="O5" s="2483"/>
      <c r="P5" s="2483"/>
      <c r="Q5" s="2483"/>
      <c r="R5" s="2483"/>
      <c r="S5" s="2483"/>
      <c r="T5" s="2483"/>
      <c r="V5" s="924"/>
      <c r="W5" s="924"/>
      <c r="X5" s="924"/>
      <c r="Y5" s="924"/>
      <c r="Z5" s="924"/>
      <c r="AA5" s="924"/>
      <c r="AB5" s="924"/>
      <c r="AC5" s="924"/>
      <c r="AD5" s="924"/>
      <c r="AE5" s="924"/>
      <c r="AF5" s="924"/>
      <c r="AG5" s="924"/>
      <c r="AH5" s="924"/>
      <c r="AI5" s="924"/>
      <c r="AJ5" s="924"/>
      <c r="AK5" s="924"/>
      <c r="AL5" s="924"/>
      <c r="AM5" s="924"/>
      <c r="AN5" s="924"/>
      <c r="AO5" s="924"/>
    </row>
    <row r="6" spans="1:41" ht="17.25" customHeight="1">
      <c r="A6" s="341"/>
      <c r="B6" s="341"/>
      <c r="C6" s="341"/>
      <c r="D6" s="341"/>
      <c r="E6" s="341"/>
      <c r="F6" s="341"/>
      <c r="G6" s="341"/>
      <c r="H6" s="341"/>
      <c r="I6" s="341"/>
      <c r="J6" s="341"/>
      <c r="K6" s="341"/>
      <c r="L6" s="341"/>
      <c r="M6" s="341"/>
      <c r="N6" s="341"/>
      <c r="O6" s="341"/>
      <c r="P6" s="341"/>
      <c r="Q6" s="341"/>
      <c r="R6" s="341"/>
      <c r="S6" s="341"/>
      <c r="T6" s="340"/>
    </row>
    <row r="7" spans="1:41" s="300" customFormat="1" ht="29.25" customHeight="1">
      <c r="A7" s="2479" t="s">
        <v>2751</v>
      </c>
      <c r="B7" s="2479"/>
      <c r="C7" s="2479"/>
      <c r="D7" s="2479"/>
      <c r="E7" s="2479"/>
      <c r="F7" s="2479"/>
      <c r="G7" s="2479"/>
      <c r="H7" s="2479"/>
      <c r="I7" s="2479"/>
      <c r="J7" s="2479"/>
      <c r="K7" s="2479"/>
      <c r="L7" s="2479"/>
      <c r="M7" s="2479"/>
      <c r="N7" s="2479"/>
      <c r="O7" s="2479"/>
      <c r="P7" s="2479"/>
      <c r="Q7" s="2479"/>
      <c r="R7" s="2479"/>
      <c r="S7" s="2479"/>
      <c r="T7" s="2479"/>
    </row>
    <row r="8" spans="1:41" s="300" customFormat="1" ht="4.5" customHeight="1">
      <c r="A8" s="925"/>
      <c r="B8" s="925"/>
      <c r="C8" s="925"/>
      <c r="D8" s="925"/>
      <c r="E8" s="925"/>
      <c r="F8" s="925"/>
      <c r="G8" s="925"/>
      <c r="H8" s="925"/>
      <c r="I8" s="925"/>
      <c r="J8" s="925"/>
      <c r="K8" s="925"/>
      <c r="L8" s="925"/>
      <c r="M8" s="925"/>
      <c r="N8" s="925"/>
      <c r="O8" s="925"/>
      <c r="P8" s="925"/>
      <c r="Q8" s="925"/>
      <c r="R8" s="925"/>
      <c r="S8" s="925"/>
    </row>
    <row r="9" spans="1:41" s="300" customFormat="1" ht="28.5">
      <c r="A9" s="926" t="s">
        <v>1065</v>
      </c>
      <c r="B9" s="926" t="s">
        <v>1066</v>
      </c>
      <c r="C9" s="2480" t="s">
        <v>1067</v>
      </c>
      <c r="D9" s="2480"/>
      <c r="E9" s="2480"/>
      <c r="F9" s="2480"/>
      <c r="G9" s="2480"/>
      <c r="H9" s="2480" t="s">
        <v>1068</v>
      </c>
      <c r="I9" s="2480"/>
      <c r="J9" s="2480"/>
      <c r="K9" s="926" t="s">
        <v>1065</v>
      </c>
      <c r="L9" s="926" t="s">
        <v>1066</v>
      </c>
      <c r="M9" s="2480" t="s">
        <v>1067</v>
      </c>
      <c r="N9" s="2480"/>
      <c r="O9" s="2480"/>
      <c r="P9" s="2480"/>
      <c r="Q9" s="2480"/>
      <c r="R9" s="2480" t="s">
        <v>1068</v>
      </c>
      <c r="S9" s="2480"/>
      <c r="T9" s="2480"/>
    </row>
    <row r="10" spans="1:41" s="300" customFormat="1" ht="34.5" customHeight="1">
      <c r="A10" s="926"/>
      <c r="B10" s="926"/>
      <c r="C10" s="2474" t="s">
        <v>1173</v>
      </c>
      <c r="D10" s="2474"/>
      <c r="E10" s="2474"/>
      <c r="F10" s="2474"/>
      <c r="G10" s="2474"/>
      <c r="H10" s="2475" t="s">
        <v>1070</v>
      </c>
      <c r="I10" s="2475"/>
      <c r="J10" s="2475"/>
      <c r="K10" s="926"/>
      <c r="L10" s="926"/>
      <c r="M10" s="2474" t="s">
        <v>1174</v>
      </c>
      <c r="N10" s="2474"/>
      <c r="O10" s="2474"/>
      <c r="P10" s="2474"/>
      <c r="Q10" s="2474"/>
      <c r="R10" s="2475" t="s">
        <v>1070</v>
      </c>
      <c r="S10" s="2475"/>
      <c r="T10" s="2475"/>
    </row>
    <row r="11" spans="1:41" s="300" customFormat="1" ht="34.5" customHeight="1">
      <c r="A11" s="926"/>
      <c r="B11" s="926"/>
      <c r="C11" s="2474" t="s">
        <v>1175</v>
      </c>
      <c r="D11" s="2474"/>
      <c r="E11" s="2474"/>
      <c r="F11" s="2474"/>
      <c r="G11" s="2474"/>
      <c r="H11" s="2475" t="s">
        <v>1070</v>
      </c>
      <c r="I11" s="2475"/>
      <c r="J11" s="2475"/>
      <c r="K11" s="926"/>
      <c r="L11" s="926"/>
      <c r="M11" s="2474" t="s">
        <v>1176</v>
      </c>
      <c r="N11" s="2474"/>
      <c r="O11" s="2474"/>
      <c r="P11" s="2474"/>
      <c r="Q11" s="2474"/>
      <c r="R11" s="2475" t="s">
        <v>1070</v>
      </c>
      <c r="S11" s="2475"/>
      <c r="T11" s="2475"/>
    </row>
    <row r="12" spans="1:41" s="300" customFormat="1" ht="9.75" customHeight="1">
      <c r="A12" s="342"/>
      <c r="B12" s="342"/>
      <c r="C12" s="342"/>
      <c r="D12" s="342"/>
      <c r="E12" s="342"/>
      <c r="F12" s="342"/>
      <c r="G12" s="343"/>
      <c r="H12" s="343"/>
      <c r="I12" s="343"/>
      <c r="J12" s="343"/>
      <c r="K12" s="342"/>
      <c r="L12" s="342"/>
      <c r="M12" s="342"/>
      <c r="N12" s="342"/>
      <c r="O12" s="342"/>
      <c r="P12" s="342"/>
      <c r="Q12" s="342"/>
      <c r="R12" s="342"/>
      <c r="S12" s="342"/>
      <c r="T12" s="343"/>
    </row>
    <row r="13" spans="1:41" s="300" customFormat="1" ht="20.25" customHeight="1">
      <c r="A13" s="344" t="s">
        <v>2743</v>
      </c>
      <c r="B13" s="344"/>
      <c r="C13" s="344"/>
      <c r="D13" s="344"/>
      <c r="E13" s="344"/>
      <c r="F13" s="344"/>
      <c r="G13" s="344"/>
      <c r="H13" s="344"/>
      <c r="I13" s="344"/>
      <c r="J13" s="344"/>
      <c r="K13" s="344"/>
      <c r="L13" s="344"/>
      <c r="M13" s="344"/>
      <c r="N13" s="344"/>
      <c r="O13" s="344"/>
      <c r="P13" s="344"/>
      <c r="Q13" s="344"/>
      <c r="R13" s="344"/>
      <c r="S13" s="344"/>
    </row>
    <row r="14" spans="1:41" s="300" customFormat="1" ht="14.25">
      <c r="A14" s="344" t="s">
        <v>1079</v>
      </c>
      <c r="B14" s="344"/>
      <c r="C14" s="344"/>
      <c r="D14" s="344"/>
      <c r="E14" s="344"/>
      <c r="F14" s="344"/>
      <c r="G14" s="344"/>
      <c r="H14" s="344"/>
      <c r="I14" s="344"/>
      <c r="J14" s="344"/>
      <c r="K14" s="344"/>
      <c r="L14" s="344"/>
      <c r="M14" s="344"/>
      <c r="N14" s="344"/>
      <c r="O14" s="344"/>
      <c r="P14" s="344"/>
      <c r="Q14" s="344"/>
      <c r="R14" s="344"/>
      <c r="S14" s="344"/>
    </row>
    <row r="15" spans="1:41" s="300" customFormat="1" ht="6" customHeight="1">
      <c r="A15" s="344"/>
      <c r="B15" s="344"/>
      <c r="C15" s="344"/>
      <c r="D15" s="344"/>
      <c r="E15" s="344"/>
      <c r="F15" s="344"/>
      <c r="G15" s="344"/>
      <c r="H15" s="344"/>
      <c r="I15" s="344"/>
      <c r="J15" s="344"/>
      <c r="K15" s="344"/>
      <c r="L15" s="344"/>
      <c r="M15" s="344"/>
      <c r="N15" s="344"/>
      <c r="O15" s="344"/>
      <c r="P15" s="344"/>
      <c r="Q15" s="344"/>
      <c r="R15" s="344"/>
      <c r="S15" s="344"/>
    </row>
    <row r="16" spans="1:41" s="348" customFormat="1" ht="14.25">
      <c r="A16" s="345" t="s">
        <v>1177</v>
      </c>
      <c r="B16" s="346"/>
      <c r="C16" s="346"/>
      <c r="D16" s="346"/>
      <c r="E16" s="346"/>
      <c r="F16" s="346"/>
      <c r="G16" s="346"/>
      <c r="H16" s="346"/>
      <c r="I16" s="346"/>
      <c r="J16" s="346"/>
      <c r="K16" s="346"/>
      <c r="L16" s="346"/>
      <c r="M16" s="346"/>
      <c r="N16" s="346"/>
      <c r="O16" s="346"/>
      <c r="P16" s="346"/>
      <c r="Q16" s="346"/>
      <c r="R16" s="346"/>
      <c r="S16" s="346"/>
      <c r="T16" s="347"/>
    </row>
    <row r="17" spans="1:20" s="348" customFormat="1" ht="14.25">
      <c r="A17" s="349" t="s">
        <v>1178</v>
      </c>
      <c r="B17" s="350"/>
      <c r="C17" s="350"/>
      <c r="D17" s="350"/>
      <c r="E17" s="350"/>
      <c r="F17" s="350"/>
      <c r="G17" s="350"/>
      <c r="H17" s="350"/>
      <c r="I17" s="350"/>
      <c r="J17" s="350"/>
      <c r="K17" s="350"/>
      <c r="L17" s="350"/>
      <c r="M17" s="350"/>
      <c r="N17" s="350"/>
      <c r="O17" s="350"/>
      <c r="P17" s="350"/>
      <c r="Q17" s="350"/>
      <c r="R17" s="350"/>
      <c r="S17" s="350"/>
      <c r="T17" s="351"/>
    </row>
    <row r="18" spans="1:20" s="348" customFormat="1" ht="4.5" customHeight="1">
      <c r="A18" s="349"/>
      <c r="B18" s="350"/>
      <c r="C18" s="350"/>
      <c r="D18" s="350"/>
      <c r="E18" s="350"/>
      <c r="F18" s="350"/>
      <c r="G18" s="350"/>
      <c r="H18" s="350"/>
      <c r="I18" s="350"/>
      <c r="J18" s="350"/>
      <c r="K18" s="350"/>
      <c r="L18" s="350"/>
      <c r="M18" s="350"/>
      <c r="N18" s="350"/>
      <c r="O18" s="350"/>
      <c r="P18" s="350"/>
      <c r="Q18" s="350"/>
      <c r="R18" s="350"/>
      <c r="S18" s="350"/>
      <c r="T18" s="351"/>
    </row>
    <row r="19" spans="1:20" s="348" customFormat="1" ht="18.75" customHeight="1">
      <c r="A19" s="349"/>
      <c r="B19" s="352" t="s">
        <v>1179</v>
      </c>
      <c r="C19" s="353"/>
      <c r="D19" s="353"/>
      <c r="E19" s="353"/>
      <c r="F19" s="353"/>
      <c r="G19" s="353"/>
      <c r="H19" s="353"/>
      <c r="I19" s="353"/>
      <c r="J19" s="354"/>
      <c r="K19" s="352" t="s">
        <v>857</v>
      </c>
      <c r="L19" s="2476"/>
      <c r="M19" s="2476"/>
      <c r="N19" s="2476"/>
      <c r="O19" s="2477"/>
      <c r="P19" s="353" t="s">
        <v>858</v>
      </c>
      <c r="Q19" s="2476"/>
      <c r="R19" s="2476"/>
      <c r="S19" s="2477"/>
      <c r="T19" s="351"/>
    </row>
    <row r="20" spans="1:20" s="348" customFormat="1" ht="18.75" customHeight="1">
      <c r="A20" s="349"/>
      <c r="B20" s="345" t="s">
        <v>1180</v>
      </c>
      <c r="C20" s="346"/>
      <c r="D20" s="346"/>
      <c r="E20" s="346"/>
      <c r="F20" s="346"/>
      <c r="G20" s="346"/>
      <c r="H20" s="346"/>
      <c r="I20" s="346"/>
      <c r="J20" s="346"/>
      <c r="K20" s="346"/>
      <c r="L20" s="346"/>
      <c r="M20" s="346"/>
      <c r="N20" s="346"/>
      <c r="O20" s="346"/>
      <c r="P20" s="346"/>
      <c r="Q20" s="346"/>
      <c r="R20" s="346"/>
      <c r="S20" s="347"/>
      <c r="T20" s="351"/>
    </row>
    <row r="21" spans="1:20" s="348" customFormat="1" ht="18.75" customHeight="1">
      <c r="A21" s="349"/>
      <c r="B21" s="225"/>
      <c r="C21" s="929" t="s">
        <v>860</v>
      </c>
      <c r="D21" s="915"/>
      <c r="E21" s="915"/>
      <c r="F21" s="915"/>
      <c r="G21" s="915"/>
      <c r="H21" s="915"/>
      <c r="I21" s="915"/>
      <c r="J21" s="915" t="s">
        <v>861</v>
      </c>
      <c r="K21" s="915"/>
      <c r="L21" s="915"/>
      <c r="M21" s="915"/>
      <c r="N21" s="915"/>
      <c r="O21" s="915"/>
      <c r="P21" s="915"/>
      <c r="Q21" s="915"/>
      <c r="R21" s="915"/>
      <c r="S21" s="930"/>
      <c r="T21" s="351"/>
    </row>
    <row r="22" spans="1:20" s="348" customFormat="1" ht="18.75" customHeight="1">
      <c r="A22" s="349"/>
      <c r="B22" s="225"/>
      <c r="C22" s="225"/>
      <c r="D22" s="931"/>
      <c r="E22" s="931"/>
      <c r="F22" s="931"/>
      <c r="G22" s="931"/>
      <c r="H22" s="931"/>
      <c r="I22" s="931"/>
      <c r="J22" s="2284" t="s">
        <v>862</v>
      </c>
      <c r="K22" s="2284"/>
      <c r="L22" s="2284"/>
      <c r="M22" s="2284"/>
      <c r="N22" s="2284"/>
      <c r="O22" s="2284"/>
      <c r="P22" s="2284"/>
      <c r="Q22" s="2284"/>
      <c r="R22" s="2284"/>
      <c r="S22" s="2285"/>
      <c r="T22" s="351"/>
    </row>
    <row r="23" spans="1:20" s="348" customFormat="1" ht="18.75" customHeight="1">
      <c r="A23" s="349"/>
      <c r="B23" s="225"/>
      <c r="C23" s="225"/>
      <c r="D23" s="931"/>
      <c r="E23" s="931"/>
      <c r="F23" s="931"/>
      <c r="G23" s="931"/>
      <c r="H23" s="931"/>
      <c r="I23" s="931"/>
      <c r="J23" s="931" t="s">
        <v>863</v>
      </c>
      <c r="K23" s="931"/>
      <c r="L23" s="931"/>
      <c r="M23" s="931"/>
      <c r="N23" s="931"/>
      <c r="O23" s="931"/>
      <c r="P23" s="931"/>
      <c r="Q23" s="931"/>
      <c r="R23" s="931"/>
      <c r="S23" s="227"/>
      <c r="T23" s="351"/>
    </row>
    <row r="24" spans="1:20" s="348" customFormat="1" ht="18.75" customHeight="1">
      <c r="A24" s="349"/>
      <c r="B24" s="225"/>
      <c r="C24" s="225"/>
      <c r="D24" s="931"/>
      <c r="E24" s="931"/>
      <c r="F24" s="931"/>
      <c r="G24" s="931"/>
      <c r="H24" s="931"/>
      <c r="I24" s="931"/>
      <c r="J24" s="931" t="s">
        <v>864</v>
      </c>
      <c r="K24" s="931"/>
      <c r="L24" s="931"/>
      <c r="M24" s="931"/>
      <c r="N24" s="931"/>
      <c r="O24" s="931"/>
      <c r="P24" s="931"/>
      <c r="Q24" s="931"/>
      <c r="R24" s="931"/>
      <c r="S24" s="227"/>
      <c r="T24" s="351"/>
    </row>
    <row r="25" spans="1:20" s="348" customFormat="1" ht="18.75" customHeight="1">
      <c r="A25" s="349"/>
      <c r="B25" s="225"/>
      <c r="C25" s="231"/>
      <c r="D25" s="927"/>
      <c r="E25" s="927"/>
      <c r="F25" s="927"/>
      <c r="G25" s="927"/>
      <c r="H25" s="927"/>
      <c r="I25" s="927"/>
      <c r="J25" s="927" t="s">
        <v>865</v>
      </c>
      <c r="K25" s="927"/>
      <c r="L25" s="927"/>
      <c r="M25" s="927"/>
      <c r="N25" s="927"/>
      <c r="O25" s="927"/>
      <c r="P25" s="927"/>
      <c r="Q25" s="927"/>
      <c r="R25" s="927"/>
      <c r="S25" s="928"/>
      <c r="T25" s="351"/>
    </row>
    <row r="26" spans="1:20" s="348" customFormat="1" ht="18.75" customHeight="1">
      <c r="A26" s="349"/>
      <c r="B26" s="225"/>
      <c r="C26" s="2470" t="s">
        <v>866</v>
      </c>
      <c r="D26" s="2281"/>
      <c r="E26" s="2281"/>
      <c r="F26" s="2281"/>
      <c r="G26" s="2281"/>
      <c r="H26" s="2281"/>
      <c r="I26" s="2281"/>
      <c r="J26" s="915" t="s">
        <v>867</v>
      </c>
      <c r="K26" s="915"/>
      <c r="L26" s="915"/>
      <c r="M26" s="915"/>
      <c r="N26" s="915"/>
      <c r="O26" s="915"/>
      <c r="P26" s="915"/>
      <c r="Q26" s="915"/>
      <c r="R26" s="915"/>
      <c r="S26" s="930"/>
      <c r="T26" s="351"/>
    </row>
    <row r="27" spans="1:20" s="348" customFormat="1" ht="18.75" customHeight="1">
      <c r="A27" s="349"/>
      <c r="B27" s="225"/>
      <c r="C27" s="225"/>
      <c r="D27" s="931"/>
      <c r="E27" s="931"/>
      <c r="F27" s="931"/>
      <c r="G27" s="931"/>
      <c r="H27" s="931"/>
      <c r="I27" s="931"/>
      <c r="J27" s="234" t="s">
        <v>868</v>
      </c>
      <c r="K27" s="234"/>
      <c r="L27" s="931"/>
      <c r="M27" s="931"/>
      <c r="N27" s="931"/>
      <c r="O27" s="931"/>
      <c r="P27" s="931"/>
      <c r="Q27" s="931"/>
      <c r="R27" s="931"/>
      <c r="S27" s="227"/>
      <c r="T27" s="351"/>
    </row>
    <row r="28" spans="1:20" s="348" customFormat="1" ht="18.75" customHeight="1">
      <c r="A28" s="349"/>
      <c r="B28" s="225"/>
      <c r="C28" s="225"/>
      <c r="D28" s="931"/>
      <c r="E28" s="931"/>
      <c r="F28" s="931"/>
      <c r="G28" s="931"/>
      <c r="H28" s="931"/>
      <c r="I28" s="931"/>
      <c r="J28" s="931" t="s">
        <v>886</v>
      </c>
      <c r="K28" s="931"/>
      <c r="L28" s="931"/>
      <c r="M28" s="931"/>
      <c r="N28" s="931"/>
      <c r="O28" s="931"/>
      <c r="P28" s="931"/>
      <c r="Q28" s="931"/>
      <c r="R28" s="931"/>
      <c r="S28" s="227"/>
      <c r="T28" s="351"/>
    </row>
    <row r="29" spans="1:20" s="348" customFormat="1" ht="18.75" customHeight="1">
      <c r="A29" s="349"/>
      <c r="B29" s="225"/>
      <c r="C29" s="225"/>
      <c r="D29" s="931"/>
      <c r="E29" s="931"/>
      <c r="F29" s="931"/>
      <c r="G29" s="931"/>
      <c r="H29" s="931"/>
      <c r="I29" s="931"/>
      <c r="J29" s="931" t="s">
        <v>1181</v>
      </c>
      <c r="K29" s="931"/>
      <c r="L29" s="931"/>
      <c r="M29" s="931"/>
      <c r="N29" s="931"/>
      <c r="O29" s="931"/>
      <c r="P29" s="931"/>
      <c r="Q29" s="931"/>
      <c r="R29" s="931"/>
      <c r="S29" s="227"/>
      <c r="T29" s="351"/>
    </row>
    <row r="30" spans="1:20" s="348" customFormat="1" ht="18.75" customHeight="1">
      <c r="A30" s="349"/>
      <c r="B30" s="225"/>
      <c r="C30" s="228" t="s">
        <v>1182</v>
      </c>
      <c r="D30" s="916"/>
      <c r="E30" s="916"/>
      <c r="F30" s="2471"/>
      <c r="G30" s="2471"/>
      <c r="H30" s="2471"/>
      <c r="I30" s="2471"/>
      <c r="J30" s="2472"/>
      <c r="K30" s="228" t="s">
        <v>1183</v>
      </c>
      <c r="L30" s="916"/>
      <c r="M30" s="916"/>
      <c r="N30" s="916"/>
      <c r="O30" s="228" t="s">
        <v>1184</v>
      </c>
      <c r="P30" s="237"/>
      <c r="Q30" s="916"/>
      <c r="R30" s="916"/>
      <c r="S30" s="917"/>
      <c r="T30" s="351"/>
    </row>
    <row r="31" spans="1:20" s="348" customFormat="1" ht="18.75" customHeight="1">
      <c r="A31" s="349"/>
      <c r="B31" s="225"/>
      <c r="C31" s="228" t="s">
        <v>1185</v>
      </c>
      <c r="D31" s="916"/>
      <c r="E31" s="916"/>
      <c r="F31" s="2471"/>
      <c r="G31" s="2471"/>
      <c r="H31" s="2471"/>
      <c r="I31" s="2471"/>
      <c r="J31" s="2472"/>
      <c r="K31" s="228" t="s">
        <v>1186</v>
      </c>
      <c r="L31" s="916"/>
      <c r="M31" s="916"/>
      <c r="N31" s="916"/>
      <c r="O31" s="916"/>
      <c r="P31" s="237"/>
      <c r="Q31" s="916"/>
      <c r="R31" s="916"/>
      <c r="S31" s="917"/>
      <c r="T31" s="351"/>
    </row>
    <row r="32" spans="1:20" s="348" customFormat="1" ht="18.75" customHeight="1">
      <c r="A32" s="349"/>
      <c r="B32" s="225"/>
      <c r="C32" s="225" t="s">
        <v>1187</v>
      </c>
      <c r="D32" s="931"/>
      <c r="E32" s="931"/>
      <c r="F32" s="2290" t="s">
        <v>1188</v>
      </c>
      <c r="G32" s="2290"/>
      <c r="H32" s="2290"/>
      <c r="I32" s="2290"/>
      <c r="J32" s="2290"/>
      <c r="K32" s="2290"/>
      <c r="L32" s="2290"/>
      <c r="M32" s="2290"/>
      <c r="N32" s="2290"/>
      <c r="O32" s="2290"/>
      <c r="P32" s="2290"/>
      <c r="Q32" s="2290"/>
      <c r="R32" s="2290"/>
      <c r="S32" s="2291"/>
      <c r="T32" s="351"/>
    </row>
    <row r="33" spans="1:20" s="348" customFormat="1" ht="18.75" customHeight="1">
      <c r="A33" s="349"/>
      <c r="B33" s="231"/>
      <c r="C33" s="231"/>
      <c r="D33" s="927"/>
      <c r="E33" s="927"/>
      <c r="F33" s="927" t="s">
        <v>1189</v>
      </c>
      <c r="G33" s="927"/>
      <c r="H33" s="927"/>
      <c r="I33" s="927"/>
      <c r="J33" s="236"/>
      <c r="K33" s="234"/>
      <c r="L33" s="927"/>
      <c r="M33" s="927"/>
      <c r="N33" s="927"/>
      <c r="O33" s="927"/>
      <c r="P33" s="927"/>
      <c r="Q33" s="927"/>
      <c r="R33" s="927"/>
      <c r="S33" s="928"/>
      <c r="T33" s="351"/>
    </row>
    <row r="34" spans="1:20" s="348" customFormat="1" ht="18.75" customHeight="1">
      <c r="A34" s="349"/>
      <c r="B34" s="929" t="s">
        <v>869</v>
      </c>
      <c r="C34" s="915"/>
      <c r="D34" s="915"/>
      <c r="E34" s="915"/>
      <c r="F34" s="915"/>
      <c r="G34" s="915"/>
      <c r="H34" s="915"/>
      <c r="I34" s="915"/>
      <c r="J34" s="235"/>
      <c r="K34" s="2281" t="s">
        <v>1190</v>
      </c>
      <c r="L34" s="2281"/>
      <c r="M34" s="2281"/>
      <c r="N34" s="2281"/>
      <c r="O34" s="2281"/>
      <c r="P34" s="2281"/>
      <c r="Q34" s="2281"/>
      <c r="R34" s="2281"/>
      <c r="S34" s="2473"/>
      <c r="T34" s="351"/>
    </row>
    <row r="35" spans="1:20" s="348" customFormat="1" ht="18.75" customHeight="1">
      <c r="A35" s="349"/>
      <c r="B35" s="225"/>
      <c r="C35" s="931"/>
      <c r="D35" s="931"/>
      <c r="E35" s="931"/>
      <c r="F35" s="931"/>
      <c r="G35" s="931"/>
      <c r="H35" s="931"/>
      <c r="I35" s="931"/>
      <c r="J35" s="234"/>
      <c r="K35" s="931" t="s">
        <v>1191</v>
      </c>
      <c r="L35" s="931"/>
      <c r="M35" s="931"/>
      <c r="N35" s="931"/>
      <c r="O35" s="931"/>
      <c r="P35" s="931"/>
      <c r="Q35" s="931"/>
      <c r="R35" s="931"/>
      <c r="S35" s="227"/>
      <c r="T35" s="351"/>
    </row>
    <row r="36" spans="1:20" s="348" customFormat="1" ht="18.75" customHeight="1">
      <c r="A36" s="349"/>
      <c r="B36" s="231"/>
      <c r="C36" s="927"/>
      <c r="D36" s="927"/>
      <c r="E36" s="927"/>
      <c r="F36" s="927"/>
      <c r="G36" s="927"/>
      <c r="H36" s="927"/>
      <c r="I36" s="927"/>
      <c r="J36" s="236"/>
      <c r="K36" s="927" t="s">
        <v>872</v>
      </c>
      <c r="L36" s="927"/>
      <c r="M36" s="927"/>
      <c r="N36" s="927"/>
      <c r="O36" s="927"/>
      <c r="P36" s="927"/>
      <c r="Q36" s="927"/>
      <c r="R36" s="927"/>
      <c r="S36" s="928"/>
      <c r="T36" s="351"/>
    </row>
    <row r="37" spans="1:20" s="348" customFormat="1" ht="18.75" customHeight="1">
      <c r="A37" s="349"/>
      <c r="B37" s="929" t="s">
        <v>1192</v>
      </c>
      <c r="C37" s="915"/>
      <c r="D37" s="915"/>
      <c r="E37" s="915"/>
      <c r="F37" s="915"/>
      <c r="G37" s="915"/>
      <c r="H37" s="915"/>
      <c r="I37" s="915"/>
      <c r="J37" s="915"/>
      <c r="K37" s="915" t="s">
        <v>874</v>
      </c>
      <c r="L37" s="915"/>
      <c r="M37" s="235"/>
      <c r="N37" s="915"/>
      <c r="O37" s="915"/>
      <c r="P37" s="915"/>
      <c r="Q37" s="915"/>
      <c r="R37" s="915"/>
      <c r="S37" s="930"/>
      <c r="T37" s="351"/>
    </row>
    <row r="38" spans="1:20" s="348" customFormat="1" ht="18.75" customHeight="1">
      <c r="A38" s="349"/>
      <c r="B38" s="225"/>
      <c r="C38" s="931"/>
      <c r="D38" s="931"/>
      <c r="E38" s="931"/>
      <c r="F38" s="931"/>
      <c r="G38" s="931"/>
      <c r="H38" s="931"/>
      <c r="I38" s="931"/>
      <c r="J38" s="931"/>
      <c r="K38" s="931" t="s">
        <v>875</v>
      </c>
      <c r="L38" s="931"/>
      <c r="M38" s="931"/>
      <c r="N38" s="931"/>
      <c r="O38" s="931"/>
      <c r="P38" s="931"/>
      <c r="Q38" s="931"/>
      <c r="R38" s="931"/>
      <c r="S38" s="227"/>
      <c r="T38" s="351"/>
    </row>
    <row r="39" spans="1:20" s="348" customFormat="1" ht="18.75" customHeight="1">
      <c r="A39" s="349"/>
      <c r="B39" s="929" t="s">
        <v>1193</v>
      </c>
      <c r="C39" s="915"/>
      <c r="D39" s="915"/>
      <c r="E39" s="915"/>
      <c r="F39" s="915"/>
      <c r="G39" s="915"/>
      <c r="H39" s="915"/>
      <c r="I39" s="915"/>
      <c r="J39" s="915"/>
      <c r="K39" s="915"/>
      <c r="L39" s="915" t="s">
        <v>877</v>
      </c>
      <c r="M39" s="915"/>
      <c r="N39" s="915"/>
      <c r="O39" s="915"/>
      <c r="P39" s="915"/>
      <c r="Q39" s="915"/>
      <c r="R39" s="915"/>
      <c r="S39" s="930"/>
      <c r="T39" s="351"/>
    </row>
    <row r="40" spans="1:20" s="348" customFormat="1" ht="18.75" customHeight="1">
      <c r="A40" s="349"/>
      <c r="B40" s="231"/>
      <c r="C40" s="927"/>
      <c r="D40" s="927"/>
      <c r="E40" s="927"/>
      <c r="F40" s="927"/>
      <c r="G40" s="927"/>
      <c r="H40" s="927"/>
      <c r="I40" s="927"/>
      <c r="J40" s="927"/>
      <c r="K40" s="927"/>
      <c r="L40" s="2466" t="s">
        <v>1194</v>
      </c>
      <c r="M40" s="2466"/>
      <c r="N40" s="2466"/>
      <c r="O40" s="2466"/>
      <c r="P40" s="2466"/>
      <c r="Q40" s="2466"/>
      <c r="R40" s="2466"/>
      <c r="S40" s="2467"/>
      <c r="T40" s="351"/>
    </row>
    <row r="41" spans="1:20" s="300" customFormat="1" ht="6" customHeight="1">
      <c r="A41" s="355"/>
      <c r="B41" s="356"/>
      <c r="C41" s="356"/>
      <c r="D41" s="356"/>
      <c r="E41" s="356"/>
      <c r="F41" s="356"/>
      <c r="G41" s="356"/>
      <c r="H41" s="356"/>
      <c r="I41" s="356"/>
      <c r="J41" s="356"/>
      <c r="K41" s="356"/>
      <c r="L41" s="356"/>
      <c r="M41" s="356"/>
      <c r="N41" s="356"/>
      <c r="O41" s="356"/>
      <c r="P41" s="356"/>
      <c r="Q41" s="356"/>
      <c r="R41" s="356"/>
      <c r="S41" s="356"/>
      <c r="T41" s="357"/>
    </row>
    <row r="42" spans="1:20" s="348" customFormat="1" ht="18.75" customHeight="1">
      <c r="A42" s="345" t="s">
        <v>879</v>
      </c>
      <c r="B42" s="346"/>
      <c r="C42" s="346"/>
      <c r="D42" s="346"/>
      <c r="E42" s="346"/>
      <c r="F42" s="346"/>
      <c r="G42" s="346"/>
      <c r="H42" s="346"/>
      <c r="I42" s="346"/>
      <c r="J42" s="346"/>
      <c r="K42" s="346"/>
      <c r="L42" s="346"/>
      <c r="M42" s="346"/>
      <c r="N42" s="346"/>
      <c r="O42" s="346"/>
      <c r="P42" s="346"/>
      <c r="Q42" s="346"/>
      <c r="R42" s="346"/>
      <c r="S42" s="346"/>
      <c r="T42" s="347"/>
    </row>
    <row r="43" spans="1:20" s="348" customFormat="1" ht="16.5" customHeight="1">
      <c r="A43" s="349"/>
      <c r="B43" s="350" t="s">
        <v>1195</v>
      </c>
      <c r="C43" s="350"/>
      <c r="D43" s="350"/>
      <c r="E43" s="350"/>
      <c r="F43" s="350"/>
      <c r="G43" s="350"/>
      <c r="H43" s="350"/>
      <c r="I43" s="350"/>
      <c r="J43" s="350"/>
      <c r="K43" s="350"/>
      <c r="L43" s="350"/>
      <c r="M43" s="350"/>
      <c r="N43" s="350"/>
      <c r="O43" s="350"/>
      <c r="P43" s="350"/>
      <c r="Q43" s="350"/>
      <c r="R43" s="350"/>
      <c r="S43" s="350"/>
      <c r="T43" s="351"/>
    </row>
    <row r="44" spans="1:20" s="348" customFormat="1" ht="18.75" customHeight="1">
      <c r="A44" s="349"/>
      <c r="B44" s="345" t="s">
        <v>1196</v>
      </c>
      <c r="C44" s="346"/>
      <c r="D44" s="346"/>
      <c r="E44" s="346"/>
      <c r="F44" s="346"/>
      <c r="G44" s="346"/>
      <c r="H44" s="358"/>
      <c r="I44" s="346"/>
      <c r="J44" s="346"/>
      <c r="K44" s="346"/>
      <c r="L44" s="346"/>
      <c r="M44" s="346"/>
      <c r="N44" s="346"/>
      <c r="O44" s="346"/>
      <c r="P44" s="346"/>
      <c r="Q44" s="346"/>
      <c r="R44" s="346"/>
      <c r="S44" s="347"/>
      <c r="T44" s="351"/>
    </row>
    <row r="45" spans="1:20" s="348" customFormat="1" ht="18.75" customHeight="1">
      <c r="A45" s="349"/>
      <c r="B45" s="349"/>
      <c r="C45" s="350"/>
      <c r="D45" s="350"/>
      <c r="E45" s="350"/>
      <c r="F45" s="350"/>
      <c r="G45" s="350"/>
      <c r="H45" s="359" t="s">
        <v>1197</v>
      </c>
      <c r="I45" s="350"/>
      <c r="J45" s="350"/>
      <c r="K45" s="350"/>
      <c r="L45" s="350"/>
      <c r="M45" s="350"/>
      <c r="N45" s="350" t="s">
        <v>1198</v>
      </c>
      <c r="O45" s="350"/>
      <c r="P45" s="350"/>
      <c r="Q45" s="350"/>
      <c r="R45" s="350"/>
      <c r="S45" s="351"/>
      <c r="T45" s="351"/>
    </row>
    <row r="46" spans="1:20" s="348" customFormat="1" ht="18.75" customHeight="1">
      <c r="A46" s="349"/>
      <c r="B46" s="349"/>
      <c r="C46" s="350"/>
      <c r="D46" s="350"/>
      <c r="E46" s="350"/>
      <c r="F46" s="350"/>
      <c r="G46" s="350"/>
      <c r="H46" s="348" t="s">
        <v>1199</v>
      </c>
      <c r="I46" s="350"/>
      <c r="J46" s="350"/>
      <c r="K46" s="350"/>
      <c r="L46" s="350"/>
      <c r="M46" s="350"/>
      <c r="N46" s="350" t="s">
        <v>1200</v>
      </c>
      <c r="O46" s="350"/>
      <c r="P46" s="350"/>
      <c r="Q46" s="350"/>
      <c r="R46" s="350"/>
      <c r="S46" s="351"/>
      <c r="T46" s="351"/>
    </row>
    <row r="47" spans="1:20" s="348" customFormat="1" ht="18.75" customHeight="1">
      <c r="A47" s="349"/>
      <c r="B47" s="355"/>
      <c r="C47" s="356"/>
      <c r="D47" s="356"/>
      <c r="E47" s="356"/>
      <c r="F47" s="356"/>
      <c r="G47" s="356"/>
      <c r="H47" s="360" t="s">
        <v>1201</v>
      </c>
      <c r="I47" s="356"/>
      <c r="J47" s="356"/>
      <c r="K47" s="356"/>
      <c r="L47" s="356"/>
      <c r="M47" s="356"/>
      <c r="N47" s="356" t="s">
        <v>886</v>
      </c>
      <c r="O47" s="356"/>
      <c r="P47" s="356"/>
      <c r="Q47" s="356"/>
      <c r="R47" s="356"/>
      <c r="S47" s="361"/>
      <c r="T47" s="351"/>
    </row>
    <row r="48" spans="1:20" s="348" customFormat="1" ht="16.5" customHeight="1">
      <c r="A48" s="349"/>
      <c r="B48" s="2468" t="s">
        <v>1202</v>
      </c>
      <c r="C48" s="2468"/>
      <c r="D48" s="2468"/>
      <c r="E48" s="2468"/>
      <c r="F48" s="2468"/>
      <c r="G48" s="2468"/>
      <c r="H48" s="2468"/>
      <c r="I48" s="2468"/>
      <c r="J48" s="2468"/>
      <c r="K48" s="2468"/>
      <c r="L48" s="2468"/>
      <c r="M48" s="2468"/>
      <c r="N48" s="2468"/>
      <c r="O48" s="2468"/>
      <c r="P48" s="2468"/>
      <c r="Q48" s="2468"/>
      <c r="R48" s="2468"/>
      <c r="S48" s="2468"/>
      <c r="T48" s="351"/>
    </row>
    <row r="49" spans="1:20" s="348" customFormat="1" ht="16.5" customHeight="1">
      <c r="A49" s="349"/>
      <c r="B49" s="2469"/>
      <c r="C49" s="2469"/>
      <c r="D49" s="2469"/>
      <c r="E49" s="2469"/>
      <c r="F49" s="2469"/>
      <c r="G49" s="2469"/>
      <c r="H49" s="2469"/>
      <c r="I49" s="2469"/>
      <c r="J49" s="2469"/>
      <c r="K49" s="2469"/>
      <c r="L49" s="2469"/>
      <c r="M49" s="2469"/>
      <c r="N49" s="2469"/>
      <c r="O49" s="2469"/>
      <c r="P49" s="2469"/>
      <c r="Q49" s="2469"/>
      <c r="R49" s="2469"/>
      <c r="S49" s="2469"/>
      <c r="T49" s="351"/>
    </row>
    <row r="50" spans="1:20" s="348" customFormat="1" ht="18.75" customHeight="1">
      <c r="A50" s="349"/>
      <c r="B50" s="345" t="s">
        <v>1203</v>
      </c>
      <c r="C50" s="346"/>
      <c r="D50" s="346"/>
      <c r="E50" s="346"/>
      <c r="F50" s="346"/>
      <c r="G50" s="346"/>
      <c r="H50" s="358"/>
      <c r="I50" s="346"/>
      <c r="J50" s="346"/>
      <c r="K50" s="346"/>
      <c r="L50" s="346"/>
      <c r="M50" s="346"/>
      <c r="N50" s="346"/>
      <c r="O50" s="346"/>
      <c r="P50" s="346"/>
      <c r="Q50" s="346"/>
      <c r="R50" s="346"/>
      <c r="S50" s="347"/>
      <c r="T50" s="351"/>
    </row>
    <row r="51" spans="1:20" s="348" customFormat="1" ht="18.75" customHeight="1">
      <c r="A51" s="349"/>
      <c r="B51" s="345" t="s">
        <v>1204</v>
      </c>
      <c r="C51" s="346"/>
      <c r="D51" s="346"/>
      <c r="E51" s="346"/>
      <c r="F51" s="346"/>
      <c r="G51" s="346"/>
      <c r="H51" s="358"/>
      <c r="I51" s="346"/>
      <c r="J51" s="346"/>
      <c r="K51" s="346"/>
      <c r="L51" s="346"/>
      <c r="M51" s="346"/>
      <c r="N51" s="346"/>
      <c r="O51" s="346"/>
      <c r="P51" s="346"/>
      <c r="Q51" s="346"/>
      <c r="R51" s="346"/>
      <c r="S51" s="347"/>
      <c r="T51" s="351"/>
    </row>
    <row r="52" spans="1:20" s="348" customFormat="1" ht="18.75" customHeight="1">
      <c r="A52" s="349"/>
      <c r="B52" s="345" t="s">
        <v>1205</v>
      </c>
      <c r="C52" s="346"/>
      <c r="D52" s="346"/>
      <c r="E52" s="346"/>
      <c r="F52" s="346"/>
      <c r="G52" s="346"/>
      <c r="H52" s="358"/>
      <c r="I52" s="346"/>
      <c r="J52" s="346"/>
      <c r="K52" s="346"/>
      <c r="L52" s="346"/>
      <c r="M52" s="346"/>
      <c r="N52" s="346"/>
      <c r="O52" s="346"/>
      <c r="P52" s="346"/>
      <c r="Q52" s="346"/>
      <c r="R52" s="346"/>
      <c r="S52" s="347"/>
      <c r="T52" s="351"/>
    </row>
    <row r="53" spans="1:20" s="348" customFormat="1" ht="18.75" customHeight="1">
      <c r="A53" s="349"/>
      <c r="B53" s="355"/>
      <c r="C53" s="356" t="s">
        <v>1206</v>
      </c>
      <c r="D53" s="356"/>
      <c r="E53" s="356"/>
      <c r="F53" s="356"/>
      <c r="G53" s="356"/>
      <c r="H53" s="360"/>
      <c r="I53" s="356"/>
      <c r="J53" s="356"/>
      <c r="K53" s="356"/>
      <c r="L53" s="356"/>
      <c r="M53" s="356"/>
      <c r="N53" s="356"/>
      <c r="O53" s="356"/>
      <c r="P53" s="356"/>
      <c r="Q53" s="356"/>
      <c r="R53" s="356"/>
      <c r="S53" s="361"/>
      <c r="T53" s="351"/>
    </row>
    <row r="54" spans="1:20" s="348" customFormat="1" ht="18.75" customHeight="1">
      <c r="A54" s="349"/>
      <c r="B54" s="345" t="s">
        <v>1207</v>
      </c>
      <c r="C54" s="346"/>
      <c r="D54" s="346"/>
      <c r="E54" s="346"/>
      <c r="F54" s="346"/>
      <c r="G54" s="346"/>
      <c r="H54" s="358"/>
      <c r="I54" s="346"/>
      <c r="J54" s="346"/>
      <c r="K54" s="346"/>
      <c r="L54" s="346"/>
      <c r="M54" s="346"/>
      <c r="N54" s="346"/>
      <c r="O54" s="346"/>
      <c r="P54" s="346"/>
      <c r="Q54" s="346"/>
      <c r="R54" s="346"/>
      <c r="S54" s="347"/>
      <c r="T54" s="351"/>
    </row>
    <row r="55" spans="1:20" s="348" customFormat="1" ht="18.75" customHeight="1">
      <c r="A55" s="349"/>
      <c r="B55" s="345" t="s">
        <v>1208</v>
      </c>
      <c r="C55" s="346"/>
      <c r="D55" s="346"/>
      <c r="E55" s="346"/>
      <c r="F55" s="346"/>
      <c r="G55" s="346"/>
      <c r="H55" s="358"/>
      <c r="I55" s="346"/>
      <c r="J55" s="346"/>
      <c r="K55" s="346"/>
      <c r="L55" s="346"/>
      <c r="M55" s="346"/>
      <c r="N55" s="346"/>
      <c r="O55" s="346"/>
      <c r="P55" s="346"/>
      <c r="Q55" s="346"/>
      <c r="R55" s="346"/>
      <c r="S55" s="347"/>
      <c r="T55" s="351"/>
    </row>
    <row r="56" spans="1:20" s="348" customFormat="1" ht="18.75" customHeight="1">
      <c r="A56" s="349"/>
      <c r="B56" s="352" t="s">
        <v>1209</v>
      </c>
      <c r="C56" s="353"/>
      <c r="D56" s="353"/>
      <c r="E56" s="353"/>
      <c r="F56" s="353"/>
      <c r="G56" s="353"/>
      <c r="H56" s="362"/>
      <c r="I56" s="353"/>
      <c r="J56" s="353"/>
      <c r="K56" s="353"/>
      <c r="L56" s="353"/>
      <c r="M56" s="353"/>
      <c r="N56" s="353"/>
      <c r="O56" s="353"/>
      <c r="P56" s="353"/>
      <c r="Q56" s="353"/>
      <c r="R56" s="353"/>
      <c r="S56" s="363"/>
      <c r="T56" s="351"/>
    </row>
    <row r="57" spans="1:20" s="348" customFormat="1" ht="3.75" customHeight="1">
      <c r="A57" s="355"/>
      <c r="B57" s="356"/>
      <c r="C57" s="356"/>
      <c r="D57" s="356"/>
      <c r="E57" s="356"/>
      <c r="F57" s="356"/>
      <c r="G57" s="356"/>
      <c r="H57" s="356"/>
      <c r="I57" s="356"/>
      <c r="J57" s="356"/>
      <c r="K57" s="356"/>
      <c r="L57" s="356"/>
      <c r="M57" s="356"/>
      <c r="N57" s="356"/>
      <c r="O57" s="356"/>
      <c r="P57" s="356"/>
      <c r="Q57" s="356"/>
      <c r="R57" s="356"/>
      <c r="S57" s="356"/>
      <c r="T57" s="361"/>
    </row>
    <row r="58" spans="1:20" s="300" customFormat="1" ht="9.75" customHeight="1">
      <c r="A58" s="364"/>
      <c r="B58" s="364"/>
      <c r="C58" s="364"/>
      <c r="D58" s="364"/>
      <c r="E58" s="364"/>
      <c r="F58" s="364"/>
      <c r="G58" s="364"/>
      <c r="H58" s="364"/>
      <c r="I58" s="364"/>
      <c r="J58" s="364"/>
      <c r="K58" s="364"/>
      <c r="L58" s="364"/>
      <c r="M58" s="364"/>
      <c r="N58" s="364"/>
      <c r="O58" s="364"/>
      <c r="P58" s="364"/>
      <c r="Q58" s="364"/>
      <c r="R58" s="364"/>
      <c r="S58" s="364"/>
      <c r="T58" s="364"/>
    </row>
    <row r="59" spans="1:20" s="300" customFormat="1" ht="18" customHeight="1">
      <c r="A59" s="220" t="s">
        <v>508</v>
      </c>
      <c r="B59" s="220"/>
      <c r="C59" s="220"/>
      <c r="D59" s="220"/>
      <c r="E59" s="220"/>
      <c r="F59" s="220"/>
    </row>
    <row r="60" spans="1:20" s="300" customFormat="1" ht="17.25" customHeight="1">
      <c r="A60" s="348" t="s">
        <v>1210</v>
      </c>
      <c r="B60" s="348"/>
      <c r="C60" s="348"/>
      <c r="D60" s="348"/>
      <c r="E60" s="348"/>
      <c r="F60" s="348"/>
      <c r="G60" s="348"/>
      <c r="H60" s="348"/>
      <c r="I60" s="348"/>
      <c r="J60" s="348"/>
      <c r="K60" s="348"/>
      <c r="L60" s="348"/>
      <c r="M60" s="348"/>
      <c r="N60" s="348"/>
      <c r="O60" s="348"/>
      <c r="P60" s="348"/>
      <c r="Q60" s="348"/>
      <c r="R60" s="348"/>
      <c r="S60" s="348"/>
      <c r="T60" s="348"/>
    </row>
    <row r="61" spans="1:20" s="300" customFormat="1" ht="14.25">
      <c r="A61" s="300" t="s">
        <v>1211</v>
      </c>
    </row>
    <row r="62" spans="1:20" s="300" customFormat="1" ht="14.25">
      <c r="A62" s="365" t="s">
        <v>2752</v>
      </c>
    </row>
    <row r="63" spans="1:20" s="300" customFormat="1" ht="14.25">
      <c r="A63" s="365" t="s">
        <v>2753</v>
      </c>
    </row>
  </sheetData>
  <mergeCells count="30">
    <mergeCell ref="V3:AO3"/>
    <mergeCell ref="N4:O4"/>
    <mergeCell ref="P4:T4"/>
    <mergeCell ref="N5:O5"/>
    <mergeCell ref="P5:T5"/>
    <mergeCell ref="C10:G10"/>
    <mergeCell ref="H10:J10"/>
    <mergeCell ref="M10:Q10"/>
    <mergeCell ref="R10:T10"/>
    <mergeCell ref="R1:T1"/>
    <mergeCell ref="A3:T3"/>
    <mergeCell ref="A7:T7"/>
    <mergeCell ref="C9:G9"/>
    <mergeCell ref="H9:J9"/>
    <mergeCell ref="M9:Q9"/>
    <mergeCell ref="R9:T9"/>
    <mergeCell ref="C11:G11"/>
    <mergeCell ref="H11:J11"/>
    <mergeCell ref="M11:Q11"/>
    <mergeCell ref="R11:T11"/>
    <mergeCell ref="L19:O19"/>
    <mergeCell ref="Q19:S19"/>
    <mergeCell ref="L40:S40"/>
    <mergeCell ref="B48:S49"/>
    <mergeCell ref="J22:S22"/>
    <mergeCell ref="C26:I26"/>
    <mergeCell ref="F30:J30"/>
    <mergeCell ref="F31:J31"/>
    <mergeCell ref="F32:S32"/>
    <mergeCell ref="K34:S34"/>
  </mergeCells>
  <phoneticPr fontId="1"/>
  <printOptions horizontalCentered="1"/>
  <pageMargins left="0.25" right="0.25" top="0.75" bottom="0.75" header="0.3" footer="0.3"/>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Check Box 1">
              <controlPr defaultSize="0" autoFill="0" autoLine="0" autoPict="0">
                <anchor moveWithCells="1">
                  <from>
                    <xdr:col>0</xdr:col>
                    <xdr:colOff>133350</xdr:colOff>
                    <xdr:row>9</xdr:row>
                    <xdr:rowOff>133350</xdr:rowOff>
                  </from>
                  <to>
                    <xdr:col>0</xdr:col>
                    <xdr:colOff>438150</xdr:colOff>
                    <xdr:row>9</xdr:row>
                    <xdr:rowOff>342900</xdr:rowOff>
                  </to>
                </anchor>
              </controlPr>
            </control>
          </mc:Choice>
        </mc:AlternateContent>
        <mc:AlternateContent xmlns:mc="http://schemas.openxmlformats.org/markup-compatibility/2006">
          <mc:Choice Requires="x14">
            <control shapeId="113666" r:id="rId5" name="Check Box 2">
              <controlPr defaultSize="0" autoFill="0" autoLine="0" autoPict="0">
                <anchor moveWithCells="1">
                  <from>
                    <xdr:col>1</xdr:col>
                    <xdr:colOff>142875</xdr:colOff>
                    <xdr:row>9</xdr:row>
                    <xdr:rowOff>133350</xdr:rowOff>
                  </from>
                  <to>
                    <xdr:col>1</xdr:col>
                    <xdr:colOff>447675</xdr:colOff>
                    <xdr:row>9</xdr:row>
                    <xdr:rowOff>342900</xdr:rowOff>
                  </to>
                </anchor>
              </controlPr>
            </control>
          </mc:Choice>
        </mc:AlternateContent>
        <mc:AlternateContent xmlns:mc="http://schemas.openxmlformats.org/markup-compatibility/2006">
          <mc:Choice Requires="x14">
            <control shapeId="113667" r:id="rId6" name="Check Box 3">
              <controlPr defaultSize="0" autoFill="0" autoLine="0" autoPict="0">
                <anchor moveWithCells="1">
                  <from>
                    <xdr:col>0</xdr:col>
                    <xdr:colOff>133350</xdr:colOff>
                    <xdr:row>10</xdr:row>
                    <xdr:rowOff>114300</xdr:rowOff>
                  </from>
                  <to>
                    <xdr:col>0</xdr:col>
                    <xdr:colOff>438150</xdr:colOff>
                    <xdr:row>10</xdr:row>
                    <xdr:rowOff>323850</xdr:rowOff>
                  </to>
                </anchor>
              </controlPr>
            </control>
          </mc:Choice>
        </mc:AlternateContent>
        <mc:AlternateContent xmlns:mc="http://schemas.openxmlformats.org/markup-compatibility/2006">
          <mc:Choice Requires="x14">
            <control shapeId="113668" r:id="rId7" name="Check Box 4">
              <controlPr defaultSize="0" autoFill="0" autoLine="0" autoPict="0">
                <anchor moveWithCells="1">
                  <from>
                    <xdr:col>1</xdr:col>
                    <xdr:colOff>152400</xdr:colOff>
                    <xdr:row>10</xdr:row>
                    <xdr:rowOff>123825</xdr:rowOff>
                  </from>
                  <to>
                    <xdr:col>1</xdr:col>
                    <xdr:colOff>457200</xdr:colOff>
                    <xdr:row>10</xdr:row>
                    <xdr:rowOff>333375</xdr:rowOff>
                  </to>
                </anchor>
              </controlPr>
            </control>
          </mc:Choice>
        </mc:AlternateContent>
        <mc:AlternateContent xmlns:mc="http://schemas.openxmlformats.org/markup-compatibility/2006">
          <mc:Choice Requires="x14">
            <control shapeId="113669" r:id="rId8" name="Check Box 5">
              <controlPr defaultSize="0" autoFill="0" autoLine="0" autoPict="0">
                <anchor moveWithCells="1">
                  <from>
                    <xdr:col>10</xdr:col>
                    <xdr:colOff>142875</xdr:colOff>
                    <xdr:row>9</xdr:row>
                    <xdr:rowOff>123825</xdr:rowOff>
                  </from>
                  <to>
                    <xdr:col>10</xdr:col>
                    <xdr:colOff>447675</xdr:colOff>
                    <xdr:row>9</xdr:row>
                    <xdr:rowOff>333375</xdr:rowOff>
                  </to>
                </anchor>
              </controlPr>
            </control>
          </mc:Choice>
        </mc:AlternateContent>
        <mc:AlternateContent xmlns:mc="http://schemas.openxmlformats.org/markup-compatibility/2006">
          <mc:Choice Requires="x14">
            <control shapeId="113670" r:id="rId9" name="Check Box 6">
              <controlPr defaultSize="0" autoFill="0" autoLine="0" autoPict="0">
                <anchor moveWithCells="1">
                  <from>
                    <xdr:col>10</xdr:col>
                    <xdr:colOff>152400</xdr:colOff>
                    <xdr:row>10</xdr:row>
                    <xdr:rowOff>114300</xdr:rowOff>
                  </from>
                  <to>
                    <xdr:col>10</xdr:col>
                    <xdr:colOff>457200</xdr:colOff>
                    <xdr:row>10</xdr:row>
                    <xdr:rowOff>323850</xdr:rowOff>
                  </to>
                </anchor>
              </controlPr>
            </control>
          </mc:Choice>
        </mc:AlternateContent>
        <mc:AlternateContent xmlns:mc="http://schemas.openxmlformats.org/markup-compatibility/2006">
          <mc:Choice Requires="x14">
            <control shapeId="113671" r:id="rId10" name="Check Box 7">
              <controlPr defaultSize="0" autoFill="0" autoLine="0" autoPict="0">
                <anchor moveWithCells="1">
                  <from>
                    <xdr:col>11</xdr:col>
                    <xdr:colOff>142875</xdr:colOff>
                    <xdr:row>9</xdr:row>
                    <xdr:rowOff>114300</xdr:rowOff>
                  </from>
                  <to>
                    <xdr:col>11</xdr:col>
                    <xdr:colOff>447675</xdr:colOff>
                    <xdr:row>9</xdr:row>
                    <xdr:rowOff>323850</xdr:rowOff>
                  </to>
                </anchor>
              </controlPr>
            </control>
          </mc:Choice>
        </mc:AlternateContent>
        <mc:AlternateContent xmlns:mc="http://schemas.openxmlformats.org/markup-compatibility/2006">
          <mc:Choice Requires="x14">
            <control shapeId="113672" r:id="rId11" name="Check Box 8">
              <controlPr defaultSize="0" autoFill="0" autoLine="0" autoPict="0">
                <anchor moveWithCells="1">
                  <from>
                    <xdr:col>11</xdr:col>
                    <xdr:colOff>142875</xdr:colOff>
                    <xdr:row>10</xdr:row>
                    <xdr:rowOff>123825</xdr:rowOff>
                  </from>
                  <to>
                    <xdr:col>11</xdr:col>
                    <xdr:colOff>447675</xdr:colOff>
                    <xdr:row>10</xdr:row>
                    <xdr:rowOff>333375</xdr:rowOff>
                  </to>
                </anchor>
              </controlPr>
            </control>
          </mc:Choice>
        </mc:AlternateContent>
        <mc:AlternateContent xmlns:mc="http://schemas.openxmlformats.org/markup-compatibility/2006">
          <mc:Choice Requires="x14">
            <control shapeId="113673" r:id="rId12" name="Check Box 9">
              <controlPr defaultSize="0" autoFill="0" autoLine="0" autoPict="0">
                <anchor moveWithCells="1">
                  <from>
                    <xdr:col>8</xdr:col>
                    <xdr:colOff>504825</xdr:colOff>
                    <xdr:row>20</xdr:row>
                    <xdr:rowOff>19050</xdr:rowOff>
                  </from>
                  <to>
                    <xdr:col>9</xdr:col>
                    <xdr:colOff>295275</xdr:colOff>
                    <xdr:row>20</xdr:row>
                    <xdr:rowOff>228600</xdr:rowOff>
                  </to>
                </anchor>
              </controlPr>
            </control>
          </mc:Choice>
        </mc:AlternateContent>
        <mc:AlternateContent xmlns:mc="http://schemas.openxmlformats.org/markup-compatibility/2006">
          <mc:Choice Requires="x14">
            <control shapeId="113674" r:id="rId13" name="Check Box 10">
              <controlPr defaultSize="0" autoFill="0" autoLine="0" autoPict="0">
                <anchor moveWithCells="1">
                  <from>
                    <xdr:col>8</xdr:col>
                    <xdr:colOff>504825</xdr:colOff>
                    <xdr:row>21</xdr:row>
                    <xdr:rowOff>19050</xdr:rowOff>
                  </from>
                  <to>
                    <xdr:col>9</xdr:col>
                    <xdr:colOff>295275</xdr:colOff>
                    <xdr:row>21</xdr:row>
                    <xdr:rowOff>228600</xdr:rowOff>
                  </to>
                </anchor>
              </controlPr>
            </control>
          </mc:Choice>
        </mc:AlternateContent>
        <mc:AlternateContent xmlns:mc="http://schemas.openxmlformats.org/markup-compatibility/2006">
          <mc:Choice Requires="x14">
            <control shapeId="113675" r:id="rId14" name="Check Box 11">
              <controlPr defaultSize="0" autoFill="0" autoLine="0" autoPict="0">
                <anchor moveWithCells="1">
                  <from>
                    <xdr:col>8</xdr:col>
                    <xdr:colOff>504825</xdr:colOff>
                    <xdr:row>22</xdr:row>
                    <xdr:rowOff>9525</xdr:rowOff>
                  </from>
                  <to>
                    <xdr:col>9</xdr:col>
                    <xdr:colOff>295275</xdr:colOff>
                    <xdr:row>22</xdr:row>
                    <xdr:rowOff>219075</xdr:rowOff>
                  </to>
                </anchor>
              </controlPr>
            </control>
          </mc:Choice>
        </mc:AlternateContent>
        <mc:AlternateContent xmlns:mc="http://schemas.openxmlformats.org/markup-compatibility/2006">
          <mc:Choice Requires="x14">
            <control shapeId="113676" r:id="rId15" name="Check Box 12">
              <controlPr defaultSize="0" autoFill="0" autoLine="0" autoPict="0">
                <anchor moveWithCells="1">
                  <from>
                    <xdr:col>9</xdr:col>
                    <xdr:colOff>0</xdr:colOff>
                    <xdr:row>23</xdr:row>
                    <xdr:rowOff>19050</xdr:rowOff>
                  </from>
                  <to>
                    <xdr:col>9</xdr:col>
                    <xdr:colOff>304800</xdr:colOff>
                    <xdr:row>23</xdr:row>
                    <xdr:rowOff>228600</xdr:rowOff>
                  </to>
                </anchor>
              </controlPr>
            </control>
          </mc:Choice>
        </mc:AlternateContent>
        <mc:AlternateContent xmlns:mc="http://schemas.openxmlformats.org/markup-compatibility/2006">
          <mc:Choice Requires="x14">
            <control shapeId="113677" r:id="rId16" name="Check Box 13">
              <controlPr defaultSize="0" autoFill="0" autoLine="0" autoPict="0">
                <anchor moveWithCells="1">
                  <from>
                    <xdr:col>9</xdr:col>
                    <xdr:colOff>0</xdr:colOff>
                    <xdr:row>25</xdr:row>
                    <xdr:rowOff>9525</xdr:rowOff>
                  </from>
                  <to>
                    <xdr:col>9</xdr:col>
                    <xdr:colOff>304800</xdr:colOff>
                    <xdr:row>25</xdr:row>
                    <xdr:rowOff>219075</xdr:rowOff>
                  </to>
                </anchor>
              </controlPr>
            </control>
          </mc:Choice>
        </mc:AlternateContent>
        <mc:AlternateContent xmlns:mc="http://schemas.openxmlformats.org/markup-compatibility/2006">
          <mc:Choice Requires="x14">
            <control shapeId="113678" r:id="rId17" name="Check Box 14">
              <controlPr defaultSize="0" autoFill="0" autoLine="0" autoPict="0">
                <anchor moveWithCells="1">
                  <from>
                    <xdr:col>9</xdr:col>
                    <xdr:colOff>0</xdr:colOff>
                    <xdr:row>26</xdr:row>
                    <xdr:rowOff>9525</xdr:rowOff>
                  </from>
                  <to>
                    <xdr:col>9</xdr:col>
                    <xdr:colOff>304800</xdr:colOff>
                    <xdr:row>26</xdr:row>
                    <xdr:rowOff>219075</xdr:rowOff>
                  </to>
                </anchor>
              </controlPr>
            </control>
          </mc:Choice>
        </mc:AlternateContent>
        <mc:AlternateContent xmlns:mc="http://schemas.openxmlformats.org/markup-compatibility/2006">
          <mc:Choice Requires="x14">
            <control shapeId="113679" r:id="rId18" name="Check Box 15">
              <controlPr defaultSize="0" autoFill="0" autoLine="0" autoPict="0">
                <anchor moveWithCells="1">
                  <from>
                    <xdr:col>8</xdr:col>
                    <xdr:colOff>504825</xdr:colOff>
                    <xdr:row>27</xdr:row>
                    <xdr:rowOff>9525</xdr:rowOff>
                  </from>
                  <to>
                    <xdr:col>9</xdr:col>
                    <xdr:colOff>295275</xdr:colOff>
                    <xdr:row>27</xdr:row>
                    <xdr:rowOff>219075</xdr:rowOff>
                  </to>
                </anchor>
              </controlPr>
            </control>
          </mc:Choice>
        </mc:AlternateContent>
        <mc:AlternateContent xmlns:mc="http://schemas.openxmlformats.org/markup-compatibility/2006">
          <mc:Choice Requires="x14">
            <control shapeId="113680" r:id="rId19" name="Check Box 16">
              <controlPr defaultSize="0" autoFill="0" autoLine="0" autoPict="0">
                <anchor moveWithCells="1">
                  <from>
                    <xdr:col>10</xdr:col>
                    <xdr:colOff>9525</xdr:colOff>
                    <xdr:row>36</xdr:row>
                    <xdr:rowOff>28575</xdr:rowOff>
                  </from>
                  <to>
                    <xdr:col>10</xdr:col>
                    <xdr:colOff>314325</xdr:colOff>
                    <xdr:row>37</xdr:row>
                    <xdr:rowOff>0</xdr:rowOff>
                  </to>
                </anchor>
              </controlPr>
            </control>
          </mc:Choice>
        </mc:AlternateContent>
        <mc:AlternateContent xmlns:mc="http://schemas.openxmlformats.org/markup-compatibility/2006">
          <mc:Choice Requires="x14">
            <control shapeId="113681" r:id="rId20" name="Check Box 17">
              <controlPr defaultSize="0" autoFill="0" autoLine="0" autoPict="0">
                <anchor moveWithCells="1">
                  <from>
                    <xdr:col>10</xdr:col>
                    <xdr:colOff>9525</xdr:colOff>
                    <xdr:row>37</xdr:row>
                    <xdr:rowOff>28575</xdr:rowOff>
                  </from>
                  <to>
                    <xdr:col>10</xdr:col>
                    <xdr:colOff>314325</xdr:colOff>
                    <xdr:row>38</xdr:row>
                    <xdr:rowOff>0</xdr:rowOff>
                  </to>
                </anchor>
              </controlPr>
            </control>
          </mc:Choice>
        </mc:AlternateContent>
        <mc:AlternateContent xmlns:mc="http://schemas.openxmlformats.org/markup-compatibility/2006">
          <mc:Choice Requires="x14">
            <control shapeId="113682" r:id="rId21" name="Check Box 18">
              <controlPr defaultSize="0" autoFill="0" autoLine="0" autoPict="0">
                <anchor moveWithCells="1">
                  <from>
                    <xdr:col>10</xdr:col>
                    <xdr:colOff>504825</xdr:colOff>
                    <xdr:row>38</xdr:row>
                    <xdr:rowOff>19050</xdr:rowOff>
                  </from>
                  <to>
                    <xdr:col>11</xdr:col>
                    <xdr:colOff>295275</xdr:colOff>
                    <xdr:row>38</xdr:row>
                    <xdr:rowOff>228600</xdr:rowOff>
                  </to>
                </anchor>
              </controlPr>
            </control>
          </mc:Choice>
        </mc:AlternateContent>
        <mc:AlternateContent xmlns:mc="http://schemas.openxmlformats.org/markup-compatibility/2006">
          <mc:Choice Requires="x14">
            <control shapeId="113683" r:id="rId22" name="Check Box 19">
              <controlPr defaultSize="0" autoFill="0" autoLine="0" autoPict="0">
                <anchor moveWithCells="1">
                  <from>
                    <xdr:col>0</xdr:col>
                    <xdr:colOff>504825</xdr:colOff>
                    <xdr:row>43</xdr:row>
                    <xdr:rowOff>9525</xdr:rowOff>
                  </from>
                  <to>
                    <xdr:col>1</xdr:col>
                    <xdr:colOff>295275</xdr:colOff>
                    <xdr:row>43</xdr:row>
                    <xdr:rowOff>219075</xdr:rowOff>
                  </to>
                </anchor>
              </controlPr>
            </control>
          </mc:Choice>
        </mc:AlternateContent>
        <mc:AlternateContent xmlns:mc="http://schemas.openxmlformats.org/markup-compatibility/2006">
          <mc:Choice Requires="x14">
            <control shapeId="113684" r:id="rId23" name="Check Box 20">
              <controlPr defaultSize="0" autoFill="0" autoLine="0" autoPict="0">
                <anchor moveWithCells="1">
                  <from>
                    <xdr:col>7</xdr:col>
                    <xdr:colOff>0</xdr:colOff>
                    <xdr:row>44</xdr:row>
                    <xdr:rowOff>28575</xdr:rowOff>
                  </from>
                  <to>
                    <xdr:col>7</xdr:col>
                    <xdr:colOff>304800</xdr:colOff>
                    <xdr:row>45</xdr:row>
                    <xdr:rowOff>0</xdr:rowOff>
                  </to>
                </anchor>
              </controlPr>
            </control>
          </mc:Choice>
        </mc:AlternateContent>
        <mc:AlternateContent xmlns:mc="http://schemas.openxmlformats.org/markup-compatibility/2006">
          <mc:Choice Requires="x14">
            <control shapeId="113685" r:id="rId24" name="Check Box 21">
              <controlPr defaultSize="0" autoFill="0" autoLine="0" autoPict="0">
                <anchor moveWithCells="1">
                  <from>
                    <xdr:col>7</xdr:col>
                    <xdr:colOff>9525</xdr:colOff>
                    <xdr:row>45</xdr:row>
                    <xdr:rowOff>28575</xdr:rowOff>
                  </from>
                  <to>
                    <xdr:col>7</xdr:col>
                    <xdr:colOff>314325</xdr:colOff>
                    <xdr:row>46</xdr:row>
                    <xdr:rowOff>0</xdr:rowOff>
                  </to>
                </anchor>
              </controlPr>
            </control>
          </mc:Choice>
        </mc:AlternateContent>
        <mc:AlternateContent xmlns:mc="http://schemas.openxmlformats.org/markup-compatibility/2006">
          <mc:Choice Requires="x14">
            <control shapeId="113686" r:id="rId25" name="Check Box 22">
              <controlPr defaultSize="0" autoFill="0" autoLine="0" autoPict="0">
                <anchor moveWithCells="1">
                  <from>
                    <xdr:col>7</xdr:col>
                    <xdr:colOff>9525</xdr:colOff>
                    <xdr:row>46</xdr:row>
                    <xdr:rowOff>9525</xdr:rowOff>
                  </from>
                  <to>
                    <xdr:col>7</xdr:col>
                    <xdr:colOff>314325</xdr:colOff>
                    <xdr:row>46</xdr:row>
                    <xdr:rowOff>219075</xdr:rowOff>
                  </to>
                </anchor>
              </controlPr>
            </control>
          </mc:Choice>
        </mc:AlternateContent>
        <mc:AlternateContent xmlns:mc="http://schemas.openxmlformats.org/markup-compatibility/2006">
          <mc:Choice Requires="x14">
            <control shapeId="113687" r:id="rId26" name="Check Box 23">
              <controlPr defaultSize="0" autoFill="0" autoLine="0" autoPict="0">
                <anchor moveWithCells="1">
                  <from>
                    <xdr:col>13</xdr:col>
                    <xdr:colOff>19050</xdr:colOff>
                    <xdr:row>44</xdr:row>
                    <xdr:rowOff>19050</xdr:rowOff>
                  </from>
                  <to>
                    <xdr:col>13</xdr:col>
                    <xdr:colOff>323850</xdr:colOff>
                    <xdr:row>44</xdr:row>
                    <xdr:rowOff>228600</xdr:rowOff>
                  </to>
                </anchor>
              </controlPr>
            </control>
          </mc:Choice>
        </mc:AlternateContent>
        <mc:AlternateContent xmlns:mc="http://schemas.openxmlformats.org/markup-compatibility/2006">
          <mc:Choice Requires="x14">
            <control shapeId="113688" r:id="rId27" name="Check Box 24">
              <controlPr defaultSize="0" autoFill="0" autoLine="0" autoPict="0">
                <anchor moveWithCells="1">
                  <from>
                    <xdr:col>13</xdr:col>
                    <xdr:colOff>19050</xdr:colOff>
                    <xdr:row>45</xdr:row>
                    <xdr:rowOff>9525</xdr:rowOff>
                  </from>
                  <to>
                    <xdr:col>13</xdr:col>
                    <xdr:colOff>323850</xdr:colOff>
                    <xdr:row>45</xdr:row>
                    <xdr:rowOff>219075</xdr:rowOff>
                  </to>
                </anchor>
              </controlPr>
            </control>
          </mc:Choice>
        </mc:AlternateContent>
        <mc:AlternateContent xmlns:mc="http://schemas.openxmlformats.org/markup-compatibility/2006">
          <mc:Choice Requires="x14">
            <control shapeId="113689" r:id="rId28" name="Check Box 25">
              <controlPr defaultSize="0" autoFill="0" autoLine="0" autoPict="0">
                <anchor moveWithCells="1">
                  <from>
                    <xdr:col>13</xdr:col>
                    <xdr:colOff>28575</xdr:colOff>
                    <xdr:row>46</xdr:row>
                    <xdr:rowOff>9525</xdr:rowOff>
                  </from>
                  <to>
                    <xdr:col>13</xdr:col>
                    <xdr:colOff>333375</xdr:colOff>
                    <xdr:row>46</xdr:row>
                    <xdr:rowOff>219075</xdr:rowOff>
                  </to>
                </anchor>
              </controlPr>
            </control>
          </mc:Choice>
        </mc:AlternateContent>
        <mc:AlternateContent xmlns:mc="http://schemas.openxmlformats.org/markup-compatibility/2006">
          <mc:Choice Requires="x14">
            <control shapeId="113690" r:id="rId29" name="Check Box 26">
              <controlPr defaultSize="0" autoFill="0" autoLine="0" autoPict="0">
                <anchor moveWithCells="1">
                  <from>
                    <xdr:col>4</xdr:col>
                    <xdr:colOff>495300</xdr:colOff>
                    <xdr:row>31</xdr:row>
                    <xdr:rowOff>19050</xdr:rowOff>
                  </from>
                  <to>
                    <xdr:col>5</xdr:col>
                    <xdr:colOff>285750</xdr:colOff>
                    <xdr:row>31</xdr:row>
                    <xdr:rowOff>228600</xdr:rowOff>
                  </to>
                </anchor>
              </controlPr>
            </control>
          </mc:Choice>
        </mc:AlternateContent>
        <mc:AlternateContent xmlns:mc="http://schemas.openxmlformats.org/markup-compatibility/2006">
          <mc:Choice Requires="x14">
            <control shapeId="113691" r:id="rId30" name="Check Box 27">
              <controlPr defaultSize="0" autoFill="0" autoLine="0" autoPict="0">
                <anchor moveWithCells="1">
                  <from>
                    <xdr:col>4</xdr:col>
                    <xdr:colOff>495300</xdr:colOff>
                    <xdr:row>32</xdr:row>
                    <xdr:rowOff>19050</xdr:rowOff>
                  </from>
                  <to>
                    <xdr:col>5</xdr:col>
                    <xdr:colOff>285750</xdr:colOff>
                    <xdr:row>32</xdr:row>
                    <xdr:rowOff>228600</xdr:rowOff>
                  </to>
                </anchor>
              </controlPr>
            </control>
          </mc:Choice>
        </mc:AlternateContent>
        <mc:AlternateContent xmlns:mc="http://schemas.openxmlformats.org/markup-compatibility/2006">
          <mc:Choice Requires="x14">
            <control shapeId="113692" r:id="rId31" name="Check Box 28">
              <controlPr defaultSize="0" autoFill="0" autoLine="0" autoPict="0">
                <anchor moveWithCells="1">
                  <from>
                    <xdr:col>1</xdr:col>
                    <xdr:colOff>9525</xdr:colOff>
                    <xdr:row>49</xdr:row>
                    <xdr:rowOff>19050</xdr:rowOff>
                  </from>
                  <to>
                    <xdr:col>1</xdr:col>
                    <xdr:colOff>314325</xdr:colOff>
                    <xdr:row>49</xdr:row>
                    <xdr:rowOff>228600</xdr:rowOff>
                  </to>
                </anchor>
              </controlPr>
            </control>
          </mc:Choice>
        </mc:AlternateContent>
        <mc:AlternateContent xmlns:mc="http://schemas.openxmlformats.org/markup-compatibility/2006">
          <mc:Choice Requires="x14">
            <control shapeId="113693" r:id="rId32" name="Check Box 29">
              <controlPr defaultSize="0" autoFill="0" autoLine="0" autoPict="0">
                <anchor moveWithCells="1">
                  <from>
                    <xdr:col>1</xdr:col>
                    <xdr:colOff>9525</xdr:colOff>
                    <xdr:row>50</xdr:row>
                    <xdr:rowOff>9525</xdr:rowOff>
                  </from>
                  <to>
                    <xdr:col>1</xdr:col>
                    <xdr:colOff>314325</xdr:colOff>
                    <xdr:row>50</xdr:row>
                    <xdr:rowOff>219075</xdr:rowOff>
                  </to>
                </anchor>
              </controlPr>
            </control>
          </mc:Choice>
        </mc:AlternateContent>
        <mc:AlternateContent xmlns:mc="http://schemas.openxmlformats.org/markup-compatibility/2006">
          <mc:Choice Requires="x14">
            <control shapeId="113694" r:id="rId33" name="Check Box 30">
              <controlPr defaultSize="0" autoFill="0" autoLine="0" autoPict="0">
                <anchor moveWithCells="1">
                  <from>
                    <xdr:col>1</xdr:col>
                    <xdr:colOff>9525</xdr:colOff>
                    <xdr:row>51</xdr:row>
                    <xdr:rowOff>9525</xdr:rowOff>
                  </from>
                  <to>
                    <xdr:col>1</xdr:col>
                    <xdr:colOff>314325</xdr:colOff>
                    <xdr:row>51</xdr:row>
                    <xdr:rowOff>219075</xdr:rowOff>
                  </to>
                </anchor>
              </controlPr>
            </control>
          </mc:Choice>
        </mc:AlternateContent>
        <mc:AlternateContent xmlns:mc="http://schemas.openxmlformats.org/markup-compatibility/2006">
          <mc:Choice Requires="x14">
            <control shapeId="113695" r:id="rId34" name="Check Box 31">
              <controlPr defaultSize="0" autoFill="0" autoLine="0" autoPict="0">
                <anchor moveWithCells="1">
                  <from>
                    <xdr:col>1</xdr:col>
                    <xdr:colOff>0</xdr:colOff>
                    <xdr:row>53</xdr:row>
                    <xdr:rowOff>19050</xdr:rowOff>
                  </from>
                  <to>
                    <xdr:col>1</xdr:col>
                    <xdr:colOff>304800</xdr:colOff>
                    <xdr:row>53</xdr:row>
                    <xdr:rowOff>228600</xdr:rowOff>
                  </to>
                </anchor>
              </controlPr>
            </control>
          </mc:Choice>
        </mc:AlternateContent>
        <mc:AlternateContent xmlns:mc="http://schemas.openxmlformats.org/markup-compatibility/2006">
          <mc:Choice Requires="x14">
            <control shapeId="113696" r:id="rId35" name="Check Box 32">
              <controlPr defaultSize="0" autoFill="0" autoLine="0" autoPict="0">
                <anchor moveWithCells="1">
                  <from>
                    <xdr:col>1</xdr:col>
                    <xdr:colOff>0</xdr:colOff>
                    <xdr:row>54</xdr:row>
                    <xdr:rowOff>28575</xdr:rowOff>
                  </from>
                  <to>
                    <xdr:col>1</xdr:col>
                    <xdr:colOff>304800</xdr:colOff>
                    <xdr:row>55</xdr:row>
                    <xdr:rowOff>0</xdr:rowOff>
                  </to>
                </anchor>
              </controlPr>
            </control>
          </mc:Choice>
        </mc:AlternateContent>
        <mc:AlternateContent xmlns:mc="http://schemas.openxmlformats.org/markup-compatibility/2006">
          <mc:Choice Requires="x14">
            <control shapeId="113697" r:id="rId36" name="Check Box 33">
              <controlPr defaultSize="0" autoFill="0" autoLine="0" autoPict="0">
                <anchor moveWithCells="1">
                  <from>
                    <xdr:col>1</xdr:col>
                    <xdr:colOff>0</xdr:colOff>
                    <xdr:row>55</xdr:row>
                    <xdr:rowOff>19050</xdr:rowOff>
                  </from>
                  <to>
                    <xdr:col>1</xdr:col>
                    <xdr:colOff>304800</xdr:colOff>
                    <xdr:row>55</xdr:row>
                    <xdr:rowOff>228600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F0"/>
  </sheetPr>
  <dimension ref="A1:P36"/>
  <sheetViews>
    <sheetView zoomScaleNormal="100" zoomScaleSheetLayoutView="100" workbookViewId="0">
      <selection activeCell="R12" sqref="R12"/>
    </sheetView>
  </sheetViews>
  <sheetFormatPr defaultRowHeight="13.5"/>
  <cols>
    <col min="1" max="1" width="3.75" style="28" customWidth="1"/>
    <col min="2" max="16" width="5.375" style="28" customWidth="1"/>
    <col min="17" max="256" width="9" style="28"/>
    <col min="257" max="257" width="3.75" style="28" customWidth="1"/>
    <col min="258" max="272" width="5.375" style="28" customWidth="1"/>
    <col min="273" max="512" width="9" style="28"/>
    <col min="513" max="513" width="3.75" style="28" customWidth="1"/>
    <col min="514" max="528" width="5.375" style="28" customWidth="1"/>
    <col min="529" max="768" width="9" style="28"/>
    <col min="769" max="769" width="3.75" style="28" customWidth="1"/>
    <col min="770" max="784" width="5.375" style="28" customWidth="1"/>
    <col min="785" max="1024" width="9" style="28"/>
    <col min="1025" max="1025" width="3.75" style="28" customWidth="1"/>
    <col min="1026" max="1040" width="5.375" style="28" customWidth="1"/>
    <col min="1041" max="1280" width="9" style="28"/>
    <col min="1281" max="1281" width="3.75" style="28" customWidth="1"/>
    <col min="1282" max="1296" width="5.375" style="28" customWidth="1"/>
    <col min="1297" max="1536" width="9" style="28"/>
    <col min="1537" max="1537" width="3.75" style="28" customWidth="1"/>
    <col min="1538" max="1552" width="5.375" style="28" customWidth="1"/>
    <col min="1553" max="1792" width="9" style="28"/>
    <col min="1793" max="1793" width="3.75" style="28" customWidth="1"/>
    <col min="1794" max="1808" width="5.375" style="28" customWidth="1"/>
    <col min="1809" max="2048" width="9" style="28"/>
    <col min="2049" max="2049" width="3.75" style="28" customWidth="1"/>
    <col min="2050" max="2064" width="5.375" style="28" customWidth="1"/>
    <col min="2065" max="2304" width="9" style="28"/>
    <col min="2305" max="2305" width="3.75" style="28" customWidth="1"/>
    <col min="2306" max="2320" width="5.375" style="28" customWidth="1"/>
    <col min="2321" max="2560" width="9" style="28"/>
    <col min="2561" max="2561" width="3.75" style="28" customWidth="1"/>
    <col min="2562" max="2576" width="5.375" style="28" customWidth="1"/>
    <col min="2577" max="2816" width="9" style="28"/>
    <col min="2817" max="2817" width="3.75" style="28" customWidth="1"/>
    <col min="2818" max="2832" width="5.375" style="28" customWidth="1"/>
    <col min="2833" max="3072" width="9" style="28"/>
    <col min="3073" max="3073" width="3.75" style="28" customWidth="1"/>
    <col min="3074" max="3088" width="5.375" style="28" customWidth="1"/>
    <col min="3089" max="3328" width="9" style="28"/>
    <col min="3329" max="3329" width="3.75" style="28" customWidth="1"/>
    <col min="3330" max="3344" width="5.375" style="28" customWidth="1"/>
    <col min="3345" max="3584" width="9" style="28"/>
    <col min="3585" max="3585" width="3.75" style="28" customWidth="1"/>
    <col min="3586" max="3600" width="5.375" style="28" customWidth="1"/>
    <col min="3601" max="3840" width="9" style="28"/>
    <col min="3841" max="3841" width="3.75" style="28" customWidth="1"/>
    <col min="3842" max="3856" width="5.375" style="28" customWidth="1"/>
    <col min="3857" max="4096" width="9" style="28"/>
    <col min="4097" max="4097" width="3.75" style="28" customWidth="1"/>
    <col min="4098" max="4112" width="5.375" style="28" customWidth="1"/>
    <col min="4113" max="4352" width="9" style="28"/>
    <col min="4353" max="4353" width="3.75" style="28" customWidth="1"/>
    <col min="4354" max="4368" width="5.375" style="28" customWidth="1"/>
    <col min="4369" max="4608" width="9" style="28"/>
    <col min="4609" max="4609" width="3.75" style="28" customWidth="1"/>
    <col min="4610" max="4624" width="5.375" style="28" customWidth="1"/>
    <col min="4625" max="4864" width="9" style="28"/>
    <col min="4865" max="4865" width="3.75" style="28" customWidth="1"/>
    <col min="4866" max="4880" width="5.375" style="28" customWidth="1"/>
    <col min="4881" max="5120" width="9" style="28"/>
    <col min="5121" max="5121" width="3.75" style="28" customWidth="1"/>
    <col min="5122" max="5136" width="5.375" style="28" customWidth="1"/>
    <col min="5137" max="5376" width="9" style="28"/>
    <col min="5377" max="5377" width="3.75" style="28" customWidth="1"/>
    <col min="5378" max="5392" width="5.375" style="28" customWidth="1"/>
    <col min="5393" max="5632" width="9" style="28"/>
    <col min="5633" max="5633" width="3.75" style="28" customWidth="1"/>
    <col min="5634" max="5648" width="5.375" style="28" customWidth="1"/>
    <col min="5649" max="5888" width="9" style="28"/>
    <col min="5889" max="5889" width="3.75" style="28" customWidth="1"/>
    <col min="5890" max="5904" width="5.375" style="28" customWidth="1"/>
    <col min="5905" max="6144" width="9" style="28"/>
    <col min="6145" max="6145" width="3.75" style="28" customWidth="1"/>
    <col min="6146" max="6160" width="5.375" style="28" customWidth="1"/>
    <col min="6161" max="6400" width="9" style="28"/>
    <col min="6401" max="6401" width="3.75" style="28" customWidth="1"/>
    <col min="6402" max="6416" width="5.375" style="28" customWidth="1"/>
    <col min="6417" max="6656" width="9" style="28"/>
    <col min="6657" max="6657" width="3.75" style="28" customWidth="1"/>
    <col min="6658" max="6672" width="5.375" style="28" customWidth="1"/>
    <col min="6673" max="6912" width="9" style="28"/>
    <col min="6913" max="6913" width="3.75" style="28" customWidth="1"/>
    <col min="6914" max="6928" width="5.375" style="28" customWidth="1"/>
    <col min="6929" max="7168" width="9" style="28"/>
    <col min="7169" max="7169" width="3.75" style="28" customWidth="1"/>
    <col min="7170" max="7184" width="5.375" style="28" customWidth="1"/>
    <col min="7185" max="7424" width="9" style="28"/>
    <col min="7425" max="7425" width="3.75" style="28" customWidth="1"/>
    <col min="7426" max="7440" width="5.375" style="28" customWidth="1"/>
    <col min="7441" max="7680" width="9" style="28"/>
    <col min="7681" max="7681" width="3.75" style="28" customWidth="1"/>
    <col min="7682" max="7696" width="5.375" style="28" customWidth="1"/>
    <col min="7697" max="7936" width="9" style="28"/>
    <col min="7937" max="7937" width="3.75" style="28" customWidth="1"/>
    <col min="7938" max="7952" width="5.375" style="28" customWidth="1"/>
    <col min="7953" max="8192" width="9" style="28"/>
    <col min="8193" max="8193" width="3.75" style="28" customWidth="1"/>
    <col min="8194" max="8208" width="5.375" style="28" customWidth="1"/>
    <col min="8209" max="8448" width="9" style="28"/>
    <col min="8449" max="8449" width="3.75" style="28" customWidth="1"/>
    <col min="8450" max="8464" width="5.375" style="28" customWidth="1"/>
    <col min="8465" max="8704" width="9" style="28"/>
    <col min="8705" max="8705" width="3.75" style="28" customWidth="1"/>
    <col min="8706" max="8720" width="5.375" style="28" customWidth="1"/>
    <col min="8721" max="8960" width="9" style="28"/>
    <col min="8961" max="8961" width="3.75" style="28" customWidth="1"/>
    <col min="8962" max="8976" width="5.375" style="28" customWidth="1"/>
    <col min="8977" max="9216" width="9" style="28"/>
    <col min="9217" max="9217" width="3.75" style="28" customWidth="1"/>
    <col min="9218" max="9232" width="5.375" style="28" customWidth="1"/>
    <col min="9233" max="9472" width="9" style="28"/>
    <col min="9473" max="9473" width="3.75" style="28" customWidth="1"/>
    <col min="9474" max="9488" width="5.375" style="28" customWidth="1"/>
    <col min="9489" max="9728" width="9" style="28"/>
    <col min="9729" max="9729" width="3.75" style="28" customWidth="1"/>
    <col min="9730" max="9744" width="5.375" style="28" customWidth="1"/>
    <col min="9745" max="9984" width="9" style="28"/>
    <col min="9985" max="9985" width="3.75" style="28" customWidth="1"/>
    <col min="9986" max="10000" width="5.375" style="28" customWidth="1"/>
    <col min="10001" max="10240" width="9" style="28"/>
    <col min="10241" max="10241" width="3.75" style="28" customWidth="1"/>
    <col min="10242" max="10256" width="5.375" style="28" customWidth="1"/>
    <col min="10257" max="10496" width="9" style="28"/>
    <col min="10497" max="10497" width="3.75" style="28" customWidth="1"/>
    <col min="10498" max="10512" width="5.375" style="28" customWidth="1"/>
    <col min="10513" max="10752" width="9" style="28"/>
    <col min="10753" max="10753" width="3.75" style="28" customWidth="1"/>
    <col min="10754" max="10768" width="5.375" style="28" customWidth="1"/>
    <col min="10769" max="11008" width="9" style="28"/>
    <col min="11009" max="11009" width="3.75" style="28" customWidth="1"/>
    <col min="11010" max="11024" width="5.375" style="28" customWidth="1"/>
    <col min="11025" max="11264" width="9" style="28"/>
    <col min="11265" max="11265" width="3.75" style="28" customWidth="1"/>
    <col min="11266" max="11280" width="5.375" style="28" customWidth="1"/>
    <col min="11281" max="11520" width="9" style="28"/>
    <col min="11521" max="11521" width="3.75" style="28" customWidth="1"/>
    <col min="11522" max="11536" width="5.375" style="28" customWidth="1"/>
    <col min="11537" max="11776" width="9" style="28"/>
    <col min="11777" max="11777" width="3.75" style="28" customWidth="1"/>
    <col min="11778" max="11792" width="5.375" style="28" customWidth="1"/>
    <col min="11793" max="12032" width="9" style="28"/>
    <col min="12033" max="12033" width="3.75" style="28" customWidth="1"/>
    <col min="12034" max="12048" width="5.375" style="28" customWidth="1"/>
    <col min="12049" max="12288" width="9" style="28"/>
    <col min="12289" max="12289" width="3.75" style="28" customWidth="1"/>
    <col min="12290" max="12304" width="5.375" style="28" customWidth="1"/>
    <col min="12305" max="12544" width="9" style="28"/>
    <col min="12545" max="12545" width="3.75" style="28" customWidth="1"/>
    <col min="12546" max="12560" width="5.375" style="28" customWidth="1"/>
    <col min="12561" max="12800" width="9" style="28"/>
    <col min="12801" max="12801" width="3.75" style="28" customWidth="1"/>
    <col min="12802" max="12816" width="5.375" style="28" customWidth="1"/>
    <col min="12817" max="13056" width="9" style="28"/>
    <col min="13057" max="13057" width="3.75" style="28" customWidth="1"/>
    <col min="13058" max="13072" width="5.375" style="28" customWidth="1"/>
    <col min="13073" max="13312" width="9" style="28"/>
    <col min="13313" max="13313" width="3.75" style="28" customWidth="1"/>
    <col min="13314" max="13328" width="5.375" style="28" customWidth="1"/>
    <col min="13329" max="13568" width="9" style="28"/>
    <col min="13569" max="13569" width="3.75" style="28" customWidth="1"/>
    <col min="13570" max="13584" width="5.375" style="28" customWidth="1"/>
    <col min="13585" max="13824" width="9" style="28"/>
    <col min="13825" max="13825" width="3.75" style="28" customWidth="1"/>
    <col min="13826" max="13840" width="5.375" style="28" customWidth="1"/>
    <col min="13841" max="14080" width="9" style="28"/>
    <col min="14081" max="14081" width="3.75" style="28" customWidth="1"/>
    <col min="14082" max="14096" width="5.375" style="28" customWidth="1"/>
    <col min="14097" max="14336" width="9" style="28"/>
    <col min="14337" max="14337" width="3.75" style="28" customWidth="1"/>
    <col min="14338" max="14352" width="5.375" style="28" customWidth="1"/>
    <col min="14353" max="14592" width="9" style="28"/>
    <col min="14593" max="14593" width="3.75" style="28" customWidth="1"/>
    <col min="14594" max="14608" width="5.375" style="28" customWidth="1"/>
    <col min="14609" max="14848" width="9" style="28"/>
    <col min="14849" max="14849" width="3.75" style="28" customWidth="1"/>
    <col min="14850" max="14864" width="5.375" style="28" customWidth="1"/>
    <col min="14865" max="15104" width="9" style="28"/>
    <col min="15105" max="15105" width="3.75" style="28" customWidth="1"/>
    <col min="15106" max="15120" width="5.375" style="28" customWidth="1"/>
    <col min="15121" max="15360" width="9" style="28"/>
    <col min="15361" max="15361" width="3.75" style="28" customWidth="1"/>
    <col min="15362" max="15376" width="5.375" style="28" customWidth="1"/>
    <col min="15377" max="15616" width="9" style="28"/>
    <col min="15617" max="15617" width="3.75" style="28" customWidth="1"/>
    <col min="15618" max="15632" width="5.375" style="28" customWidth="1"/>
    <col min="15633" max="15872" width="9" style="28"/>
    <col min="15873" max="15873" width="3.75" style="28" customWidth="1"/>
    <col min="15874" max="15888" width="5.375" style="28" customWidth="1"/>
    <col min="15889" max="16128" width="9" style="28"/>
    <col min="16129" max="16129" width="3.75" style="28" customWidth="1"/>
    <col min="16130" max="16144" width="5.375" style="28" customWidth="1"/>
    <col min="16145" max="16384" width="9" style="28"/>
  </cols>
  <sheetData>
    <row r="1" spans="1:16" ht="26.25" customHeight="1">
      <c r="A1" s="2500" t="s">
        <v>2754</v>
      </c>
      <c r="B1" s="2500"/>
      <c r="C1" s="2500"/>
      <c r="D1" s="2500"/>
      <c r="E1" s="2500"/>
      <c r="F1" s="27"/>
      <c r="G1" s="27"/>
      <c r="H1" s="27"/>
      <c r="I1" s="27"/>
      <c r="K1" s="2501"/>
      <c r="L1" s="2501"/>
      <c r="M1" s="2501"/>
      <c r="N1" s="2501"/>
      <c r="O1" s="2501"/>
      <c r="P1" s="2501"/>
    </row>
    <row r="2" spans="1:16" ht="23.25" customHeight="1">
      <c r="B2" s="2502" t="s">
        <v>1212</v>
      </c>
      <c r="C2" s="2502"/>
      <c r="D2" s="2502"/>
      <c r="E2" s="2502"/>
      <c r="F2" s="2502"/>
      <c r="G2" s="2502"/>
      <c r="H2" s="2502"/>
      <c r="I2" s="2502"/>
      <c r="J2" s="2502"/>
      <c r="K2" s="2502"/>
      <c r="L2" s="2502"/>
      <c r="M2" s="2502"/>
      <c r="N2" s="2502"/>
      <c r="O2" s="2502"/>
      <c r="P2" s="2502"/>
    </row>
    <row r="3" spans="1:16" s="29" customFormat="1" ht="43.5" customHeight="1">
      <c r="B3" s="2503"/>
      <c r="C3" s="2503"/>
      <c r="D3" s="2503"/>
      <c r="H3" s="2504" t="s">
        <v>557</v>
      </c>
      <c r="I3" s="2504"/>
      <c r="J3" s="2504"/>
      <c r="K3" s="2505"/>
      <c r="L3" s="2506"/>
      <c r="M3" s="2506"/>
      <c r="N3" s="2506"/>
      <c r="O3" s="2506"/>
      <c r="P3" s="2506"/>
    </row>
    <row r="4" spans="1:16" s="29" customFormat="1" ht="24.95" customHeight="1">
      <c r="H4" s="2507" t="s">
        <v>558</v>
      </c>
      <c r="I4" s="2507"/>
      <c r="J4" s="2507"/>
      <c r="K4" s="2508"/>
      <c r="L4" s="2509"/>
      <c r="M4" s="2509"/>
      <c r="N4" s="2509"/>
      <c r="O4" s="2509"/>
      <c r="P4" s="2509"/>
    </row>
    <row r="5" spans="1:16" ht="17.25" customHeight="1">
      <c r="B5" s="27"/>
      <c r="C5" s="27"/>
      <c r="D5" s="27"/>
      <c r="E5" s="27"/>
      <c r="F5" s="27"/>
      <c r="G5" s="27"/>
      <c r="H5" s="27"/>
      <c r="I5" s="27"/>
      <c r="J5" s="27"/>
      <c r="K5" s="27"/>
      <c r="L5" s="27"/>
      <c r="M5" s="27"/>
      <c r="N5" s="27"/>
      <c r="O5" s="27"/>
      <c r="P5" s="27"/>
    </row>
    <row r="6" spans="1:16" ht="21" customHeight="1">
      <c r="B6" s="30" t="s">
        <v>1213</v>
      </c>
      <c r="C6" s="31"/>
      <c r="D6" s="31"/>
      <c r="E6" s="31"/>
      <c r="F6" s="31"/>
      <c r="G6" s="31"/>
      <c r="H6" s="31"/>
      <c r="I6" s="31"/>
      <c r="J6" s="31"/>
      <c r="K6" s="31"/>
      <c r="L6" s="31"/>
      <c r="M6" s="31"/>
      <c r="N6" s="31"/>
      <c r="O6" s="31"/>
      <c r="P6" s="33"/>
    </row>
    <row r="7" spans="1:16" ht="21" customHeight="1">
      <c r="B7" s="30" t="s">
        <v>1214</v>
      </c>
      <c r="C7" s="31"/>
      <c r="D7" s="31"/>
      <c r="E7" s="31"/>
      <c r="F7" s="31"/>
      <c r="G7" s="31"/>
      <c r="H7" s="31"/>
      <c r="I7" s="31"/>
      <c r="J7" s="31"/>
      <c r="K7" s="31"/>
      <c r="L7" s="31"/>
      <c r="M7" s="31"/>
      <c r="N7" s="2487"/>
      <c r="O7" s="2488"/>
      <c r="P7" s="366" t="s">
        <v>560</v>
      </c>
    </row>
    <row r="8" spans="1:16" ht="21" customHeight="1">
      <c r="B8" s="2491" t="s">
        <v>1215</v>
      </c>
      <c r="C8" s="2485"/>
      <c r="D8" s="2485"/>
      <c r="E8" s="2485"/>
      <c r="F8" s="2485"/>
      <c r="G8" s="2485"/>
      <c r="H8" s="2485"/>
      <c r="I8" s="2485"/>
      <c r="J8" s="2485"/>
      <c r="K8" s="2485"/>
      <c r="L8" s="2485"/>
      <c r="M8" s="2486"/>
      <c r="N8" s="2487"/>
      <c r="O8" s="2488"/>
      <c r="P8" s="366" t="s">
        <v>560</v>
      </c>
    </row>
    <row r="9" spans="1:16" ht="21" customHeight="1">
      <c r="B9" s="2491" t="s">
        <v>1216</v>
      </c>
      <c r="C9" s="2485"/>
      <c r="D9" s="2485"/>
      <c r="E9" s="2485"/>
      <c r="F9" s="2485"/>
      <c r="G9" s="2485"/>
      <c r="H9" s="2485"/>
      <c r="I9" s="2485"/>
      <c r="J9" s="2485"/>
      <c r="K9" s="2485"/>
      <c r="L9" s="2485"/>
      <c r="M9" s="2486"/>
      <c r="N9" s="2487"/>
      <c r="O9" s="2488"/>
      <c r="P9" s="366" t="s">
        <v>560</v>
      </c>
    </row>
    <row r="10" spans="1:16" ht="21" customHeight="1">
      <c r="B10" s="2497" t="s">
        <v>1217</v>
      </c>
      <c r="C10" s="2484" t="s">
        <v>1218</v>
      </c>
      <c r="D10" s="2485"/>
      <c r="E10" s="2485"/>
      <c r="F10" s="2485"/>
      <c r="G10" s="2485"/>
      <c r="H10" s="2485"/>
      <c r="I10" s="2485"/>
      <c r="J10" s="2485"/>
      <c r="K10" s="2485"/>
      <c r="L10" s="2485"/>
      <c r="M10" s="2486"/>
      <c r="N10" s="2487"/>
      <c r="O10" s="2488"/>
      <c r="P10" s="366" t="s">
        <v>560</v>
      </c>
    </row>
    <row r="11" spans="1:16" ht="21" customHeight="1">
      <c r="B11" s="2498"/>
      <c r="C11" s="2484" t="s">
        <v>1219</v>
      </c>
      <c r="D11" s="2485"/>
      <c r="E11" s="2485"/>
      <c r="F11" s="2485"/>
      <c r="G11" s="2485"/>
      <c r="H11" s="2485"/>
      <c r="I11" s="2485"/>
      <c r="J11" s="2485"/>
      <c r="K11" s="2485"/>
      <c r="L11" s="2485"/>
      <c r="M11" s="2486"/>
      <c r="N11" s="2487"/>
      <c r="O11" s="2488"/>
      <c r="P11" s="366" t="s">
        <v>560</v>
      </c>
    </row>
    <row r="12" spans="1:16" ht="21" customHeight="1">
      <c r="B12" s="2498"/>
      <c r="C12" s="2484" t="s">
        <v>1220</v>
      </c>
      <c r="D12" s="2485"/>
      <c r="E12" s="2485"/>
      <c r="F12" s="2485"/>
      <c r="G12" s="2485"/>
      <c r="H12" s="2485"/>
      <c r="I12" s="2485"/>
      <c r="J12" s="2485"/>
      <c r="K12" s="2485"/>
      <c r="L12" s="2485"/>
      <c r="M12" s="2486"/>
      <c r="N12" s="2487"/>
      <c r="O12" s="2488"/>
      <c r="P12" s="366" t="s">
        <v>560</v>
      </c>
    </row>
    <row r="13" spans="1:16" ht="21" customHeight="1">
      <c r="B13" s="2498"/>
      <c r="C13" s="2484" t="s">
        <v>1221</v>
      </c>
      <c r="D13" s="2485"/>
      <c r="E13" s="2485"/>
      <c r="F13" s="2485"/>
      <c r="G13" s="2485"/>
      <c r="H13" s="2485"/>
      <c r="I13" s="2485"/>
      <c r="J13" s="2485"/>
      <c r="K13" s="2485"/>
      <c r="L13" s="2485"/>
      <c r="M13" s="2486"/>
      <c r="N13" s="2487"/>
      <c r="O13" s="2488"/>
      <c r="P13" s="366" t="s">
        <v>560</v>
      </c>
    </row>
    <row r="14" spans="1:16" ht="21" customHeight="1">
      <c r="B14" s="2498"/>
      <c r="C14" s="2484" t="s">
        <v>1222</v>
      </c>
      <c r="D14" s="2485"/>
      <c r="E14" s="2485"/>
      <c r="F14" s="2485"/>
      <c r="G14" s="2485"/>
      <c r="H14" s="2485"/>
      <c r="I14" s="2485"/>
      <c r="J14" s="2485"/>
      <c r="K14" s="2485"/>
      <c r="L14" s="2485"/>
      <c r="M14" s="2486"/>
      <c r="N14" s="2487"/>
      <c r="O14" s="2488"/>
      <c r="P14" s="366" t="s">
        <v>560</v>
      </c>
    </row>
    <row r="15" spans="1:16" ht="21" customHeight="1">
      <c r="B15" s="2498"/>
      <c r="C15" s="2484" t="s">
        <v>1223</v>
      </c>
      <c r="D15" s="2485"/>
      <c r="E15" s="2485"/>
      <c r="F15" s="2485"/>
      <c r="G15" s="2485"/>
      <c r="H15" s="2485"/>
      <c r="I15" s="2485"/>
      <c r="J15" s="2485"/>
      <c r="K15" s="2485"/>
      <c r="L15" s="2485"/>
      <c r="M15" s="2486"/>
      <c r="N15" s="2487"/>
      <c r="O15" s="2488"/>
      <c r="P15" s="366" t="s">
        <v>560</v>
      </c>
    </row>
    <row r="16" spans="1:16" ht="21" customHeight="1">
      <c r="B16" s="2498"/>
      <c r="C16" s="2484" t="s">
        <v>1224</v>
      </c>
      <c r="D16" s="2485"/>
      <c r="E16" s="2485"/>
      <c r="F16" s="2485"/>
      <c r="G16" s="2485"/>
      <c r="H16" s="2485"/>
      <c r="I16" s="2485"/>
      <c r="J16" s="2485"/>
      <c r="K16" s="2485"/>
      <c r="L16" s="2485"/>
      <c r="M16" s="2486"/>
      <c r="N16" s="2487"/>
      <c r="O16" s="2488"/>
      <c r="P16" s="366" t="s">
        <v>560</v>
      </c>
    </row>
    <row r="17" spans="2:16" ht="39" customHeight="1">
      <c r="B17" s="2498"/>
      <c r="C17" s="2491" t="s">
        <v>1225</v>
      </c>
      <c r="D17" s="2492"/>
      <c r="E17" s="2492"/>
      <c r="F17" s="2492"/>
      <c r="G17" s="2492"/>
      <c r="H17" s="2492"/>
      <c r="I17" s="2492"/>
      <c r="J17" s="2492"/>
      <c r="K17" s="2492"/>
      <c r="L17" s="2492"/>
      <c r="M17" s="2493"/>
      <c r="N17" s="2487"/>
      <c r="O17" s="2488"/>
      <c r="P17" s="366" t="s">
        <v>560</v>
      </c>
    </row>
    <row r="18" spans="2:16" ht="39" customHeight="1">
      <c r="B18" s="2499"/>
      <c r="C18" s="2491" t="s">
        <v>1226</v>
      </c>
      <c r="D18" s="2492"/>
      <c r="E18" s="2492"/>
      <c r="F18" s="2492"/>
      <c r="G18" s="2492"/>
      <c r="H18" s="2492"/>
      <c r="I18" s="2492"/>
      <c r="J18" s="2492"/>
      <c r="K18" s="2492"/>
      <c r="L18" s="2492"/>
      <c r="M18" s="2493"/>
      <c r="N18" s="2487"/>
      <c r="O18" s="2488"/>
      <c r="P18" s="366" t="s">
        <v>559</v>
      </c>
    </row>
    <row r="19" spans="2:16" ht="21" customHeight="1">
      <c r="B19" s="2494" t="s">
        <v>1227</v>
      </c>
      <c r="C19" s="2495"/>
      <c r="D19" s="2495"/>
      <c r="E19" s="2495"/>
      <c r="F19" s="2495"/>
      <c r="G19" s="2495"/>
      <c r="H19" s="2495"/>
      <c r="I19" s="2495"/>
      <c r="J19" s="2495"/>
      <c r="K19" s="2495"/>
      <c r="L19" s="2495"/>
      <c r="M19" s="2496"/>
      <c r="N19" s="2487"/>
      <c r="O19" s="2488"/>
      <c r="P19" s="366" t="s">
        <v>560</v>
      </c>
    </row>
    <row r="20" spans="2:16" ht="14.25" customHeight="1">
      <c r="B20" s="34"/>
      <c r="C20" s="34"/>
      <c r="D20" s="35"/>
      <c r="E20" s="35"/>
      <c r="F20" s="35"/>
      <c r="G20" s="35"/>
      <c r="H20" s="35"/>
      <c r="I20" s="35"/>
      <c r="J20" s="35"/>
      <c r="K20" s="35"/>
      <c r="L20" s="35"/>
      <c r="M20" s="35"/>
      <c r="N20" s="35"/>
      <c r="O20" s="35"/>
      <c r="P20" s="35"/>
    </row>
    <row r="21" spans="2:16" ht="14.25">
      <c r="B21" s="28" t="s">
        <v>1228</v>
      </c>
      <c r="C21" s="27"/>
      <c r="D21" s="27"/>
      <c r="E21" s="27"/>
      <c r="F21" s="27"/>
      <c r="G21" s="27"/>
      <c r="H21" s="27"/>
      <c r="I21" s="27"/>
      <c r="J21" s="27"/>
      <c r="K21" s="27"/>
      <c r="L21" s="27"/>
      <c r="M21" s="27"/>
      <c r="N21" s="27"/>
      <c r="O21" s="27"/>
      <c r="P21" s="27"/>
    </row>
    <row r="22" spans="2:16" ht="14.25" customHeight="1">
      <c r="B22" s="2489" t="s">
        <v>2755</v>
      </c>
      <c r="C22" s="2489"/>
      <c r="D22" s="2489"/>
      <c r="E22" s="2489"/>
      <c r="F22" s="2489"/>
      <c r="G22" s="2489"/>
      <c r="H22" s="2489"/>
      <c r="I22" s="2489"/>
      <c r="J22" s="2489"/>
      <c r="K22" s="2489"/>
      <c r="L22" s="2489"/>
      <c r="M22" s="2489"/>
      <c r="N22" s="2489"/>
      <c r="O22" s="2489"/>
      <c r="P22" s="2489"/>
    </row>
    <row r="23" spans="2:16" ht="14.25" customHeight="1">
      <c r="B23" s="2489"/>
      <c r="C23" s="2489"/>
      <c r="D23" s="2489"/>
      <c r="E23" s="2489"/>
      <c r="F23" s="2489"/>
      <c r="G23" s="2489"/>
      <c r="H23" s="2489"/>
      <c r="I23" s="2489"/>
      <c r="J23" s="2489"/>
      <c r="K23" s="2489"/>
      <c r="L23" s="2489"/>
      <c r="M23" s="2489"/>
      <c r="N23" s="2489"/>
      <c r="O23" s="2489"/>
      <c r="P23" s="2489"/>
    </row>
    <row r="24" spans="2:16" ht="14.25" customHeight="1">
      <c r="B24" s="2489"/>
      <c r="C24" s="2489"/>
      <c r="D24" s="2489"/>
      <c r="E24" s="2489"/>
      <c r="F24" s="2489"/>
      <c r="G24" s="2489"/>
      <c r="H24" s="2489"/>
      <c r="I24" s="2489"/>
      <c r="J24" s="2489"/>
      <c r="K24" s="2489"/>
      <c r="L24" s="2489"/>
      <c r="M24" s="2489"/>
      <c r="N24" s="2489"/>
      <c r="O24" s="2489"/>
      <c r="P24" s="2489"/>
    </row>
    <row r="25" spans="2:16" ht="14.25" customHeight="1">
      <c r="B25" s="2489"/>
      <c r="C25" s="2489"/>
      <c r="D25" s="2489"/>
      <c r="E25" s="2489"/>
      <c r="F25" s="2489"/>
      <c r="G25" s="2489"/>
      <c r="H25" s="2489"/>
      <c r="I25" s="2489"/>
      <c r="J25" s="2489"/>
      <c r="K25" s="2489"/>
      <c r="L25" s="2489"/>
      <c r="M25" s="2489"/>
      <c r="N25" s="2489"/>
      <c r="O25" s="2489"/>
      <c r="P25" s="2489"/>
    </row>
    <row r="26" spans="2:16" ht="14.25" customHeight="1">
      <c r="B26" s="2489"/>
      <c r="C26" s="2489"/>
      <c r="D26" s="2489"/>
      <c r="E26" s="2489"/>
      <c r="F26" s="2489"/>
      <c r="G26" s="2489"/>
      <c r="H26" s="2489"/>
      <c r="I26" s="2489"/>
      <c r="J26" s="2489"/>
      <c r="K26" s="2489"/>
      <c r="L26" s="2489"/>
      <c r="M26" s="2489"/>
      <c r="N26" s="2489"/>
      <c r="O26" s="2489"/>
      <c r="P26" s="2489"/>
    </row>
    <row r="27" spans="2:16" ht="14.25" customHeight="1">
      <c r="B27" s="2489"/>
      <c r="C27" s="2489"/>
      <c r="D27" s="2489"/>
      <c r="E27" s="2489"/>
      <c r="F27" s="2489"/>
      <c r="G27" s="2489"/>
      <c r="H27" s="2489"/>
      <c r="I27" s="2489"/>
      <c r="J27" s="2489"/>
      <c r="K27" s="2489"/>
      <c r="L27" s="2489"/>
      <c r="M27" s="2489"/>
      <c r="N27" s="2489"/>
      <c r="O27" s="2489"/>
      <c r="P27" s="2489"/>
    </row>
    <row r="28" spans="2:16" ht="14.25" customHeight="1">
      <c r="B28" s="2489"/>
      <c r="C28" s="2489"/>
      <c r="D28" s="2489"/>
      <c r="E28" s="2489"/>
      <c r="F28" s="2489"/>
      <c r="G28" s="2489"/>
      <c r="H28" s="2489"/>
      <c r="I28" s="2489"/>
      <c r="J28" s="2489"/>
      <c r="K28" s="2489"/>
      <c r="L28" s="2489"/>
      <c r="M28" s="2489"/>
      <c r="N28" s="2489"/>
      <c r="O28" s="2489"/>
      <c r="P28" s="2489"/>
    </row>
    <row r="29" spans="2:16" ht="14.25" customHeight="1">
      <c r="B29" s="2489"/>
      <c r="C29" s="2489"/>
      <c r="D29" s="2489"/>
      <c r="E29" s="2489"/>
      <c r="F29" s="2489"/>
      <c r="G29" s="2489"/>
      <c r="H29" s="2489"/>
      <c r="I29" s="2489"/>
      <c r="J29" s="2489"/>
      <c r="K29" s="2489"/>
      <c r="L29" s="2489"/>
      <c r="M29" s="2489"/>
      <c r="N29" s="2489"/>
      <c r="O29" s="2489"/>
      <c r="P29" s="2489"/>
    </row>
    <row r="30" spans="2:16" ht="14.25" customHeight="1">
      <c r="B30" s="2489"/>
      <c r="C30" s="2489"/>
      <c r="D30" s="2489"/>
      <c r="E30" s="2489"/>
      <c r="F30" s="2489"/>
      <c r="G30" s="2489"/>
      <c r="H30" s="2489"/>
      <c r="I30" s="2489"/>
      <c r="J30" s="2489"/>
      <c r="K30" s="2489"/>
      <c r="L30" s="2489"/>
      <c r="M30" s="2489"/>
      <c r="N30" s="2489"/>
      <c r="O30" s="2489"/>
      <c r="P30" s="2489"/>
    </row>
    <row r="31" spans="2:16" ht="14.25" customHeight="1">
      <c r="B31" s="2489"/>
      <c r="C31" s="2489"/>
      <c r="D31" s="2489"/>
      <c r="E31" s="2489"/>
      <c r="F31" s="2489"/>
      <c r="G31" s="2489"/>
      <c r="H31" s="2489"/>
      <c r="I31" s="2489"/>
      <c r="J31" s="2489"/>
      <c r="K31" s="2489"/>
      <c r="L31" s="2489"/>
      <c r="M31" s="2489"/>
      <c r="N31" s="2489"/>
      <c r="O31" s="2489"/>
      <c r="P31" s="2489"/>
    </row>
    <row r="32" spans="2:16" ht="14.25" customHeight="1">
      <c r="B32" s="2489"/>
      <c r="C32" s="2489"/>
      <c r="D32" s="2489"/>
      <c r="E32" s="2489"/>
      <c r="F32" s="2489"/>
      <c r="G32" s="2489"/>
      <c r="H32" s="2489"/>
      <c r="I32" s="2489"/>
      <c r="J32" s="2489"/>
      <c r="K32" s="2489"/>
      <c r="L32" s="2489"/>
      <c r="M32" s="2489"/>
      <c r="N32" s="2489"/>
      <c r="O32" s="2489"/>
      <c r="P32" s="2489"/>
    </row>
    <row r="33" spans="2:16" ht="14.25" customHeight="1">
      <c r="B33" s="2489"/>
      <c r="C33" s="2489"/>
      <c r="D33" s="2489"/>
      <c r="E33" s="2489"/>
      <c r="F33" s="2489"/>
      <c r="G33" s="2489"/>
      <c r="H33" s="2489"/>
      <c r="I33" s="2489"/>
      <c r="J33" s="2489"/>
      <c r="K33" s="2489"/>
      <c r="L33" s="2489"/>
      <c r="M33" s="2489"/>
      <c r="N33" s="2489"/>
      <c r="O33" s="2489"/>
      <c r="P33" s="2489"/>
    </row>
    <row r="34" spans="2:16" ht="14.25" customHeight="1">
      <c r="B34" s="2489"/>
      <c r="C34" s="2489"/>
      <c r="D34" s="2489"/>
      <c r="E34" s="2489"/>
      <c r="F34" s="2489"/>
      <c r="G34" s="2489"/>
      <c r="H34" s="2489"/>
      <c r="I34" s="2489"/>
      <c r="J34" s="2489"/>
      <c r="K34" s="2489"/>
      <c r="L34" s="2489"/>
      <c r="M34" s="2489"/>
      <c r="N34" s="2489"/>
      <c r="O34" s="2489"/>
      <c r="P34" s="2489"/>
    </row>
    <row r="35" spans="2:16">
      <c r="B35" s="2490"/>
      <c r="C35" s="2490"/>
      <c r="D35" s="2490"/>
      <c r="E35" s="2490"/>
      <c r="F35" s="2490"/>
      <c r="G35" s="2490"/>
      <c r="H35" s="2490"/>
      <c r="I35" s="2490"/>
      <c r="J35" s="2490"/>
      <c r="K35" s="2490"/>
      <c r="L35" s="2490"/>
      <c r="M35" s="2490"/>
      <c r="N35" s="2490"/>
      <c r="O35" s="2490"/>
      <c r="P35" s="2490"/>
    </row>
    <row r="36" spans="2:16" ht="14.25">
      <c r="B36" s="27"/>
      <c r="C36" s="27"/>
      <c r="D36" s="27"/>
      <c r="E36" s="27"/>
      <c r="F36" s="27"/>
      <c r="G36" s="27"/>
      <c r="H36" s="27"/>
      <c r="I36" s="27"/>
      <c r="J36" s="27"/>
      <c r="K36" s="27"/>
      <c r="L36" s="27"/>
      <c r="M36" s="27"/>
      <c r="N36" s="27"/>
      <c r="O36" s="27"/>
      <c r="P36" s="27"/>
    </row>
  </sheetData>
  <mergeCells count="35">
    <mergeCell ref="B9:M9"/>
    <mergeCell ref="N9:O9"/>
    <mergeCell ref="A1:E1"/>
    <mergeCell ref="K1:P1"/>
    <mergeCell ref="B2:P2"/>
    <mergeCell ref="B3:D3"/>
    <mergeCell ref="H3:J3"/>
    <mergeCell ref="K3:P3"/>
    <mergeCell ref="H4:J4"/>
    <mergeCell ref="K4:P4"/>
    <mergeCell ref="N7:O7"/>
    <mergeCell ref="B8:M8"/>
    <mergeCell ref="N8:O8"/>
    <mergeCell ref="B22:P35"/>
    <mergeCell ref="N16:O16"/>
    <mergeCell ref="C18:M18"/>
    <mergeCell ref="N18:O18"/>
    <mergeCell ref="B19:M19"/>
    <mergeCell ref="N19:O19"/>
    <mergeCell ref="C17:M17"/>
    <mergeCell ref="N17:O17"/>
    <mergeCell ref="B10:B18"/>
    <mergeCell ref="C10:M10"/>
    <mergeCell ref="N10:O10"/>
    <mergeCell ref="C11:M11"/>
    <mergeCell ref="N11:O11"/>
    <mergeCell ref="C16:M16"/>
    <mergeCell ref="N13:O13"/>
    <mergeCell ref="C14:M14"/>
    <mergeCell ref="C12:M12"/>
    <mergeCell ref="N12:O12"/>
    <mergeCell ref="C13:M13"/>
    <mergeCell ref="N14:O14"/>
    <mergeCell ref="C15:M15"/>
    <mergeCell ref="N15:O15"/>
  </mergeCells>
  <phoneticPr fontId="1"/>
  <dataValidations count="1">
    <dataValidation imeMode="hiragana" allowBlank="1" showInputMessage="1" showErrorMessage="1" sqref="K3:P3 JG3:JL3 TC3:TH3 ACY3:ADD3 AMU3:AMZ3 AWQ3:AWV3 BGM3:BGR3 BQI3:BQN3 CAE3:CAJ3 CKA3:CKF3 CTW3:CUB3 DDS3:DDX3 DNO3:DNT3 DXK3:DXP3 EHG3:EHL3 ERC3:ERH3 FAY3:FBD3 FKU3:FKZ3 FUQ3:FUV3 GEM3:GER3 GOI3:GON3 GYE3:GYJ3 HIA3:HIF3 HRW3:HSB3 IBS3:IBX3 ILO3:ILT3 IVK3:IVP3 JFG3:JFL3 JPC3:JPH3 JYY3:JZD3 KIU3:KIZ3 KSQ3:KSV3 LCM3:LCR3 LMI3:LMN3 LWE3:LWJ3 MGA3:MGF3 MPW3:MQB3 MZS3:MZX3 NJO3:NJT3 NTK3:NTP3 ODG3:ODL3 ONC3:ONH3 OWY3:OXD3 PGU3:PGZ3 PQQ3:PQV3 QAM3:QAR3 QKI3:QKN3 QUE3:QUJ3 REA3:REF3 RNW3:ROB3 RXS3:RXX3 SHO3:SHT3 SRK3:SRP3 TBG3:TBL3 TLC3:TLH3 TUY3:TVD3 UEU3:UEZ3 UOQ3:UOV3 UYM3:UYR3 VII3:VIN3 VSE3:VSJ3 WCA3:WCF3 WLW3:WMB3 WVS3:WVX3 K65532:P65532 JG65532:JL65532 TC65532:TH65532 ACY65532:ADD65532 AMU65532:AMZ65532 AWQ65532:AWV65532 BGM65532:BGR65532 BQI65532:BQN65532 CAE65532:CAJ65532 CKA65532:CKF65532 CTW65532:CUB65532 DDS65532:DDX65532 DNO65532:DNT65532 DXK65532:DXP65532 EHG65532:EHL65532 ERC65532:ERH65532 FAY65532:FBD65532 FKU65532:FKZ65532 FUQ65532:FUV65532 GEM65532:GER65532 GOI65532:GON65532 GYE65532:GYJ65532 HIA65532:HIF65532 HRW65532:HSB65532 IBS65532:IBX65532 ILO65532:ILT65532 IVK65532:IVP65532 JFG65532:JFL65532 JPC65532:JPH65532 JYY65532:JZD65532 KIU65532:KIZ65532 KSQ65532:KSV65532 LCM65532:LCR65532 LMI65532:LMN65532 LWE65532:LWJ65532 MGA65532:MGF65532 MPW65532:MQB65532 MZS65532:MZX65532 NJO65532:NJT65532 NTK65532:NTP65532 ODG65532:ODL65532 ONC65532:ONH65532 OWY65532:OXD65532 PGU65532:PGZ65532 PQQ65532:PQV65532 QAM65532:QAR65532 QKI65532:QKN65532 QUE65532:QUJ65532 REA65532:REF65532 RNW65532:ROB65532 RXS65532:RXX65532 SHO65532:SHT65532 SRK65532:SRP65532 TBG65532:TBL65532 TLC65532:TLH65532 TUY65532:TVD65532 UEU65532:UEZ65532 UOQ65532:UOV65532 UYM65532:UYR65532 VII65532:VIN65532 VSE65532:VSJ65532 WCA65532:WCF65532 WLW65532:WMB65532 WVS65532:WVX65532 K131068:P131068 JG131068:JL131068 TC131068:TH131068 ACY131068:ADD131068 AMU131068:AMZ131068 AWQ131068:AWV131068 BGM131068:BGR131068 BQI131068:BQN131068 CAE131068:CAJ131068 CKA131068:CKF131068 CTW131068:CUB131068 DDS131068:DDX131068 DNO131068:DNT131068 DXK131068:DXP131068 EHG131068:EHL131068 ERC131068:ERH131068 FAY131068:FBD131068 FKU131068:FKZ131068 FUQ131068:FUV131068 GEM131068:GER131068 GOI131068:GON131068 GYE131068:GYJ131068 HIA131068:HIF131068 HRW131068:HSB131068 IBS131068:IBX131068 ILO131068:ILT131068 IVK131068:IVP131068 JFG131068:JFL131068 JPC131068:JPH131068 JYY131068:JZD131068 KIU131068:KIZ131068 KSQ131068:KSV131068 LCM131068:LCR131068 LMI131068:LMN131068 LWE131068:LWJ131068 MGA131068:MGF131068 MPW131068:MQB131068 MZS131068:MZX131068 NJO131068:NJT131068 NTK131068:NTP131068 ODG131068:ODL131068 ONC131068:ONH131068 OWY131068:OXD131068 PGU131068:PGZ131068 PQQ131068:PQV131068 QAM131068:QAR131068 QKI131068:QKN131068 QUE131068:QUJ131068 REA131068:REF131068 RNW131068:ROB131068 RXS131068:RXX131068 SHO131068:SHT131068 SRK131068:SRP131068 TBG131068:TBL131068 TLC131068:TLH131068 TUY131068:TVD131068 UEU131068:UEZ131068 UOQ131068:UOV131068 UYM131068:UYR131068 VII131068:VIN131068 VSE131068:VSJ131068 WCA131068:WCF131068 WLW131068:WMB131068 WVS131068:WVX131068 K196604:P196604 JG196604:JL196604 TC196604:TH196604 ACY196604:ADD196604 AMU196604:AMZ196604 AWQ196604:AWV196604 BGM196604:BGR196604 BQI196604:BQN196604 CAE196604:CAJ196604 CKA196604:CKF196604 CTW196604:CUB196604 DDS196604:DDX196604 DNO196604:DNT196604 DXK196604:DXP196604 EHG196604:EHL196604 ERC196604:ERH196604 FAY196604:FBD196604 FKU196604:FKZ196604 FUQ196604:FUV196604 GEM196604:GER196604 GOI196604:GON196604 GYE196604:GYJ196604 HIA196604:HIF196604 HRW196604:HSB196604 IBS196604:IBX196604 ILO196604:ILT196604 IVK196604:IVP196604 JFG196604:JFL196604 JPC196604:JPH196604 JYY196604:JZD196604 KIU196604:KIZ196604 KSQ196604:KSV196604 LCM196604:LCR196604 LMI196604:LMN196604 LWE196604:LWJ196604 MGA196604:MGF196604 MPW196604:MQB196604 MZS196604:MZX196604 NJO196604:NJT196604 NTK196604:NTP196604 ODG196604:ODL196604 ONC196604:ONH196604 OWY196604:OXD196604 PGU196604:PGZ196604 PQQ196604:PQV196604 QAM196604:QAR196604 QKI196604:QKN196604 QUE196604:QUJ196604 REA196604:REF196604 RNW196604:ROB196604 RXS196604:RXX196604 SHO196604:SHT196604 SRK196604:SRP196604 TBG196604:TBL196604 TLC196604:TLH196604 TUY196604:TVD196604 UEU196604:UEZ196604 UOQ196604:UOV196604 UYM196604:UYR196604 VII196604:VIN196604 VSE196604:VSJ196604 WCA196604:WCF196604 WLW196604:WMB196604 WVS196604:WVX196604 K262140:P262140 JG262140:JL262140 TC262140:TH262140 ACY262140:ADD262140 AMU262140:AMZ262140 AWQ262140:AWV262140 BGM262140:BGR262140 BQI262140:BQN262140 CAE262140:CAJ262140 CKA262140:CKF262140 CTW262140:CUB262140 DDS262140:DDX262140 DNO262140:DNT262140 DXK262140:DXP262140 EHG262140:EHL262140 ERC262140:ERH262140 FAY262140:FBD262140 FKU262140:FKZ262140 FUQ262140:FUV262140 GEM262140:GER262140 GOI262140:GON262140 GYE262140:GYJ262140 HIA262140:HIF262140 HRW262140:HSB262140 IBS262140:IBX262140 ILO262140:ILT262140 IVK262140:IVP262140 JFG262140:JFL262140 JPC262140:JPH262140 JYY262140:JZD262140 KIU262140:KIZ262140 KSQ262140:KSV262140 LCM262140:LCR262140 LMI262140:LMN262140 LWE262140:LWJ262140 MGA262140:MGF262140 MPW262140:MQB262140 MZS262140:MZX262140 NJO262140:NJT262140 NTK262140:NTP262140 ODG262140:ODL262140 ONC262140:ONH262140 OWY262140:OXD262140 PGU262140:PGZ262140 PQQ262140:PQV262140 QAM262140:QAR262140 QKI262140:QKN262140 QUE262140:QUJ262140 REA262140:REF262140 RNW262140:ROB262140 RXS262140:RXX262140 SHO262140:SHT262140 SRK262140:SRP262140 TBG262140:TBL262140 TLC262140:TLH262140 TUY262140:TVD262140 UEU262140:UEZ262140 UOQ262140:UOV262140 UYM262140:UYR262140 VII262140:VIN262140 VSE262140:VSJ262140 WCA262140:WCF262140 WLW262140:WMB262140 WVS262140:WVX262140 K327676:P327676 JG327676:JL327676 TC327676:TH327676 ACY327676:ADD327676 AMU327676:AMZ327676 AWQ327676:AWV327676 BGM327676:BGR327676 BQI327676:BQN327676 CAE327676:CAJ327676 CKA327676:CKF327676 CTW327676:CUB327676 DDS327676:DDX327676 DNO327676:DNT327676 DXK327676:DXP327676 EHG327676:EHL327676 ERC327676:ERH327676 FAY327676:FBD327676 FKU327676:FKZ327676 FUQ327676:FUV327676 GEM327676:GER327676 GOI327676:GON327676 GYE327676:GYJ327676 HIA327676:HIF327676 HRW327676:HSB327676 IBS327676:IBX327676 ILO327676:ILT327676 IVK327676:IVP327676 JFG327676:JFL327676 JPC327676:JPH327676 JYY327676:JZD327676 KIU327676:KIZ327676 KSQ327676:KSV327676 LCM327676:LCR327676 LMI327676:LMN327676 LWE327676:LWJ327676 MGA327676:MGF327676 MPW327676:MQB327676 MZS327676:MZX327676 NJO327676:NJT327676 NTK327676:NTP327676 ODG327676:ODL327676 ONC327676:ONH327676 OWY327676:OXD327676 PGU327676:PGZ327676 PQQ327676:PQV327676 QAM327676:QAR327676 QKI327676:QKN327676 QUE327676:QUJ327676 REA327676:REF327676 RNW327676:ROB327676 RXS327676:RXX327676 SHO327676:SHT327676 SRK327676:SRP327676 TBG327676:TBL327676 TLC327676:TLH327676 TUY327676:TVD327676 UEU327676:UEZ327676 UOQ327676:UOV327676 UYM327676:UYR327676 VII327676:VIN327676 VSE327676:VSJ327676 WCA327676:WCF327676 WLW327676:WMB327676 WVS327676:WVX327676 K393212:P393212 JG393212:JL393212 TC393212:TH393212 ACY393212:ADD393212 AMU393212:AMZ393212 AWQ393212:AWV393212 BGM393212:BGR393212 BQI393212:BQN393212 CAE393212:CAJ393212 CKA393212:CKF393212 CTW393212:CUB393212 DDS393212:DDX393212 DNO393212:DNT393212 DXK393212:DXP393212 EHG393212:EHL393212 ERC393212:ERH393212 FAY393212:FBD393212 FKU393212:FKZ393212 FUQ393212:FUV393212 GEM393212:GER393212 GOI393212:GON393212 GYE393212:GYJ393212 HIA393212:HIF393212 HRW393212:HSB393212 IBS393212:IBX393212 ILO393212:ILT393212 IVK393212:IVP393212 JFG393212:JFL393212 JPC393212:JPH393212 JYY393212:JZD393212 KIU393212:KIZ393212 KSQ393212:KSV393212 LCM393212:LCR393212 LMI393212:LMN393212 LWE393212:LWJ393212 MGA393212:MGF393212 MPW393212:MQB393212 MZS393212:MZX393212 NJO393212:NJT393212 NTK393212:NTP393212 ODG393212:ODL393212 ONC393212:ONH393212 OWY393212:OXD393212 PGU393212:PGZ393212 PQQ393212:PQV393212 QAM393212:QAR393212 QKI393212:QKN393212 QUE393212:QUJ393212 REA393212:REF393212 RNW393212:ROB393212 RXS393212:RXX393212 SHO393212:SHT393212 SRK393212:SRP393212 TBG393212:TBL393212 TLC393212:TLH393212 TUY393212:TVD393212 UEU393212:UEZ393212 UOQ393212:UOV393212 UYM393212:UYR393212 VII393212:VIN393212 VSE393212:VSJ393212 WCA393212:WCF393212 WLW393212:WMB393212 WVS393212:WVX393212 K458748:P458748 JG458748:JL458748 TC458748:TH458748 ACY458748:ADD458748 AMU458748:AMZ458748 AWQ458748:AWV458748 BGM458748:BGR458748 BQI458748:BQN458748 CAE458748:CAJ458748 CKA458748:CKF458748 CTW458748:CUB458748 DDS458748:DDX458748 DNO458748:DNT458748 DXK458748:DXP458748 EHG458748:EHL458748 ERC458748:ERH458748 FAY458748:FBD458748 FKU458748:FKZ458748 FUQ458748:FUV458748 GEM458748:GER458748 GOI458748:GON458748 GYE458748:GYJ458748 HIA458748:HIF458748 HRW458748:HSB458748 IBS458748:IBX458748 ILO458748:ILT458748 IVK458748:IVP458748 JFG458748:JFL458748 JPC458748:JPH458748 JYY458748:JZD458748 KIU458748:KIZ458748 KSQ458748:KSV458748 LCM458748:LCR458748 LMI458748:LMN458748 LWE458748:LWJ458748 MGA458748:MGF458748 MPW458748:MQB458748 MZS458748:MZX458748 NJO458748:NJT458748 NTK458748:NTP458748 ODG458748:ODL458748 ONC458748:ONH458748 OWY458748:OXD458748 PGU458748:PGZ458748 PQQ458748:PQV458748 QAM458748:QAR458748 QKI458748:QKN458748 QUE458748:QUJ458748 REA458748:REF458748 RNW458748:ROB458748 RXS458748:RXX458748 SHO458748:SHT458748 SRK458748:SRP458748 TBG458748:TBL458748 TLC458748:TLH458748 TUY458748:TVD458748 UEU458748:UEZ458748 UOQ458748:UOV458748 UYM458748:UYR458748 VII458748:VIN458748 VSE458748:VSJ458748 WCA458748:WCF458748 WLW458748:WMB458748 WVS458748:WVX458748 K524284:P524284 JG524284:JL524284 TC524284:TH524284 ACY524284:ADD524284 AMU524284:AMZ524284 AWQ524284:AWV524284 BGM524284:BGR524284 BQI524284:BQN524284 CAE524284:CAJ524284 CKA524284:CKF524284 CTW524284:CUB524284 DDS524284:DDX524284 DNO524284:DNT524284 DXK524284:DXP524284 EHG524284:EHL524284 ERC524284:ERH524284 FAY524284:FBD524284 FKU524284:FKZ524284 FUQ524284:FUV524284 GEM524284:GER524284 GOI524284:GON524284 GYE524284:GYJ524284 HIA524284:HIF524284 HRW524284:HSB524284 IBS524284:IBX524284 ILO524284:ILT524284 IVK524284:IVP524284 JFG524284:JFL524284 JPC524284:JPH524284 JYY524284:JZD524284 KIU524284:KIZ524284 KSQ524284:KSV524284 LCM524284:LCR524284 LMI524284:LMN524284 LWE524284:LWJ524284 MGA524284:MGF524284 MPW524284:MQB524284 MZS524284:MZX524284 NJO524284:NJT524284 NTK524284:NTP524284 ODG524284:ODL524284 ONC524284:ONH524284 OWY524284:OXD524284 PGU524284:PGZ524284 PQQ524284:PQV524284 QAM524284:QAR524284 QKI524284:QKN524284 QUE524284:QUJ524284 REA524284:REF524284 RNW524284:ROB524284 RXS524284:RXX524284 SHO524284:SHT524284 SRK524284:SRP524284 TBG524284:TBL524284 TLC524284:TLH524284 TUY524284:TVD524284 UEU524284:UEZ524284 UOQ524284:UOV524284 UYM524284:UYR524284 VII524284:VIN524284 VSE524284:VSJ524284 WCA524284:WCF524284 WLW524284:WMB524284 WVS524284:WVX524284 K589820:P589820 JG589820:JL589820 TC589820:TH589820 ACY589820:ADD589820 AMU589820:AMZ589820 AWQ589820:AWV589820 BGM589820:BGR589820 BQI589820:BQN589820 CAE589820:CAJ589820 CKA589820:CKF589820 CTW589820:CUB589820 DDS589820:DDX589820 DNO589820:DNT589820 DXK589820:DXP589820 EHG589820:EHL589820 ERC589820:ERH589820 FAY589820:FBD589820 FKU589820:FKZ589820 FUQ589820:FUV589820 GEM589820:GER589820 GOI589820:GON589820 GYE589820:GYJ589820 HIA589820:HIF589820 HRW589820:HSB589820 IBS589820:IBX589820 ILO589820:ILT589820 IVK589820:IVP589820 JFG589820:JFL589820 JPC589820:JPH589820 JYY589820:JZD589820 KIU589820:KIZ589820 KSQ589820:KSV589820 LCM589820:LCR589820 LMI589820:LMN589820 LWE589820:LWJ589820 MGA589820:MGF589820 MPW589820:MQB589820 MZS589820:MZX589820 NJO589820:NJT589820 NTK589820:NTP589820 ODG589820:ODL589820 ONC589820:ONH589820 OWY589820:OXD589820 PGU589820:PGZ589820 PQQ589820:PQV589820 QAM589820:QAR589820 QKI589820:QKN589820 QUE589820:QUJ589820 REA589820:REF589820 RNW589820:ROB589820 RXS589820:RXX589820 SHO589820:SHT589820 SRK589820:SRP589820 TBG589820:TBL589820 TLC589820:TLH589820 TUY589820:TVD589820 UEU589820:UEZ589820 UOQ589820:UOV589820 UYM589820:UYR589820 VII589820:VIN589820 VSE589820:VSJ589820 WCA589820:WCF589820 WLW589820:WMB589820 WVS589820:WVX589820 K655356:P655356 JG655356:JL655356 TC655356:TH655356 ACY655356:ADD655356 AMU655356:AMZ655356 AWQ655356:AWV655356 BGM655356:BGR655356 BQI655356:BQN655356 CAE655356:CAJ655356 CKA655356:CKF655356 CTW655356:CUB655356 DDS655356:DDX655356 DNO655356:DNT655356 DXK655356:DXP655356 EHG655356:EHL655356 ERC655356:ERH655356 FAY655356:FBD655356 FKU655356:FKZ655356 FUQ655356:FUV655356 GEM655356:GER655356 GOI655356:GON655356 GYE655356:GYJ655356 HIA655356:HIF655356 HRW655356:HSB655356 IBS655356:IBX655356 ILO655356:ILT655356 IVK655356:IVP655356 JFG655356:JFL655356 JPC655356:JPH655356 JYY655356:JZD655356 KIU655356:KIZ655356 KSQ655356:KSV655356 LCM655356:LCR655356 LMI655356:LMN655356 LWE655356:LWJ655356 MGA655356:MGF655356 MPW655356:MQB655356 MZS655356:MZX655356 NJO655356:NJT655356 NTK655356:NTP655356 ODG655356:ODL655356 ONC655356:ONH655356 OWY655356:OXD655356 PGU655356:PGZ655356 PQQ655356:PQV655356 QAM655356:QAR655356 QKI655356:QKN655356 QUE655356:QUJ655356 REA655356:REF655356 RNW655356:ROB655356 RXS655356:RXX655356 SHO655356:SHT655356 SRK655356:SRP655356 TBG655356:TBL655356 TLC655356:TLH655356 TUY655356:TVD655356 UEU655356:UEZ655356 UOQ655356:UOV655356 UYM655356:UYR655356 VII655356:VIN655356 VSE655356:VSJ655356 WCA655356:WCF655356 WLW655356:WMB655356 WVS655356:WVX655356 K720892:P720892 JG720892:JL720892 TC720892:TH720892 ACY720892:ADD720892 AMU720892:AMZ720892 AWQ720892:AWV720892 BGM720892:BGR720892 BQI720892:BQN720892 CAE720892:CAJ720892 CKA720892:CKF720892 CTW720892:CUB720892 DDS720892:DDX720892 DNO720892:DNT720892 DXK720892:DXP720892 EHG720892:EHL720892 ERC720892:ERH720892 FAY720892:FBD720892 FKU720892:FKZ720892 FUQ720892:FUV720892 GEM720892:GER720892 GOI720892:GON720892 GYE720892:GYJ720892 HIA720892:HIF720892 HRW720892:HSB720892 IBS720892:IBX720892 ILO720892:ILT720892 IVK720892:IVP720892 JFG720892:JFL720892 JPC720892:JPH720892 JYY720892:JZD720892 KIU720892:KIZ720892 KSQ720892:KSV720892 LCM720892:LCR720892 LMI720892:LMN720892 LWE720892:LWJ720892 MGA720892:MGF720892 MPW720892:MQB720892 MZS720892:MZX720892 NJO720892:NJT720892 NTK720892:NTP720892 ODG720892:ODL720892 ONC720892:ONH720892 OWY720892:OXD720892 PGU720892:PGZ720892 PQQ720892:PQV720892 QAM720892:QAR720892 QKI720892:QKN720892 QUE720892:QUJ720892 REA720892:REF720892 RNW720892:ROB720892 RXS720892:RXX720892 SHO720892:SHT720892 SRK720892:SRP720892 TBG720892:TBL720892 TLC720892:TLH720892 TUY720892:TVD720892 UEU720892:UEZ720892 UOQ720892:UOV720892 UYM720892:UYR720892 VII720892:VIN720892 VSE720892:VSJ720892 WCA720892:WCF720892 WLW720892:WMB720892 WVS720892:WVX720892 K786428:P786428 JG786428:JL786428 TC786428:TH786428 ACY786428:ADD786428 AMU786428:AMZ786428 AWQ786428:AWV786428 BGM786428:BGR786428 BQI786428:BQN786428 CAE786428:CAJ786428 CKA786428:CKF786428 CTW786428:CUB786428 DDS786428:DDX786428 DNO786428:DNT786428 DXK786428:DXP786428 EHG786428:EHL786428 ERC786428:ERH786428 FAY786428:FBD786428 FKU786428:FKZ786428 FUQ786428:FUV786428 GEM786428:GER786428 GOI786428:GON786428 GYE786428:GYJ786428 HIA786428:HIF786428 HRW786428:HSB786428 IBS786428:IBX786428 ILO786428:ILT786428 IVK786428:IVP786428 JFG786428:JFL786428 JPC786428:JPH786428 JYY786428:JZD786428 KIU786428:KIZ786428 KSQ786428:KSV786428 LCM786428:LCR786428 LMI786428:LMN786428 LWE786428:LWJ786428 MGA786428:MGF786428 MPW786428:MQB786428 MZS786428:MZX786428 NJO786428:NJT786428 NTK786428:NTP786428 ODG786428:ODL786428 ONC786428:ONH786428 OWY786428:OXD786428 PGU786428:PGZ786428 PQQ786428:PQV786428 QAM786428:QAR786428 QKI786428:QKN786428 QUE786428:QUJ786428 REA786428:REF786428 RNW786428:ROB786428 RXS786428:RXX786428 SHO786428:SHT786428 SRK786428:SRP786428 TBG786428:TBL786428 TLC786428:TLH786428 TUY786428:TVD786428 UEU786428:UEZ786428 UOQ786428:UOV786428 UYM786428:UYR786428 VII786428:VIN786428 VSE786428:VSJ786428 WCA786428:WCF786428 WLW786428:WMB786428 WVS786428:WVX786428 K851964:P851964 JG851964:JL851964 TC851964:TH851964 ACY851964:ADD851964 AMU851964:AMZ851964 AWQ851964:AWV851964 BGM851964:BGR851964 BQI851964:BQN851964 CAE851964:CAJ851964 CKA851964:CKF851964 CTW851964:CUB851964 DDS851964:DDX851964 DNO851964:DNT851964 DXK851964:DXP851964 EHG851964:EHL851964 ERC851964:ERH851964 FAY851964:FBD851964 FKU851964:FKZ851964 FUQ851964:FUV851964 GEM851964:GER851964 GOI851964:GON851964 GYE851964:GYJ851964 HIA851964:HIF851964 HRW851964:HSB851964 IBS851964:IBX851964 ILO851964:ILT851964 IVK851964:IVP851964 JFG851964:JFL851964 JPC851964:JPH851964 JYY851964:JZD851964 KIU851964:KIZ851964 KSQ851964:KSV851964 LCM851964:LCR851964 LMI851964:LMN851964 LWE851964:LWJ851964 MGA851964:MGF851964 MPW851964:MQB851964 MZS851964:MZX851964 NJO851964:NJT851964 NTK851964:NTP851964 ODG851964:ODL851964 ONC851964:ONH851964 OWY851964:OXD851964 PGU851964:PGZ851964 PQQ851964:PQV851964 QAM851964:QAR851964 QKI851964:QKN851964 QUE851964:QUJ851964 REA851964:REF851964 RNW851964:ROB851964 RXS851964:RXX851964 SHO851964:SHT851964 SRK851964:SRP851964 TBG851964:TBL851964 TLC851964:TLH851964 TUY851964:TVD851964 UEU851964:UEZ851964 UOQ851964:UOV851964 UYM851964:UYR851964 VII851964:VIN851964 VSE851964:VSJ851964 WCA851964:WCF851964 WLW851964:WMB851964 WVS851964:WVX851964 K917500:P917500 JG917500:JL917500 TC917500:TH917500 ACY917500:ADD917500 AMU917500:AMZ917500 AWQ917500:AWV917500 BGM917500:BGR917500 BQI917500:BQN917500 CAE917500:CAJ917500 CKA917500:CKF917500 CTW917500:CUB917500 DDS917500:DDX917500 DNO917500:DNT917500 DXK917500:DXP917500 EHG917500:EHL917500 ERC917500:ERH917500 FAY917500:FBD917500 FKU917500:FKZ917500 FUQ917500:FUV917500 GEM917500:GER917500 GOI917500:GON917500 GYE917500:GYJ917500 HIA917500:HIF917500 HRW917500:HSB917500 IBS917500:IBX917500 ILO917500:ILT917500 IVK917500:IVP917500 JFG917500:JFL917500 JPC917500:JPH917500 JYY917500:JZD917500 KIU917500:KIZ917500 KSQ917500:KSV917500 LCM917500:LCR917500 LMI917500:LMN917500 LWE917500:LWJ917500 MGA917500:MGF917500 MPW917500:MQB917500 MZS917500:MZX917500 NJO917500:NJT917500 NTK917500:NTP917500 ODG917500:ODL917500 ONC917500:ONH917500 OWY917500:OXD917500 PGU917500:PGZ917500 PQQ917500:PQV917500 QAM917500:QAR917500 QKI917500:QKN917500 QUE917500:QUJ917500 REA917500:REF917500 RNW917500:ROB917500 RXS917500:RXX917500 SHO917500:SHT917500 SRK917500:SRP917500 TBG917500:TBL917500 TLC917500:TLH917500 TUY917500:TVD917500 UEU917500:UEZ917500 UOQ917500:UOV917500 UYM917500:UYR917500 VII917500:VIN917500 VSE917500:VSJ917500 WCA917500:WCF917500 WLW917500:WMB917500 WVS917500:WVX917500 K983036:P983036 JG983036:JL983036 TC983036:TH983036 ACY983036:ADD983036 AMU983036:AMZ983036 AWQ983036:AWV983036 BGM983036:BGR983036 BQI983036:BQN983036 CAE983036:CAJ983036 CKA983036:CKF983036 CTW983036:CUB983036 DDS983036:DDX983036 DNO983036:DNT983036 DXK983036:DXP983036 EHG983036:EHL983036 ERC983036:ERH983036 FAY983036:FBD983036 FKU983036:FKZ983036 FUQ983036:FUV983036 GEM983036:GER983036 GOI983036:GON983036 GYE983036:GYJ983036 HIA983036:HIF983036 HRW983036:HSB983036 IBS983036:IBX983036 ILO983036:ILT983036 IVK983036:IVP983036 JFG983036:JFL983036 JPC983036:JPH983036 JYY983036:JZD983036 KIU983036:KIZ983036 KSQ983036:KSV983036 LCM983036:LCR983036 LMI983036:LMN983036 LWE983036:LWJ983036 MGA983036:MGF983036 MPW983036:MQB983036 MZS983036:MZX983036 NJO983036:NJT983036 NTK983036:NTP983036 ODG983036:ODL983036 ONC983036:ONH983036 OWY983036:OXD983036 PGU983036:PGZ983036 PQQ983036:PQV983036 QAM983036:QAR983036 QKI983036:QKN983036 QUE983036:QUJ983036 REA983036:REF983036 RNW983036:ROB983036 RXS983036:RXX983036 SHO983036:SHT983036 SRK983036:SRP983036 TBG983036:TBL983036 TLC983036:TLH983036 TUY983036:TVD983036 UEU983036:UEZ983036 UOQ983036:UOV983036 UYM983036:UYR983036 VII983036:VIN983036 VSE983036:VSJ983036 WCA983036:WCF983036 WLW983036:WMB983036 WVS983036:WVX983036" xr:uid="{00000000-0002-0000-3000-000000000000}"/>
  </dataValidations>
  <pageMargins left="0.78740157480314965" right="0.39370078740157483" top="0.98425196850393704" bottom="0.19685039370078741" header="0.51181102362204722" footer="0.51181102362204722"/>
  <pageSetup paperSize="9" scale="96"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F0"/>
  </sheetPr>
  <dimension ref="A1:G28"/>
  <sheetViews>
    <sheetView zoomScaleNormal="100" zoomScaleSheetLayoutView="100" workbookViewId="0">
      <selection activeCell="J10" sqref="J10"/>
    </sheetView>
  </sheetViews>
  <sheetFormatPr defaultRowHeight="13.5"/>
  <cols>
    <col min="1" max="1" width="1.25" style="367" customWidth="1"/>
    <col min="2" max="2" width="29.75" style="367" customWidth="1"/>
    <col min="3" max="3" width="17.5" style="367" customWidth="1"/>
    <col min="4" max="4" width="5.625" style="367" customWidth="1"/>
    <col min="5" max="5" width="17.75" style="367" customWidth="1"/>
    <col min="6" max="6" width="12.625" style="367" customWidth="1"/>
    <col min="7" max="7" width="1.25" style="367" customWidth="1"/>
    <col min="8" max="256" width="9" style="367"/>
    <col min="257" max="257" width="1.25" style="367" customWidth="1"/>
    <col min="258" max="258" width="29.75" style="367" customWidth="1"/>
    <col min="259" max="259" width="16.625" style="367" customWidth="1"/>
    <col min="260" max="260" width="5.625" style="367" customWidth="1"/>
    <col min="261" max="261" width="17.75" style="367" customWidth="1"/>
    <col min="262" max="262" width="12.625" style="367" customWidth="1"/>
    <col min="263" max="263" width="1.25" style="367" customWidth="1"/>
    <col min="264" max="512" width="9" style="367"/>
    <col min="513" max="513" width="1.25" style="367" customWidth="1"/>
    <col min="514" max="514" width="29.75" style="367" customWidth="1"/>
    <col min="515" max="515" width="16.625" style="367" customWidth="1"/>
    <col min="516" max="516" width="5.625" style="367" customWidth="1"/>
    <col min="517" max="517" width="17.75" style="367" customWidth="1"/>
    <col min="518" max="518" width="12.625" style="367" customWidth="1"/>
    <col min="519" max="519" width="1.25" style="367" customWidth="1"/>
    <col min="520" max="768" width="9" style="367"/>
    <col min="769" max="769" width="1.25" style="367" customWidth="1"/>
    <col min="770" max="770" width="29.75" style="367" customWidth="1"/>
    <col min="771" max="771" width="16.625" style="367" customWidth="1"/>
    <col min="772" max="772" width="5.625" style="367" customWidth="1"/>
    <col min="773" max="773" width="17.75" style="367" customWidth="1"/>
    <col min="774" max="774" width="12.625" style="367" customWidth="1"/>
    <col min="775" max="775" width="1.25" style="367" customWidth="1"/>
    <col min="776" max="1024" width="9" style="367"/>
    <col min="1025" max="1025" width="1.25" style="367" customWidth="1"/>
    <col min="1026" max="1026" width="29.75" style="367" customWidth="1"/>
    <col min="1027" max="1027" width="16.625" style="367" customWidth="1"/>
    <col min="1028" max="1028" width="5.625" style="367" customWidth="1"/>
    <col min="1029" max="1029" width="17.75" style="367" customWidth="1"/>
    <col min="1030" max="1030" width="12.625" style="367" customWidth="1"/>
    <col min="1031" max="1031" width="1.25" style="367" customWidth="1"/>
    <col min="1032" max="1280" width="9" style="367"/>
    <col min="1281" max="1281" width="1.25" style="367" customWidth="1"/>
    <col min="1282" max="1282" width="29.75" style="367" customWidth="1"/>
    <col min="1283" max="1283" width="16.625" style="367" customWidth="1"/>
    <col min="1284" max="1284" width="5.625" style="367" customWidth="1"/>
    <col min="1285" max="1285" width="17.75" style="367" customWidth="1"/>
    <col min="1286" max="1286" width="12.625" style="367" customWidth="1"/>
    <col min="1287" max="1287" width="1.25" style="367" customWidth="1"/>
    <col min="1288" max="1536" width="9" style="367"/>
    <col min="1537" max="1537" width="1.25" style="367" customWidth="1"/>
    <col min="1538" max="1538" width="29.75" style="367" customWidth="1"/>
    <col min="1539" max="1539" width="16.625" style="367" customWidth="1"/>
    <col min="1540" max="1540" width="5.625" style="367" customWidth="1"/>
    <col min="1541" max="1541" width="17.75" style="367" customWidth="1"/>
    <col min="1542" max="1542" width="12.625" style="367" customWidth="1"/>
    <col min="1543" max="1543" width="1.25" style="367" customWidth="1"/>
    <col min="1544" max="1792" width="9" style="367"/>
    <col min="1793" max="1793" width="1.25" style="367" customWidth="1"/>
    <col min="1794" max="1794" width="29.75" style="367" customWidth="1"/>
    <col min="1795" max="1795" width="16.625" style="367" customWidth="1"/>
    <col min="1796" max="1796" width="5.625" style="367" customWidth="1"/>
    <col min="1797" max="1797" width="17.75" style="367" customWidth="1"/>
    <col min="1798" max="1798" width="12.625" style="367" customWidth="1"/>
    <col min="1799" max="1799" width="1.25" style="367" customWidth="1"/>
    <col min="1800" max="2048" width="9" style="367"/>
    <col min="2049" max="2049" width="1.25" style="367" customWidth="1"/>
    <col min="2050" max="2050" width="29.75" style="367" customWidth="1"/>
    <col min="2051" max="2051" width="16.625" style="367" customWidth="1"/>
    <col min="2052" max="2052" width="5.625" style="367" customWidth="1"/>
    <col min="2053" max="2053" width="17.75" style="367" customWidth="1"/>
    <col min="2054" max="2054" width="12.625" style="367" customWidth="1"/>
    <col min="2055" max="2055" width="1.25" style="367" customWidth="1"/>
    <col min="2056" max="2304" width="9" style="367"/>
    <col min="2305" max="2305" width="1.25" style="367" customWidth="1"/>
    <col min="2306" max="2306" width="29.75" style="367" customWidth="1"/>
    <col min="2307" max="2307" width="16.625" style="367" customWidth="1"/>
    <col min="2308" max="2308" width="5.625" style="367" customWidth="1"/>
    <col min="2309" max="2309" width="17.75" style="367" customWidth="1"/>
    <col min="2310" max="2310" width="12.625" style="367" customWidth="1"/>
    <col min="2311" max="2311" width="1.25" style="367" customWidth="1"/>
    <col min="2312" max="2560" width="9" style="367"/>
    <col min="2561" max="2561" width="1.25" style="367" customWidth="1"/>
    <col min="2562" max="2562" width="29.75" style="367" customWidth="1"/>
    <col min="2563" max="2563" width="16.625" style="367" customWidth="1"/>
    <col min="2564" max="2564" width="5.625" style="367" customWidth="1"/>
    <col min="2565" max="2565" width="17.75" style="367" customWidth="1"/>
    <col min="2566" max="2566" width="12.625" style="367" customWidth="1"/>
    <col min="2567" max="2567" width="1.25" style="367" customWidth="1"/>
    <col min="2568" max="2816" width="9" style="367"/>
    <col min="2817" max="2817" width="1.25" style="367" customWidth="1"/>
    <col min="2818" max="2818" width="29.75" style="367" customWidth="1"/>
    <col min="2819" max="2819" width="16.625" style="367" customWidth="1"/>
    <col min="2820" max="2820" width="5.625" style="367" customWidth="1"/>
    <col min="2821" max="2821" width="17.75" style="367" customWidth="1"/>
    <col min="2822" max="2822" width="12.625" style="367" customWidth="1"/>
    <col min="2823" max="2823" width="1.25" style="367" customWidth="1"/>
    <col min="2824" max="3072" width="9" style="367"/>
    <col min="3073" max="3073" width="1.25" style="367" customWidth="1"/>
    <col min="3074" max="3074" width="29.75" style="367" customWidth="1"/>
    <col min="3075" max="3075" width="16.625" style="367" customWidth="1"/>
    <col min="3076" max="3076" width="5.625" style="367" customWidth="1"/>
    <col min="3077" max="3077" width="17.75" style="367" customWidth="1"/>
    <col min="3078" max="3078" width="12.625" style="367" customWidth="1"/>
    <col min="3079" max="3079" width="1.25" style="367" customWidth="1"/>
    <col min="3080" max="3328" width="9" style="367"/>
    <col min="3329" max="3329" width="1.25" style="367" customWidth="1"/>
    <col min="3330" max="3330" width="29.75" style="367" customWidth="1"/>
    <col min="3331" max="3331" width="16.625" style="367" customWidth="1"/>
    <col min="3332" max="3332" width="5.625" style="367" customWidth="1"/>
    <col min="3333" max="3333" width="17.75" style="367" customWidth="1"/>
    <col min="3334" max="3334" width="12.625" style="367" customWidth="1"/>
    <col min="3335" max="3335" width="1.25" style="367" customWidth="1"/>
    <col min="3336" max="3584" width="9" style="367"/>
    <col min="3585" max="3585" width="1.25" style="367" customWidth="1"/>
    <col min="3586" max="3586" width="29.75" style="367" customWidth="1"/>
    <col min="3587" max="3587" width="16.625" style="367" customWidth="1"/>
    <col min="3588" max="3588" width="5.625" style="367" customWidth="1"/>
    <col min="3589" max="3589" width="17.75" style="367" customWidth="1"/>
    <col min="3590" max="3590" width="12.625" style="367" customWidth="1"/>
    <col min="3591" max="3591" width="1.25" style="367" customWidth="1"/>
    <col min="3592" max="3840" width="9" style="367"/>
    <col min="3841" max="3841" width="1.25" style="367" customWidth="1"/>
    <col min="3842" max="3842" width="29.75" style="367" customWidth="1"/>
    <col min="3843" max="3843" width="16.625" style="367" customWidth="1"/>
    <col min="3844" max="3844" width="5.625" style="367" customWidth="1"/>
    <col min="3845" max="3845" width="17.75" style="367" customWidth="1"/>
    <col min="3846" max="3846" width="12.625" style="367" customWidth="1"/>
    <col min="3847" max="3847" width="1.25" style="367" customWidth="1"/>
    <col min="3848" max="4096" width="9" style="367"/>
    <col min="4097" max="4097" width="1.25" style="367" customWidth="1"/>
    <col min="4098" max="4098" width="29.75" style="367" customWidth="1"/>
    <col min="4099" max="4099" width="16.625" style="367" customWidth="1"/>
    <col min="4100" max="4100" width="5.625" style="367" customWidth="1"/>
    <col min="4101" max="4101" width="17.75" style="367" customWidth="1"/>
    <col min="4102" max="4102" width="12.625" style="367" customWidth="1"/>
    <col min="4103" max="4103" width="1.25" style="367" customWidth="1"/>
    <col min="4104" max="4352" width="9" style="367"/>
    <col min="4353" max="4353" width="1.25" style="367" customWidth="1"/>
    <col min="4354" max="4354" width="29.75" style="367" customWidth="1"/>
    <col min="4355" max="4355" width="16.625" style="367" customWidth="1"/>
    <col min="4356" max="4356" width="5.625" style="367" customWidth="1"/>
    <col min="4357" max="4357" width="17.75" style="367" customWidth="1"/>
    <col min="4358" max="4358" width="12.625" style="367" customWidth="1"/>
    <col min="4359" max="4359" width="1.25" style="367" customWidth="1"/>
    <col min="4360" max="4608" width="9" style="367"/>
    <col min="4609" max="4609" width="1.25" style="367" customWidth="1"/>
    <col min="4610" max="4610" width="29.75" style="367" customWidth="1"/>
    <col min="4611" max="4611" width="16.625" style="367" customWidth="1"/>
    <col min="4612" max="4612" width="5.625" style="367" customWidth="1"/>
    <col min="4613" max="4613" width="17.75" style="367" customWidth="1"/>
    <col min="4614" max="4614" width="12.625" style="367" customWidth="1"/>
    <col min="4615" max="4615" width="1.25" style="367" customWidth="1"/>
    <col min="4616" max="4864" width="9" style="367"/>
    <col min="4865" max="4865" width="1.25" style="367" customWidth="1"/>
    <col min="4866" max="4866" width="29.75" style="367" customWidth="1"/>
    <col min="4867" max="4867" width="16.625" style="367" customWidth="1"/>
    <col min="4868" max="4868" width="5.625" style="367" customWidth="1"/>
    <col min="4869" max="4869" width="17.75" style="367" customWidth="1"/>
    <col min="4870" max="4870" width="12.625" style="367" customWidth="1"/>
    <col min="4871" max="4871" width="1.25" style="367" customWidth="1"/>
    <col min="4872" max="5120" width="9" style="367"/>
    <col min="5121" max="5121" width="1.25" style="367" customWidth="1"/>
    <col min="5122" max="5122" width="29.75" style="367" customWidth="1"/>
    <col min="5123" max="5123" width="16.625" style="367" customWidth="1"/>
    <col min="5124" max="5124" width="5.625" style="367" customWidth="1"/>
    <col min="5125" max="5125" width="17.75" style="367" customWidth="1"/>
    <col min="5126" max="5126" width="12.625" style="367" customWidth="1"/>
    <col min="5127" max="5127" width="1.25" style="367" customWidth="1"/>
    <col min="5128" max="5376" width="9" style="367"/>
    <col min="5377" max="5377" width="1.25" style="367" customWidth="1"/>
    <col min="5378" max="5378" width="29.75" style="367" customWidth="1"/>
    <col min="5379" max="5379" width="16.625" style="367" customWidth="1"/>
    <col min="5380" max="5380" width="5.625" style="367" customWidth="1"/>
    <col min="5381" max="5381" width="17.75" style="367" customWidth="1"/>
    <col min="5382" max="5382" width="12.625" style="367" customWidth="1"/>
    <col min="5383" max="5383" width="1.25" style="367" customWidth="1"/>
    <col min="5384" max="5632" width="9" style="367"/>
    <col min="5633" max="5633" width="1.25" style="367" customWidth="1"/>
    <col min="5634" max="5634" width="29.75" style="367" customWidth="1"/>
    <col min="5635" max="5635" width="16.625" style="367" customWidth="1"/>
    <col min="5636" max="5636" width="5.625" style="367" customWidth="1"/>
    <col min="5637" max="5637" width="17.75" style="367" customWidth="1"/>
    <col min="5638" max="5638" width="12.625" style="367" customWidth="1"/>
    <col min="5639" max="5639" width="1.25" style="367" customWidth="1"/>
    <col min="5640" max="5888" width="9" style="367"/>
    <col min="5889" max="5889" width="1.25" style="367" customWidth="1"/>
    <col min="5890" max="5890" width="29.75" style="367" customWidth="1"/>
    <col min="5891" max="5891" width="16.625" style="367" customWidth="1"/>
    <col min="5892" max="5892" width="5.625" style="367" customWidth="1"/>
    <col min="5893" max="5893" width="17.75" style="367" customWidth="1"/>
    <col min="5894" max="5894" width="12.625" style="367" customWidth="1"/>
    <col min="5895" max="5895" width="1.25" style="367" customWidth="1"/>
    <col min="5896" max="6144" width="9" style="367"/>
    <col min="6145" max="6145" width="1.25" style="367" customWidth="1"/>
    <col min="6146" max="6146" width="29.75" style="367" customWidth="1"/>
    <col min="6147" max="6147" width="16.625" style="367" customWidth="1"/>
    <col min="6148" max="6148" width="5.625" style="367" customWidth="1"/>
    <col min="6149" max="6149" width="17.75" style="367" customWidth="1"/>
    <col min="6150" max="6150" width="12.625" style="367" customWidth="1"/>
    <col min="6151" max="6151" width="1.25" style="367" customWidth="1"/>
    <col min="6152" max="6400" width="9" style="367"/>
    <col min="6401" max="6401" width="1.25" style="367" customWidth="1"/>
    <col min="6402" max="6402" width="29.75" style="367" customWidth="1"/>
    <col min="6403" max="6403" width="16.625" style="367" customWidth="1"/>
    <col min="6404" max="6404" width="5.625" style="367" customWidth="1"/>
    <col min="6405" max="6405" width="17.75" style="367" customWidth="1"/>
    <col min="6406" max="6406" width="12.625" style="367" customWidth="1"/>
    <col min="6407" max="6407" width="1.25" style="367" customWidth="1"/>
    <col min="6408" max="6656" width="9" style="367"/>
    <col min="6657" max="6657" width="1.25" style="367" customWidth="1"/>
    <col min="6658" max="6658" width="29.75" style="367" customWidth="1"/>
    <col min="6659" max="6659" width="16.625" style="367" customWidth="1"/>
    <col min="6660" max="6660" width="5.625" style="367" customWidth="1"/>
    <col min="6661" max="6661" width="17.75" style="367" customWidth="1"/>
    <col min="6662" max="6662" width="12.625" style="367" customWidth="1"/>
    <col min="6663" max="6663" width="1.25" style="367" customWidth="1"/>
    <col min="6664" max="6912" width="9" style="367"/>
    <col min="6913" max="6913" width="1.25" style="367" customWidth="1"/>
    <col min="6914" max="6914" width="29.75" style="367" customWidth="1"/>
    <col min="6915" max="6915" width="16.625" style="367" customWidth="1"/>
    <col min="6916" max="6916" width="5.625" style="367" customWidth="1"/>
    <col min="6917" max="6917" width="17.75" style="367" customWidth="1"/>
    <col min="6918" max="6918" width="12.625" style="367" customWidth="1"/>
    <col min="6919" max="6919" width="1.25" style="367" customWidth="1"/>
    <col min="6920" max="7168" width="9" style="367"/>
    <col min="7169" max="7169" width="1.25" style="367" customWidth="1"/>
    <col min="7170" max="7170" width="29.75" style="367" customWidth="1"/>
    <col min="7171" max="7171" width="16.625" style="367" customWidth="1"/>
    <col min="7172" max="7172" width="5.625" style="367" customWidth="1"/>
    <col min="7173" max="7173" width="17.75" style="367" customWidth="1"/>
    <col min="7174" max="7174" width="12.625" style="367" customWidth="1"/>
    <col min="7175" max="7175" width="1.25" style="367" customWidth="1"/>
    <col min="7176" max="7424" width="9" style="367"/>
    <col min="7425" max="7425" width="1.25" style="367" customWidth="1"/>
    <col min="7426" max="7426" width="29.75" style="367" customWidth="1"/>
    <col min="7427" max="7427" width="16.625" style="367" customWidth="1"/>
    <col min="7428" max="7428" width="5.625" style="367" customWidth="1"/>
    <col min="7429" max="7429" width="17.75" style="367" customWidth="1"/>
    <col min="7430" max="7430" width="12.625" style="367" customWidth="1"/>
    <col min="7431" max="7431" width="1.25" style="367" customWidth="1"/>
    <col min="7432" max="7680" width="9" style="367"/>
    <col min="7681" max="7681" width="1.25" style="367" customWidth="1"/>
    <col min="7682" max="7682" width="29.75" style="367" customWidth="1"/>
    <col min="7683" max="7683" width="16.625" style="367" customWidth="1"/>
    <col min="7684" max="7684" width="5.625" style="367" customWidth="1"/>
    <col min="7685" max="7685" width="17.75" style="367" customWidth="1"/>
    <col min="7686" max="7686" width="12.625" style="367" customWidth="1"/>
    <col min="7687" max="7687" width="1.25" style="367" customWidth="1"/>
    <col min="7688" max="7936" width="9" style="367"/>
    <col min="7937" max="7937" width="1.25" style="367" customWidth="1"/>
    <col min="7938" max="7938" width="29.75" style="367" customWidth="1"/>
    <col min="7939" max="7939" width="16.625" style="367" customWidth="1"/>
    <col min="7940" max="7940" width="5.625" style="367" customWidth="1"/>
    <col min="7941" max="7941" width="17.75" style="367" customWidth="1"/>
    <col min="7942" max="7942" width="12.625" style="367" customWidth="1"/>
    <col min="7943" max="7943" width="1.25" style="367" customWidth="1"/>
    <col min="7944" max="8192" width="9" style="367"/>
    <col min="8193" max="8193" width="1.25" style="367" customWidth="1"/>
    <col min="8194" max="8194" width="29.75" style="367" customWidth="1"/>
    <col min="8195" max="8195" width="16.625" style="367" customWidth="1"/>
    <col min="8196" max="8196" width="5.625" style="367" customWidth="1"/>
    <col min="8197" max="8197" width="17.75" style="367" customWidth="1"/>
    <col min="8198" max="8198" width="12.625" style="367" customWidth="1"/>
    <col min="8199" max="8199" width="1.25" style="367" customWidth="1"/>
    <col min="8200" max="8448" width="9" style="367"/>
    <col min="8449" max="8449" width="1.25" style="367" customWidth="1"/>
    <col min="8450" max="8450" width="29.75" style="367" customWidth="1"/>
    <col min="8451" max="8451" width="16.625" style="367" customWidth="1"/>
    <col min="8452" max="8452" width="5.625" style="367" customWidth="1"/>
    <col min="8453" max="8453" width="17.75" style="367" customWidth="1"/>
    <col min="8454" max="8454" width="12.625" style="367" customWidth="1"/>
    <col min="8455" max="8455" width="1.25" style="367" customWidth="1"/>
    <col min="8456" max="8704" width="9" style="367"/>
    <col min="8705" max="8705" width="1.25" style="367" customWidth="1"/>
    <col min="8706" max="8706" width="29.75" style="367" customWidth="1"/>
    <col min="8707" max="8707" width="16.625" style="367" customWidth="1"/>
    <col min="8708" max="8708" width="5.625" style="367" customWidth="1"/>
    <col min="8709" max="8709" width="17.75" style="367" customWidth="1"/>
    <col min="8710" max="8710" width="12.625" style="367" customWidth="1"/>
    <col min="8711" max="8711" width="1.25" style="367" customWidth="1"/>
    <col min="8712" max="8960" width="9" style="367"/>
    <col min="8961" max="8961" width="1.25" style="367" customWidth="1"/>
    <col min="8962" max="8962" width="29.75" style="367" customWidth="1"/>
    <col min="8963" max="8963" width="16.625" style="367" customWidth="1"/>
    <col min="8964" max="8964" width="5.625" style="367" customWidth="1"/>
    <col min="8965" max="8965" width="17.75" style="367" customWidth="1"/>
    <col min="8966" max="8966" width="12.625" style="367" customWidth="1"/>
    <col min="8967" max="8967" width="1.25" style="367" customWidth="1"/>
    <col min="8968" max="9216" width="9" style="367"/>
    <col min="9217" max="9217" width="1.25" style="367" customWidth="1"/>
    <col min="9218" max="9218" width="29.75" style="367" customWidth="1"/>
    <col min="9219" max="9219" width="16.625" style="367" customWidth="1"/>
    <col min="9220" max="9220" width="5.625" style="367" customWidth="1"/>
    <col min="9221" max="9221" width="17.75" style="367" customWidth="1"/>
    <col min="9222" max="9222" width="12.625" style="367" customWidth="1"/>
    <col min="9223" max="9223" width="1.25" style="367" customWidth="1"/>
    <col min="9224" max="9472" width="9" style="367"/>
    <col min="9473" max="9473" width="1.25" style="367" customWidth="1"/>
    <col min="9474" max="9474" width="29.75" style="367" customWidth="1"/>
    <col min="9475" max="9475" width="16.625" style="367" customWidth="1"/>
    <col min="9476" max="9476" width="5.625" style="367" customWidth="1"/>
    <col min="9477" max="9477" width="17.75" style="367" customWidth="1"/>
    <col min="9478" max="9478" width="12.625" style="367" customWidth="1"/>
    <col min="9479" max="9479" width="1.25" style="367" customWidth="1"/>
    <col min="9480" max="9728" width="9" style="367"/>
    <col min="9729" max="9729" width="1.25" style="367" customWidth="1"/>
    <col min="9730" max="9730" width="29.75" style="367" customWidth="1"/>
    <col min="9731" max="9731" width="16.625" style="367" customWidth="1"/>
    <col min="9732" max="9732" width="5.625" style="367" customWidth="1"/>
    <col min="9733" max="9733" width="17.75" style="367" customWidth="1"/>
    <col min="9734" max="9734" width="12.625" style="367" customWidth="1"/>
    <col min="9735" max="9735" width="1.25" style="367" customWidth="1"/>
    <col min="9736" max="9984" width="9" style="367"/>
    <col min="9985" max="9985" width="1.25" style="367" customWidth="1"/>
    <col min="9986" max="9986" width="29.75" style="367" customWidth="1"/>
    <col min="9987" max="9987" width="16.625" style="367" customWidth="1"/>
    <col min="9988" max="9988" width="5.625" style="367" customWidth="1"/>
    <col min="9989" max="9989" width="17.75" style="367" customWidth="1"/>
    <col min="9990" max="9990" width="12.625" style="367" customWidth="1"/>
    <col min="9991" max="9991" width="1.25" style="367" customWidth="1"/>
    <col min="9992" max="10240" width="9" style="367"/>
    <col min="10241" max="10241" width="1.25" style="367" customWidth="1"/>
    <col min="10242" max="10242" width="29.75" style="367" customWidth="1"/>
    <col min="10243" max="10243" width="16.625" style="367" customWidth="1"/>
    <col min="10244" max="10244" width="5.625" style="367" customWidth="1"/>
    <col min="10245" max="10245" width="17.75" style="367" customWidth="1"/>
    <col min="10246" max="10246" width="12.625" style="367" customWidth="1"/>
    <col min="10247" max="10247" width="1.25" style="367" customWidth="1"/>
    <col min="10248" max="10496" width="9" style="367"/>
    <col min="10497" max="10497" width="1.25" style="367" customWidth="1"/>
    <col min="10498" max="10498" width="29.75" style="367" customWidth="1"/>
    <col min="10499" max="10499" width="16.625" style="367" customWidth="1"/>
    <col min="10500" max="10500" width="5.625" style="367" customWidth="1"/>
    <col min="10501" max="10501" width="17.75" style="367" customWidth="1"/>
    <col min="10502" max="10502" width="12.625" style="367" customWidth="1"/>
    <col min="10503" max="10503" width="1.25" style="367" customWidth="1"/>
    <col min="10504" max="10752" width="9" style="367"/>
    <col min="10753" max="10753" width="1.25" style="367" customWidth="1"/>
    <col min="10754" max="10754" width="29.75" style="367" customWidth="1"/>
    <col min="10755" max="10755" width="16.625" style="367" customWidth="1"/>
    <col min="10756" max="10756" width="5.625" style="367" customWidth="1"/>
    <col min="10757" max="10757" width="17.75" style="367" customWidth="1"/>
    <col min="10758" max="10758" width="12.625" style="367" customWidth="1"/>
    <col min="10759" max="10759" width="1.25" style="367" customWidth="1"/>
    <col min="10760" max="11008" width="9" style="367"/>
    <col min="11009" max="11009" width="1.25" style="367" customWidth="1"/>
    <col min="11010" max="11010" width="29.75" style="367" customWidth="1"/>
    <col min="11011" max="11011" width="16.625" style="367" customWidth="1"/>
    <col min="11012" max="11012" width="5.625" style="367" customWidth="1"/>
    <col min="11013" max="11013" width="17.75" style="367" customWidth="1"/>
    <col min="11014" max="11014" width="12.625" style="367" customWidth="1"/>
    <col min="11015" max="11015" width="1.25" style="367" customWidth="1"/>
    <col min="11016" max="11264" width="9" style="367"/>
    <col min="11265" max="11265" width="1.25" style="367" customWidth="1"/>
    <col min="11266" max="11266" width="29.75" style="367" customWidth="1"/>
    <col min="11267" max="11267" width="16.625" style="367" customWidth="1"/>
    <col min="11268" max="11268" width="5.625" style="367" customWidth="1"/>
    <col min="11269" max="11269" width="17.75" style="367" customWidth="1"/>
    <col min="11270" max="11270" width="12.625" style="367" customWidth="1"/>
    <col min="11271" max="11271" width="1.25" style="367" customWidth="1"/>
    <col min="11272" max="11520" width="9" style="367"/>
    <col min="11521" max="11521" width="1.25" style="367" customWidth="1"/>
    <col min="11522" max="11522" width="29.75" style="367" customWidth="1"/>
    <col min="11523" max="11523" width="16.625" style="367" customWidth="1"/>
    <col min="11524" max="11524" width="5.625" style="367" customWidth="1"/>
    <col min="11525" max="11525" width="17.75" style="367" customWidth="1"/>
    <col min="11526" max="11526" width="12.625" style="367" customWidth="1"/>
    <col min="11527" max="11527" width="1.25" style="367" customWidth="1"/>
    <col min="11528" max="11776" width="9" style="367"/>
    <col min="11777" max="11777" width="1.25" style="367" customWidth="1"/>
    <col min="11778" max="11778" width="29.75" style="367" customWidth="1"/>
    <col min="11779" max="11779" width="16.625" style="367" customWidth="1"/>
    <col min="11780" max="11780" width="5.625" style="367" customWidth="1"/>
    <col min="11781" max="11781" width="17.75" style="367" customWidth="1"/>
    <col min="11782" max="11782" width="12.625" style="367" customWidth="1"/>
    <col min="11783" max="11783" width="1.25" style="367" customWidth="1"/>
    <col min="11784" max="12032" width="9" style="367"/>
    <col min="12033" max="12033" width="1.25" style="367" customWidth="1"/>
    <col min="12034" max="12034" width="29.75" style="367" customWidth="1"/>
    <col min="12035" max="12035" width="16.625" style="367" customWidth="1"/>
    <col min="12036" max="12036" width="5.625" style="367" customWidth="1"/>
    <col min="12037" max="12037" width="17.75" style="367" customWidth="1"/>
    <col min="12038" max="12038" width="12.625" style="367" customWidth="1"/>
    <col min="12039" max="12039" width="1.25" style="367" customWidth="1"/>
    <col min="12040" max="12288" width="9" style="367"/>
    <col min="12289" max="12289" width="1.25" style="367" customWidth="1"/>
    <col min="12290" max="12290" width="29.75" style="367" customWidth="1"/>
    <col min="12291" max="12291" width="16.625" style="367" customWidth="1"/>
    <col min="12292" max="12292" width="5.625" style="367" customWidth="1"/>
    <col min="12293" max="12293" width="17.75" style="367" customWidth="1"/>
    <col min="12294" max="12294" width="12.625" style="367" customWidth="1"/>
    <col min="12295" max="12295" width="1.25" style="367" customWidth="1"/>
    <col min="12296" max="12544" width="9" style="367"/>
    <col min="12545" max="12545" width="1.25" style="367" customWidth="1"/>
    <col min="12546" max="12546" width="29.75" style="367" customWidth="1"/>
    <col min="12547" max="12547" width="16.625" style="367" customWidth="1"/>
    <col min="12548" max="12548" width="5.625" style="367" customWidth="1"/>
    <col min="12549" max="12549" width="17.75" style="367" customWidth="1"/>
    <col min="12550" max="12550" width="12.625" style="367" customWidth="1"/>
    <col min="12551" max="12551" width="1.25" style="367" customWidth="1"/>
    <col min="12552" max="12800" width="9" style="367"/>
    <col min="12801" max="12801" width="1.25" style="367" customWidth="1"/>
    <col min="12802" max="12802" width="29.75" style="367" customWidth="1"/>
    <col min="12803" max="12803" width="16.625" style="367" customWidth="1"/>
    <col min="12804" max="12804" width="5.625" style="367" customWidth="1"/>
    <col min="12805" max="12805" width="17.75" style="367" customWidth="1"/>
    <col min="12806" max="12806" width="12.625" style="367" customWidth="1"/>
    <col min="12807" max="12807" width="1.25" style="367" customWidth="1"/>
    <col min="12808" max="13056" width="9" style="367"/>
    <col min="13057" max="13057" width="1.25" style="367" customWidth="1"/>
    <col min="13058" max="13058" width="29.75" style="367" customWidth="1"/>
    <col min="13059" max="13059" width="16.625" style="367" customWidth="1"/>
    <col min="13060" max="13060" width="5.625" style="367" customWidth="1"/>
    <col min="13061" max="13061" width="17.75" style="367" customWidth="1"/>
    <col min="13062" max="13062" width="12.625" style="367" customWidth="1"/>
    <col min="13063" max="13063" width="1.25" style="367" customWidth="1"/>
    <col min="13064" max="13312" width="9" style="367"/>
    <col min="13313" max="13313" width="1.25" style="367" customWidth="1"/>
    <col min="13314" max="13314" width="29.75" style="367" customWidth="1"/>
    <col min="13315" max="13315" width="16.625" style="367" customWidth="1"/>
    <col min="13316" max="13316" width="5.625" style="367" customWidth="1"/>
    <col min="13317" max="13317" width="17.75" style="367" customWidth="1"/>
    <col min="13318" max="13318" width="12.625" style="367" customWidth="1"/>
    <col min="13319" max="13319" width="1.25" style="367" customWidth="1"/>
    <col min="13320" max="13568" width="9" style="367"/>
    <col min="13569" max="13569" width="1.25" style="367" customWidth="1"/>
    <col min="13570" max="13570" width="29.75" style="367" customWidth="1"/>
    <col min="13571" max="13571" width="16.625" style="367" customWidth="1"/>
    <col min="13572" max="13572" width="5.625" style="367" customWidth="1"/>
    <col min="13573" max="13573" width="17.75" style="367" customWidth="1"/>
    <col min="13574" max="13574" width="12.625" style="367" customWidth="1"/>
    <col min="13575" max="13575" width="1.25" style="367" customWidth="1"/>
    <col min="13576" max="13824" width="9" style="367"/>
    <col min="13825" max="13825" width="1.25" style="367" customWidth="1"/>
    <col min="13826" max="13826" width="29.75" style="367" customWidth="1"/>
    <col min="13827" max="13827" width="16.625" style="367" customWidth="1"/>
    <col min="13828" max="13828" width="5.625" style="367" customWidth="1"/>
    <col min="13829" max="13829" width="17.75" style="367" customWidth="1"/>
    <col min="13830" max="13830" width="12.625" style="367" customWidth="1"/>
    <col min="13831" max="13831" width="1.25" style="367" customWidth="1"/>
    <col min="13832" max="14080" width="9" style="367"/>
    <col min="14081" max="14081" width="1.25" style="367" customWidth="1"/>
    <col min="14082" max="14082" width="29.75" style="367" customWidth="1"/>
    <col min="14083" max="14083" width="16.625" style="367" customWidth="1"/>
    <col min="14084" max="14084" width="5.625" style="367" customWidth="1"/>
    <col min="14085" max="14085" width="17.75" style="367" customWidth="1"/>
    <col min="14086" max="14086" width="12.625" style="367" customWidth="1"/>
    <col min="14087" max="14087" width="1.25" style="367" customWidth="1"/>
    <col min="14088" max="14336" width="9" style="367"/>
    <col min="14337" max="14337" width="1.25" style="367" customWidth="1"/>
    <col min="14338" max="14338" width="29.75" style="367" customWidth="1"/>
    <col min="14339" max="14339" width="16.625" style="367" customWidth="1"/>
    <col min="14340" max="14340" width="5.625" style="367" customWidth="1"/>
    <col min="14341" max="14341" width="17.75" style="367" customWidth="1"/>
    <col min="14342" max="14342" width="12.625" style="367" customWidth="1"/>
    <col min="14343" max="14343" width="1.25" style="367" customWidth="1"/>
    <col min="14344" max="14592" width="9" style="367"/>
    <col min="14593" max="14593" width="1.25" style="367" customWidth="1"/>
    <col min="14594" max="14594" width="29.75" style="367" customWidth="1"/>
    <col min="14595" max="14595" width="16.625" style="367" customWidth="1"/>
    <col min="14596" max="14596" width="5.625" style="367" customWidth="1"/>
    <col min="14597" max="14597" width="17.75" style="367" customWidth="1"/>
    <col min="14598" max="14598" width="12.625" style="367" customWidth="1"/>
    <col min="14599" max="14599" width="1.25" style="367" customWidth="1"/>
    <col min="14600" max="14848" width="9" style="367"/>
    <col min="14849" max="14849" width="1.25" style="367" customWidth="1"/>
    <col min="14850" max="14850" width="29.75" style="367" customWidth="1"/>
    <col min="14851" max="14851" width="16.625" style="367" customWidth="1"/>
    <col min="14852" max="14852" width="5.625" style="367" customWidth="1"/>
    <col min="14853" max="14853" width="17.75" style="367" customWidth="1"/>
    <col min="14854" max="14854" width="12.625" style="367" customWidth="1"/>
    <col min="14855" max="14855" width="1.25" style="367" customWidth="1"/>
    <col min="14856" max="15104" width="9" style="367"/>
    <col min="15105" max="15105" width="1.25" style="367" customWidth="1"/>
    <col min="15106" max="15106" width="29.75" style="367" customWidth="1"/>
    <col min="15107" max="15107" width="16.625" style="367" customWidth="1"/>
    <col min="15108" max="15108" width="5.625" style="367" customWidth="1"/>
    <col min="15109" max="15109" width="17.75" style="367" customWidth="1"/>
    <col min="15110" max="15110" width="12.625" style="367" customWidth="1"/>
    <col min="15111" max="15111" width="1.25" style="367" customWidth="1"/>
    <col min="15112" max="15360" width="9" style="367"/>
    <col min="15361" max="15361" width="1.25" style="367" customWidth="1"/>
    <col min="15362" max="15362" width="29.75" style="367" customWidth="1"/>
    <col min="15363" max="15363" width="16.625" style="367" customWidth="1"/>
    <col min="15364" max="15364" width="5.625" style="367" customWidth="1"/>
    <col min="15365" max="15365" width="17.75" style="367" customWidth="1"/>
    <col min="15366" max="15366" width="12.625" style="367" customWidth="1"/>
    <col min="15367" max="15367" width="1.25" style="367" customWidth="1"/>
    <col min="15368" max="15616" width="9" style="367"/>
    <col min="15617" max="15617" width="1.25" style="367" customWidth="1"/>
    <col min="15618" max="15618" width="29.75" style="367" customWidth="1"/>
    <col min="15619" max="15619" width="16.625" style="367" customWidth="1"/>
    <col min="15620" max="15620" width="5.625" style="367" customWidth="1"/>
    <col min="15621" max="15621" width="17.75" style="367" customWidth="1"/>
    <col min="15622" max="15622" width="12.625" style="367" customWidth="1"/>
    <col min="15623" max="15623" width="1.25" style="367" customWidth="1"/>
    <col min="15624" max="15872" width="9" style="367"/>
    <col min="15873" max="15873" width="1.25" style="367" customWidth="1"/>
    <col min="15874" max="15874" width="29.75" style="367" customWidth="1"/>
    <col min="15875" max="15875" width="16.625" style="367" customWidth="1"/>
    <col min="15876" max="15876" width="5.625" style="367" customWidth="1"/>
    <col min="15877" max="15877" width="17.75" style="367" customWidth="1"/>
    <col min="15878" max="15878" width="12.625" style="367" customWidth="1"/>
    <col min="15879" max="15879" width="1.25" style="367" customWidth="1"/>
    <col min="15880" max="16128" width="9" style="367"/>
    <col min="16129" max="16129" width="1.25" style="367" customWidth="1"/>
    <col min="16130" max="16130" width="29.75" style="367" customWidth="1"/>
    <col min="16131" max="16131" width="16.625" style="367" customWidth="1"/>
    <col min="16132" max="16132" width="5.625" style="367" customWidth="1"/>
    <col min="16133" max="16133" width="17.75" style="367" customWidth="1"/>
    <col min="16134" max="16134" width="12.625" style="367" customWidth="1"/>
    <col min="16135" max="16135" width="1.25" style="367" customWidth="1"/>
    <col min="16136" max="16384" width="9" style="367"/>
  </cols>
  <sheetData>
    <row r="1" spans="1:7" ht="5.0999999999999996" customHeight="1"/>
    <row r="2" spans="1:7" ht="23.25" customHeight="1">
      <c r="B2" s="2515" t="s">
        <v>2756</v>
      </c>
      <c r="C2" s="2515"/>
      <c r="D2" s="368"/>
      <c r="E2" s="2516"/>
      <c r="F2" s="2516"/>
    </row>
    <row r="3" spans="1:7" ht="16.5" customHeight="1">
      <c r="A3" s="369"/>
    </row>
    <row r="4" spans="1:7" ht="59.25" customHeight="1">
      <c r="A4" s="370"/>
      <c r="B4" s="2517" t="s">
        <v>1229</v>
      </c>
      <c r="C4" s="2518"/>
      <c r="D4" s="2519"/>
      <c r="E4" s="2519"/>
      <c r="F4" s="2519"/>
      <c r="G4" s="370"/>
    </row>
    <row r="5" spans="1:7" ht="20.100000000000001" customHeight="1">
      <c r="A5" s="370"/>
      <c r="B5" s="370"/>
      <c r="C5" s="2520"/>
      <c r="D5" s="2520"/>
      <c r="E5" s="2520"/>
      <c r="F5" s="2520"/>
      <c r="G5" s="370"/>
    </row>
    <row r="6" spans="1:7" ht="47.25" customHeight="1">
      <c r="A6" s="370"/>
      <c r="B6" s="370"/>
      <c r="C6" s="371" t="s">
        <v>511</v>
      </c>
      <c r="D6" s="2521"/>
      <c r="E6" s="2522"/>
      <c r="F6" s="2522"/>
      <c r="G6" s="370"/>
    </row>
    <row r="7" spans="1:7" ht="24" customHeight="1">
      <c r="C7" s="372" t="s">
        <v>510</v>
      </c>
      <c r="D7" s="2523"/>
      <c r="E7" s="2524"/>
      <c r="F7" s="2524"/>
    </row>
    <row r="8" spans="1:7" ht="18" customHeight="1">
      <c r="C8" s="373"/>
    </row>
    <row r="9" spans="1:7" ht="29.25" customHeight="1">
      <c r="B9" s="2525" t="s">
        <v>1230</v>
      </c>
      <c r="C9" s="2525"/>
      <c r="D9" s="2525"/>
      <c r="E9" s="2525"/>
      <c r="F9" s="2525"/>
    </row>
    <row r="10" spans="1:7" ht="39" customHeight="1">
      <c r="B10" s="2512" t="s">
        <v>1231</v>
      </c>
      <c r="C10" s="2513"/>
      <c r="D10" s="2514"/>
      <c r="E10" s="374"/>
      <c r="F10" s="375" t="s">
        <v>559</v>
      </c>
    </row>
    <row r="11" spans="1:7" ht="39.950000000000003" customHeight="1">
      <c r="B11" s="2512" t="s">
        <v>1232</v>
      </c>
      <c r="C11" s="2513"/>
      <c r="D11" s="2514"/>
      <c r="E11" s="374"/>
      <c r="F11" s="375" t="s">
        <v>559</v>
      </c>
    </row>
    <row r="12" spans="1:7" ht="39.950000000000003" customHeight="1">
      <c r="B12" s="2512" t="s">
        <v>1233</v>
      </c>
      <c r="C12" s="2513"/>
      <c r="D12" s="2514"/>
      <c r="E12" s="374"/>
      <c r="F12" s="375" t="s">
        <v>559</v>
      </c>
    </row>
    <row r="13" spans="1:7" ht="39.950000000000003" customHeight="1">
      <c r="B13" s="2512" t="s">
        <v>1234</v>
      </c>
      <c r="C13" s="2513"/>
      <c r="D13" s="2514"/>
      <c r="E13" s="376" t="str">
        <f>IF(ISERROR(E12/E11),"",(E12/E11))</f>
        <v/>
      </c>
      <c r="F13" s="375" t="s">
        <v>570</v>
      </c>
    </row>
    <row r="14" spans="1:7" ht="39.950000000000003" customHeight="1">
      <c r="B14" s="2512" t="s">
        <v>1235</v>
      </c>
      <c r="C14" s="2513"/>
      <c r="D14" s="2514"/>
      <c r="E14" s="376"/>
      <c r="F14" s="375" t="s">
        <v>570</v>
      </c>
    </row>
    <row r="15" spans="1:7" ht="30" customHeight="1">
      <c r="B15" s="377"/>
      <c r="C15" s="377"/>
      <c r="D15" s="377"/>
      <c r="E15" s="377"/>
      <c r="F15" s="377"/>
    </row>
    <row r="16" spans="1:7" ht="24.95" customHeight="1">
      <c r="B16" s="2511" t="s">
        <v>1236</v>
      </c>
      <c r="C16" s="2511"/>
      <c r="D16" s="2511"/>
      <c r="E16" s="2511"/>
      <c r="F16" s="2511"/>
    </row>
    <row r="17" spans="2:7" ht="39.950000000000003" customHeight="1">
      <c r="B17" s="2512" t="s">
        <v>1237</v>
      </c>
      <c r="C17" s="2513"/>
      <c r="D17" s="2514"/>
      <c r="E17" s="374"/>
      <c r="F17" s="375" t="s">
        <v>559</v>
      </c>
    </row>
    <row r="18" spans="2:7" ht="39.950000000000003" customHeight="1">
      <c r="B18" s="2512" t="s">
        <v>1238</v>
      </c>
      <c r="C18" s="2513"/>
      <c r="D18" s="2514"/>
      <c r="E18" s="374"/>
      <c r="F18" s="375" t="s">
        <v>559</v>
      </c>
    </row>
    <row r="19" spans="2:7" ht="39.950000000000003" customHeight="1">
      <c r="B19" s="2512" t="s">
        <v>1239</v>
      </c>
      <c r="C19" s="2513"/>
      <c r="D19" s="2514"/>
      <c r="E19" s="374"/>
      <c r="F19" s="375" t="s">
        <v>559</v>
      </c>
    </row>
    <row r="20" spans="2:7" ht="39.950000000000003" customHeight="1">
      <c r="B20" s="2512" t="s">
        <v>1234</v>
      </c>
      <c r="C20" s="2513"/>
      <c r="D20" s="2514"/>
      <c r="E20" s="376" t="str">
        <f>IF(ISERROR(E19/E18),"",(E19/E18*100))</f>
        <v/>
      </c>
      <c r="F20" s="375" t="s">
        <v>570</v>
      </c>
    </row>
    <row r="21" spans="2:7" ht="39.950000000000003" customHeight="1">
      <c r="B21" s="2512" t="s">
        <v>1235</v>
      </c>
      <c r="C21" s="2513"/>
      <c r="D21" s="2514"/>
      <c r="E21" s="376"/>
      <c r="F21" s="375" t="s">
        <v>570</v>
      </c>
    </row>
    <row r="22" spans="2:7">
      <c r="C22" s="378"/>
      <c r="D22" s="378"/>
      <c r="E22" s="379"/>
      <c r="F22" s="380"/>
    </row>
    <row r="23" spans="2:7" s="369" customFormat="1" ht="15" customHeight="1">
      <c r="B23" s="378" t="s">
        <v>1240</v>
      </c>
      <c r="C23" s="381"/>
      <c r="D23" s="381"/>
      <c r="E23" s="381"/>
      <c r="F23" s="381"/>
      <c r="G23" s="382"/>
    </row>
    <row r="24" spans="2:7" ht="17.25" customHeight="1">
      <c r="B24" s="383" t="s">
        <v>1241</v>
      </c>
    </row>
    <row r="25" spans="2:7" ht="29.25" customHeight="1">
      <c r="B25" s="2510" t="s">
        <v>1242</v>
      </c>
      <c r="C25" s="2510"/>
      <c r="D25" s="2510"/>
      <c r="E25" s="2510"/>
      <c r="F25" s="2510"/>
    </row>
    <row r="26" spans="2:7" ht="18.75">
      <c r="B26" s="384"/>
    </row>
    <row r="27" spans="2:7">
      <c r="B27" s="385"/>
    </row>
    <row r="28" spans="2:7">
      <c r="B28" s="382"/>
    </row>
  </sheetData>
  <mergeCells count="19">
    <mergeCell ref="B14:D14"/>
    <mergeCell ref="B2:C2"/>
    <mergeCell ref="E2:F2"/>
    <mergeCell ref="B4:F4"/>
    <mergeCell ref="C5:F5"/>
    <mergeCell ref="D6:F6"/>
    <mergeCell ref="D7:F7"/>
    <mergeCell ref="B9:F9"/>
    <mergeCell ref="B10:D10"/>
    <mergeCell ref="B11:D11"/>
    <mergeCell ref="B12:D12"/>
    <mergeCell ref="B13:D13"/>
    <mergeCell ref="B25:F25"/>
    <mergeCell ref="B16:F16"/>
    <mergeCell ref="B17:D17"/>
    <mergeCell ref="B18:D18"/>
    <mergeCell ref="B19:D19"/>
    <mergeCell ref="B20:D20"/>
    <mergeCell ref="B21:D21"/>
  </mergeCells>
  <phoneticPr fontId="1"/>
  <dataValidations count="2">
    <dataValidation imeMode="hiragana" allowBlank="1" showInputMessage="1" showErrorMessage="1" sqref="D6:F6 IZ6:JB6 SV6:SX6 ACR6:ACT6 AMN6:AMP6 AWJ6:AWL6 BGF6:BGH6 BQB6:BQD6 BZX6:BZZ6 CJT6:CJV6 CTP6:CTR6 DDL6:DDN6 DNH6:DNJ6 DXD6:DXF6 EGZ6:EHB6 EQV6:EQX6 FAR6:FAT6 FKN6:FKP6 FUJ6:FUL6 GEF6:GEH6 GOB6:GOD6 GXX6:GXZ6 HHT6:HHV6 HRP6:HRR6 IBL6:IBN6 ILH6:ILJ6 IVD6:IVF6 JEZ6:JFB6 JOV6:JOX6 JYR6:JYT6 KIN6:KIP6 KSJ6:KSL6 LCF6:LCH6 LMB6:LMD6 LVX6:LVZ6 MFT6:MFV6 MPP6:MPR6 MZL6:MZN6 NJH6:NJJ6 NTD6:NTF6 OCZ6:ODB6 OMV6:OMX6 OWR6:OWT6 PGN6:PGP6 PQJ6:PQL6 QAF6:QAH6 QKB6:QKD6 QTX6:QTZ6 RDT6:RDV6 RNP6:RNR6 RXL6:RXN6 SHH6:SHJ6 SRD6:SRF6 TAZ6:TBB6 TKV6:TKX6 TUR6:TUT6 UEN6:UEP6 UOJ6:UOL6 UYF6:UYH6 VIB6:VID6 VRX6:VRZ6 WBT6:WBV6 WLP6:WLR6 WVL6:WVN6 D65542:F65542 IZ65542:JB65542 SV65542:SX65542 ACR65542:ACT65542 AMN65542:AMP65542 AWJ65542:AWL65542 BGF65542:BGH65542 BQB65542:BQD65542 BZX65542:BZZ65542 CJT65542:CJV65542 CTP65542:CTR65542 DDL65542:DDN65542 DNH65542:DNJ65542 DXD65542:DXF65542 EGZ65542:EHB65542 EQV65542:EQX65542 FAR65542:FAT65542 FKN65542:FKP65542 FUJ65542:FUL65542 GEF65542:GEH65542 GOB65542:GOD65542 GXX65542:GXZ65542 HHT65542:HHV65542 HRP65542:HRR65542 IBL65542:IBN65542 ILH65542:ILJ65542 IVD65542:IVF65542 JEZ65542:JFB65542 JOV65542:JOX65542 JYR65542:JYT65542 KIN65542:KIP65542 KSJ65542:KSL65542 LCF65542:LCH65542 LMB65542:LMD65542 LVX65542:LVZ65542 MFT65542:MFV65542 MPP65542:MPR65542 MZL65542:MZN65542 NJH65542:NJJ65542 NTD65542:NTF65542 OCZ65542:ODB65542 OMV65542:OMX65542 OWR65542:OWT65542 PGN65542:PGP65542 PQJ65542:PQL65542 QAF65542:QAH65542 QKB65542:QKD65542 QTX65542:QTZ65542 RDT65542:RDV65542 RNP65542:RNR65542 RXL65542:RXN65542 SHH65542:SHJ65542 SRD65542:SRF65542 TAZ65542:TBB65542 TKV65542:TKX65542 TUR65542:TUT65542 UEN65542:UEP65542 UOJ65542:UOL65542 UYF65542:UYH65542 VIB65542:VID65542 VRX65542:VRZ65542 WBT65542:WBV65542 WLP65542:WLR65542 WVL65542:WVN65542 D131078:F131078 IZ131078:JB131078 SV131078:SX131078 ACR131078:ACT131078 AMN131078:AMP131078 AWJ131078:AWL131078 BGF131078:BGH131078 BQB131078:BQD131078 BZX131078:BZZ131078 CJT131078:CJV131078 CTP131078:CTR131078 DDL131078:DDN131078 DNH131078:DNJ131078 DXD131078:DXF131078 EGZ131078:EHB131078 EQV131078:EQX131078 FAR131078:FAT131078 FKN131078:FKP131078 FUJ131078:FUL131078 GEF131078:GEH131078 GOB131078:GOD131078 GXX131078:GXZ131078 HHT131078:HHV131078 HRP131078:HRR131078 IBL131078:IBN131078 ILH131078:ILJ131078 IVD131078:IVF131078 JEZ131078:JFB131078 JOV131078:JOX131078 JYR131078:JYT131078 KIN131078:KIP131078 KSJ131078:KSL131078 LCF131078:LCH131078 LMB131078:LMD131078 LVX131078:LVZ131078 MFT131078:MFV131078 MPP131078:MPR131078 MZL131078:MZN131078 NJH131078:NJJ131078 NTD131078:NTF131078 OCZ131078:ODB131078 OMV131078:OMX131078 OWR131078:OWT131078 PGN131078:PGP131078 PQJ131078:PQL131078 QAF131078:QAH131078 QKB131078:QKD131078 QTX131078:QTZ131078 RDT131078:RDV131078 RNP131078:RNR131078 RXL131078:RXN131078 SHH131078:SHJ131078 SRD131078:SRF131078 TAZ131078:TBB131078 TKV131078:TKX131078 TUR131078:TUT131078 UEN131078:UEP131078 UOJ131078:UOL131078 UYF131078:UYH131078 VIB131078:VID131078 VRX131078:VRZ131078 WBT131078:WBV131078 WLP131078:WLR131078 WVL131078:WVN131078 D196614:F196614 IZ196614:JB196614 SV196614:SX196614 ACR196614:ACT196614 AMN196614:AMP196614 AWJ196614:AWL196614 BGF196614:BGH196614 BQB196614:BQD196614 BZX196614:BZZ196614 CJT196614:CJV196614 CTP196614:CTR196614 DDL196614:DDN196614 DNH196614:DNJ196614 DXD196614:DXF196614 EGZ196614:EHB196614 EQV196614:EQX196614 FAR196614:FAT196614 FKN196614:FKP196614 FUJ196614:FUL196614 GEF196614:GEH196614 GOB196614:GOD196614 GXX196614:GXZ196614 HHT196614:HHV196614 HRP196614:HRR196614 IBL196614:IBN196614 ILH196614:ILJ196614 IVD196614:IVF196614 JEZ196614:JFB196614 JOV196614:JOX196614 JYR196614:JYT196614 KIN196614:KIP196614 KSJ196614:KSL196614 LCF196614:LCH196614 LMB196614:LMD196614 LVX196614:LVZ196614 MFT196614:MFV196614 MPP196614:MPR196614 MZL196614:MZN196614 NJH196614:NJJ196614 NTD196614:NTF196614 OCZ196614:ODB196614 OMV196614:OMX196614 OWR196614:OWT196614 PGN196614:PGP196614 PQJ196614:PQL196614 QAF196614:QAH196614 QKB196614:QKD196614 QTX196614:QTZ196614 RDT196614:RDV196614 RNP196614:RNR196614 RXL196614:RXN196614 SHH196614:SHJ196614 SRD196614:SRF196614 TAZ196614:TBB196614 TKV196614:TKX196614 TUR196614:TUT196614 UEN196614:UEP196614 UOJ196614:UOL196614 UYF196614:UYH196614 VIB196614:VID196614 VRX196614:VRZ196614 WBT196614:WBV196614 WLP196614:WLR196614 WVL196614:WVN196614 D262150:F262150 IZ262150:JB262150 SV262150:SX262150 ACR262150:ACT262150 AMN262150:AMP262150 AWJ262150:AWL262150 BGF262150:BGH262150 BQB262150:BQD262150 BZX262150:BZZ262150 CJT262150:CJV262150 CTP262150:CTR262150 DDL262150:DDN262150 DNH262150:DNJ262150 DXD262150:DXF262150 EGZ262150:EHB262150 EQV262150:EQX262150 FAR262150:FAT262150 FKN262150:FKP262150 FUJ262150:FUL262150 GEF262150:GEH262150 GOB262150:GOD262150 GXX262150:GXZ262150 HHT262150:HHV262150 HRP262150:HRR262150 IBL262150:IBN262150 ILH262150:ILJ262150 IVD262150:IVF262150 JEZ262150:JFB262150 JOV262150:JOX262150 JYR262150:JYT262150 KIN262150:KIP262150 KSJ262150:KSL262150 LCF262150:LCH262150 LMB262150:LMD262150 LVX262150:LVZ262150 MFT262150:MFV262150 MPP262150:MPR262150 MZL262150:MZN262150 NJH262150:NJJ262150 NTD262150:NTF262150 OCZ262150:ODB262150 OMV262150:OMX262150 OWR262150:OWT262150 PGN262150:PGP262150 PQJ262150:PQL262150 QAF262150:QAH262150 QKB262150:QKD262150 QTX262150:QTZ262150 RDT262150:RDV262150 RNP262150:RNR262150 RXL262150:RXN262150 SHH262150:SHJ262150 SRD262150:SRF262150 TAZ262150:TBB262150 TKV262150:TKX262150 TUR262150:TUT262150 UEN262150:UEP262150 UOJ262150:UOL262150 UYF262150:UYH262150 VIB262150:VID262150 VRX262150:VRZ262150 WBT262150:WBV262150 WLP262150:WLR262150 WVL262150:WVN262150 D327686:F327686 IZ327686:JB327686 SV327686:SX327686 ACR327686:ACT327686 AMN327686:AMP327686 AWJ327686:AWL327686 BGF327686:BGH327686 BQB327686:BQD327686 BZX327686:BZZ327686 CJT327686:CJV327686 CTP327686:CTR327686 DDL327686:DDN327686 DNH327686:DNJ327686 DXD327686:DXF327686 EGZ327686:EHB327686 EQV327686:EQX327686 FAR327686:FAT327686 FKN327686:FKP327686 FUJ327686:FUL327686 GEF327686:GEH327686 GOB327686:GOD327686 GXX327686:GXZ327686 HHT327686:HHV327686 HRP327686:HRR327686 IBL327686:IBN327686 ILH327686:ILJ327686 IVD327686:IVF327686 JEZ327686:JFB327686 JOV327686:JOX327686 JYR327686:JYT327686 KIN327686:KIP327686 KSJ327686:KSL327686 LCF327686:LCH327686 LMB327686:LMD327686 LVX327686:LVZ327686 MFT327686:MFV327686 MPP327686:MPR327686 MZL327686:MZN327686 NJH327686:NJJ327686 NTD327686:NTF327686 OCZ327686:ODB327686 OMV327686:OMX327686 OWR327686:OWT327686 PGN327686:PGP327686 PQJ327686:PQL327686 QAF327686:QAH327686 QKB327686:QKD327686 QTX327686:QTZ327686 RDT327686:RDV327686 RNP327686:RNR327686 RXL327686:RXN327686 SHH327686:SHJ327686 SRD327686:SRF327686 TAZ327686:TBB327686 TKV327686:TKX327686 TUR327686:TUT327686 UEN327686:UEP327686 UOJ327686:UOL327686 UYF327686:UYH327686 VIB327686:VID327686 VRX327686:VRZ327686 WBT327686:WBV327686 WLP327686:WLR327686 WVL327686:WVN327686 D393222:F393222 IZ393222:JB393222 SV393222:SX393222 ACR393222:ACT393222 AMN393222:AMP393222 AWJ393222:AWL393222 BGF393222:BGH393222 BQB393222:BQD393222 BZX393222:BZZ393222 CJT393222:CJV393222 CTP393222:CTR393222 DDL393222:DDN393222 DNH393222:DNJ393222 DXD393222:DXF393222 EGZ393222:EHB393222 EQV393222:EQX393222 FAR393222:FAT393222 FKN393222:FKP393222 FUJ393222:FUL393222 GEF393222:GEH393222 GOB393222:GOD393222 GXX393222:GXZ393222 HHT393222:HHV393222 HRP393222:HRR393222 IBL393222:IBN393222 ILH393222:ILJ393222 IVD393222:IVF393222 JEZ393222:JFB393222 JOV393222:JOX393222 JYR393222:JYT393222 KIN393222:KIP393222 KSJ393222:KSL393222 LCF393222:LCH393222 LMB393222:LMD393222 LVX393222:LVZ393222 MFT393222:MFV393222 MPP393222:MPR393222 MZL393222:MZN393222 NJH393222:NJJ393222 NTD393222:NTF393222 OCZ393222:ODB393222 OMV393222:OMX393222 OWR393222:OWT393222 PGN393222:PGP393222 PQJ393222:PQL393222 QAF393222:QAH393222 QKB393222:QKD393222 QTX393222:QTZ393222 RDT393222:RDV393222 RNP393222:RNR393222 RXL393222:RXN393222 SHH393222:SHJ393222 SRD393222:SRF393222 TAZ393222:TBB393222 TKV393222:TKX393222 TUR393222:TUT393222 UEN393222:UEP393222 UOJ393222:UOL393222 UYF393222:UYH393222 VIB393222:VID393222 VRX393222:VRZ393222 WBT393222:WBV393222 WLP393222:WLR393222 WVL393222:WVN393222 D458758:F458758 IZ458758:JB458758 SV458758:SX458758 ACR458758:ACT458758 AMN458758:AMP458758 AWJ458758:AWL458758 BGF458758:BGH458758 BQB458758:BQD458758 BZX458758:BZZ458758 CJT458758:CJV458758 CTP458758:CTR458758 DDL458758:DDN458758 DNH458758:DNJ458758 DXD458758:DXF458758 EGZ458758:EHB458758 EQV458758:EQX458758 FAR458758:FAT458758 FKN458758:FKP458758 FUJ458758:FUL458758 GEF458758:GEH458758 GOB458758:GOD458758 GXX458758:GXZ458758 HHT458758:HHV458758 HRP458758:HRR458758 IBL458758:IBN458758 ILH458758:ILJ458758 IVD458758:IVF458758 JEZ458758:JFB458758 JOV458758:JOX458758 JYR458758:JYT458758 KIN458758:KIP458758 KSJ458758:KSL458758 LCF458758:LCH458758 LMB458758:LMD458758 LVX458758:LVZ458758 MFT458758:MFV458758 MPP458758:MPR458758 MZL458758:MZN458758 NJH458758:NJJ458758 NTD458758:NTF458758 OCZ458758:ODB458758 OMV458758:OMX458758 OWR458758:OWT458758 PGN458758:PGP458758 PQJ458758:PQL458758 QAF458758:QAH458758 QKB458758:QKD458758 QTX458758:QTZ458758 RDT458758:RDV458758 RNP458758:RNR458758 RXL458758:RXN458758 SHH458758:SHJ458758 SRD458758:SRF458758 TAZ458758:TBB458758 TKV458758:TKX458758 TUR458758:TUT458758 UEN458758:UEP458758 UOJ458758:UOL458758 UYF458758:UYH458758 VIB458758:VID458758 VRX458758:VRZ458758 WBT458758:WBV458758 WLP458758:WLR458758 WVL458758:WVN458758 D524294:F524294 IZ524294:JB524294 SV524294:SX524294 ACR524294:ACT524294 AMN524294:AMP524294 AWJ524294:AWL524294 BGF524294:BGH524294 BQB524294:BQD524294 BZX524294:BZZ524294 CJT524294:CJV524294 CTP524294:CTR524294 DDL524294:DDN524294 DNH524294:DNJ524294 DXD524294:DXF524294 EGZ524294:EHB524294 EQV524294:EQX524294 FAR524294:FAT524294 FKN524294:FKP524294 FUJ524294:FUL524294 GEF524294:GEH524294 GOB524294:GOD524294 GXX524294:GXZ524294 HHT524294:HHV524294 HRP524294:HRR524294 IBL524294:IBN524294 ILH524294:ILJ524294 IVD524294:IVF524294 JEZ524294:JFB524294 JOV524294:JOX524294 JYR524294:JYT524294 KIN524294:KIP524294 KSJ524294:KSL524294 LCF524294:LCH524294 LMB524294:LMD524294 LVX524294:LVZ524294 MFT524294:MFV524294 MPP524294:MPR524294 MZL524294:MZN524294 NJH524294:NJJ524294 NTD524294:NTF524294 OCZ524294:ODB524294 OMV524294:OMX524294 OWR524294:OWT524294 PGN524294:PGP524294 PQJ524294:PQL524294 QAF524294:QAH524294 QKB524294:QKD524294 QTX524294:QTZ524294 RDT524294:RDV524294 RNP524294:RNR524294 RXL524294:RXN524294 SHH524294:SHJ524294 SRD524294:SRF524294 TAZ524294:TBB524294 TKV524294:TKX524294 TUR524294:TUT524294 UEN524294:UEP524294 UOJ524294:UOL524294 UYF524294:UYH524294 VIB524294:VID524294 VRX524294:VRZ524294 WBT524294:WBV524294 WLP524294:WLR524294 WVL524294:WVN524294 D589830:F589830 IZ589830:JB589830 SV589830:SX589830 ACR589830:ACT589830 AMN589830:AMP589830 AWJ589830:AWL589830 BGF589830:BGH589830 BQB589830:BQD589830 BZX589830:BZZ589830 CJT589830:CJV589830 CTP589830:CTR589830 DDL589830:DDN589830 DNH589830:DNJ589830 DXD589830:DXF589830 EGZ589830:EHB589830 EQV589830:EQX589830 FAR589830:FAT589830 FKN589830:FKP589830 FUJ589830:FUL589830 GEF589830:GEH589830 GOB589830:GOD589830 GXX589830:GXZ589830 HHT589830:HHV589830 HRP589830:HRR589830 IBL589830:IBN589830 ILH589830:ILJ589830 IVD589830:IVF589830 JEZ589830:JFB589830 JOV589830:JOX589830 JYR589830:JYT589830 KIN589830:KIP589830 KSJ589830:KSL589830 LCF589830:LCH589830 LMB589830:LMD589830 LVX589830:LVZ589830 MFT589830:MFV589830 MPP589830:MPR589830 MZL589830:MZN589830 NJH589830:NJJ589830 NTD589830:NTF589830 OCZ589830:ODB589830 OMV589830:OMX589830 OWR589830:OWT589830 PGN589830:PGP589830 PQJ589830:PQL589830 QAF589830:QAH589830 QKB589830:QKD589830 QTX589830:QTZ589830 RDT589830:RDV589830 RNP589830:RNR589830 RXL589830:RXN589830 SHH589830:SHJ589830 SRD589830:SRF589830 TAZ589830:TBB589830 TKV589830:TKX589830 TUR589830:TUT589830 UEN589830:UEP589830 UOJ589830:UOL589830 UYF589830:UYH589830 VIB589830:VID589830 VRX589830:VRZ589830 WBT589830:WBV589830 WLP589830:WLR589830 WVL589830:WVN589830 D655366:F655366 IZ655366:JB655366 SV655366:SX655366 ACR655366:ACT655366 AMN655366:AMP655366 AWJ655366:AWL655366 BGF655366:BGH655366 BQB655366:BQD655366 BZX655366:BZZ655366 CJT655366:CJV655366 CTP655366:CTR655366 DDL655366:DDN655366 DNH655366:DNJ655366 DXD655366:DXF655366 EGZ655366:EHB655366 EQV655366:EQX655366 FAR655366:FAT655366 FKN655366:FKP655366 FUJ655366:FUL655366 GEF655366:GEH655366 GOB655366:GOD655366 GXX655366:GXZ655366 HHT655366:HHV655366 HRP655366:HRR655366 IBL655366:IBN655366 ILH655366:ILJ655366 IVD655366:IVF655366 JEZ655366:JFB655366 JOV655366:JOX655366 JYR655366:JYT655366 KIN655366:KIP655366 KSJ655366:KSL655366 LCF655366:LCH655366 LMB655366:LMD655366 LVX655366:LVZ655366 MFT655366:MFV655366 MPP655366:MPR655366 MZL655366:MZN655366 NJH655366:NJJ655366 NTD655366:NTF655366 OCZ655366:ODB655366 OMV655366:OMX655366 OWR655366:OWT655366 PGN655366:PGP655366 PQJ655366:PQL655366 QAF655366:QAH655366 QKB655366:QKD655366 QTX655366:QTZ655366 RDT655366:RDV655366 RNP655366:RNR655366 RXL655366:RXN655366 SHH655366:SHJ655366 SRD655366:SRF655366 TAZ655366:TBB655366 TKV655366:TKX655366 TUR655366:TUT655366 UEN655366:UEP655366 UOJ655366:UOL655366 UYF655366:UYH655366 VIB655366:VID655366 VRX655366:VRZ655366 WBT655366:WBV655366 WLP655366:WLR655366 WVL655366:WVN655366 D720902:F720902 IZ720902:JB720902 SV720902:SX720902 ACR720902:ACT720902 AMN720902:AMP720902 AWJ720902:AWL720902 BGF720902:BGH720902 BQB720902:BQD720902 BZX720902:BZZ720902 CJT720902:CJV720902 CTP720902:CTR720902 DDL720902:DDN720902 DNH720902:DNJ720902 DXD720902:DXF720902 EGZ720902:EHB720902 EQV720902:EQX720902 FAR720902:FAT720902 FKN720902:FKP720902 FUJ720902:FUL720902 GEF720902:GEH720902 GOB720902:GOD720902 GXX720902:GXZ720902 HHT720902:HHV720902 HRP720902:HRR720902 IBL720902:IBN720902 ILH720902:ILJ720902 IVD720902:IVF720902 JEZ720902:JFB720902 JOV720902:JOX720902 JYR720902:JYT720902 KIN720902:KIP720902 KSJ720902:KSL720902 LCF720902:LCH720902 LMB720902:LMD720902 LVX720902:LVZ720902 MFT720902:MFV720902 MPP720902:MPR720902 MZL720902:MZN720902 NJH720902:NJJ720902 NTD720902:NTF720902 OCZ720902:ODB720902 OMV720902:OMX720902 OWR720902:OWT720902 PGN720902:PGP720902 PQJ720902:PQL720902 QAF720902:QAH720902 QKB720902:QKD720902 QTX720902:QTZ720902 RDT720902:RDV720902 RNP720902:RNR720902 RXL720902:RXN720902 SHH720902:SHJ720902 SRD720902:SRF720902 TAZ720902:TBB720902 TKV720902:TKX720902 TUR720902:TUT720902 UEN720902:UEP720902 UOJ720902:UOL720902 UYF720902:UYH720902 VIB720902:VID720902 VRX720902:VRZ720902 WBT720902:WBV720902 WLP720902:WLR720902 WVL720902:WVN720902 D786438:F786438 IZ786438:JB786438 SV786438:SX786438 ACR786438:ACT786438 AMN786438:AMP786438 AWJ786438:AWL786438 BGF786438:BGH786438 BQB786438:BQD786438 BZX786438:BZZ786438 CJT786438:CJV786438 CTP786438:CTR786438 DDL786438:DDN786438 DNH786438:DNJ786438 DXD786438:DXF786438 EGZ786438:EHB786438 EQV786438:EQX786438 FAR786438:FAT786438 FKN786438:FKP786438 FUJ786438:FUL786438 GEF786438:GEH786438 GOB786438:GOD786438 GXX786438:GXZ786438 HHT786438:HHV786438 HRP786438:HRR786438 IBL786438:IBN786438 ILH786438:ILJ786438 IVD786438:IVF786438 JEZ786438:JFB786438 JOV786438:JOX786438 JYR786438:JYT786438 KIN786438:KIP786438 KSJ786438:KSL786438 LCF786438:LCH786438 LMB786438:LMD786438 LVX786438:LVZ786438 MFT786438:MFV786438 MPP786438:MPR786438 MZL786438:MZN786438 NJH786438:NJJ786438 NTD786438:NTF786438 OCZ786438:ODB786438 OMV786438:OMX786438 OWR786438:OWT786438 PGN786438:PGP786438 PQJ786438:PQL786438 QAF786438:QAH786438 QKB786438:QKD786438 QTX786438:QTZ786438 RDT786438:RDV786438 RNP786438:RNR786438 RXL786438:RXN786438 SHH786438:SHJ786438 SRD786438:SRF786438 TAZ786438:TBB786438 TKV786438:TKX786438 TUR786438:TUT786438 UEN786438:UEP786438 UOJ786438:UOL786438 UYF786438:UYH786438 VIB786438:VID786438 VRX786438:VRZ786438 WBT786438:WBV786438 WLP786438:WLR786438 WVL786438:WVN786438 D851974:F851974 IZ851974:JB851974 SV851974:SX851974 ACR851974:ACT851974 AMN851974:AMP851974 AWJ851974:AWL851974 BGF851974:BGH851974 BQB851974:BQD851974 BZX851974:BZZ851974 CJT851974:CJV851974 CTP851974:CTR851974 DDL851974:DDN851974 DNH851974:DNJ851974 DXD851974:DXF851974 EGZ851974:EHB851974 EQV851974:EQX851974 FAR851974:FAT851974 FKN851974:FKP851974 FUJ851974:FUL851974 GEF851974:GEH851974 GOB851974:GOD851974 GXX851974:GXZ851974 HHT851974:HHV851974 HRP851974:HRR851974 IBL851974:IBN851974 ILH851974:ILJ851974 IVD851974:IVF851974 JEZ851974:JFB851974 JOV851974:JOX851974 JYR851974:JYT851974 KIN851974:KIP851974 KSJ851974:KSL851974 LCF851974:LCH851974 LMB851974:LMD851974 LVX851974:LVZ851974 MFT851974:MFV851974 MPP851974:MPR851974 MZL851974:MZN851974 NJH851974:NJJ851974 NTD851974:NTF851974 OCZ851974:ODB851974 OMV851974:OMX851974 OWR851974:OWT851974 PGN851974:PGP851974 PQJ851974:PQL851974 QAF851974:QAH851974 QKB851974:QKD851974 QTX851974:QTZ851974 RDT851974:RDV851974 RNP851974:RNR851974 RXL851974:RXN851974 SHH851974:SHJ851974 SRD851974:SRF851974 TAZ851974:TBB851974 TKV851974:TKX851974 TUR851974:TUT851974 UEN851974:UEP851974 UOJ851974:UOL851974 UYF851974:UYH851974 VIB851974:VID851974 VRX851974:VRZ851974 WBT851974:WBV851974 WLP851974:WLR851974 WVL851974:WVN851974 D917510:F917510 IZ917510:JB917510 SV917510:SX917510 ACR917510:ACT917510 AMN917510:AMP917510 AWJ917510:AWL917510 BGF917510:BGH917510 BQB917510:BQD917510 BZX917510:BZZ917510 CJT917510:CJV917510 CTP917510:CTR917510 DDL917510:DDN917510 DNH917510:DNJ917510 DXD917510:DXF917510 EGZ917510:EHB917510 EQV917510:EQX917510 FAR917510:FAT917510 FKN917510:FKP917510 FUJ917510:FUL917510 GEF917510:GEH917510 GOB917510:GOD917510 GXX917510:GXZ917510 HHT917510:HHV917510 HRP917510:HRR917510 IBL917510:IBN917510 ILH917510:ILJ917510 IVD917510:IVF917510 JEZ917510:JFB917510 JOV917510:JOX917510 JYR917510:JYT917510 KIN917510:KIP917510 KSJ917510:KSL917510 LCF917510:LCH917510 LMB917510:LMD917510 LVX917510:LVZ917510 MFT917510:MFV917510 MPP917510:MPR917510 MZL917510:MZN917510 NJH917510:NJJ917510 NTD917510:NTF917510 OCZ917510:ODB917510 OMV917510:OMX917510 OWR917510:OWT917510 PGN917510:PGP917510 PQJ917510:PQL917510 QAF917510:QAH917510 QKB917510:QKD917510 QTX917510:QTZ917510 RDT917510:RDV917510 RNP917510:RNR917510 RXL917510:RXN917510 SHH917510:SHJ917510 SRD917510:SRF917510 TAZ917510:TBB917510 TKV917510:TKX917510 TUR917510:TUT917510 UEN917510:UEP917510 UOJ917510:UOL917510 UYF917510:UYH917510 VIB917510:VID917510 VRX917510:VRZ917510 WBT917510:WBV917510 WLP917510:WLR917510 WVL917510:WVN917510 D983046:F983046 IZ983046:JB983046 SV983046:SX983046 ACR983046:ACT983046 AMN983046:AMP983046 AWJ983046:AWL983046 BGF983046:BGH983046 BQB983046:BQD983046 BZX983046:BZZ983046 CJT983046:CJV983046 CTP983046:CTR983046 DDL983046:DDN983046 DNH983046:DNJ983046 DXD983046:DXF983046 EGZ983046:EHB983046 EQV983046:EQX983046 FAR983046:FAT983046 FKN983046:FKP983046 FUJ983046:FUL983046 GEF983046:GEH983046 GOB983046:GOD983046 GXX983046:GXZ983046 HHT983046:HHV983046 HRP983046:HRR983046 IBL983046:IBN983046 ILH983046:ILJ983046 IVD983046:IVF983046 JEZ983046:JFB983046 JOV983046:JOX983046 JYR983046:JYT983046 KIN983046:KIP983046 KSJ983046:KSL983046 LCF983046:LCH983046 LMB983046:LMD983046 LVX983046:LVZ983046 MFT983046:MFV983046 MPP983046:MPR983046 MZL983046:MZN983046 NJH983046:NJJ983046 NTD983046:NTF983046 OCZ983046:ODB983046 OMV983046:OMX983046 OWR983046:OWT983046 PGN983046:PGP983046 PQJ983046:PQL983046 QAF983046:QAH983046 QKB983046:QKD983046 QTX983046:QTZ983046 RDT983046:RDV983046 RNP983046:RNR983046 RXL983046:RXN983046 SHH983046:SHJ983046 SRD983046:SRF983046 TAZ983046:TBB983046 TKV983046:TKX983046 TUR983046:TUT983046 UEN983046:UEP983046 UOJ983046:UOL983046 UYF983046:UYH983046 VIB983046:VID983046 VRX983046:VRZ983046 WBT983046:WBV983046 WLP983046:WLR983046 WVL983046:WVN983046" xr:uid="{00000000-0002-0000-3100-000000000000}"/>
    <dataValidation imeMode="off" allowBlank="1" showInputMessage="1" showErrorMessage="1" sqref="E65546:E65551 JA65546:JA65551 SW65546:SW65551 ACS65546:ACS65551 AMO65546:AMO65551 AWK65546:AWK65551 BGG65546:BGG65551 BQC65546:BQC65551 BZY65546:BZY65551 CJU65546:CJU65551 CTQ65546:CTQ65551 DDM65546:DDM65551 DNI65546:DNI65551 DXE65546:DXE65551 EHA65546:EHA65551 EQW65546:EQW65551 FAS65546:FAS65551 FKO65546:FKO65551 FUK65546:FUK65551 GEG65546:GEG65551 GOC65546:GOC65551 GXY65546:GXY65551 HHU65546:HHU65551 HRQ65546:HRQ65551 IBM65546:IBM65551 ILI65546:ILI65551 IVE65546:IVE65551 JFA65546:JFA65551 JOW65546:JOW65551 JYS65546:JYS65551 KIO65546:KIO65551 KSK65546:KSK65551 LCG65546:LCG65551 LMC65546:LMC65551 LVY65546:LVY65551 MFU65546:MFU65551 MPQ65546:MPQ65551 MZM65546:MZM65551 NJI65546:NJI65551 NTE65546:NTE65551 ODA65546:ODA65551 OMW65546:OMW65551 OWS65546:OWS65551 PGO65546:PGO65551 PQK65546:PQK65551 QAG65546:QAG65551 QKC65546:QKC65551 QTY65546:QTY65551 RDU65546:RDU65551 RNQ65546:RNQ65551 RXM65546:RXM65551 SHI65546:SHI65551 SRE65546:SRE65551 TBA65546:TBA65551 TKW65546:TKW65551 TUS65546:TUS65551 UEO65546:UEO65551 UOK65546:UOK65551 UYG65546:UYG65551 VIC65546:VIC65551 VRY65546:VRY65551 WBU65546:WBU65551 WLQ65546:WLQ65551 WVM65546:WVM65551 E131082:E131087 JA131082:JA131087 SW131082:SW131087 ACS131082:ACS131087 AMO131082:AMO131087 AWK131082:AWK131087 BGG131082:BGG131087 BQC131082:BQC131087 BZY131082:BZY131087 CJU131082:CJU131087 CTQ131082:CTQ131087 DDM131082:DDM131087 DNI131082:DNI131087 DXE131082:DXE131087 EHA131082:EHA131087 EQW131082:EQW131087 FAS131082:FAS131087 FKO131082:FKO131087 FUK131082:FUK131087 GEG131082:GEG131087 GOC131082:GOC131087 GXY131082:GXY131087 HHU131082:HHU131087 HRQ131082:HRQ131087 IBM131082:IBM131087 ILI131082:ILI131087 IVE131082:IVE131087 JFA131082:JFA131087 JOW131082:JOW131087 JYS131082:JYS131087 KIO131082:KIO131087 KSK131082:KSK131087 LCG131082:LCG131087 LMC131082:LMC131087 LVY131082:LVY131087 MFU131082:MFU131087 MPQ131082:MPQ131087 MZM131082:MZM131087 NJI131082:NJI131087 NTE131082:NTE131087 ODA131082:ODA131087 OMW131082:OMW131087 OWS131082:OWS131087 PGO131082:PGO131087 PQK131082:PQK131087 QAG131082:QAG131087 QKC131082:QKC131087 QTY131082:QTY131087 RDU131082:RDU131087 RNQ131082:RNQ131087 RXM131082:RXM131087 SHI131082:SHI131087 SRE131082:SRE131087 TBA131082:TBA131087 TKW131082:TKW131087 TUS131082:TUS131087 UEO131082:UEO131087 UOK131082:UOK131087 UYG131082:UYG131087 VIC131082:VIC131087 VRY131082:VRY131087 WBU131082:WBU131087 WLQ131082:WLQ131087 WVM131082:WVM131087 E196618:E196623 JA196618:JA196623 SW196618:SW196623 ACS196618:ACS196623 AMO196618:AMO196623 AWK196618:AWK196623 BGG196618:BGG196623 BQC196618:BQC196623 BZY196618:BZY196623 CJU196618:CJU196623 CTQ196618:CTQ196623 DDM196618:DDM196623 DNI196618:DNI196623 DXE196618:DXE196623 EHA196618:EHA196623 EQW196618:EQW196623 FAS196618:FAS196623 FKO196618:FKO196623 FUK196618:FUK196623 GEG196618:GEG196623 GOC196618:GOC196623 GXY196618:GXY196623 HHU196618:HHU196623 HRQ196618:HRQ196623 IBM196618:IBM196623 ILI196618:ILI196623 IVE196618:IVE196623 JFA196618:JFA196623 JOW196618:JOW196623 JYS196618:JYS196623 KIO196618:KIO196623 KSK196618:KSK196623 LCG196618:LCG196623 LMC196618:LMC196623 LVY196618:LVY196623 MFU196618:MFU196623 MPQ196618:MPQ196623 MZM196618:MZM196623 NJI196618:NJI196623 NTE196618:NTE196623 ODA196618:ODA196623 OMW196618:OMW196623 OWS196618:OWS196623 PGO196618:PGO196623 PQK196618:PQK196623 QAG196618:QAG196623 QKC196618:QKC196623 QTY196618:QTY196623 RDU196618:RDU196623 RNQ196618:RNQ196623 RXM196618:RXM196623 SHI196618:SHI196623 SRE196618:SRE196623 TBA196618:TBA196623 TKW196618:TKW196623 TUS196618:TUS196623 UEO196618:UEO196623 UOK196618:UOK196623 UYG196618:UYG196623 VIC196618:VIC196623 VRY196618:VRY196623 WBU196618:WBU196623 WLQ196618:WLQ196623 WVM196618:WVM196623 E262154:E262159 JA262154:JA262159 SW262154:SW262159 ACS262154:ACS262159 AMO262154:AMO262159 AWK262154:AWK262159 BGG262154:BGG262159 BQC262154:BQC262159 BZY262154:BZY262159 CJU262154:CJU262159 CTQ262154:CTQ262159 DDM262154:DDM262159 DNI262154:DNI262159 DXE262154:DXE262159 EHA262154:EHA262159 EQW262154:EQW262159 FAS262154:FAS262159 FKO262154:FKO262159 FUK262154:FUK262159 GEG262154:GEG262159 GOC262154:GOC262159 GXY262154:GXY262159 HHU262154:HHU262159 HRQ262154:HRQ262159 IBM262154:IBM262159 ILI262154:ILI262159 IVE262154:IVE262159 JFA262154:JFA262159 JOW262154:JOW262159 JYS262154:JYS262159 KIO262154:KIO262159 KSK262154:KSK262159 LCG262154:LCG262159 LMC262154:LMC262159 LVY262154:LVY262159 MFU262154:MFU262159 MPQ262154:MPQ262159 MZM262154:MZM262159 NJI262154:NJI262159 NTE262154:NTE262159 ODA262154:ODA262159 OMW262154:OMW262159 OWS262154:OWS262159 PGO262154:PGO262159 PQK262154:PQK262159 QAG262154:QAG262159 QKC262154:QKC262159 QTY262154:QTY262159 RDU262154:RDU262159 RNQ262154:RNQ262159 RXM262154:RXM262159 SHI262154:SHI262159 SRE262154:SRE262159 TBA262154:TBA262159 TKW262154:TKW262159 TUS262154:TUS262159 UEO262154:UEO262159 UOK262154:UOK262159 UYG262154:UYG262159 VIC262154:VIC262159 VRY262154:VRY262159 WBU262154:WBU262159 WLQ262154:WLQ262159 WVM262154:WVM262159 E327690:E327695 JA327690:JA327695 SW327690:SW327695 ACS327690:ACS327695 AMO327690:AMO327695 AWK327690:AWK327695 BGG327690:BGG327695 BQC327690:BQC327695 BZY327690:BZY327695 CJU327690:CJU327695 CTQ327690:CTQ327695 DDM327690:DDM327695 DNI327690:DNI327695 DXE327690:DXE327695 EHA327690:EHA327695 EQW327690:EQW327695 FAS327690:FAS327695 FKO327690:FKO327695 FUK327690:FUK327695 GEG327690:GEG327695 GOC327690:GOC327695 GXY327690:GXY327695 HHU327690:HHU327695 HRQ327690:HRQ327695 IBM327690:IBM327695 ILI327690:ILI327695 IVE327690:IVE327695 JFA327690:JFA327695 JOW327690:JOW327695 JYS327690:JYS327695 KIO327690:KIO327695 KSK327690:KSK327695 LCG327690:LCG327695 LMC327690:LMC327695 LVY327690:LVY327695 MFU327690:MFU327695 MPQ327690:MPQ327695 MZM327690:MZM327695 NJI327690:NJI327695 NTE327690:NTE327695 ODA327690:ODA327695 OMW327690:OMW327695 OWS327690:OWS327695 PGO327690:PGO327695 PQK327690:PQK327695 QAG327690:QAG327695 QKC327690:QKC327695 QTY327690:QTY327695 RDU327690:RDU327695 RNQ327690:RNQ327695 RXM327690:RXM327695 SHI327690:SHI327695 SRE327690:SRE327695 TBA327690:TBA327695 TKW327690:TKW327695 TUS327690:TUS327695 UEO327690:UEO327695 UOK327690:UOK327695 UYG327690:UYG327695 VIC327690:VIC327695 VRY327690:VRY327695 WBU327690:WBU327695 WLQ327690:WLQ327695 WVM327690:WVM327695 E393226:E393231 JA393226:JA393231 SW393226:SW393231 ACS393226:ACS393231 AMO393226:AMO393231 AWK393226:AWK393231 BGG393226:BGG393231 BQC393226:BQC393231 BZY393226:BZY393231 CJU393226:CJU393231 CTQ393226:CTQ393231 DDM393226:DDM393231 DNI393226:DNI393231 DXE393226:DXE393231 EHA393226:EHA393231 EQW393226:EQW393231 FAS393226:FAS393231 FKO393226:FKO393231 FUK393226:FUK393231 GEG393226:GEG393231 GOC393226:GOC393231 GXY393226:GXY393231 HHU393226:HHU393231 HRQ393226:HRQ393231 IBM393226:IBM393231 ILI393226:ILI393231 IVE393226:IVE393231 JFA393226:JFA393231 JOW393226:JOW393231 JYS393226:JYS393231 KIO393226:KIO393231 KSK393226:KSK393231 LCG393226:LCG393231 LMC393226:LMC393231 LVY393226:LVY393231 MFU393226:MFU393231 MPQ393226:MPQ393231 MZM393226:MZM393231 NJI393226:NJI393231 NTE393226:NTE393231 ODA393226:ODA393231 OMW393226:OMW393231 OWS393226:OWS393231 PGO393226:PGO393231 PQK393226:PQK393231 QAG393226:QAG393231 QKC393226:QKC393231 QTY393226:QTY393231 RDU393226:RDU393231 RNQ393226:RNQ393231 RXM393226:RXM393231 SHI393226:SHI393231 SRE393226:SRE393231 TBA393226:TBA393231 TKW393226:TKW393231 TUS393226:TUS393231 UEO393226:UEO393231 UOK393226:UOK393231 UYG393226:UYG393231 VIC393226:VIC393231 VRY393226:VRY393231 WBU393226:WBU393231 WLQ393226:WLQ393231 WVM393226:WVM393231 E458762:E458767 JA458762:JA458767 SW458762:SW458767 ACS458762:ACS458767 AMO458762:AMO458767 AWK458762:AWK458767 BGG458762:BGG458767 BQC458762:BQC458767 BZY458762:BZY458767 CJU458762:CJU458767 CTQ458762:CTQ458767 DDM458762:DDM458767 DNI458762:DNI458767 DXE458762:DXE458767 EHA458762:EHA458767 EQW458762:EQW458767 FAS458762:FAS458767 FKO458762:FKO458767 FUK458762:FUK458767 GEG458762:GEG458767 GOC458762:GOC458767 GXY458762:GXY458767 HHU458762:HHU458767 HRQ458762:HRQ458767 IBM458762:IBM458767 ILI458762:ILI458767 IVE458762:IVE458767 JFA458762:JFA458767 JOW458762:JOW458767 JYS458762:JYS458767 KIO458762:KIO458767 KSK458762:KSK458767 LCG458762:LCG458767 LMC458762:LMC458767 LVY458762:LVY458767 MFU458762:MFU458767 MPQ458762:MPQ458767 MZM458762:MZM458767 NJI458762:NJI458767 NTE458762:NTE458767 ODA458762:ODA458767 OMW458762:OMW458767 OWS458762:OWS458767 PGO458762:PGO458767 PQK458762:PQK458767 QAG458762:QAG458767 QKC458762:QKC458767 QTY458762:QTY458767 RDU458762:RDU458767 RNQ458762:RNQ458767 RXM458762:RXM458767 SHI458762:SHI458767 SRE458762:SRE458767 TBA458762:TBA458767 TKW458762:TKW458767 TUS458762:TUS458767 UEO458762:UEO458767 UOK458762:UOK458767 UYG458762:UYG458767 VIC458762:VIC458767 VRY458762:VRY458767 WBU458762:WBU458767 WLQ458762:WLQ458767 WVM458762:WVM458767 E524298:E524303 JA524298:JA524303 SW524298:SW524303 ACS524298:ACS524303 AMO524298:AMO524303 AWK524298:AWK524303 BGG524298:BGG524303 BQC524298:BQC524303 BZY524298:BZY524303 CJU524298:CJU524303 CTQ524298:CTQ524303 DDM524298:DDM524303 DNI524298:DNI524303 DXE524298:DXE524303 EHA524298:EHA524303 EQW524298:EQW524303 FAS524298:FAS524303 FKO524298:FKO524303 FUK524298:FUK524303 GEG524298:GEG524303 GOC524298:GOC524303 GXY524298:GXY524303 HHU524298:HHU524303 HRQ524298:HRQ524303 IBM524298:IBM524303 ILI524298:ILI524303 IVE524298:IVE524303 JFA524298:JFA524303 JOW524298:JOW524303 JYS524298:JYS524303 KIO524298:KIO524303 KSK524298:KSK524303 LCG524298:LCG524303 LMC524298:LMC524303 LVY524298:LVY524303 MFU524298:MFU524303 MPQ524298:MPQ524303 MZM524298:MZM524303 NJI524298:NJI524303 NTE524298:NTE524303 ODA524298:ODA524303 OMW524298:OMW524303 OWS524298:OWS524303 PGO524298:PGO524303 PQK524298:PQK524303 QAG524298:QAG524303 QKC524298:QKC524303 QTY524298:QTY524303 RDU524298:RDU524303 RNQ524298:RNQ524303 RXM524298:RXM524303 SHI524298:SHI524303 SRE524298:SRE524303 TBA524298:TBA524303 TKW524298:TKW524303 TUS524298:TUS524303 UEO524298:UEO524303 UOK524298:UOK524303 UYG524298:UYG524303 VIC524298:VIC524303 VRY524298:VRY524303 WBU524298:WBU524303 WLQ524298:WLQ524303 WVM524298:WVM524303 E589834:E589839 JA589834:JA589839 SW589834:SW589839 ACS589834:ACS589839 AMO589834:AMO589839 AWK589834:AWK589839 BGG589834:BGG589839 BQC589834:BQC589839 BZY589834:BZY589839 CJU589834:CJU589839 CTQ589834:CTQ589839 DDM589834:DDM589839 DNI589834:DNI589839 DXE589834:DXE589839 EHA589834:EHA589839 EQW589834:EQW589839 FAS589834:FAS589839 FKO589834:FKO589839 FUK589834:FUK589839 GEG589834:GEG589839 GOC589834:GOC589839 GXY589834:GXY589839 HHU589834:HHU589839 HRQ589834:HRQ589839 IBM589834:IBM589839 ILI589834:ILI589839 IVE589834:IVE589839 JFA589834:JFA589839 JOW589834:JOW589839 JYS589834:JYS589839 KIO589834:KIO589839 KSK589834:KSK589839 LCG589834:LCG589839 LMC589834:LMC589839 LVY589834:LVY589839 MFU589834:MFU589839 MPQ589834:MPQ589839 MZM589834:MZM589839 NJI589834:NJI589839 NTE589834:NTE589839 ODA589834:ODA589839 OMW589834:OMW589839 OWS589834:OWS589839 PGO589834:PGO589839 PQK589834:PQK589839 QAG589834:QAG589839 QKC589834:QKC589839 QTY589834:QTY589839 RDU589834:RDU589839 RNQ589834:RNQ589839 RXM589834:RXM589839 SHI589834:SHI589839 SRE589834:SRE589839 TBA589834:TBA589839 TKW589834:TKW589839 TUS589834:TUS589839 UEO589834:UEO589839 UOK589834:UOK589839 UYG589834:UYG589839 VIC589834:VIC589839 VRY589834:VRY589839 WBU589834:WBU589839 WLQ589834:WLQ589839 WVM589834:WVM589839 E655370:E655375 JA655370:JA655375 SW655370:SW655375 ACS655370:ACS655375 AMO655370:AMO655375 AWK655370:AWK655375 BGG655370:BGG655375 BQC655370:BQC655375 BZY655370:BZY655375 CJU655370:CJU655375 CTQ655370:CTQ655375 DDM655370:DDM655375 DNI655370:DNI655375 DXE655370:DXE655375 EHA655370:EHA655375 EQW655370:EQW655375 FAS655370:FAS655375 FKO655370:FKO655375 FUK655370:FUK655375 GEG655370:GEG655375 GOC655370:GOC655375 GXY655370:GXY655375 HHU655370:HHU655375 HRQ655370:HRQ655375 IBM655370:IBM655375 ILI655370:ILI655375 IVE655370:IVE655375 JFA655370:JFA655375 JOW655370:JOW655375 JYS655370:JYS655375 KIO655370:KIO655375 KSK655370:KSK655375 LCG655370:LCG655375 LMC655370:LMC655375 LVY655370:LVY655375 MFU655370:MFU655375 MPQ655370:MPQ655375 MZM655370:MZM655375 NJI655370:NJI655375 NTE655370:NTE655375 ODA655370:ODA655375 OMW655370:OMW655375 OWS655370:OWS655375 PGO655370:PGO655375 PQK655370:PQK655375 QAG655370:QAG655375 QKC655370:QKC655375 QTY655370:QTY655375 RDU655370:RDU655375 RNQ655370:RNQ655375 RXM655370:RXM655375 SHI655370:SHI655375 SRE655370:SRE655375 TBA655370:TBA655375 TKW655370:TKW655375 TUS655370:TUS655375 UEO655370:UEO655375 UOK655370:UOK655375 UYG655370:UYG655375 VIC655370:VIC655375 VRY655370:VRY655375 WBU655370:WBU655375 WLQ655370:WLQ655375 WVM655370:WVM655375 E720906:E720911 JA720906:JA720911 SW720906:SW720911 ACS720906:ACS720911 AMO720906:AMO720911 AWK720906:AWK720911 BGG720906:BGG720911 BQC720906:BQC720911 BZY720906:BZY720911 CJU720906:CJU720911 CTQ720906:CTQ720911 DDM720906:DDM720911 DNI720906:DNI720911 DXE720906:DXE720911 EHA720906:EHA720911 EQW720906:EQW720911 FAS720906:FAS720911 FKO720906:FKO720911 FUK720906:FUK720911 GEG720906:GEG720911 GOC720906:GOC720911 GXY720906:GXY720911 HHU720906:HHU720911 HRQ720906:HRQ720911 IBM720906:IBM720911 ILI720906:ILI720911 IVE720906:IVE720911 JFA720906:JFA720911 JOW720906:JOW720911 JYS720906:JYS720911 KIO720906:KIO720911 KSK720906:KSK720911 LCG720906:LCG720911 LMC720906:LMC720911 LVY720906:LVY720911 MFU720906:MFU720911 MPQ720906:MPQ720911 MZM720906:MZM720911 NJI720906:NJI720911 NTE720906:NTE720911 ODA720906:ODA720911 OMW720906:OMW720911 OWS720906:OWS720911 PGO720906:PGO720911 PQK720906:PQK720911 QAG720906:QAG720911 QKC720906:QKC720911 QTY720906:QTY720911 RDU720906:RDU720911 RNQ720906:RNQ720911 RXM720906:RXM720911 SHI720906:SHI720911 SRE720906:SRE720911 TBA720906:TBA720911 TKW720906:TKW720911 TUS720906:TUS720911 UEO720906:UEO720911 UOK720906:UOK720911 UYG720906:UYG720911 VIC720906:VIC720911 VRY720906:VRY720911 WBU720906:WBU720911 WLQ720906:WLQ720911 WVM720906:WVM720911 E786442:E786447 JA786442:JA786447 SW786442:SW786447 ACS786442:ACS786447 AMO786442:AMO786447 AWK786442:AWK786447 BGG786442:BGG786447 BQC786442:BQC786447 BZY786442:BZY786447 CJU786442:CJU786447 CTQ786442:CTQ786447 DDM786442:DDM786447 DNI786442:DNI786447 DXE786442:DXE786447 EHA786442:EHA786447 EQW786442:EQW786447 FAS786442:FAS786447 FKO786442:FKO786447 FUK786442:FUK786447 GEG786442:GEG786447 GOC786442:GOC786447 GXY786442:GXY786447 HHU786442:HHU786447 HRQ786442:HRQ786447 IBM786442:IBM786447 ILI786442:ILI786447 IVE786442:IVE786447 JFA786442:JFA786447 JOW786442:JOW786447 JYS786442:JYS786447 KIO786442:KIO786447 KSK786442:KSK786447 LCG786442:LCG786447 LMC786442:LMC786447 LVY786442:LVY786447 MFU786442:MFU786447 MPQ786442:MPQ786447 MZM786442:MZM786447 NJI786442:NJI786447 NTE786442:NTE786447 ODA786442:ODA786447 OMW786442:OMW786447 OWS786442:OWS786447 PGO786442:PGO786447 PQK786442:PQK786447 QAG786442:QAG786447 QKC786442:QKC786447 QTY786442:QTY786447 RDU786442:RDU786447 RNQ786442:RNQ786447 RXM786442:RXM786447 SHI786442:SHI786447 SRE786442:SRE786447 TBA786442:TBA786447 TKW786442:TKW786447 TUS786442:TUS786447 UEO786442:UEO786447 UOK786442:UOK786447 UYG786442:UYG786447 VIC786442:VIC786447 VRY786442:VRY786447 WBU786442:WBU786447 WLQ786442:WLQ786447 WVM786442:WVM786447 E851978:E851983 JA851978:JA851983 SW851978:SW851983 ACS851978:ACS851983 AMO851978:AMO851983 AWK851978:AWK851983 BGG851978:BGG851983 BQC851978:BQC851983 BZY851978:BZY851983 CJU851978:CJU851983 CTQ851978:CTQ851983 DDM851978:DDM851983 DNI851978:DNI851983 DXE851978:DXE851983 EHA851978:EHA851983 EQW851978:EQW851983 FAS851978:FAS851983 FKO851978:FKO851983 FUK851978:FUK851983 GEG851978:GEG851983 GOC851978:GOC851983 GXY851978:GXY851983 HHU851978:HHU851983 HRQ851978:HRQ851983 IBM851978:IBM851983 ILI851978:ILI851983 IVE851978:IVE851983 JFA851978:JFA851983 JOW851978:JOW851983 JYS851978:JYS851983 KIO851978:KIO851983 KSK851978:KSK851983 LCG851978:LCG851983 LMC851978:LMC851983 LVY851978:LVY851983 MFU851978:MFU851983 MPQ851978:MPQ851983 MZM851978:MZM851983 NJI851978:NJI851983 NTE851978:NTE851983 ODA851978:ODA851983 OMW851978:OMW851983 OWS851978:OWS851983 PGO851978:PGO851983 PQK851978:PQK851983 QAG851978:QAG851983 QKC851978:QKC851983 QTY851978:QTY851983 RDU851978:RDU851983 RNQ851978:RNQ851983 RXM851978:RXM851983 SHI851978:SHI851983 SRE851978:SRE851983 TBA851978:TBA851983 TKW851978:TKW851983 TUS851978:TUS851983 UEO851978:UEO851983 UOK851978:UOK851983 UYG851978:UYG851983 VIC851978:VIC851983 VRY851978:VRY851983 WBU851978:WBU851983 WLQ851978:WLQ851983 WVM851978:WVM851983 E917514:E917519 JA917514:JA917519 SW917514:SW917519 ACS917514:ACS917519 AMO917514:AMO917519 AWK917514:AWK917519 BGG917514:BGG917519 BQC917514:BQC917519 BZY917514:BZY917519 CJU917514:CJU917519 CTQ917514:CTQ917519 DDM917514:DDM917519 DNI917514:DNI917519 DXE917514:DXE917519 EHA917514:EHA917519 EQW917514:EQW917519 FAS917514:FAS917519 FKO917514:FKO917519 FUK917514:FUK917519 GEG917514:GEG917519 GOC917514:GOC917519 GXY917514:GXY917519 HHU917514:HHU917519 HRQ917514:HRQ917519 IBM917514:IBM917519 ILI917514:ILI917519 IVE917514:IVE917519 JFA917514:JFA917519 JOW917514:JOW917519 JYS917514:JYS917519 KIO917514:KIO917519 KSK917514:KSK917519 LCG917514:LCG917519 LMC917514:LMC917519 LVY917514:LVY917519 MFU917514:MFU917519 MPQ917514:MPQ917519 MZM917514:MZM917519 NJI917514:NJI917519 NTE917514:NTE917519 ODA917514:ODA917519 OMW917514:OMW917519 OWS917514:OWS917519 PGO917514:PGO917519 PQK917514:PQK917519 QAG917514:QAG917519 QKC917514:QKC917519 QTY917514:QTY917519 RDU917514:RDU917519 RNQ917514:RNQ917519 RXM917514:RXM917519 SHI917514:SHI917519 SRE917514:SRE917519 TBA917514:TBA917519 TKW917514:TKW917519 TUS917514:TUS917519 UEO917514:UEO917519 UOK917514:UOK917519 UYG917514:UYG917519 VIC917514:VIC917519 VRY917514:VRY917519 WBU917514:WBU917519 WLQ917514:WLQ917519 WVM917514:WVM917519 E983050:E983055 JA983050:JA983055 SW983050:SW983055 ACS983050:ACS983055 AMO983050:AMO983055 AWK983050:AWK983055 BGG983050:BGG983055 BQC983050:BQC983055 BZY983050:BZY983055 CJU983050:CJU983055 CTQ983050:CTQ983055 DDM983050:DDM983055 DNI983050:DNI983055 DXE983050:DXE983055 EHA983050:EHA983055 EQW983050:EQW983055 FAS983050:FAS983055 FKO983050:FKO983055 FUK983050:FUK983055 GEG983050:GEG983055 GOC983050:GOC983055 GXY983050:GXY983055 HHU983050:HHU983055 HRQ983050:HRQ983055 IBM983050:IBM983055 ILI983050:ILI983055 IVE983050:IVE983055 JFA983050:JFA983055 JOW983050:JOW983055 JYS983050:JYS983055 KIO983050:KIO983055 KSK983050:KSK983055 LCG983050:LCG983055 LMC983050:LMC983055 LVY983050:LVY983055 MFU983050:MFU983055 MPQ983050:MPQ983055 MZM983050:MZM983055 NJI983050:NJI983055 NTE983050:NTE983055 ODA983050:ODA983055 OMW983050:OMW983055 OWS983050:OWS983055 PGO983050:PGO983055 PQK983050:PQK983055 QAG983050:QAG983055 QKC983050:QKC983055 QTY983050:QTY983055 RDU983050:RDU983055 RNQ983050:RNQ983055 RXM983050:RXM983055 SHI983050:SHI983055 SRE983050:SRE983055 TBA983050:TBA983055 TKW983050:TKW983055 TUS983050:TUS983055 UEO983050:UEO983055 UOK983050:UOK983055 UYG983050:UYG983055 VIC983050:VIC983055 VRY983050:VRY983055 WBU983050:WBU983055 WLQ983050:WLQ983055 WVM983050:WVM983055 E17:E22 JA17:JA22 SW17:SW22 ACS17:ACS22 AMO17:AMO22 AWK17:AWK22 BGG17:BGG22 BQC17:BQC22 BZY17:BZY22 CJU17:CJU22 CTQ17:CTQ22 DDM17:DDM22 DNI17:DNI22 DXE17:DXE22 EHA17:EHA22 EQW17:EQW22 FAS17:FAS22 FKO17:FKO22 FUK17:FUK22 GEG17:GEG22 GOC17:GOC22 GXY17:GXY22 HHU17:HHU22 HRQ17:HRQ22 IBM17:IBM22 ILI17:ILI22 IVE17:IVE22 JFA17:JFA22 JOW17:JOW22 JYS17:JYS22 KIO17:KIO22 KSK17:KSK22 LCG17:LCG22 LMC17:LMC22 LVY17:LVY22 MFU17:MFU22 MPQ17:MPQ22 MZM17:MZM22 NJI17:NJI22 NTE17:NTE22 ODA17:ODA22 OMW17:OMW22 OWS17:OWS22 PGO17:PGO22 PQK17:PQK22 QAG17:QAG22 QKC17:QKC22 QTY17:QTY22 RDU17:RDU22 RNQ17:RNQ22 RXM17:RXM22 SHI17:SHI22 SRE17:SRE22 TBA17:TBA22 TKW17:TKW22 TUS17:TUS22 UEO17:UEO22 UOK17:UOK22 UYG17:UYG22 VIC17:VIC22 VRY17:VRY22 WBU17:WBU22 WLQ17:WLQ22 WVM17:WVM22 E65554:E65558 JA65554:JA65558 SW65554:SW65558 ACS65554:ACS65558 AMO65554:AMO65558 AWK65554:AWK65558 BGG65554:BGG65558 BQC65554:BQC65558 BZY65554:BZY65558 CJU65554:CJU65558 CTQ65554:CTQ65558 DDM65554:DDM65558 DNI65554:DNI65558 DXE65554:DXE65558 EHA65554:EHA65558 EQW65554:EQW65558 FAS65554:FAS65558 FKO65554:FKO65558 FUK65554:FUK65558 GEG65554:GEG65558 GOC65554:GOC65558 GXY65554:GXY65558 HHU65554:HHU65558 HRQ65554:HRQ65558 IBM65554:IBM65558 ILI65554:ILI65558 IVE65554:IVE65558 JFA65554:JFA65558 JOW65554:JOW65558 JYS65554:JYS65558 KIO65554:KIO65558 KSK65554:KSK65558 LCG65554:LCG65558 LMC65554:LMC65558 LVY65554:LVY65558 MFU65554:MFU65558 MPQ65554:MPQ65558 MZM65554:MZM65558 NJI65554:NJI65558 NTE65554:NTE65558 ODA65554:ODA65558 OMW65554:OMW65558 OWS65554:OWS65558 PGO65554:PGO65558 PQK65554:PQK65558 QAG65554:QAG65558 QKC65554:QKC65558 QTY65554:QTY65558 RDU65554:RDU65558 RNQ65554:RNQ65558 RXM65554:RXM65558 SHI65554:SHI65558 SRE65554:SRE65558 TBA65554:TBA65558 TKW65554:TKW65558 TUS65554:TUS65558 UEO65554:UEO65558 UOK65554:UOK65558 UYG65554:UYG65558 VIC65554:VIC65558 VRY65554:VRY65558 WBU65554:WBU65558 WLQ65554:WLQ65558 WVM65554:WVM65558 E131090:E131094 JA131090:JA131094 SW131090:SW131094 ACS131090:ACS131094 AMO131090:AMO131094 AWK131090:AWK131094 BGG131090:BGG131094 BQC131090:BQC131094 BZY131090:BZY131094 CJU131090:CJU131094 CTQ131090:CTQ131094 DDM131090:DDM131094 DNI131090:DNI131094 DXE131090:DXE131094 EHA131090:EHA131094 EQW131090:EQW131094 FAS131090:FAS131094 FKO131090:FKO131094 FUK131090:FUK131094 GEG131090:GEG131094 GOC131090:GOC131094 GXY131090:GXY131094 HHU131090:HHU131094 HRQ131090:HRQ131094 IBM131090:IBM131094 ILI131090:ILI131094 IVE131090:IVE131094 JFA131090:JFA131094 JOW131090:JOW131094 JYS131090:JYS131094 KIO131090:KIO131094 KSK131090:KSK131094 LCG131090:LCG131094 LMC131090:LMC131094 LVY131090:LVY131094 MFU131090:MFU131094 MPQ131090:MPQ131094 MZM131090:MZM131094 NJI131090:NJI131094 NTE131090:NTE131094 ODA131090:ODA131094 OMW131090:OMW131094 OWS131090:OWS131094 PGO131090:PGO131094 PQK131090:PQK131094 QAG131090:QAG131094 QKC131090:QKC131094 QTY131090:QTY131094 RDU131090:RDU131094 RNQ131090:RNQ131094 RXM131090:RXM131094 SHI131090:SHI131094 SRE131090:SRE131094 TBA131090:TBA131094 TKW131090:TKW131094 TUS131090:TUS131094 UEO131090:UEO131094 UOK131090:UOK131094 UYG131090:UYG131094 VIC131090:VIC131094 VRY131090:VRY131094 WBU131090:WBU131094 WLQ131090:WLQ131094 WVM131090:WVM131094 E196626:E196630 JA196626:JA196630 SW196626:SW196630 ACS196626:ACS196630 AMO196626:AMO196630 AWK196626:AWK196630 BGG196626:BGG196630 BQC196626:BQC196630 BZY196626:BZY196630 CJU196626:CJU196630 CTQ196626:CTQ196630 DDM196626:DDM196630 DNI196626:DNI196630 DXE196626:DXE196630 EHA196626:EHA196630 EQW196626:EQW196630 FAS196626:FAS196630 FKO196626:FKO196630 FUK196626:FUK196630 GEG196626:GEG196630 GOC196626:GOC196630 GXY196626:GXY196630 HHU196626:HHU196630 HRQ196626:HRQ196630 IBM196626:IBM196630 ILI196626:ILI196630 IVE196626:IVE196630 JFA196626:JFA196630 JOW196626:JOW196630 JYS196626:JYS196630 KIO196626:KIO196630 KSK196626:KSK196630 LCG196626:LCG196630 LMC196626:LMC196630 LVY196626:LVY196630 MFU196626:MFU196630 MPQ196626:MPQ196630 MZM196626:MZM196630 NJI196626:NJI196630 NTE196626:NTE196630 ODA196626:ODA196630 OMW196626:OMW196630 OWS196626:OWS196630 PGO196626:PGO196630 PQK196626:PQK196630 QAG196626:QAG196630 QKC196626:QKC196630 QTY196626:QTY196630 RDU196626:RDU196630 RNQ196626:RNQ196630 RXM196626:RXM196630 SHI196626:SHI196630 SRE196626:SRE196630 TBA196626:TBA196630 TKW196626:TKW196630 TUS196626:TUS196630 UEO196626:UEO196630 UOK196626:UOK196630 UYG196626:UYG196630 VIC196626:VIC196630 VRY196626:VRY196630 WBU196626:WBU196630 WLQ196626:WLQ196630 WVM196626:WVM196630 E262162:E262166 JA262162:JA262166 SW262162:SW262166 ACS262162:ACS262166 AMO262162:AMO262166 AWK262162:AWK262166 BGG262162:BGG262166 BQC262162:BQC262166 BZY262162:BZY262166 CJU262162:CJU262166 CTQ262162:CTQ262166 DDM262162:DDM262166 DNI262162:DNI262166 DXE262162:DXE262166 EHA262162:EHA262166 EQW262162:EQW262166 FAS262162:FAS262166 FKO262162:FKO262166 FUK262162:FUK262166 GEG262162:GEG262166 GOC262162:GOC262166 GXY262162:GXY262166 HHU262162:HHU262166 HRQ262162:HRQ262166 IBM262162:IBM262166 ILI262162:ILI262166 IVE262162:IVE262166 JFA262162:JFA262166 JOW262162:JOW262166 JYS262162:JYS262166 KIO262162:KIO262166 KSK262162:KSK262166 LCG262162:LCG262166 LMC262162:LMC262166 LVY262162:LVY262166 MFU262162:MFU262166 MPQ262162:MPQ262166 MZM262162:MZM262166 NJI262162:NJI262166 NTE262162:NTE262166 ODA262162:ODA262166 OMW262162:OMW262166 OWS262162:OWS262166 PGO262162:PGO262166 PQK262162:PQK262166 QAG262162:QAG262166 QKC262162:QKC262166 QTY262162:QTY262166 RDU262162:RDU262166 RNQ262162:RNQ262166 RXM262162:RXM262166 SHI262162:SHI262166 SRE262162:SRE262166 TBA262162:TBA262166 TKW262162:TKW262166 TUS262162:TUS262166 UEO262162:UEO262166 UOK262162:UOK262166 UYG262162:UYG262166 VIC262162:VIC262166 VRY262162:VRY262166 WBU262162:WBU262166 WLQ262162:WLQ262166 WVM262162:WVM262166 E327698:E327702 JA327698:JA327702 SW327698:SW327702 ACS327698:ACS327702 AMO327698:AMO327702 AWK327698:AWK327702 BGG327698:BGG327702 BQC327698:BQC327702 BZY327698:BZY327702 CJU327698:CJU327702 CTQ327698:CTQ327702 DDM327698:DDM327702 DNI327698:DNI327702 DXE327698:DXE327702 EHA327698:EHA327702 EQW327698:EQW327702 FAS327698:FAS327702 FKO327698:FKO327702 FUK327698:FUK327702 GEG327698:GEG327702 GOC327698:GOC327702 GXY327698:GXY327702 HHU327698:HHU327702 HRQ327698:HRQ327702 IBM327698:IBM327702 ILI327698:ILI327702 IVE327698:IVE327702 JFA327698:JFA327702 JOW327698:JOW327702 JYS327698:JYS327702 KIO327698:KIO327702 KSK327698:KSK327702 LCG327698:LCG327702 LMC327698:LMC327702 LVY327698:LVY327702 MFU327698:MFU327702 MPQ327698:MPQ327702 MZM327698:MZM327702 NJI327698:NJI327702 NTE327698:NTE327702 ODA327698:ODA327702 OMW327698:OMW327702 OWS327698:OWS327702 PGO327698:PGO327702 PQK327698:PQK327702 QAG327698:QAG327702 QKC327698:QKC327702 QTY327698:QTY327702 RDU327698:RDU327702 RNQ327698:RNQ327702 RXM327698:RXM327702 SHI327698:SHI327702 SRE327698:SRE327702 TBA327698:TBA327702 TKW327698:TKW327702 TUS327698:TUS327702 UEO327698:UEO327702 UOK327698:UOK327702 UYG327698:UYG327702 VIC327698:VIC327702 VRY327698:VRY327702 WBU327698:WBU327702 WLQ327698:WLQ327702 WVM327698:WVM327702 E393234:E393238 JA393234:JA393238 SW393234:SW393238 ACS393234:ACS393238 AMO393234:AMO393238 AWK393234:AWK393238 BGG393234:BGG393238 BQC393234:BQC393238 BZY393234:BZY393238 CJU393234:CJU393238 CTQ393234:CTQ393238 DDM393234:DDM393238 DNI393234:DNI393238 DXE393234:DXE393238 EHA393234:EHA393238 EQW393234:EQW393238 FAS393234:FAS393238 FKO393234:FKO393238 FUK393234:FUK393238 GEG393234:GEG393238 GOC393234:GOC393238 GXY393234:GXY393238 HHU393234:HHU393238 HRQ393234:HRQ393238 IBM393234:IBM393238 ILI393234:ILI393238 IVE393234:IVE393238 JFA393234:JFA393238 JOW393234:JOW393238 JYS393234:JYS393238 KIO393234:KIO393238 KSK393234:KSK393238 LCG393234:LCG393238 LMC393234:LMC393238 LVY393234:LVY393238 MFU393234:MFU393238 MPQ393234:MPQ393238 MZM393234:MZM393238 NJI393234:NJI393238 NTE393234:NTE393238 ODA393234:ODA393238 OMW393234:OMW393238 OWS393234:OWS393238 PGO393234:PGO393238 PQK393234:PQK393238 QAG393234:QAG393238 QKC393234:QKC393238 QTY393234:QTY393238 RDU393234:RDU393238 RNQ393234:RNQ393238 RXM393234:RXM393238 SHI393234:SHI393238 SRE393234:SRE393238 TBA393234:TBA393238 TKW393234:TKW393238 TUS393234:TUS393238 UEO393234:UEO393238 UOK393234:UOK393238 UYG393234:UYG393238 VIC393234:VIC393238 VRY393234:VRY393238 WBU393234:WBU393238 WLQ393234:WLQ393238 WVM393234:WVM393238 E458770:E458774 JA458770:JA458774 SW458770:SW458774 ACS458770:ACS458774 AMO458770:AMO458774 AWK458770:AWK458774 BGG458770:BGG458774 BQC458770:BQC458774 BZY458770:BZY458774 CJU458770:CJU458774 CTQ458770:CTQ458774 DDM458770:DDM458774 DNI458770:DNI458774 DXE458770:DXE458774 EHA458770:EHA458774 EQW458770:EQW458774 FAS458770:FAS458774 FKO458770:FKO458774 FUK458770:FUK458774 GEG458770:GEG458774 GOC458770:GOC458774 GXY458770:GXY458774 HHU458770:HHU458774 HRQ458770:HRQ458774 IBM458770:IBM458774 ILI458770:ILI458774 IVE458770:IVE458774 JFA458770:JFA458774 JOW458770:JOW458774 JYS458770:JYS458774 KIO458770:KIO458774 KSK458770:KSK458774 LCG458770:LCG458774 LMC458770:LMC458774 LVY458770:LVY458774 MFU458770:MFU458774 MPQ458770:MPQ458774 MZM458770:MZM458774 NJI458770:NJI458774 NTE458770:NTE458774 ODA458770:ODA458774 OMW458770:OMW458774 OWS458770:OWS458774 PGO458770:PGO458774 PQK458770:PQK458774 QAG458770:QAG458774 QKC458770:QKC458774 QTY458770:QTY458774 RDU458770:RDU458774 RNQ458770:RNQ458774 RXM458770:RXM458774 SHI458770:SHI458774 SRE458770:SRE458774 TBA458770:TBA458774 TKW458770:TKW458774 TUS458770:TUS458774 UEO458770:UEO458774 UOK458770:UOK458774 UYG458770:UYG458774 VIC458770:VIC458774 VRY458770:VRY458774 WBU458770:WBU458774 WLQ458770:WLQ458774 WVM458770:WVM458774 E524306:E524310 JA524306:JA524310 SW524306:SW524310 ACS524306:ACS524310 AMO524306:AMO524310 AWK524306:AWK524310 BGG524306:BGG524310 BQC524306:BQC524310 BZY524306:BZY524310 CJU524306:CJU524310 CTQ524306:CTQ524310 DDM524306:DDM524310 DNI524306:DNI524310 DXE524306:DXE524310 EHA524306:EHA524310 EQW524306:EQW524310 FAS524306:FAS524310 FKO524306:FKO524310 FUK524306:FUK524310 GEG524306:GEG524310 GOC524306:GOC524310 GXY524306:GXY524310 HHU524306:HHU524310 HRQ524306:HRQ524310 IBM524306:IBM524310 ILI524306:ILI524310 IVE524306:IVE524310 JFA524306:JFA524310 JOW524306:JOW524310 JYS524306:JYS524310 KIO524306:KIO524310 KSK524306:KSK524310 LCG524306:LCG524310 LMC524306:LMC524310 LVY524306:LVY524310 MFU524306:MFU524310 MPQ524306:MPQ524310 MZM524306:MZM524310 NJI524306:NJI524310 NTE524306:NTE524310 ODA524306:ODA524310 OMW524306:OMW524310 OWS524306:OWS524310 PGO524306:PGO524310 PQK524306:PQK524310 QAG524306:QAG524310 QKC524306:QKC524310 QTY524306:QTY524310 RDU524306:RDU524310 RNQ524306:RNQ524310 RXM524306:RXM524310 SHI524306:SHI524310 SRE524306:SRE524310 TBA524306:TBA524310 TKW524306:TKW524310 TUS524306:TUS524310 UEO524306:UEO524310 UOK524306:UOK524310 UYG524306:UYG524310 VIC524306:VIC524310 VRY524306:VRY524310 WBU524306:WBU524310 WLQ524306:WLQ524310 WVM524306:WVM524310 E589842:E589846 JA589842:JA589846 SW589842:SW589846 ACS589842:ACS589846 AMO589842:AMO589846 AWK589842:AWK589846 BGG589842:BGG589846 BQC589842:BQC589846 BZY589842:BZY589846 CJU589842:CJU589846 CTQ589842:CTQ589846 DDM589842:DDM589846 DNI589842:DNI589846 DXE589842:DXE589846 EHA589842:EHA589846 EQW589842:EQW589846 FAS589842:FAS589846 FKO589842:FKO589846 FUK589842:FUK589846 GEG589842:GEG589846 GOC589842:GOC589846 GXY589842:GXY589846 HHU589842:HHU589846 HRQ589842:HRQ589846 IBM589842:IBM589846 ILI589842:ILI589846 IVE589842:IVE589846 JFA589842:JFA589846 JOW589842:JOW589846 JYS589842:JYS589846 KIO589842:KIO589846 KSK589842:KSK589846 LCG589842:LCG589846 LMC589842:LMC589846 LVY589842:LVY589846 MFU589842:MFU589846 MPQ589842:MPQ589846 MZM589842:MZM589846 NJI589842:NJI589846 NTE589842:NTE589846 ODA589842:ODA589846 OMW589842:OMW589846 OWS589842:OWS589846 PGO589842:PGO589846 PQK589842:PQK589846 QAG589842:QAG589846 QKC589842:QKC589846 QTY589842:QTY589846 RDU589842:RDU589846 RNQ589842:RNQ589846 RXM589842:RXM589846 SHI589842:SHI589846 SRE589842:SRE589846 TBA589842:TBA589846 TKW589842:TKW589846 TUS589842:TUS589846 UEO589842:UEO589846 UOK589842:UOK589846 UYG589842:UYG589846 VIC589842:VIC589846 VRY589842:VRY589846 WBU589842:WBU589846 WLQ589842:WLQ589846 WVM589842:WVM589846 E655378:E655382 JA655378:JA655382 SW655378:SW655382 ACS655378:ACS655382 AMO655378:AMO655382 AWK655378:AWK655382 BGG655378:BGG655382 BQC655378:BQC655382 BZY655378:BZY655382 CJU655378:CJU655382 CTQ655378:CTQ655382 DDM655378:DDM655382 DNI655378:DNI655382 DXE655378:DXE655382 EHA655378:EHA655382 EQW655378:EQW655382 FAS655378:FAS655382 FKO655378:FKO655382 FUK655378:FUK655382 GEG655378:GEG655382 GOC655378:GOC655382 GXY655378:GXY655382 HHU655378:HHU655382 HRQ655378:HRQ655382 IBM655378:IBM655382 ILI655378:ILI655382 IVE655378:IVE655382 JFA655378:JFA655382 JOW655378:JOW655382 JYS655378:JYS655382 KIO655378:KIO655382 KSK655378:KSK655382 LCG655378:LCG655382 LMC655378:LMC655382 LVY655378:LVY655382 MFU655378:MFU655382 MPQ655378:MPQ655382 MZM655378:MZM655382 NJI655378:NJI655382 NTE655378:NTE655382 ODA655378:ODA655382 OMW655378:OMW655382 OWS655378:OWS655382 PGO655378:PGO655382 PQK655378:PQK655382 QAG655378:QAG655382 QKC655378:QKC655382 QTY655378:QTY655382 RDU655378:RDU655382 RNQ655378:RNQ655382 RXM655378:RXM655382 SHI655378:SHI655382 SRE655378:SRE655382 TBA655378:TBA655382 TKW655378:TKW655382 TUS655378:TUS655382 UEO655378:UEO655382 UOK655378:UOK655382 UYG655378:UYG655382 VIC655378:VIC655382 VRY655378:VRY655382 WBU655378:WBU655382 WLQ655378:WLQ655382 WVM655378:WVM655382 E720914:E720918 JA720914:JA720918 SW720914:SW720918 ACS720914:ACS720918 AMO720914:AMO720918 AWK720914:AWK720918 BGG720914:BGG720918 BQC720914:BQC720918 BZY720914:BZY720918 CJU720914:CJU720918 CTQ720914:CTQ720918 DDM720914:DDM720918 DNI720914:DNI720918 DXE720914:DXE720918 EHA720914:EHA720918 EQW720914:EQW720918 FAS720914:FAS720918 FKO720914:FKO720918 FUK720914:FUK720918 GEG720914:GEG720918 GOC720914:GOC720918 GXY720914:GXY720918 HHU720914:HHU720918 HRQ720914:HRQ720918 IBM720914:IBM720918 ILI720914:ILI720918 IVE720914:IVE720918 JFA720914:JFA720918 JOW720914:JOW720918 JYS720914:JYS720918 KIO720914:KIO720918 KSK720914:KSK720918 LCG720914:LCG720918 LMC720914:LMC720918 LVY720914:LVY720918 MFU720914:MFU720918 MPQ720914:MPQ720918 MZM720914:MZM720918 NJI720914:NJI720918 NTE720914:NTE720918 ODA720914:ODA720918 OMW720914:OMW720918 OWS720914:OWS720918 PGO720914:PGO720918 PQK720914:PQK720918 QAG720914:QAG720918 QKC720914:QKC720918 QTY720914:QTY720918 RDU720914:RDU720918 RNQ720914:RNQ720918 RXM720914:RXM720918 SHI720914:SHI720918 SRE720914:SRE720918 TBA720914:TBA720918 TKW720914:TKW720918 TUS720914:TUS720918 UEO720914:UEO720918 UOK720914:UOK720918 UYG720914:UYG720918 VIC720914:VIC720918 VRY720914:VRY720918 WBU720914:WBU720918 WLQ720914:WLQ720918 WVM720914:WVM720918 E786450:E786454 JA786450:JA786454 SW786450:SW786454 ACS786450:ACS786454 AMO786450:AMO786454 AWK786450:AWK786454 BGG786450:BGG786454 BQC786450:BQC786454 BZY786450:BZY786454 CJU786450:CJU786454 CTQ786450:CTQ786454 DDM786450:DDM786454 DNI786450:DNI786454 DXE786450:DXE786454 EHA786450:EHA786454 EQW786450:EQW786454 FAS786450:FAS786454 FKO786450:FKO786454 FUK786450:FUK786454 GEG786450:GEG786454 GOC786450:GOC786454 GXY786450:GXY786454 HHU786450:HHU786454 HRQ786450:HRQ786454 IBM786450:IBM786454 ILI786450:ILI786454 IVE786450:IVE786454 JFA786450:JFA786454 JOW786450:JOW786454 JYS786450:JYS786454 KIO786450:KIO786454 KSK786450:KSK786454 LCG786450:LCG786454 LMC786450:LMC786454 LVY786450:LVY786454 MFU786450:MFU786454 MPQ786450:MPQ786454 MZM786450:MZM786454 NJI786450:NJI786454 NTE786450:NTE786454 ODA786450:ODA786454 OMW786450:OMW786454 OWS786450:OWS786454 PGO786450:PGO786454 PQK786450:PQK786454 QAG786450:QAG786454 QKC786450:QKC786454 QTY786450:QTY786454 RDU786450:RDU786454 RNQ786450:RNQ786454 RXM786450:RXM786454 SHI786450:SHI786454 SRE786450:SRE786454 TBA786450:TBA786454 TKW786450:TKW786454 TUS786450:TUS786454 UEO786450:UEO786454 UOK786450:UOK786454 UYG786450:UYG786454 VIC786450:VIC786454 VRY786450:VRY786454 WBU786450:WBU786454 WLQ786450:WLQ786454 WVM786450:WVM786454 E851986:E851990 JA851986:JA851990 SW851986:SW851990 ACS851986:ACS851990 AMO851986:AMO851990 AWK851986:AWK851990 BGG851986:BGG851990 BQC851986:BQC851990 BZY851986:BZY851990 CJU851986:CJU851990 CTQ851986:CTQ851990 DDM851986:DDM851990 DNI851986:DNI851990 DXE851986:DXE851990 EHA851986:EHA851990 EQW851986:EQW851990 FAS851986:FAS851990 FKO851986:FKO851990 FUK851986:FUK851990 GEG851986:GEG851990 GOC851986:GOC851990 GXY851986:GXY851990 HHU851986:HHU851990 HRQ851986:HRQ851990 IBM851986:IBM851990 ILI851986:ILI851990 IVE851986:IVE851990 JFA851986:JFA851990 JOW851986:JOW851990 JYS851986:JYS851990 KIO851986:KIO851990 KSK851986:KSK851990 LCG851986:LCG851990 LMC851986:LMC851990 LVY851986:LVY851990 MFU851986:MFU851990 MPQ851986:MPQ851990 MZM851986:MZM851990 NJI851986:NJI851990 NTE851986:NTE851990 ODA851986:ODA851990 OMW851986:OMW851990 OWS851986:OWS851990 PGO851986:PGO851990 PQK851986:PQK851990 QAG851986:QAG851990 QKC851986:QKC851990 QTY851986:QTY851990 RDU851986:RDU851990 RNQ851986:RNQ851990 RXM851986:RXM851990 SHI851986:SHI851990 SRE851986:SRE851990 TBA851986:TBA851990 TKW851986:TKW851990 TUS851986:TUS851990 UEO851986:UEO851990 UOK851986:UOK851990 UYG851986:UYG851990 VIC851986:VIC851990 VRY851986:VRY851990 WBU851986:WBU851990 WLQ851986:WLQ851990 WVM851986:WVM851990 E917522:E917526 JA917522:JA917526 SW917522:SW917526 ACS917522:ACS917526 AMO917522:AMO917526 AWK917522:AWK917526 BGG917522:BGG917526 BQC917522:BQC917526 BZY917522:BZY917526 CJU917522:CJU917526 CTQ917522:CTQ917526 DDM917522:DDM917526 DNI917522:DNI917526 DXE917522:DXE917526 EHA917522:EHA917526 EQW917522:EQW917526 FAS917522:FAS917526 FKO917522:FKO917526 FUK917522:FUK917526 GEG917522:GEG917526 GOC917522:GOC917526 GXY917522:GXY917526 HHU917522:HHU917526 HRQ917522:HRQ917526 IBM917522:IBM917526 ILI917522:ILI917526 IVE917522:IVE917526 JFA917522:JFA917526 JOW917522:JOW917526 JYS917522:JYS917526 KIO917522:KIO917526 KSK917522:KSK917526 LCG917522:LCG917526 LMC917522:LMC917526 LVY917522:LVY917526 MFU917522:MFU917526 MPQ917522:MPQ917526 MZM917522:MZM917526 NJI917522:NJI917526 NTE917522:NTE917526 ODA917522:ODA917526 OMW917522:OMW917526 OWS917522:OWS917526 PGO917522:PGO917526 PQK917522:PQK917526 QAG917522:QAG917526 QKC917522:QKC917526 QTY917522:QTY917526 RDU917522:RDU917526 RNQ917522:RNQ917526 RXM917522:RXM917526 SHI917522:SHI917526 SRE917522:SRE917526 TBA917522:TBA917526 TKW917522:TKW917526 TUS917522:TUS917526 UEO917522:UEO917526 UOK917522:UOK917526 UYG917522:UYG917526 VIC917522:VIC917526 VRY917522:VRY917526 WBU917522:WBU917526 WLQ917522:WLQ917526 WVM917522:WVM917526 E983058:E983062 JA983058:JA983062 SW983058:SW983062 ACS983058:ACS983062 AMO983058:AMO983062 AWK983058:AWK983062 BGG983058:BGG983062 BQC983058:BQC983062 BZY983058:BZY983062 CJU983058:CJU983062 CTQ983058:CTQ983062 DDM983058:DDM983062 DNI983058:DNI983062 DXE983058:DXE983062 EHA983058:EHA983062 EQW983058:EQW983062 FAS983058:FAS983062 FKO983058:FKO983062 FUK983058:FUK983062 GEG983058:GEG983062 GOC983058:GOC983062 GXY983058:GXY983062 HHU983058:HHU983062 HRQ983058:HRQ983062 IBM983058:IBM983062 ILI983058:ILI983062 IVE983058:IVE983062 JFA983058:JFA983062 JOW983058:JOW983062 JYS983058:JYS983062 KIO983058:KIO983062 KSK983058:KSK983062 LCG983058:LCG983062 LMC983058:LMC983062 LVY983058:LVY983062 MFU983058:MFU983062 MPQ983058:MPQ983062 MZM983058:MZM983062 NJI983058:NJI983062 NTE983058:NTE983062 ODA983058:ODA983062 OMW983058:OMW983062 OWS983058:OWS983062 PGO983058:PGO983062 PQK983058:PQK983062 QAG983058:QAG983062 QKC983058:QKC983062 QTY983058:QTY983062 RDU983058:RDU983062 RNQ983058:RNQ983062 RXM983058:RXM983062 SHI983058:SHI983062 SRE983058:SRE983062 TBA983058:TBA983062 TKW983058:TKW983062 TUS983058:TUS983062 UEO983058:UEO983062 UOK983058:UOK983062 UYG983058:UYG983062 VIC983058:VIC983062 VRY983058:VRY983062 WBU983058:WBU983062 WLQ983058:WLQ983062 WVM983058:WVM983062 WVM10:WVM14 WLQ10:WLQ14 WBU10:WBU14 VRY10:VRY14 VIC10:VIC14 UYG10:UYG14 UOK10:UOK14 UEO10:UEO14 TUS10:TUS14 TKW10:TKW14 TBA10:TBA14 SRE10:SRE14 SHI10:SHI14 RXM10:RXM14 RNQ10:RNQ14 RDU10:RDU14 QTY10:QTY14 QKC10:QKC14 QAG10:QAG14 PQK10:PQK14 PGO10:PGO14 OWS10:OWS14 OMW10:OMW14 ODA10:ODA14 NTE10:NTE14 NJI10:NJI14 MZM10:MZM14 MPQ10:MPQ14 MFU10:MFU14 LVY10:LVY14 LMC10:LMC14 LCG10:LCG14 KSK10:KSK14 KIO10:KIO14 JYS10:JYS14 JOW10:JOW14 JFA10:JFA14 IVE10:IVE14 ILI10:ILI14 IBM10:IBM14 HRQ10:HRQ14 HHU10:HHU14 GXY10:GXY14 GOC10:GOC14 GEG10:GEG14 FUK10:FUK14 FKO10:FKO14 FAS10:FAS14 EQW10:EQW14 EHA10:EHA14 DXE10:DXE14 DNI10:DNI14 DDM10:DDM14 CTQ10:CTQ14 CJU10:CJU14 BZY10:BZY14 BQC10:BQC14 BGG10:BGG14 AWK10:AWK14 AMO10:AMO14 ACS10:ACS14 SW10:SW14 JA10:JA14 E10:E14" xr:uid="{00000000-0002-0000-3100-000001000000}"/>
  </dataValidations>
  <printOptions horizontalCentered="1"/>
  <pageMargins left="0.9055118110236221" right="0.70866141732283472" top="0.94488188976377963" bottom="0.74803149606299213" header="0.31496062992125984" footer="0.31496062992125984"/>
  <pageSetup paperSize="9" scale="88"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sheetPr>
  <dimension ref="A1:AA78"/>
  <sheetViews>
    <sheetView zoomScaleNormal="100" zoomScaleSheetLayoutView="100" workbookViewId="0">
      <selection activeCell="F5" sqref="F5:Q5"/>
    </sheetView>
  </sheetViews>
  <sheetFormatPr defaultRowHeight="13.5"/>
  <cols>
    <col min="1" max="1" width="1.25" style="63" customWidth="1"/>
    <col min="2" max="12" width="3.75" style="63" customWidth="1"/>
    <col min="13" max="24" width="3.75" style="388" customWidth="1"/>
    <col min="25" max="25" width="1.25" style="388" customWidth="1"/>
    <col min="26" max="274" width="9" style="63"/>
    <col min="275" max="275" width="1.25" style="63" customWidth="1"/>
    <col min="276" max="276" width="29.75" style="63" customWidth="1"/>
    <col min="277" max="277" width="16.625" style="63" customWidth="1"/>
    <col min="278" max="278" width="5.625" style="63" customWidth="1"/>
    <col min="279" max="279" width="17.75" style="63" customWidth="1"/>
    <col min="280" max="280" width="12.625" style="63" customWidth="1"/>
    <col min="281" max="281" width="1.25" style="63" customWidth="1"/>
    <col min="282" max="530" width="9" style="63"/>
    <col min="531" max="531" width="1.25" style="63" customWidth="1"/>
    <col min="532" max="532" width="29.75" style="63" customWidth="1"/>
    <col min="533" max="533" width="16.625" style="63" customWidth="1"/>
    <col min="534" max="534" width="5.625" style="63" customWidth="1"/>
    <col min="535" max="535" width="17.75" style="63" customWidth="1"/>
    <col min="536" max="536" width="12.625" style="63" customWidth="1"/>
    <col min="537" max="537" width="1.25" style="63" customWidth="1"/>
    <col min="538" max="786" width="9" style="63"/>
    <col min="787" max="787" width="1.25" style="63" customWidth="1"/>
    <col min="788" max="788" width="29.75" style="63" customWidth="1"/>
    <col min="789" max="789" width="16.625" style="63" customWidth="1"/>
    <col min="790" max="790" width="5.625" style="63" customWidth="1"/>
    <col min="791" max="791" width="17.75" style="63" customWidth="1"/>
    <col min="792" max="792" width="12.625" style="63" customWidth="1"/>
    <col min="793" max="793" width="1.25" style="63" customWidth="1"/>
    <col min="794" max="1042" width="9" style="63"/>
    <col min="1043" max="1043" width="1.25" style="63" customWidth="1"/>
    <col min="1044" max="1044" width="29.75" style="63" customWidth="1"/>
    <col min="1045" max="1045" width="16.625" style="63" customWidth="1"/>
    <col min="1046" max="1046" width="5.625" style="63" customWidth="1"/>
    <col min="1047" max="1047" width="17.75" style="63" customWidth="1"/>
    <col min="1048" max="1048" width="12.625" style="63" customWidth="1"/>
    <col min="1049" max="1049" width="1.25" style="63" customWidth="1"/>
    <col min="1050" max="1298" width="9" style="63"/>
    <col min="1299" max="1299" width="1.25" style="63" customWidth="1"/>
    <col min="1300" max="1300" width="29.75" style="63" customWidth="1"/>
    <col min="1301" max="1301" width="16.625" style="63" customWidth="1"/>
    <col min="1302" max="1302" width="5.625" style="63" customWidth="1"/>
    <col min="1303" max="1303" width="17.75" style="63" customWidth="1"/>
    <col min="1304" max="1304" width="12.625" style="63" customWidth="1"/>
    <col min="1305" max="1305" width="1.25" style="63" customWidth="1"/>
    <col min="1306" max="1554" width="9" style="63"/>
    <col min="1555" max="1555" width="1.25" style="63" customWidth="1"/>
    <col min="1556" max="1556" width="29.75" style="63" customWidth="1"/>
    <col min="1557" max="1557" width="16.625" style="63" customWidth="1"/>
    <col min="1558" max="1558" width="5.625" style="63" customWidth="1"/>
    <col min="1559" max="1559" width="17.75" style="63" customWidth="1"/>
    <col min="1560" max="1560" width="12.625" style="63" customWidth="1"/>
    <col min="1561" max="1561" width="1.25" style="63" customWidth="1"/>
    <col min="1562" max="1810" width="9" style="63"/>
    <col min="1811" max="1811" width="1.25" style="63" customWidth="1"/>
    <col min="1812" max="1812" width="29.75" style="63" customWidth="1"/>
    <col min="1813" max="1813" width="16.625" style="63" customWidth="1"/>
    <col min="1814" max="1814" width="5.625" style="63" customWidth="1"/>
    <col min="1815" max="1815" width="17.75" style="63" customWidth="1"/>
    <col min="1816" max="1816" width="12.625" style="63" customWidth="1"/>
    <col min="1817" max="1817" width="1.25" style="63" customWidth="1"/>
    <col min="1818" max="2066" width="9" style="63"/>
    <col min="2067" max="2067" width="1.25" style="63" customWidth="1"/>
    <col min="2068" max="2068" width="29.75" style="63" customWidth="1"/>
    <col min="2069" max="2069" width="16.625" style="63" customWidth="1"/>
    <col min="2070" max="2070" width="5.625" style="63" customWidth="1"/>
    <col min="2071" max="2071" width="17.75" style="63" customWidth="1"/>
    <col min="2072" max="2072" width="12.625" style="63" customWidth="1"/>
    <col min="2073" max="2073" width="1.25" style="63" customWidth="1"/>
    <col min="2074" max="2322" width="9" style="63"/>
    <col min="2323" max="2323" width="1.25" style="63" customWidth="1"/>
    <col min="2324" max="2324" width="29.75" style="63" customWidth="1"/>
    <col min="2325" max="2325" width="16.625" style="63" customWidth="1"/>
    <col min="2326" max="2326" width="5.625" style="63" customWidth="1"/>
    <col min="2327" max="2327" width="17.75" style="63" customWidth="1"/>
    <col min="2328" max="2328" width="12.625" style="63" customWidth="1"/>
    <col min="2329" max="2329" width="1.25" style="63" customWidth="1"/>
    <col min="2330" max="2578" width="9" style="63"/>
    <col min="2579" max="2579" width="1.25" style="63" customWidth="1"/>
    <col min="2580" max="2580" width="29.75" style="63" customWidth="1"/>
    <col min="2581" max="2581" width="16.625" style="63" customWidth="1"/>
    <col min="2582" max="2582" width="5.625" style="63" customWidth="1"/>
    <col min="2583" max="2583" width="17.75" style="63" customWidth="1"/>
    <col min="2584" max="2584" width="12.625" style="63" customWidth="1"/>
    <col min="2585" max="2585" width="1.25" style="63" customWidth="1"/>
    <col min="2586" max="2834" width="9" style="63"/>
    <col min="2835" max="2835" width="1.25" style="63" customWidth="1"/>
    <col min="2836" max="2836" width="29.75" style="63" customWidth="1"/>
    <col min="2837" max="2837" width="16.625" style="63" customWidth="1"/>
    <col min="2838" max="2838" width="5.625" style="63" customWidth="1"/>
    <col min="2839" max="2839" width="17.75" style="63" customWidth="1"/>
    <col min="2840" max="2840" width="12.625" style="63" customWidth="1"/>
    <col min="2841" max="2841" width="1.25" style="63" customWidth="1"/>
    <col min="2842" max="3090" width="9" style="63"/>
    <col min="3091" max="3091" width="1.25" style="63" customWidth="1"/>
    <col min="3092" max="3092" width="29.75" style="63" customWidth="1"/>
    <col min="3093" max="3093" width="16.625" style="63" customWidth="1"/>
    <col min="3094" max="3094" width="5.625" style="63" customWidth="1"/>
    <col min="3095" max="3095" width="17.75" style="63" customWidth="1"/>
    <col min="3096" max="3096" width="12.625" style="63" customWidth="1"/>
    <col min="3097" max="3097" width="1.25" style="63" customWidth="1"/>
    <col min="3098" max="3346" width="9" style="63"/>
    <col min="3347" max="3347" width="1.25" style="63" customWidth="1"/>
    <col min="3348" max="3348" width="29.75" style="63" customWidth="1"/>
    <col min="3349" max="3349" width="16.625" style="63" customWidth="1"/>
    <col min="3350" max="3350" width="5.625" style="63" customWidth="1"/>
    <col min="3351" max="3351" width="17.75" style="63" customWidth="1"/>
    <col min="3352" max="3352" width="12.625" style="63" customWidth="1"/>
    <col min="3353" max="3353" width="1.25" style="63" customWidth="1"/>
    <col min="3354" max="3602" width="9" style="63"/>
    <col min="3603" max="3603" width="1.25" style="63" customWidth="1"/>
    <col min="3604" max="3604" width="29.75" style="63" customWidth="1"/>
    <col min="3605" max="3605" width="16.625" style="63" customWidth="1"/>
    <col min="3606" max="3606" width="5.625" style="63" customWidth="1"/>
    <col min="3607" max="3607" width="17.75" style="63" customWidth="1"/>
    <col min="3608" max="3608" width="12.625" style="63" customWidth="1"/>
    <col min="3609" max="3609" width="1.25" style="63" customWidth="1"/>
    <col min="3610" max="3858" width="9" style="63"/>
    <col min="3859" max="3859" width="1.25" style="63" customWidth="1"/>
    <col min="3860" max="3860" width="29.75" style="63" customWidth="1"/>
    <col min="3861" max="3861" width="16.625" style="63" customWidth="1"/>
    <col min="3862" max="3862" width="5.625" style="63" customWidth="1"/>
    <col min="3863" max="3863" width="17.75" style="63" customWidth="1"/>
    <col min="3864" max="3864" width="12.625" style="63" customWidth="1"/>
    <col min="3865" max="3865" width="1.25" style="63" customWidth="1"/>
    <col min="3866" max="4114" width="9" style="63"/>
    <col min="4115" max="4115" width="1.25" style="63" customWidth="1"/>
    <col min="4116" max="4116" width="29.75" style="63" customWidth="1"/>
    <col min="4117" max="4117" width="16.625" style="63" customWidth="1"/>
    <col min="4118" max="4118" width="5.625" style="63" customWidth="1"/>
    <col min="4119" max="4119" width="17.75" style="63" customWidth="1"/>
    <col min="4120" max="4120" width="12.625" style="63" customWidth="1"/>
    <col min="4121" max="4121" width="1.25" style="63" customWidth="1"/>
    <col min="4122" max="4370" width="9" style="63"/>
    <col min="4371" max="4371" width="1.25" style="63" customWidth="1"/>
    <col min="4372" max="4372" width="29.75" style="63" customWidth="1"/>
    <col min="4373" max="4373" width="16.625" style="63" customWidth="1"/>
    <col min="4374" max="4374" width="5.625" style="63" customWidth="1"/>
    <col min="4375" max="4375" width="17.75" style="63" customWidth="1"/>
    <col min="4376" max="4376" width="12.625" style="63" customWidth="1"/>
    <col min="4377" max="4377" width="1.25" style="63" customWidth="1"/>
    <col min="4378" max="4626" width="9" style="63"/>
    <col min="4627" max="4627" width="1.25" style="63" customWidth="1"/>
    <col min="4628" max="4628" width="29.75" style="63" customWidth="1"/>
    <col min="4629" max="4629" width="16.625" style="63" customWidth="1"/>
    <col min="4630" max="4630" width="5.625" style="63" customWidth="1"/>
    <col min="4631" max="4631" width="17.75" style="63" customWidth="1"/>
    <col min="4632" max="4632" width="12.625" style="63" customWidth="1"/>
    <col min="4633" max="4633" width="1.25" style="63" customWidth="1"/>
    <col min="4634" max="4882" width="9" style="63"/>
    <col min="4883" max="4883" width="1.25" style="63" customWidth="1"/>
    <col min="4884" max="4884" width="29.75" style="63" customWidth="1"/>
    <col min="4885" max="4885" width="16.625" style="63" customWidth="1"/>
    <col min="4886" max="4886" width="5.625" style="63" customWidth="1"/>
    <col min="4887" max="4887" width="17.75" style="63" customWidth="1"/>
    <col min="4888" max="4888" width="12.625" style="63" customWidth="1"/>
    <col min="4889" max="4889" width="1.25" style="63" customWidth="1"/>
    <col min="4890" max="5138" width="9" style="63"/>
    <col min="5139" max="5139" width="1.25" style="63" customWidth="1"/>
    <col min="5140" max="5140" width="29.75" style="63" customWidth="1"/>
    <col min="5141" max="5141" width="16.625" style="63" customWidth="1"/>
    <col min="5142" max="5142" width="5.625" style="63" customWidth="1"/>
    <col min="5143" max="5143" width="17.75" style="63" customWidth="1"/>
    <col min="5144" max="5144" width="12.625" style="63" customWidth="1"/>
    <col min="5145" max="5145" width="1.25" style="63" customWidth="1"/>
    <col min="5146" max="5394" width="9" style="63"/>
    <col min="5395" max="5395" width="1.25" style="63" customWidth="1"/>
    <col min="5396" max="5396" width="29.75" style="63" customWidth="1"/>
    <col min="5397" max="5397" width="16.625" style="63" customWidth="1"/>
    <col min="5398" max="5398" width="5.625" style="63" customWidth="1"/>
    <col min="5399" max="5399" width="17.75" style="63" customWidth="1"/>
    <col min="5400" max="5400" width="12.625" style="63" customWidth="1"/>
    <col min="5401" max="5401" width="1.25" style="63" customWidth="1"/>
    <col min="5402" max="5650" width="9" style="63"/>
    <col min="5651" max="5651" width="1.25" style="63" customWidth="1"/>
    <col min="5652" max="5652" width="29.75" style="63" customWidth="1"/>
    <col min="5653" max="5653" width="16.625" style="63" customWidth="1"/>
    <col min="5654" max="5654" width="5.625" style="63" customWidth="1"/>
    <col min="5655" max="5655" width="17.75" style="63" customWidth="1"/>
    <col min="5656" max="5656" width="12.625" style="63" customWidth="1"/>
    <col min="5657" max="5657" width="1.25" style="63" customWidth="1"/>
    <col min="5658" max="5906" width="9" style="63"/>
    <col min="5907" max="5907" width="1.25" style="63" customWidth="1"/>
    <col min="5908" max="5908" width="29.75" style="63" customWidth="1"/>
    <col min="5909" max="5909" width="16.625" style="63" customWidth="1"/>
    <col min="5910" max="5910" width="5.625" style="63" customWidth="1"/>
    <col min="5911" max="5911" width="17.75" style="63" customWidth="1"/>
    <col min="5912" max="5912" width="12.625" style="63" customWidth="1"/>
    <col min="5913" max="5913" width="1.25" style="63" customWidth="1"/>
    <col min="5914" max="6162" width="9" style="63"/>
    <col min="6163" max="6163" width="1.25" style="63" customWidth="1"/>
    <col min="6164" max="6164" width="29.75" style="63" customWidth="1"/>
    <col min="6165" max="6165" width="16.625" style="63" customWidth="1"/>
    <col min="6166" max="6166" width="5.625" style="63" customWidth="1"/>
    <col min="6167" max="6167" width="17.75" style="63" customWidth="1"/>
    <col min="6168" max="6168" width="12.625" style="63" customWidth="1"/>
    <col min="6169" max="6169" width="1.25" style="63" customWidth="1"/>
    <col min="6170" max="6418" width="9" style="63"/>
    <col min="6419" max="6419" width="1.25" style="63" customWidth="1"/>
    <col min="6420" max="6420" width="29.75" style="63" customWidth="1"/>
    <col min="6421" max="6421" width="16.625" style="63" customWidth="1"/>
    <col min="6422" max="6422" width="5.625" style="63" customWidth="1"/>
    <col min="6423" max="6423" width="17.75" style="63" customWidth="1"/>
    <col min="6424" max="6424" width="12.625" style="63" customWidth="1"/>
    <col min="6425" max="6425" width="1.25" style="63" customWidth="1"/>
    <col min="6426" max="6674" width="9" style="63"/>
    <col min="6675" max="6675" width="1.25" style="63" customWidth="1"/>
    <col min="6676" max="6676" width="29.75" style="63" customWidth="1"/>
    <col min="6677" max="6677" width="16.625" style="63" customWidth="1"/>
    <col min="6678" max="6678" width="5.625" style="63" customWidth="1"/>
    <col min="6679" max="6679" width="17.75" style="63" customWidth="1"/>
    <col min="6680" max="6680" width="12.625" style="63" customWidth="1"/>
    <col min="6681" max="6681" width="1.25" style="63" customWidth="1"/>
    <col min="6682" max="6930" width="9" style="63"/>
    <col min="6931" max="6931" width="1.25" style="63" customWidth="1"/>
    <col min="6932" max="6932" width="29.75" style="63" customWidth="1"/>
    <col min="6933" max="6933" width="16.625" style="63" customWidth="1"/>
    <col min="6934" max="6934" width="5.625" style="63" customWidth="1"/>
    <col min="6935" max="6935" width="17.75" style="63" customWidth="1"/>
    <col min="6936" max="6936" width="12.625" style="63" customWidth="1"/>
    <col min="6937" max="6937" width="1.25" style="63" customWidth="1"/>
    <col min="6938" max="7186" width="9" style="63"/>
    <col min="7187" max="7187" width="1.25" style="63" customWidth="1"/>
    <col min="7188" max="7188" width="29.75" style="63" customWidth="1"/>
    <col min="7189" max="7189" width="16.625" style="63" customWidth="1"/>
    <col min="7190" max="7190" width="5.625" style="63" customWidth="1"/>
    <col min="7191" max="7191" width="17.75" style="63" customWidth="1"/>
    <col min="7192" max="7192" width="12.625" style="63" customWidth="1"/>
    <col min="7193" max="7193" width="1.25" style="63" customWidth="1"/>
    <col min="7194" max="7442" width="9" style="63"/>
    <col min="7443" max="7443" width="1.25" style="63" customWidth="1"/>
    <col min="7444" max="7444" width="29.75" style="63" customWidth="1"/>
    <col min="7445" max="7445" width="16.625" style="63" customWidth="1"/>
    <col min="7446" max="7446" width="5.625" style="63" customWidth="1"/>
    <col min="7447" max="7447" width="17.75" style="63" customWidth="1"/>
    <col min="7448" max="7448" width="12.625" style="63" customWidth="1"/>
    <col min="7449" max="7449" width="1.25" style="63" customWidth="1"/>
    <col min="7450" max="7698" width="9" style="63"/>
    <col min="7699" max="7699" width="1.25" style="63" customWidth="1"/>
    <col min="7700" max="7700" width="29.75" style="63" customWidth="1"/>
    <col min="7701" max="7701" width="16.625" style="63" customWidth="1"/>
    <col min="7702" max="7702" width="5.625" style="63" customWidth="1"/>
    <col min="7703" max="7703" width="17.75" style="63" customWidth="1"/>
    <col min="7704" max="7704" width="12.625" style="63" customWidth="1"/>
    <col min="7705" max="7705" width="1.25" style="63" customWidth="1"/>
    <col min="7706" max="7954" width="9" style="63"/>
    <col min="7955" max="7955" width="1.25" style="63" customWidth="1"/>
    <col min="7956" max="7956" width="29.75" style="63" customWidth="1"/>
    <col min="7957" max="7957" width="16.625" style="63" customWidth="1"/>
    <col min="7958" max="7958" width="5.625" style="63" customWidth="1"/>
    <col min="7959" max="7959" width="17.75" style="63" customWidth="1"/>
    <col min="7960" max="7960" width="12.625" style="63" customWidth="1"/>
    <col min="7961" max="7961" width="1.25" style="63" customWidth="1"/>
    <col min="7962" max="8210" width="9" style="63"/>
    <col min="8211" max="8211" width="1.25" style="63" customWidth="1"/>
    <col min="8212" max="8212" width="29.75" style="63" customWidth="1"/>
    <col min="8213" max="8213" width="16.625" style="63" customWidth="1"/>
    <col min="8214" max="8214" width="5.625" style="63" customWidth="1"/>
    <col min="8215" max="8215" width="17.75" style="63" customWidth="1"/>
    <col min="8216" max="8216" width="12.625" style="63" customWidth="1"/>
    <col min="8217" max="8217" width="1.25" style="63" customWidth="1"/>
    <col min="8218" max="8466" width="9" style="63"/>
    <col min="8467" max="8467" width="1.25" style="63" customWidth="1"/>
    <col min="8468" max="8468" width="29.75" style="63" customWidth="1"/>
    <col min="8469" max="8469" width="16.625" style="63" customWidth="1"/>
    <col min="8470" max="8470" width="5.625" style="63" customWidth="1"/>
    <col min="8471" max="8471" width="17.75" style="63" customWidth="1"/>
    <col min="8472" max="8472" width="12.625" style="63" customWidth="1"/>
    <col min="8473" max="8473" width="1.25" style="63" customWidth="1"/>
    <col min="8474" max="8722" width="9" style="63"/>
    <col min="8723" max="8723" width="1.25" style="63" customWidth="1"/>
    <col min="8724" max="8724" width="29.75" style="63" customWidth="1"/>
    <col min="8725" max="8725" width="16.625" style="63" customWidth="1"/>
    <col min="8726" max="8726" width="5.625" style="63" customWidth="1"/>
    <col min="8727" max="8727" width="17.75" style="63" customWidth="1"/>
    <col min="8728" max="8728" width="12.625" style="63" customWidth="1"/>
    <col min="8729" max="8729" width="1.25" style="63" customWidth="1"/>
    <col min="8730" max="8978" width="9" style="63"/>
    <col min="8979" max="8979" width="1.25" style="63" customWidth="1"/>
    <col min="8980" max="8980" width="29.75" style="63" customWidth="1"/>
    <col min="8981" max="8981" width="16.625" style="63" customWidth="1"/>
    <col min="8982" max="8982" width="5.625" style="63" customWidth="1"/>
    <col min="8983" max="8983" width="17.75" style="63" customWidth="1"/>
    <col min="8984" max="8984" width="12.625" style="63" customWidth="1"/>
    <col min="8985" max="8985" width="1.25" style="63" customWidth="1"/>
    <col min="8986" max="9234" width="9" style="63"/>
    <col min="9235" max="9235" width="1.25" style="63" customWidth="1"/>
    <col min="9236" max="9236" width="29.75" style="63" customWidth="1"/>
    <col min="9237" max="9237" width="16.625" style="63" customWidth="1"/>
    <col min="9238" max="9238" width="5.625" style="63" customWidth="1"/>
    <col min="9239" max="9239" width="17.75" style="63" customWidth="1"/>
    <col min="9240" max="9240" width="12.625" style="63" customWidth="1"/>
    <col min="9241" max="9241" width="1.25" style="63" customWidth="1"/>
    <col min="9242" max="9490" width="9" style="63"/>
    <col min="9491" max="9491" width="1.25" style="63" customWidth="1"/>
    <col min="9492" max="9492" width="29.75" style="63" customWidth="1"/>
    <col min="9493" max="9493" width="16.625" style="63" customWidth="1"/>
    <col min="9494" max="9494" width="5.625" style="63" customWidth="1"/>
    <col min="9495" max="9495" width="17.75" style="63" customWidth="1"/>
    <col min="9496" max="9496" width="12.625" style="63" customWidth="1"/>
    <col min="9497" max="9497" width="1.25" style="63" customWidth="1"/>
    <col min="9498" max="9746" width="9" style="63"/>
    <col min="9747" max="9747" width="1.25" style="63" customWidth="1"/>
    <col min="9748" max="9748" width="29.75" style="63" customWidth="1"/>
    <col min="9749" max="9749" width="16.625" style="63" customWidth="1"/>
    <col min="9750" max="9750" width="5.625" style="63" customWidth="1"/>
    <col min="9751" max="9751" width="17.75" style="63" customWidth="1"/>
    <col min="9752" max="9752" width="12.625" style="63" customWidth="1"/>
    <col min="9753" max="9753" width="1.25" style="63" customWidth="1"/>
    <col min="9754" max="10002" width="9" style="63"/>
    <col min="10003" max="10003" width="1.25" style="63" customWidth="1"/>
    <col min="10004" max="10004" width="29.75" style="63" customWidth="1"/>
    <col min="10005" max="10005" width="16.625" style="63" customWidth="1"/>
    <col min="10006" max="10006" width="5.625" style="63" customWidth="1"/>
    <col min="10007" max="10007" width="17.75" style="63" customWidth="1"/>
    <col min="10008" max="10008" width="12.625" style="63" customWidth="1"/>
    <col min="10009" max="10009" width="1.25" style="63" customWidth="1"/>
    <col min="10010" max="10258" width="9" style="63"/>
    <col min="10259" max="10259" width="1.25" style="63" customWidth="1"/>
    <col min="10260" max="10260" width="29.75" style="63" customWidth="1"/>
    <col min="10261" max="10261" width="16.625" style="63" customWidth="1"/>
    <col min="10262" max="10262" width="5.625" style="63" customWidth="1"/>
    <col min="10263" max="10263" width="17.75" style="63" customWidth="1"/>
    <col min="10264" max="10264" width="12.625" style="63" customWidth="1"/>
    <col min="10265" max="10265" width="1.25" style="63" customWidth="1"/>
    <col min="10266" max="10514" width="9" style="63"/>
    <col min="10515" max="10515" width="1.25" style="63" customWidth="1"/>
    <col min="10516" max="10516" width="29.75" style="63" customWidth="1"/>
    <col min="10517" max="10517" width="16.625" style="63" customWidth="1"/>
    <col min="10518" max="10518" width="5.625" style="63" customWidth="1"/>
    <col min="10519" max="10519" width="17.75" style="63" customWidth="1"/>
    <col min="10520" max="10520" width="12.625" style="63" customWidth="1"/>
    <col min="10521" max="10521" width="1.25" style="63" customWidth="1"/>
    <col min="10522" max="10770" width="9" style="63"/>
    <col min="10771" max="10771" width="1.25" style="63" customWidth="1"/>
    <col min="10772" max="10772" width="29.75" style="63" customWidth="1"/>
    <col min="10773" max="10773" width="16.625" style="63" customWidth="1"/>
    <col min="10774" max="10774" width="5.625" style="63" customWidth="1"/>
    <col min="10775" max="10775" width="17.75" style="63" customWidth="1"/>
    <col min="10776" max="10776" width="12.625" style="63" customWidth="1"/>
    <col min="10777" max="10777" width="1.25" style="63" customWidth="1"/>
    <col min="10778" max="11026" width="9" style="63"/>
    <col min="11027" max="11027" width="1.25" style="63" customWidth="1"/>
    <col min="11028" max="11028" width="29.75" style="63" customWidth="1"/>
    <col min="11029" max="11029" width="16.625" style="63" customWidth="1"/>
    <col min="11030" max="11030" width="5.625" style="63" customWidth="1"/>
    <col min="11031" max="11031" width="17.75" style="63" customWidth="1"/>
    <col min="11032" max="11032" width="12.625" style="63" customWidth="1"/>
    <col min="11033" max="11033" width="1.25" style="63" customWidth="1"/>
    <col min="11034" max="11282" width="9" style="63"/>
    <col min="11283" max="11283" width="1.25" style="63" customWidth="1"/>
    <col min="11284" max="11284" width="29.75" style="63" customWidth="1"/>
    <col min="11285" max="11285" width="16.625" style="63" customWidth="1"/>
    <col min="11286" max="11286" width="5.625" style="63" customWidth="1"/>
    <col min="11287" max="11287" width="17.75" style="63" customWidth="1"/>
    <col min="11288" max="11288" width="12.625" style="63" customWidth="1"/>
    <col min="11289" max="11289" width="1.25" style="63" customWidth="1"/>
    <col min="11290" max="11538" width="9" style="63"/>
    <col min="11539" max="11539" width="1.25" style="63" customWidth="1"/>
    <col min="11540" max="11540" width="29.75" style="63" customWidth="1"/>
    <col min="11541" max="11541" width="16.625" style="63" customWidth="1"/>
    <col min="11542" max="11542" width="5.625" style="63" customWidth="1"/>
    <col min="11543" max="11543" width="17.75" style="63" customWidth="1"/>
    <col min="11544" max="11544" width="12.625" style="63" customWidth="1"/>
    <col min="11545" max="11545" width="1.25" style="63" customWidth="1"/>
    <col min="11546" max="11794" width="9" style="63"/>
    <col min="11795" max="11795" width="1.25" style="63" customWidth="1"/>
    <col min="11796" max="11796" width="29.75" style="63" customWidth="1"/>
    <col min="11797" max="11797" width="16.625" style="63" customWidth="1"/>
    <col min="11798" max="11798" width="5.625" style="63" customWidth="1"/>
    <col min="11799" max="11799" width="17.75" style="63" customWidth="1"/>
    <col min="11800" max="11800" width="12.625" style="63" customWidth="1"/>
    <col min="11801" max="11801" width="1.25" style="63" customWidth="1"/>
    <col min="11802" max="12050" width="9" style="63"/>
    <col min="12051" max="12051" width="1.25" style="63" customWidth="1"/>
    <col min="12052" max="12052" width="29.75" style="63" customWidth="1"/>
    <col min="12053" max="12053" width="16.625" style="63" customWidth="1"/>
    <col min="12054" max="12054" width="5.625" style="63" customWidth="1"/>
    <col min="12055" max="12055" width="17.75" style="63" customWidth="1"/>
    <col min="12056" max="12056" width="12.625" style="63" customWidth="1"/>
    <col min="12057" max="12057" width="1.25" style="63" customWidth="1"/>
    <col min="12058" max="12306" width="9" style="63"/>
    <col min="12307" max="12307" width="1.25" style="63" customWidth="1"/>
    <col min="12308" max="12308" width="29.75" style="63" customWidth="1"/>
    <col min="12309" max="12309" width="16.625" style="63" customWidth="1"/>
    <col min="12310" max="12310" width="5.625" style="63" customWidth="1"/>
    <col min="12311" max="12311" width="17.75" style="63" customWidth="1"/>
    <col min="12312" max="12312" width="12.625" style="63" customWidth="1"/>
    <col min="12313" max="12313" width="1.25" style="63" customWidth="1"/>
    <col min="12314" max="12562" width="9" style="63"/>
    <col min="12563" max="12563" width="1.25" style="63" customWidth="1"/>
    <col min="12564" max="12564" width="29.75" style="63" customWidth="1"/>
    <col min="12565" max="12565" width="16.625" style="63" customWidth="1"/>
    <col min="12566" max="12566" width="5.625" style="63" customWidth="1"/>
    <col min="12567" max="12567" width="17.75" style="63" customWidth="1"/>
    <col min="12568" max="12568" width="12.625" style="63" customWidth="1"/>
    <col min="12569" max="12569" width="1.25" style="63" customWidth="1"/>
    <col min="12570" max="12818" width="9" style="63"/>
    <col min="12819" max="12819" width="1.25" style="63" customWidth="1"/>
    <col min="12820" max="12820" width="29.75" style="63" customWidth="1"/>
    <col min="12821" max="12821" width="16.625" style="63" customWidth="1"/>
    <col min="12822" max="12822" width="5.625" style="63" customWidth="1"/>
    <col min="12823" max="12823" width="17.75" style="63" customWidth="1"/>
    <col min="12824" max="12824" width="12.625" style="63" customWidth="1"/>
    <col min="12825" max="12825" width="1.25" style="63" customWidth="1"/>
    <col min="12826" max="13074" width="9" style="63"/>
    <col min="13075" max="13075" width="1.25" style="63" customWidth="1"/>
    <col min="13076" max="13076" width="29.75" style="63" customWidth="1"/>
    <col min="13077" max="13077" width="16.625" style="63" customWidth="1"/>
    <col min="13078" max="13078" width="5.625" style="63" customWidth="1"/>
    <col min="13079" max="13079" width="17.75" style="63" customWidth="1"/>
    <col min="13080" max="13080" width="12.625" style="63" customWidth="1"/>
    <col min="13081" max="13081" width="1.25" style="63" customWidth="1"/>
    <col min="13082" max="13330" width="9" style="63"/>
    <col min="13331" max="13331" width="1.25" style="63" customWidth="1"/>
    <col min="13332" max="13332" width="29.75" style="63" customWidth="1"/>
    <col min="13333" max="13333" width="16.625" style="63" customWidth="1"/>
    <col min="13334" max="13334" width="5.625" style="63" customWidth="1"/>
    <col min="13335" max="13335" width="17.75" style="63" customWidth="1"/>
    <col min="13336" max="13336" width="12.625" style="63" customWidth="1"/>
    <col min="13337" max="13337" width="1.25" style="63" customWidth="1"/>
    <col min="13338" max="13586" width="9" style="63"/>
    <col min="13587" max="13587" width="1.25" style="63" customWidth="1"/>
    <col min="13588" max="13588" width="29.75" style="63" customWidth="1"/>
    <col min="13589" max="13589" width="16.625" style="63" customWidth="1"/>
    <col min="13590" max="13590" width="5.625" style="63" customWidth="1"/>
    <col min="13591" max="13591" width="17.75" style="63" customWidth="1"/>
    <col min="13592" max="13592" width="12.625" style="63" customWidth="1"/>
    <col min="13593" max="13593" width="1.25" style="63" customWidth="1"/>
    <col min="13594" max="13842" width="9" style="63"/>
    <col min="13843" max="13843" width="1.25" style="63" customWidth="1"/>
    <col min="13844" max="13844" width="29.75" style="63" customWidth="1"/>
    <col min="13845" max="13845" width="16.625" style="63" customWidth="1"/>
    <col min="13846" max="13846" width="5.625" style="63" customWidth="1"/>
    <col min="13847" max="13847" width="17.75" style="63" customWidth="1"/>
    <col min="13848" max="13848" width="12.625" style="63" customWidth="1"/>
    <col min="13849" max="13849" width="1.25" style="63" customWidth="1"/>
    <col min="13850" max="14098" width="9" style="63"/>
    <col min="14099" max="14099" width="1.25" style="63" customWidth="1"/>
    <col min="14100" max="14100" width="29.75" style="63" customWidth="1"/>
    <col min="14101" max="14101" width="16.625" style="63" customWidth="1"/>
    <col min="14102" max="14102" width="5.625" style="63" customWidth="1"/>
    <col min="14103" max="14103" width="17.75" style="63" customWidth="1"/>
    <col min="14104" max="14104" width="12.625" style="63" customWidth="1"/>
    <col min="14105" max="14105" width="1.25" style="63" customWidth="1"/>
    <col min="14106" max="14354" width="9" style="63"/>
    <col min="14355" max="14355" width="1.25" style="63" customWidth="1"/>
    <col min="14356" max="14356" width="29.75" style="63" customWidth="1"/>
    <col min="14357" max="14357" width="16.625" style="63" customWidth="1"/>
    <col min="14358" max="14358" width="5.625" style="63" customWidth="1"/>
    <col min="14359" max="14359" width="17.75" style="63" customWidth="1"/>
    <col min="14360" max="14360" width="12.625" style="63" customWidth="1"/>
    <col min="14361" max="14361" width="1.25" style="63" customWidth="1"/>
    <col min="14362" max="14610" width="9" style="63"/>
    <col min="14611" max="14611" width="1.25" style="63" customWidth="1"/>
    <col min="14612" max="14612" width="29.75" style="63" customWidth="1"/>
    <col min="14613" max="14613" width="16.625" style="63" customWidth="1"/>
    <col min="14614" max="14614" width="5.625" style="63" customWidth="1"/>
    <col min="14615" max="14615" width="17.75" style="63" customWidth="1"/>
    <col min="14616" max="14616" width="12.625" style="63" customWidth="1"/>
    <col min="14617" max="14617" width="1.25" style="63" customWidth="1"/>
    <col min="14618" max="14866" width="9" style="63"/>
    <col min="14867" max="14867" width="1.25" style="63" customWidth="1"/>
    <col min="14868" max="14868" width="29.75" style="63" customWidth="1"/>
    <col min="14869" max="14869" width="16.625" style="63" customWidth="1"/>
    <col min="14870" max="14870" width="5.625" style="63" customWidth="1"/>
    <col min="14871" max="14871" width="17.75" style="63" customWidth="1"/>
    <col min="14872" max="14872" width="12.625" style="63" customWidth="1"/>
    <col min="14873" max="14873" width="1.25" style="63" customWidth="1"/>
    <col min="14874" max="15122" width="9" style="63"/>
    <col min="15123" max="15123" width="1.25" style="63" customWidth="1"/>
    <col min="15124" max="15124" width="29.75" style="63" customWidth="1"/>
    <col min="15125" max="15125" width="16.625" style="63" customWidth="1"/>
    <col min="15126" max="15126" width="5.625" style="63" customWidth="1"/>
    <col min="15127" max="15127" width="17.75" style="63" customWidth="1"/>
    <col min="15128" max="15128" width="12.625" style="63" customWidth="1"/>
    <col min="15129" max="15129" width="1.25" style="63" customWidth="1"/>
    <col min="15130" max="15378" width="9" style="63"/>
    <col min="15379" max="15379" width="1.25" style="63" customWidth="1"/>
    <col min="15380" max="15380" width="29.75" style="63" customWidth="1"/>
    <col min="15381" max="15381" width="16.625" style="63" customWidth="1"/>
    <col min="15382" max="15382" width="5.625" style="63" customWidth="1"/>
    <col min="15383" max="15383" width="17.75" style="63" customWidth="1"/>
    <col min="15384" max="15384" width="12.625" style="63" customWidth="1"/>
    <col min="15385" max="15385" width="1.25" style="63" customWidth="1"/>
    <col min="15386" max="15634" width="9" style="63"/>
    <col min="15635" max="15635" width="1.25" style="63" customWidth="1"/>
    <col min="15636" max="15636" width="29.75" style="63" customWidth="1"/>
    <col min="15637" max="15637" width="16.625" style="63" customWidth="1"/>
    <col min="15638" max="15638" width="5.625" style="63" customWidth="1"/>
    <col min="15639" max="15639" width="17.75" style="63" customWidth="1"/>
    <col min="15640" max="15640" width="12.625" style="63" customWidth="1"/>
    <col min="15641" max="15641" width="1.25" style="63" customWidth="1"/>
    <col min="15642" max="15890" width="9" style="63"/>
    <col min="15891" max="15891" width="1.25" style="63" customWidth="1"/>
    <col min="15892" max="15892" width="29.75" style="63" customWidth="1"/>
    <col min="15893" max="15893" width="16.625" style="63" customWidth="1"/>
    <col min="15894" max="15894" width="5.625" style="63" customWidth="1"/>
    <col min="15895" max="15895" width="17.75" style="63" customWidth="1"/>
    <col min="15896" max="15896" width="12.625" style="63" customWidth="1"/>
    <col min="15897" max="15897" width="1.25" style="63" customWidth="1"/>
    <col min="15898" max="16146" width="9" style="63"/>
    <col min="16147" max="16147" width="1.25" style="63" customWidth="1"/>
    <col min="16148" max="16148" width="29.75" style="63" customWidth="1"/>
    <col min="16149" max="16149" width="16.625" style="63" customWidth="1"/>
    <col min="16150" max="16150" width="5.625" style="63" customWidth="1"/>
    <col min="16151" max="16151" width="17.75" style="63" customWidth="1"/>
    <col min="16152" max="16152" width="12.625" style="63" customWidth="1"/>
    <col min="16153" max="16153" width="1.25" style="63" customWidth="1"/>
    <col min="16154" max="16384" width="9" style="63"/>
  </cols>
  <sheetData>
    <row r="1" spans="1:25" ht="23.25" customHeight="1">
      <c r="B1" s="2541" t="s">
        <v>2757</v>
      </c>
      <c r="C1" s="2541"/>
      <c r="D1" s="2541"/>
      <c r="E1" s="2541"/>
      <c r="F1" s="2541"/>
      <c r="G1" s="2541"/>
      <c r="H1" s="2541"/>
      <c r="I1" s="2541"/>
      <c r="J1" s="2541"/>
      <c r="K1" s="2541"/>
      <c r="L1" s="2541"/>
      <c r="M1" s="2541"/>
      <c r="N1" s="2541"/>
      <c r="O1" s="2541"/>
      <c r="P1" s="2541"/>
      <c r="Q1" s="386"/>
      <c r="R1" s="386"/>
      <c r="S1" s="386"/>
      <c r="T1" s="387"/>
      <c r="U1" s="387"/>
      <c r="V1" s="2542"/>
      <c r="W1" s="2542"/>
      <c r="X1" s="2542"/>
      <c r="Y1" s="2542"/>
    </row>
    <row r="2" spans="1:25" ht="7.5" customHeight="1">
      <c r="A2" s="69"/>
    </row>
    <row r="3" spans="1:25" ht="47.25" customHeight="1">
      <c r="A3" s="389"/>
      <c r="B3" s="2559" t="s">
        <v>1243</v>
      </c>
      <c r="C3" s="1791"/>
      <c r="D3" s="1791"/>
      <c r="E3" s="1791"/>
      <c r="F3" s="1791"/>
      <c r="G3" s="1791"/>
      <c r="H3" s="1791"/>
      <c r="I3" s="1791"/>
      <c r="J3" s="1791"/>
      <c r="K3" s="1791"/>
      <c r="L3" s="1791"/>
      <c r="M3" s="1791"/>
      <c r="N3" s="1791"/>
      <c r="O3" s="1791"/>
      <c r="P3" s="1792"/>
      <c r="Q3" s="1792"/>
      <c r="R3" s="1792"/>
      <c r="S3" s="1792"/>
      <c r="T3" s="2519"/>
      <c r="U3" s="2519"/>
      <c r="V3" s="2519"/>
      <c r="W3" s="2519"/>
      <c r="X3" s="2519"/>
      <c r="Y3" s="390"/>
    </row>
    <row r="4" spans="1:25" ht="11.25" customHeight="1">
      <c r="A4" s="389"/>
      <c r="B4" s="389"/>
      <c r="C4" s="389"/>
      <c r="D4" s="389"/>
      <c r="E4" s="389"/>
      <c r="F4" s="389"/>
      <c r="G4" s="389"/>
      <c r="H4" s="389"/>
      <c r="I4" s="389"/>
      <c r="J4" s="389"/>
      <c r="K4" s="389"/>
      <c r="L4" s="389"/>
      <c r="M4" s="390"/>
      <c r="N4" s="390"/>
      <c r="O4" s="390"/>
      <c r="Q4" s="2560"/>
      <c r="R4" s="2560"/>
      <c r="S4" s="2560"/>
      <c r="T4" s="2560"/>
      <c r="U4" s="2560"/>
      <c r="V4" s="2560"/>
      <c r="W4" s="2560"/>
      <c r="X4" s="2560"/>
      <c r="Y4" s="390"/>
    </row>
    <row r="5" spans="1:25" ht="21.75" customHeight="1">
      <c r="A5" s="389"/>
      <c r="B5" s="2570" t="s">
        <v>2760</v>
      </c>
      <c r="C5" s="2570"/>
      <c r="D5" s="2570"/>
      <c r="E5" s="2570"/>
      <c r="F5" s="2571"/>
      <c r="G5" s="2571"/>
      <c r="H5" s="2571"/>
      <c r="I5" s="2571"/>
      <c r="J5" s="2571"/>
      <c r="K5" s="2571"/>
      <c r="L5" s="2571"/>
      <c r="M5" s="2571"/>
      <c r="N5" s="2571"/>
      <c r="O5" s="2571"/>
      <c r="P5" s="2571"/>
      <c r="Q5" s="2571"/>
      <c r="R5" s="1232"/>
      <c r="S5" s="1232"/>
      <c r="T5" s="1232"/>
      <c r="U5" s="1232"/>
      <c r="V5" s="1232"/>
      <c r="W5" s="1232"/>
      <c r="X5" s="1232"/>
      <c r="Y5" s="390"/>
    </row>
    <row r="6" spans="1:25" ht="21.75" customHeight="1">
      <c r="A6" s="389"/>
      <c r="B6" s="2570" t="s">
        <v>2761</v>
      </c>
      <c r="C6" s="2570"/>
      <c r="D6" s="2570"/>
      <c r="E6" s="2570"/>
      <c r="F6" s="2572"/>
      <c r="G6" s="2572"/>
      <c r="H6" s="2572"/>
      <c r="I6" s="2572"/>
      <c r="J6" s="2572"/>
      <c r="K6" s="2572"/>
      <c r="L6" s="2572"/>
      <c r="M6" s="2572"/>
      <c r="N6" s="2572"/>
      <c r="O6" s="2572"/>
      <c r="P6" s="2572"/>
      <c r="Q6" s="2572"/>
      <c r="R6" s="1232"/>
      <c r="S6" s="1232"/>
      <c r="T6" s="1232"/>
      <c r="U6" s="1232"/>
      <c r="V6" s="1232"/>
      <c r="W6" s="1232"/>
      <c r="X6" s="1232"/>
      <c r="Y6" s="390"/>
    </row>
    <row r="7" spans="1:25" ht="21.75" customHeight="1">
      <c r="B7" s="2570" t="s">
        <v>2762</v>
      </c>
      <c r="C7" s="2570"/>
      <c r="D7" s="2570"/>
      <c r="E7" s="2570"/>
      <c r="F7" s="2572"/>
      <c r="G7" s="2572"/>
      <c r="H7" s="2572"/>
      <c r="I7" s="2572"/>
      <c r="J7" s="2572"/>
      <c r="K7" s="2572"/>
      <c r="L7" s="2572"/>
      <c r="M7" s="2572"/>
      <c r="N7" s="2572"/>
      <c r="O7" s="2572"/>
      <c r="P7" s="2572"/>
      <c r="Q7" s="2572"/>
      <c r="R7" s="1233"/>
      <c r="S7" s="1233"/>
      <c r="T7" s="1233"/>
      <c r="U7" s="1233"/>
      <c r="V7" s="1233"/>
      <c r="W7" s="1233"/>
      <c r="X7" s="1233"/>
    </row>
    <row r="8" spans="1:25" ht="21.75" customHeight="1">
      <c r="B8" s="2570" t="s">
        <v>2473</v>
      </c>
      <c r="C8" s="2570"/>
      <c r="D8" s="2570"/>
      <c r="E8" s="2570"/>
      <c r="F8" s="2572"/>
      <c r="G8" s="2572"/>
      <c r="H8" s="2572"/>
      <c r="I8" s="2572"/>
      <c r="J8" s="2572"/>
      <c r="K8" s="2572"/>
      <c r="L8" s="2572"/>
      <c r="M8" s="2572"/>
      <c r="N8" s="2572"/>
      <c r="O8" s="2572"/>
      <c r="P8" s="2572"/>
      <c r="Q8" s="2572"/>
      <c r="R8" s="1234"/>
      <c r="S8" s="1234"/>
      <c r="T8" s="1234"/>
      <c r="U8" s="1234"/>
      <c r="V8" s="1234"/>
      <c r="W8" s="1234"/>
      <c r="X8" s="1234"/>
    </row>
    <row r="9" spans="1:25" ht="21.75" customHeight="1">
      <c r="B9" s="2570" t="s">
        <v>2763</v>
      </c>
      <c r="C9" s="2570"/>
      <c r="D9" s="2570"/>
      <c r="E9" s="2570"/>
      <c r="F9" s="2572"/>
      <c r="G9" s="2572"/>
      <c r="H9" s="2572"/>
      <c r="I9" s="2572"/>
      <c r="J9" s="2572"/>
      <c r="K9" s="2572"/>
      <c r="L9" s="2572"/>
      <c r="M9" s="2572"/>
      <c r="N9" s="2572"/>
      <c r="O9" s="2572"/>
      <c r="P9" s="2572"/>
      <c r="Q9" s="2572"/>
      <c r="R9" s="1234"/>
      <c r="S9" s="1234"/>
      <c r="T9" s="1234"/>
      <c r="U9" s="1234"/>
      <c r="V9" s="1234"/>
      <c r="W9" s="1234"/>
      <c r="X9" s="1234"/>
    </row>
    <row r="10" spans="1:25" ht="20.100000000000001" customHeight="1">
      <c r="B10" s="2562" t="s">
        <v>1245</v>
      </c>
      <c r="C10" s="2563"/>
      <c r="D10" s="2563"/>
      <c r="E10" s="2564"/>
      <c r="F10" s="391"/>
      <c r="G10" s="2563" t="s">
        <v>1246</v>
      </c>
      <c r="H10" s="2563"/>
      <c r="I10" s="2563"/>
      <c r="J10" s="2563"/>
      <c r="K10" s="2563"/>
      <c r="L10" s="2563"/>
      <c r="M10" s="2563"/>
      <c r="N10" s="2563"/>
      <c r="O10" s="2563"/>
      <c r="P10" s="2563"/>
      <c r="Q10" s="2564"/>
    </row>
    <row r="11" spans="1:25" ht="20.100000000000001" customHeight="1">
      <c r="B11" s="2565"/>
      <c r="C11" s="2566"/>
      <c r="D11" s="2566"/>
      <c r="E11" s="2567"/>
      <c r="F11" s="392"/>
      <c r="G11" s="2566" t="s">
        <v>1247</v>
      </c>
      <c r="H11" s="2566"/>
      <c r="I11" s="2566"/>
      <c r="J11" s="2566"/>
      <c r="K11" s="2566"/>
      <c r="L11" s="2566"/>
      <c r="M11" s="2566"/>
      <c r="N11" s="2566"/>
      <c r="O11" s="2566"/>
      <c r="P11" s="2566"/>
      <c r="Q11" s="2567"/>
    </row>
    <row r="12" spans="1:25" ht="37.5" customHeight="1">
      <c r="B12" s="2568" t="s">
        <v>1248</v>
      </c>
      <c r="C12" s="2569"/>
      <c r="D12" s="2569"/>
      <c r="E12" s="2569"/>
      <c r="F12" s="2569"/>
      <c r="G12" s="2569"/>
      <c r="H12" s="2569"/>
      <c r="I12" s="2569"/>
      <c r="J12" s="2569"/>
      <c r="K12" s="2569"/>
      <c r="L12" s="2569"/>
      <c r="M12" s="2569"/>
      <c r="N12" s="2569"/>
      <c r="O12" s="2569"/>
      <c r="P12" s="2569"/>
      <c r="Q12" s="2569"/>
      <c r="R12" s="2569"/>
      <c r="S12" s="2569"/>
      <c r="T12" s="2569"/>
      <c r="U12" s="2569"/>
      <c r="V12" s="2569"/>
      <c r="W12" s="2569"/>
      <c r="X12" s="2569"/>
    </row>
    <row r="13" spans="1:25" ht="24.95" customHeight="1">
      <c r="B13" s="2546" t="s">
        <v>1249</v>
      </c>
      <c r="C13" s="2546"/>
      <c r="D13" s="2546"/>
      <c r="E13" s="2546"/>
      <c r="F13" s="2546"/>
      <c r="G13" s="2546"/>
      <c r="H13" s="2546"/>
      <c r="I13" s="2546"/>
      <c r="J13" s="2546"/>
      <c r="K13" s="2546"/>
      <c r="L13" s="2546"/>
      <c r="M13" s="2561"/>
      <c r="N13" s="2561"/>
      <c r="O13" s="2561"/>
      <c r="P13" s="2561"/>
      <c r="Q13" s="2561"/>
      <c r="R13" s="2561"/>
      <c r="S13" s="2561"/>
      <c r="T13" s="2561"/>
      <c r="U13" s="2561"/>
      <c r="V13" s="2561"/>
      <c r="W13" s="2561"/>
      <c r="X13" s="2561"/>
    </row>
    <row r="14" spans="1:25" ht="24.95" customHeight="1">
      <c r="B14" s="393" t="s">
        <v>1250</v>
      </c>
      <c r="C14" s="2556"/>
      <c r="D14" s="2557"/>
      <c r="E14" s="2557"/>
      <c r="F14" s="2557"/>
      <c r="G14" s="2557"/>
      <c r="H14" s="2557"/>
      <c r="I14" s="2557"/>
      <c r="J14" s="2557"/>
      <c r="K14" s="2557"/>
      <c r="L14" s="2558"/>
      <c r="M14" s="2539" t="s">
        <v>2759</v>
      </c>
      <c r="N14" s="2548"/>
      <c r="O14" s="394" t="s">
        <v>2758</v>
      </c>
      <c r="P14" s="2539" t="s">
        <v>2759</v>
      </c>
      <c r="Q14" s="2548"/>
      <c r="R14" s="394" t="s">
        <v>2758</v>
      </c>
      <c r="S14" s="2539" t="s">
        <v>2759</v>
      </c>
      <c r="T14" s="2548"/>
      <c r="U14" s="394" t="s">
        <v>2758</v>
      </c>
      <c r="V14" s="2539" t="s">
        <v>2759</v>
      </c>
      <c r="W14" s="2548"/>
      <c r="X14" s="394" t="s">
        <v>2758</v>
      </c>
    </row>
    <row r="15" spans="1:25" ht="50.1" customHeight="1">
      <c r="B15" s="393" t="s">
        <v>1251</v>
      </c>
      <c r="C15" s="2527" t="s">
        <v>1252</v>
      </c>
      <c r="D15" s="2528"/>
      <c r="E15" s="2528"/>
      <c r="F15" s="2528"/>
      <c r="G15" s="2528"/>
      <c r="H15" s="2528"/>
      <c r="I15" s="2528"/>
      <c r="J15" s="2528"/>
      <c r="K15" s="2528"/>
      <c r="L15" s="2528"/>
      <c r="M15" s="2539"/>
      <c r="N15" s="2548"/>
      <c r="O15" s="394" t="s">
        <v>559</v>
      </c>
      <c r="P15" s="2539"/>
      <c r="Q15" s="2548"/>
      <c r="R15" s="394" t="s">
        <v>559</v>
      </c>
      <c r="S15" s="2539"/>
      <c r="T15" s="2548"/>
      <c r="U15" s="394" t="s">
        <v>559</v>
      </c>
      <c r="V15" s="2539"/>
      <c r="W15" s="2548"/>
      <c r="X15" s="394" t="s">
        <v>559</v>
      </c>
    </row>
    <row r="16" spans="1:25" ht="11.25" customHeight="1">
      <c r="B16" s="395"/>
      <c r="C16" s="395"/>
      <c r="D16" s="395"/>
      <c r="E16" s="395"/>
      <c r="F16" s="395"/>
      <c r="G16" s="395"/>
      <c r="H16" s="395"/>
      <c r="I16" s="395"/>
      <c r="J16" s="395"/>
      <c r="K16" s="395"/>
      <c r="L16" s="395"/>
      <c r="M16" s="396"/>
      <c r="N16" s="396"/>
      <c r="O16" s="396"/>
      <c r="P16" s="396"/>
      <c r="Q16" s="396"/>
      <c r="R16" s="396"/>
      <c r="S16" s="396"/>
      <c r="T16" s="396"/>
      <c r="U16" s="396"/>
      <c r="V16" s="397" t="str">
        <f>IF(ISERROR(#REF!/#REF!),"",(#REF!/#REF!))</f>
        <v/>
      </c>
      <c r="W16" s="397"/>
      <c r="X16" s="398"/>
    </row>
    <row r="17" spans="1:27" ht="24.95" customHeight="1">
      <c r="B17" s="2546" t="s">
        <v>1253</v>
      </c>
      <c r="C17" s="2546"/>
      <c r="D17" s="2546"/>
      <c r="E17" s="2546"/>
      <c r="F17" s="2546"/>
      <c r="G17" s="2546"/>
      <c r="H17" s="2546"/>
      <c r="I17" s="2546"/>
      <c r="J17" s="2546"/>
      <c r="K17" s="2546"/>
      <c r="L17" s="2546"/>
      <c r="M17" s="2546"/>
      <c r="N17" s="2546"/>
      <c r="O17" s="2546"/>
      <c r="P17" s="2546"/>
      <c r="Q17" s="2546"/>
      <c r="R17" s="2546"/>
      <c r="S17" s="2546"/>
      <c r="T17" s="2546"/>
      <c r="U17" s="2546"/>
      <c r="V17" s="2546"/>
      <c r="W17" s="2546"/>
      <c r="X17" s="2546"/>
    </row>
    <row r="18" spans="1:27" ht="24.95" customHeight="1">
      <c r="A18" s="399"/>
      <c r="B18" s="393" t="s">
        <v>1250</v>
      </c>
      <c r="C18" s="2556"/>
      <c r="D18" s="2557"/>
      <c r="E18" s="2557"/>
      <c r="F18" s="2557"/>
      <c r="G18" s="2557"/>
      <c r="H18" s="2557"/>
      <c r="I18" s="2557"/>
      <c r="J18" s="2557"/>
      <c r="K18" s="2557"/>
      <c r="L18" s="2558"/>
      <c r="M18" s="2539" t="s">
        <v>2759</v>
      </c>
      <c r="N18" s="2548"/>
      <c r="O18" s="394" t="s">
        <v>2758</v>
      </c>
      <c r="P18" s="2539" t="s">
        <v>2759</v>
      </c>
      <c r="Q18" s="2548"/>
      <c r="R18" s="394" t="s">
        <v>2758</v>
      </c>
      <c r="S18" s="2539" t="s">
        <v>2759</v>
      </c>
      <c r="T18" s="2548"/>
      <c r="U18" s="394" t="s">
        <v>2758</v>
      </c>
      <c r="V18" s="2539" t="s">
        <v>2759</v>
      </c>
      <c r="W18" s="2548"/>
      <c r="X18" s="394" t="s">
        <v>2758</v>
      </c>
    </row>
    <row r="19" spans="1:27" ht="50.1" customHeight="1">
      <c r="B19" s="400" t="s">
        <v>1254</v>
      </c>
      <c r="C19" s="2555" t="s">
        <v>1255</v>
      </c>
      <c r="D19" s="2555"/>
      <c r="E19" s="2555"/>
      <c r="F19" s="2555"/>
      <c r="G19" s="2555"/>
      <c r="H19" s="2555"/>
      <c r="I19" s="2555"/>
      <c r="J19" s="2555"/>
      <c r="K19" s="2555"/>
      <c r="L19" s="2555"/>
      <c r="M19" s="2539"/>
      <c r="N19" s="2548"/>
      <c r="O19" s="394" t="s">
        <v>1256</v>
      </c>
      <c r="P19" s="2539"/>
      <c r="Q19" s="2548"/>
      <c r="R19" s="394" t="s">
        <v>1256</v>
      </c>
      <c r="S19" s="2539"/>
      <c r="T19" s="2548"/>
      <c r="U19" s="394" t="s">
        <v>1256</v>
      </c>
      <c r="V19" s="2539"/>
      <c r="W19" s="2548"/>
      <c r="X19" s="394" t="s">
        <v>1256</v>
      </c>
    </row>
    <row r="20" spans="1:27" ht="50.1" customHeight="1">
      <c r="B20" s="393" t="s">
        <v>1257</v>
      </c>
      <c r="C20" s="2526" t="s">
        <v>1258</v>
      </c>
      <c r="D20" s="2526"/>
      <c r="E20" s="2526"/>
      <c r="F20" s="2526"/>
      <c r="G20" s="2526"/>
      <c r="H20" s="2526"/>
      <c r="I20" s="2526"/>
      <c r="J20" s="2526"/>
      <c r="K20" s="2526"/>
      <c r="L20" s="2526"/>
      <c r="M20" s="2539"/>
      <c r="N20" s="2548"/>
      <c r="O20" s="401" t="s">
        <v>1259</v>
      </c>
      <c r="P20" s="2539"/>
      <c r="Q20" s="2548"/>
      <c r="R20" s="401" t="s">
        <v>1259</v>
      </c>
      <c r="S20" s="2539"/>
      <c r="T20" s="2548"/>
      <c r="U20" s="401" t="s">
        <v>1259</v>
      </c>
      <c r="V20" s="2539"/>
      <c r="W20" s="2548"/>
      <c r="X20" s="401" t="s">
        <v>1259</v>
      </c>
    </row>
    <row r="21" spans="1:27" ht="50.1" customHeight="1">
      <c r="B21" s="2573" t="s">
        <v>1260</v>
      </c>
      <c r="C21" s="393" t="s">
        <v>1261</v>
      </c>
      <c r="D21" s="2526" t="s">
        <v>1262</v>
      </c>
      <c r="E21" s="2526"/>
      <c r="F21" s="2526"/>
      <c r="G21" s="2526"/>
      <c r="H21" s="2526"/>
      <c r="I21" s="2526"/>
      <c r="J21" s="2526"/>
      <c r="K21" s="2526"/>
      <c r="L21" s="2526"/>
      <c r="M21" s="2539"/>
      <c r="N21" s="2548"/>
      <c r="O21" s="401" t="s">
        <v>1259</v>
      </c>
      <c r="P21" s="2539"/>
      <c r="Q21" s="2548"/>
      <c r="R21" s="401" t="s">
        <v>1259</v>
      </c>
      <c r="S21" s="2539"/>
      <c r="T21" s="2548"/>
      <c r="U21" s="401" t="s">
        <v>1259</v>
      </c>
      <c r="V21" s="2539"/>
      <c r="W21" s="2548"/>
      <c r="X21" s="401" t="s">
        <v>1259</v>
      </c>
    </row>
    <row r="22" spans="1:27" ht="50.1" customHeight="1">
      <c r="B22" s="2573"/>
      <c r="C22" s="393" t="s">
        <v>1263</v>
      </c>
      <c r="D22" s="2526" t="s">
        <v>1264</v>
      </c>
      <c r="E22" s="2526"/>
      <c r="F22" s="2526"/>
      <c r="G22" s="2526"/>
      <c r="H22" s="2526"/>
      <c r="I22" s="2526"/>
      <c r="J22" s="2526"/>
      <c r="K22" s="2526"/>
      <c r="L22" s="2526"/>
      <c r="M22" s="2539"/>
      <c r="N22" s="2548"/>
      <c r="O22" s="401" t="s">
        <v>1259</v>
      </c>
      <c r="P22" s="2539"/>
      <c r="Q22" s="2548"/>
      <c r="R22" s="401" t="s">
        <v>1259</v>
      </c>
      <c r="S22" s="2539"/>
      <c r="T22" s="2548"/>
      <c r="U22" s="401" t="s">
        <v>1259</v>
      </c>
      <c r="V22" s="2539"/>
      <c r="W22" s="2548"/>
      <c r="X22" s="401" t="s">
        <v>1259</v>
      </c>
    </row>
    <row r="23" spans="1:27" ht="50.1" customHeight="1">
      <c r="B23" s="2573"/>
      <c r="C23" s="393" t="s">
        <v>1265</v>
      </c>
      <c r="D23" s="2526" t="s">
        <v>1266</v>
      </c>
      <c r="E23" s="2526"/>
      <c r="F23" s="2526"/>
      <c r="G23" s="2526"/>
      <c r="H23" s="2526"/>
      <c r="I23" s="2526"/>
      <c r="J23" s="2526"/>
      <c r="K23" s="2526"/>
      <c r="L23" s="2526"/>
      <c r="M23" s="2539"/>
      <c r="N23" s="2548"/>
      <c r="O23" s="401" t="s">
        <v>1259</v>
      </c>
      <c r="P23" s="2539"/>
      <c r="Q23" s="2548"/>
      <c r="R23" s="401" t="s">
        <v>1259</v>
      </c>
      <c r="S23" s="2539"/>
      <c r="T23" s="2548"/>
      <c r="U23" s="401" t="s">
        <v>1259</v>
      </c>
      <c r="V23" s="2539"/>
      <c r="W23" s="2548"/>
      <c r="X23" s="401" t="s">
        <v>1259</v>
      </c>
    </row>
    <row r="24" spans="1:27" ht="50.1" customHeight="1">
      <c r="B24" s="2573"/>
      <c r="C24" s="393" t="s">
        <v>1267</v>
      </c>
      <c r="D24" s="2526" t="s">
        <v>1268</v>
      </c>
      <c r="E24" s="2526"/>
      <c r="F24" s="2526"/>
      <c r="G24" s="2526"/>
      <c r="H24" s="2526"/>
      <c r="I24" s="2526"/>
      <c r="J24" s="2526"/>
      <c r="K24" s="2526"/>
      <c r="L24" s="2526"/>
      <c r="M24" s="2539"/>
      <c r="N24" s="2548"/>
      <c r="O24" s="401" t="s">
        <v>1259</v>
      </c>
      <c r="P24" s="2539"/>
      <c r="Q24" s="2548"/>
      <c r="R24" s="401" t="s">
        <v>1259</v>
      </c>
      <c r="S24" s="2539"/>
      <c r="T24" s="2548"/>
      <c r="U24" s="401" t="s">
        <v>1259</v>
      </c>
      <c r="V24" s="2539"/>
      <c r="W24" s="2548"/>
      <c r="X24" s="401" t="s">
        <v>1259</v>
      </c>
    </row>
    <row r="25" spans="1:27" s="69" customFormat="1" ht="50.1" customHeight="1">
      <c r="B25" s="2574"/>
      <c r="C25" s="402" t="s">
        <v>1269</v>
      </c>
      <c r="D25" s="2549" t="s">
        <v>1270</v>
      </c>
      <c r="E25" s="2549"/>
      <c r="F25" s="2549"/>
      <c r="G25" s="2549"/>
      <c r="H25" s="2549"/>
      <c r="I25" s="2549"/>
      <c r="J25" s="2549"/>
      <c r="K25" s="2549"/>
      <c r="L25" s="2549"/>
      <c r="M25" s="2539"/>
      <c r="N25" s="2548"/>
      <c r="O25" s="401" t="s">
        <v>1259</v>
      </c>
      <c r="P25" s="2539"/>
      <c r="Q25" s="2548"/>
      <c r="R25" s="401" t="s">
        <v>1259</v>
      </c>
      <c r="S25" s="2539"/>
      <c r="T25" s="2548"/>
      <c r="U25" s="401" t="s">
        <v>1259</v>
      </c>
      <c r="V25" s="2539"/>
      <c r="W25" s="2548"/>
      <c r="X25" s="401" t="s">
        <v>1259</v>
      </c>
      <c r="Y25" s="403"/>
    </row>
    <row r="26" spans="1:27" ht="50.1" customHeight="1">
      <c r="B26" s="404" t="s">
        <v>565</v>
      </c>
      <c r="C26" s="2550" t="s">
        <v>1271</v>
      </c>
      <c r="D26" s="2551"/>
      <c r="E26" s="2551"/>
      <c r="F26" s="2551"/>
      <c r="G26" s="2551"/>
      <c r="H26" s="2551"/>
      <c r="I26" s="2551"/>
      <c r="J26" s="2551"/>
      <c r="K26" s="2551"/>
      <c r="L26" s="2552"/>
      <c r="M26" s="2553"/>
      <c r="N26" s="2554"/>
      <c r="O26" s="401" t="s">
        <v>1259</v>
      </c>
      <c r="P26" s="2553"/>
      <c r="Q26" s="2554"/>
      <c r="R26" s="401" t="s">
        <v>1259</v>
      </c>
      <c r="S26" s="2553"/>
      <c r="T26" s="2554"/>
      <c r="U26" s="401" t="s">
        <v>1259</v>
      </c>
      <c r="V26" s="2553"/>
      <c r="W26" s="2554"/>
      <c r="X26" s="401" t="s">
        <v>1259</v>
      </c>
    </row>
    <row r="27" spans="1:27" ht="3" customHeight="1">
      <c r="B27" s="405"/>
      <c r="C27" s="395"/>
      <c r="D27" s="395"/>
      <c r="E27" s="395"/>
      <c r="F27" s="395"/>
      <c r="G27" s="395"/>
      <c r="H27" s="395"/>
      <c r="I27" s="395"/>
      <c r="J27" s="395"/>
      <c r="K27" s="406"/>
      <c r="L27" s="406"/>
      <c r="M27" s="407"/>
      <c r="N27" s="407"/>
      <c r="O27" s="408"/>
      <c r="P27" s="407"/>
      <c r="Q27" s="407"/>
      <c r="R27" s="408"/>
      <c r="S27" s="407"/>
      <c r="T27" s="407"/>
      <c r="U27" s="408"/>
      <c r="V27" s="409"/>
      <c r="W27" s="409"/>
      <c r="X27" s="410"/>
    </row>
    <row r="28" spans="1:27" ht="23.25" customHeight="1">
      <c r="B28" s="2541" t="s">
        <v>2757</v>
      </c>
      <c r="C28" s="2541"/>
      <c r="D28" s="2541"/>
      <c r="E28" s="2541"/>
      <c r="F28" s="2541"/>
      <c r="G28" s="2541"/>
      <c r="H28" s="2541"/>
      <c r="I28" s="2541"/>
      <c r="J28" s="2541"/>
      <c r="K28" s="2541"/>
      <c r="L28" s="2541"/>
      <c r="M28" s="2541"/>
      <c r="N28" s="2541"/>
      <c r="O28" s="2541"/>
      <c r="P28" s="2541"/>
      <c r="Q28" s="409"/>
      <c r="R28" s="410"/>
      <c r="S28" s="409"/>
      <c r="T28" s="409"/>
      <c r="U28" s="410"/>
      <c r="V28" s="2542"/>
      <c r="W28" s="2542"/>
      <c r="X28" s="2542"/>
    </row>
    <row r="29" spans="1:27" ht="3" customHeight="1">
      <c r="B29" s="405"/>
      <c r="C29" s="395"/>
      <c r="D29" s="395"/>
      <c r="E29" s="395"/>
      <c r="F29" s="395"/>
      <c r="G29" s="395"/>
      <c r="H29" s="395"/>
      <c r="I29" s="395"/>
      <c r="J29" s="395"/>
      <c r="K29" s="395"/>
      <c r="L29" s="395"/>
      <c r="M29" s="409"/>
      <c r="N29" s="409"/>
      <c r="O29" s="410"/>
      <c r="P29" s="409"/>
      <c r="Q29" s="409"/>
      <c r="R29" s="410"/>
      <c r="S29" s="409"/>
      <c r="T29" s="409"/>
      <c r="U29" s="410"/>
      <c r="V29" s="411"/>
      <c r="W29" s="411"/>
      <c r="X29" s="411"/>
    </row>
    <row r="30" spans="1:27" ht="24" customHeight="1">
      <c r="K30" s="2533" t="s">
        <v>1244</v>
      </c>
      <c r="L30" s="2533"/>
      <c r="M30" s="2533"/>
      <c r="N30" s="2533"/>
      <c r="O30" s="2533"/>
      <c r="P30" s="2533"/>
      <c r="Q30" s="2534" t="str">
        <f>Q5&amp;""</f>
        <v/>
      </c>
      <c r="R30" s="2534"/>
      <c r="S30" s="2534"/>
      <c r="T30" s="2534"/>
      <c r="U30" s="2534"/>
      <c r="V30" s="2534"/>
      <c r="W30" s="2534"/>
      <c r="X30" s="2534"/>
      <c r="AA30" s="412"/>
    </row>
    <row r="31" spans="1:27" ht="24" customHeight="1">
      <c r="K31" s="2533" t="s">
        <v>510</v>
      </c>
      <c r="L31" s="2533"/>
      <c r="M31" s="2533"/>
      <c r="N31" s="2533"/>
      <c r="O31" s="2533"/>
      <c r="P31" s="2533"/>
      <c r="Q31" s="2534" t="str">
        <f>Q7&amp;""</f>
        <v/>
      </c>
      <c r="R31" s="2534"/>
      <c r="S31" s="2534"/>
      <c r="T31" s="2534"/>
      <c r="U31" s="2534"/>
      <c r="V31" s="2534"/>
      <c r="W31" s="2534"/>
      <c r="X31" s="2534"/>
    </row>
    <row r="32" spans="1:27" ht="20.100000000000001" customHeight="1">
      <c r="K32" s="413"/>
      <c r="L32" s="413"/>
      <c r="M32" s="413"/>
      <c r="N32" s="413"/>
      <c r="O32" s="413"/>
      <c r="P32" s="413"/>
    </row>
    <row r="33" spans="2:24" ht="24.95" customHeight="1">
      <c r="B33" s="2546" t="s">
        <v>1272</v>
      </c>
      <c r="C33" s="2546"/>
      <c r="D33" s="2546"/>
      <c r="E33" s="2546"/>
      <c r="F33" s="2546"/>
      <c r="G33" s="2546"/>
      <c r="H33" s="2546"/>
      <c r="I33" s="2546"/>
      <c r="J33" s="2546"/>
      <c r="K33" s="2546"/>
      <c r="L33" s="2546"/>
      <c r="M33" s="2546"/>
      <c r="N33" s="2546"/>
      <c r="O33" s="2546"/>
      <c r="P33" s="2546"/>
      <c r="Q33" s="2546"/>
      <c r="R33" s="2546"/>
      <c r="S33" s="2546"/>
      <c r="T33" s="2546"/>
      <c r="U33" s="2546"/>
      <c r="V33" s="2546"/>
      <c r="W33" s="2546"/>
      <c r="X33" s="2546"/>
    </row>
    <row r="34" spans="2:24" ht="24.95" customHeight="1">
      <c r="B34" s="393" t="s">
        <v>1250</v>
      </c>
      <c r="C34" s="2556"/>
      <c r="D34" s="2557"/>
      <c r="E34" s="2557"/>
      <c r="F34" s="2557"/>
      <c r="G34" s="2557"/>
      <c r="H34" s="2557"/>
      <c r="I34" s="2557"/>
      <c r="J34" s="2557"/>
      <c r="K34" s="2557"/>
      <c r="L34" s="2558"/>
      <c r="M34" s="2539" t="s">
        <v>2759</v>
      </c>
      <c r="N34" s="2548"/>
      <c r="O34" s="394" t="s">
        <v>2758</v>
      </c>
      <c r="P34" s="2539" t="s">
        <v>2759</v>
      </c>
      <c r="Q34" s="2548"/>
      <c r="R34" s="394" t="s">
        <v>2758</v>
      </c>
      <c r="S34" s="2539" t="s">
        <v>2759</v>
      </c>
      <c r="T34" s="2548"/>
      <c r="U34" s="394" t="s">
        <v>2758</v>
      </c>
      <c r="V34" s="2539" t="s">
        <v>2759</v>
      </c>
      <c r="W34" s="2548"/>
      <c r="X34" s="394" t="s">
        <v>2758</v>
      </c>
    </row>
    <row r="35" spans="2:24" ht="50.1" customHeight="1">
      <c r="B35" s="404" t="s">
        <v>1273</v>
      </c>
      <c r="C35" s="2526" t="s">
        <v>1274</v>
      </c>
      <c r="D35" s="2526"/>
      <c r="E35" s="2526"/>
      <c r="F35" s="2526"/>
      <c r="G35" s="2526"/>
      <c r="H35" s="2526"/>
      <c r="I35" s="2526"/>
      <c r="J35" s="2526"/>
      <c r="K35" s="2526"/>
      <c r="L35" s="2526"/>
      <c r="M35" s="2539"/>
      <c r="N35" s="2548"/>
      <c r="O35" s="394" t="s">
        <v>559</v>
      </c>
      <c r="P35" s="2539"/>
      <c r="Q35" s="2548"/>
      <c r="R35" s="394" t="s">
        <v>559</v>
      </c>
      <c r="S35" s="2539"/>
      <c r="T35" s="2548"/>
      <c r="U35" s="394" t="s">
        <v>559</v>
      </c>
      <c r="V35" s="2539"/>
      <c r="W35" s="2548"/>
      <c r="X35" s="394" t="s">
        <v>559</v>
      </c>
    </row>
    <row r="36" spans="2:24" ht="50.1" customHeight="1">
      <c r="B36" s="404" t="s">
        <v>1275</v>
      </c>
      <c r="C36" s="2526" t="s">
        <v>1276</v>
      </c>
      <c r="D36" s="2547"/>
      <c r="E36" s="2547"/>
      <c r="F36" s="2547"/>
      <c r="G36" s="2547"/>
      <c r="H36" s="2547"/>
      <c r="I36" s="2547"/>
      <c r="J36" s="2547"/>
      <c r="K36" s="2547"/>
      <c r="L36" s="2547"/>
      <c r="M36" s="2539"/>
      <c r="N36" s="2548"/>
      <c r="O36" s="394" t="s">
        <v>559</v>
      </c>
      <c r="P36" s="2539"/>
      <c r="Q36" s="2548"/>
      <c r="R36" s="394" t="s">
        <v>559</v>
      </c>
      <c r="S36" s="2539"/>
      <c r="T36" s="2548"/>
      <c r="U36" s="394" t="s">
        <v>559</v>
      </c>
      <c r="V36" s="2539"/>
      <c r="W36" s="2548"/>
      <c r="X36" s="394" t="s">
        <v>559</v>
      </c>
    </row>
    <row r="37" spans="2:24" ht="50.1" customHeight="1">
      <c r="B37" s="404" t="s">
        <v>1277</v>
      </c>
      <c r="C37" s="2526" t="s">
        <v>1278</v>
      </c>
      <c r="D37" s="2547"/>
      <c r="E37" s="2547"/>
      <c r="F37" s="2547"/>
      <c r="G37" s="2547"/>
      <c r="H37" s="2547"/>
      <c r="I37" s="2547"/>
      <c r="J37" s="2547"/>
      <c r="K37" s="2547"/>
      <c r="L37" s="2547"/>
      <c r="M37" s="2539"/>
      <c r="N37" s="2548"/>
      <c r="O37" s="394" t="s">
        <v>1279</v>
      </c>
      <c r="P37" s="2539"/>
      <c r="Q37" s="2548"/>
      <c r="R37" s="394" t="s">
        <v>1279</v>
      </c>
      <c r="S37" s="2539"/>
      <c r="T37" s="2548"/>
      <c r="U37" s="394" t="s">
        <v>1279</v>
      </c>
      <c r="V37" s="2539"/>
      <c r="W37" s="2548"/>
      <c r="X37" s="394" t="s">
        <v>1279</v>
      </c>
    </row>
    <row r="38" spans="2:24" ht="69.95" customHeight="1">
      <c r="B38" s="404" t="s">
        <v>1280</v>
      </c>
      <c r="C38" s="2526" t="s">
        <v>1281</v>
      </c>
      <c r="D38" s="2547"/>
      <c r="E38" s="2547"/>
      <c r="F38" s="2547"/>
      <c r="G38" s="2547"/>
      <c r="H38" s="2547"/>
      <c r="I38" s="2547"/>
      <c r="J38" s="2547"/>
      <c r="K38" s="2547"/>
      <c r="L38" s="2547"/>
      <c r="M38" s="2539"/>
      <c r="N38" s="2548"/>
      <c r="O38" s="2540"/>
      <c r="P38" s="2539"/>
      <c r="Q38" s="2548"/>
      <c r="R38" s="2540"/>
      <c r="S38" s="2539"/>
      <c r="T38" s="2548"/>
      <c r="U38" s="2540"/>
      <c r="V38" s="2539"/>
      <c r="W38" s="2548"/>
      <c r="X38" s="2540"/>
    </row>
    <row r="39" spans="2:24" ht="50.1" customHeight="1">
      <c r="B39" s="404" t="s">
        <v>1282</v>
      </c>
      <c r="C39" s="2526" t="s">
        <v>1283</v>
      </c>
      <c r="D39" s="2547"/>
      <c r="E39" s="2547"/>
      <c r="F39" s="2547"/>
      <c r="G39" s="2547"/>
      <c r="H39" s="2547"/>
      <c r="I39" s="2547"/>
      <c r="J39" s="2547"/>
      <c r="K39" s="2547"/>
      <c r="L39" s="2547"/>
      <c r="M39" s="2539"/>
      <c r="N39" s="2548"/>
      <c r="O39" s="394" t="s">
        <v>1279</v>
      </c>
      <c r="P39" s="2539"/>
      <c r="Q39" s="2548"/>
      <c r="R39" s="394" t="s">
        <v>1279</v>
      </c>
      <c r="S39" s="2539"/>
      <c r="T39" s="2548"/>
      <c r="U39" s="394" t="s">
        <v>1279</v>
      </c>
      <c r="V39" s="2539"/>
      <c r="W39" s="2548"/>
      <c r="X39" s="394" t="s">
        <v>1279</v>
      </c>
    </row>
    <row r="40" spans="2:24" ht="19.5" customHeight="1"/>
    <row r="41" spans="2:24" ht="24.95" customHeight="1">
      <c r="B41" s="2546" t="s">
        <v>1284</v>
      </c>
      <c r="C41" s="2546"/>
      <c r="D41" s="2546"/>
      <c r="E41" s="2546"/>
      <c r="F41" s="2546"/>
      <c r="G41" s="2546"/>
      <c r="H41" s="2546"/>
      <c r="I41" s="2546"/>
      <c r="J41" s="2546"/>
      <c r="K41" s="2546"/>
      <c r="L41" s="2546"/>
      <c r="M41" s="2546"/>
      <c r="N41" s="2546"/>
      <c r="O41" s="2546"/>
      <c r="P41" s="2546"/>
      <c r="Q41" s="2546"/>
      <c r="R41" s="2546"/>
      <c r="S41" s="2546"/>
      <c r="T41" s="2546"/>
      <c r="U41" s="2546"/>
      <c r="V41" s="2546"/>
      <c r="W41" s="2546"/>
      <c r="X41" s="2546"/>
    </row>
    <row r="42" spans="2:24" ht="50.1" customHeight="1">
      <c r="B42" s="404" t="s">
        <v>1285</v>
      </c>
      <c r="C42" s="2527" t="s">
        <v>1286</v>
      </c>
      <c r="D42" s="2528"/>
      <c r="E42" s="2528"/>
      <c r="F42" s="2528"/>
      <c r="G42" s="2528"/>
      <c r="H42" s="2528"/>
      <c r="I42" s="2528"/>
      <c r="J42" s="2528"/>
      <c r="K42" s="2528"/>
      <c r="L42" s="2529"/>
      <c r="M42" s="2539" t="s">
        <v>2764</v>
      </c>
      <c r="N42" s="2540"/>
      <c r="O42" s="2539" t="s">
        <v>2764</v>
      </c>
      <c r="P42" s="2540"/>
      <c r="Q42" s="2539" t="s">
        <v>2764</v>
      </c>
      <c r="R42" s="2540"/>
      <c r="S42" s="2539" t="s">
        <v>2764</v>
      </c>
      <c r="T42" s="2540"/>
      <c r="U42" s="2539" t="s">
        <v>2764</v>
      </c>
      <c r="V42" s="2540"/>
      <c r="W42" s="2539" t="s">
        <v>2764</v>
      </c>
      <c r="X42" s="2540"/>
    </row>
    <row r="43" spans="2:24" ht="50.1" customHeight="1">
      <c r="B43" s="404" t="s">
        <v>1287</v>
      </c>
      <c r="C43" s="2527" t="s">
        <v>1288</v>
      </c>
      <c r="D43" s="2528"/>
      <c r="E43" s="2528"/>
      <c r="F43" s="2528"/>
      <c r="G43" s="2528"/>
      <c r="H43" s="2528"/>
      <c r="I43" s="2528"/>
      <c r="J43" s="2528"/>
      <c r="K43" s="2528"/>
      <c r="L43" s="2529"/>
      <c r="M43" s="414"/>
      <c r="N43" s="415" t="s">
        <v>559</v>
      </c>
      <c r="O43" s="414"/>
      <c r="P43" s="415" t="s">
        <v>559</v>
      </c>
      <c r="Q43" s="414"/>
      <c r="R43" s="415" t="s">
        <v>559</v>
      </c>
      <c r="S43" s="414"/>
      <c r="T43" s="415" t="s">
        <v>559</v>
      </c>
      <c r="U43" s="414"/>
      <c r="V43" s="415" t="s">
        <v>559</v>
      </c>
      <c r="W43" s="414"/>
      <c r="X43" s="415" t="s">
        <v>559</v>
      </c>
    </row>
    <row r="44" spans="2:24" ht="50.1" customHeight="1">
      <c r="B44" s="404" t="s">
        <v>1289</v>
      </c>
      <c r="C44" s="2526" t="s">
        <v>1290</v>
      </c>
      <c r="D44" s="2526"/>
      <c r="E44" s="2526"/>
      <c r="F44" s="2526"/>
      <c r="G44" s="2526"/>
      <c r="H44" s="2526"/>
      <c r="I44" s="2526"/>
      <c r="J44" s="2526"/>
      <c r="K44" s="2526"/>
      <c r="L44" s="2526"/>
      <c r="M44" s="2543" t="s">
        <v>1291</v>
      </c>
      <c r="N44" s="2543"/>
      <c r="O44" s="2544" t="s">
        <v>1291</v>
      </c>
      <c r="P44" s="2543"/>
      <c r="Q44" s="2544" t="s">
        <v>1291</v>
      </c>
      <c r="R44" s="2543"/>
      <c r="S44" s="2544" t="s">
        <v>1291</v>
      </c>
      <c r="T44" s="2543"/>
      <c r="U44" s="2544" t="s">
        <v>1291</v>
      </c>
      <c r="V44" s="2543"/>
      <c r="W44" s="2545" t="s">
        <v>1291</v>
      </c>
      <c r="X44" s="2545"/>
    </row>
    <row r="45" spans="2:24" ht="50.1" customHeight="1">
      <c r="B45" s="404" t="s">
        <v>1292</v>
      </c>
      <c r="C45" s="2526" t="s">
        <v>1293</v>
      </c>
      <c r="D45" s="2526"/>
      <c r="E45" s="2526"/>
      <c r="F45" s="2526"/>
      <c r="G45" s="2526"/>
      <c r="H45" s="2526"/>
      <c r="I45" s="2526"/>
      <c r="J45" s="2526"/>
      <c r="K45" s="2526"/>
      <c r="L45" s="2526"/>
      <c r="M45" s="414"/>
      <c r="N45" s="415" t="s">
        <v>559</v>
      </c>
      <c r="O45" s="414"/>
      <c r="P45" s="415" t="s">
        <v>559</v>
      </c>
      <c r="Q45" s="414"/>
      <c r="R45" s="415" t="s">
        <v>559</v>
      </c>
      <c r="S45" s="414"/>
      <c r="T45" s="415" t="s">
        <v>559</v>
      </c>
      <c r="U45" s="414"/>
      <c r="V45" s="415" t="s">
        <v>559</v>
      </c>
      <c r="W45" s="414"/>
      <c r="X45" s="415" t="s">
        <v>559</v>
      </c>
    </row>
    <row r="46" spans="2:24" ht="50.1" customHeight="1">
      <c r="B46" s="404" t="s">
        <v>1294</v>
      </c>
      <c r="C46" s="2526" t="s">
        <v>1295</v>
      </c>
      <c r="D46" s="2526"/>
      <c r="E46" s="2526"/>
      <c r="F46" s="2526"/>
      <c r="G46" s="2526"/>
      <c r="H46" s="2526"/>
      <c r="I46" s="2526"/>
      <c r="J46" s="2526"/>
      <c r="K46" s="2526"/>
      <c r="L46" s="2526"/>
      <c r="M46" s="414"/>
      <c r="N46" s="415" t="s">
        <v>559</v>
      </c>
      <c r="O46" s="414"/>
      <c r="P46" s="415" t="s">
        <v>559</v>
      </c>
      <c r="Q46" s="414"/>
      <c r="R46" s="415" t="s">
        <v>559</v>
      </c>
      <c r="S46" s="414"/>
      <c r="T46" s="415" t="s">
        <v>559</v>
      </c>
      <c r="U46" s="414"/>
      <c r="V46" s="415" t="s">
        <v>559</v>
      </c>
      <c r="W46" s="414"/>
      <c r="X46" s="415" t="s">
        <v>559</v>
      </c>
    </row>
    <row r="47" spans="2:24" ht="50.1" customHeight="1">
      <c r="B47" s="404" t="s">
        <v>1296</v>
      </c>
      <c r="C47" s="2527" t="s">
        <v>1297</v>
      </c>
      <c r="D47" s="2528"/>
      <c r="E47" s="2528"/>
      <c r="F47" s="2528"/>
      <c r="G47" s="2528"/>
      <c r="H47" s="2528"/>
      <c r="I47" s="2528"/>
      <c r="J47" s="2528"/>
      <c r="K47" s="2528"/>
      <c r="L47" s="2529"/>
      <c r="M47" s="416"/>
      <c r="N47" s="417" t="s">
        <v>1298</v>
      </c>
      <c r="O47" s="416"/>
      <c r="P47" s="417" t="s">
        <v>1298</v>
      </c>
      <c r="Q47" s="416"/>
      <c r="R47" s="417" t="s">
        <v>1298</v>
      </c>
      <c r="S47" s="416"/>
      <c r="T47" s="417" t="s">
        <v>1298</v>
      </c>
      <c r="U47" s="416"/>
      <c r="V47" s="417" t="s">
        <v>1298</v>
      </c>
      <c r="W47" s="416"/>
      <c r="X47" s="417" t="s">
        <v>1298</v>
      </c>
    </row>
    <row r="48" spans="2:24" ht="3" customHeight="1">
      <c r="B48" s="405"/>
      <c r="C48" s="418"/>
      <c r="D48" s="418"/>
      <c r="E48" s="418"/>
      <c r="F48" s="418"/>
      <c r="G48" s="418"/>
      <c r="H48" s="418"/>
      <c r="I48" s="418"/>
      <c r="J48" s="418"/>
      <c r="K48" s="418"/>
      <c r="L48" s="418"/>
      <c r="M48" s="419"/>
      <c r="N48" s="420"/>
      <c r="O48" s="419"/>
      <c r="P48" s="420"/>
      <c r="Q48" s="419"/>
      <c r="R48" s="420"/>
      <c r="S48" s="419"/>
      <c r="T48" s="420"/>
      <c r="U48" s="419"/>
      <c r="V48" s="420"/>
      <c r="W48" s="419"/>
      <c r="X48" s="420"/>
    </row>
    <row r="49" spans="2:25" ht="20.100000000000001" customHeight="1">
      <c r="B49" s="2541" t="s">
        <v>2757</v>
      </c>
      <c r="C49" s="2541"/>
      <c r="D49" s="2541"/>
      <c r="E49" s="2541"/>
      <c r="F49" s="2541"/>
      <c r="G49" s="2541"/>
      <c r="H49" s="2541"/>
      <c r="I49" s="2541"/>
      <c r="J49" s="2541"/>
      <c r="K49" s="2541"/>
      <c r="L49" s="2541"/>
      <c r="M49" s="2541"/>
      <c r="N49" s="2541"/>
      <c r="O49" s="2541"/>
      <c r="P49" s="2541"/>
      <c r="V49" s="2542"/>
      <c r="W49" s="2542"/>
      <c r="X49" s="2542"/>
    </row>
    <row r="50" spans="2:25" ht="3" customHeight="1">
      <c r="V50" s="411"/>
      <c r="W50" s="411"/>
      <c r="X50" s="411"/>
    </row>
    <row r="51" spans="2:25" ht="24" customHeight="1">
      <c r="K51" s="2533" t="s">
        <v>1244</v>
      </c>
      <c r="L51" s="2533"/>
      <c r="M51" s="2533"/>
      <c r="N51" s="2533"/>
      <c r="O51" s="2533"/>
      <c r="P51" s="2533"/>
      <c r="Q51" s="2534" t="str">
        <f>Q5&amp;""</f>
        <v/>
      </c>
      <c r="R51" s="2534"/>
      <c r="S51" s="2534"/>
      <c r="T51" s="2534"/>
      <c r="U51" s="2534"/>
      <c r="V51" s="2534"/>
      <c r="W51" s="2534"/>
      <c r="X51" s="2534"/>
    </row>
    <row r="52" spans="2:25" ht="24" customHeight="1">
      <c r="K52" s="2533" t="s">
        <v>510</v>
      </c>
      <c r="L52" s="2533"/>
      <c r="M52" s="2533"/>
      <c r="N52" s="2533"/>
      <c r="O52" s="2533"/>
      <c r="P52" s="2533"/>
      <c r="Q52" s="2534" t="str">
        <f>Q7&amp;""</f>
        <v/>
      </c>
      <c r="R52" s="2534"/>
      <c r="S52" s="2534"/>
      <c r="T52" s="2534"/>
      <c r="U52" s="2534"/>
      <c r="V52" s="2534"/>
      <c r="W52" s="2534"/>
      <c r="X52" s="2534"/>
    </row>
    <row r="53" spans="2:25" ht="20.100000000000001" customHeight="1">
      <c r="K53" s="413"/>
      <c r="L53" s="413"/>
      <c r="M53" s="413"/>
      <c r="N53" s="413"/>
      <c r="O53" s="413"/>
      <c r="P53" s="413"/>
    </row>
    <row r="54" spans="2:25" ht="38.25" customHeight="1">
      <c r="B54" s="2535" t="s">
        <v>1299</v>
      </c>
      <c r="C54" s="2535"/>
      <c r="D54" s="2535"/>
      <c r="E54" s="2535"/>
      <c r="F54" s="2535"/>
      <c r="G54" s="2535"/>
      <c r="H54" s="2535"/>
      <c r="I54" s="2535"/>
      <c r="J54" s="2535"/>
      <c r="K54" s="2535"/>
      <c r="L54" s="2535"/>
      <c r="M54" s="2535"/>
      <c r="N54" s="2535"/>
      <c r="O54" s="2535"/>
      <c r="P54" s="2535"/>
      <c r="Q54" s="2535"/>
      <c r="R54" s="2535"/>
      <c r="S54" s="2535"/>
      <c r="T54" s="2535"/>
      <c r="U54" s="2535"/>
      <c r="V54" s="2535"/>
      <c r="W54" s="2535"/>
      <c r="X54" s="2535"/>
    </row>
    <row r="55" spans="2:25" ht="69.95" customHeight="1">
      <c r="B55" s="2536" t="s">
        <v>1300</v>
      </c>
      <c r="C55" s="2537"/>
      <c r="D55" s="2537"/>
      <c r="E55" s="2537"/>
      <c r="F55" s="2537"/>
      <c r="G55" s="2537"/>
      <c r="H55" s="2537"/>
      <c r="I55" s="2537"/>
      <c r="J55" s="2537"/>
      <c r="K55" s="2537"/>
      <c r="L55" s="2538"/>
      <c r="M55" s="2539" t="s">
        <v>2765</v>
      </c>
      <c r="N55" s="2540"/>
      <c r="O55" s="2539" t="s">
        <v>2765</v>
      </c>
      <c r="P55" s="2540"/>
      <c r="Q55" s="2539" t="s">
        <v>2765</v>
      </c>
      <c r="R55" s="2540"/>
      <c r="S55" s="2539" t="s">
        <v>2765</v>
      </c>
      <c r="T55" s="2540"/>
      <c r="U55" s="2539" t="s">
        <v>2765</v>
      </c>
      <c r="V55" s="2540"/>
      <c r="W55" s="2539" t="s">
        <v>2765</v>
      </c>
      <c r="X55" s="2540"/>
    </row>
    <row r="56" spans="2:25" ht="50.1" customHeight="1">
      <c r="B56" s="404" t="s">
        <v>1301</v>
      </c>
      <c r="C56" s="2526" t="s">
        <v>1302</v>
      </c>
      <c r="D56" s="2526"/>
      <c r="E56" s="2526"/>
      <c r="F56" s="2526"/>
      <c r="G56" s="2526"/>
      <c r="H56" s="2526"/>
      <c r="I56" s="2526"/>
      <c r="J56" s="2526"/>
      <c r="K56" s="2526"/>
      <c r="L56" s="2526"/>
      <c r="M56" s="414"/>
      <c r="N56" s="415" t="s">
        <v>559</v>
      </c>
      <c r="O56" s="414"/>
      <c r="P56" s="415" t="s">
        <v>559</v>
      </c>
      <c r="Q56" s="414"/>
      <c r="R56" s="415" t="s">
        <v>559</v>
      </c>
      <c r="S56" s="414"/>
      <c r="T56" s="415" t="s">
        <v>559</v>
      </c>
      <c r="U56" s="414"/>
      <c r="V56" s="415" t="s">
        <v>559</v>
      </c>
      <c r="W56" s="414"/>
      <c r="X56" s="415" t="s">
        <v>559</v>
      </c>
    </row>
    <row r="57" spans="2:25" ht="50.1" customHeight="1">
      <c r="B57" s="404" t="s">
        <v>1303</v>
      </c>
      <c r="C57" s="2526" t="s">
        <v>1304</v>
      </c>
      <c r="D57" s="2526"/>
      <c r="E57" s="2526"/>
      <c r="F57" s="2526"/>
      <c r="G57" s="2526"/>
      <c r="H57" s="2526"/>
      <c r="I57" s="2526"/>
      <c r="J57" s="2526"/>
      <c r="K57" s="2526"/>
      <c r="L57" s="2526"/>
      <c r="M57" s="414"/>
      <c r="N57" s="415" t="s">
        <v>559</v>
      </c>
      <c r="O57" s="414"/>
      <c r="P57" s="415" t="s">
        <v>559</v>
      </c>
      <c r="Q57" s="414"/>
      <c r="R57" s="415" t="s">
        <v>559</v>
      </c>
      <c r="S57" s="414"/>
      <c r="T57" s="415" t="s">
        <v>559</v>
      </c>
      <c r="U57" s="414"/>
      <c r="V57" s="415" t="s">
        <v>559</v>
      </c>
      <c r="W57" s="414"/>
      <c r="X57" s="415" t="s">
        <v>559</v>
      </c>
    </row>
    <row r="58" spans="2:25" ht="50.1" customHeight="1">
      <c r="B58" s="404" t="s">
        <v>1305</v>
      </c>
      <c r="C58" s="2527" t="s">
        <v>1306</v>
      </c>
      <c r="D58" s="2528"/>
      <c r="E58" s="2528"/>
      <c r="F58" s="2528"/>
      <c r="G58" s="2528"/>
      <c r="H58" s="2528"/>
      <c r="I58" s="2528"/>
      <c r="J58" s="2528"/>
      <c r="K58" s="2528"/>
      <c r="L58" s="2529"/>
      <c r="M58" s="416"/>
      <c r="N58" s="417" t="s">
        <v>1298</v>
      </c>
      <c r="O58" s="416"/>
      <c r="P58" s="417" t="s">
        <v>1298</v>
      </c>
      <c r="Q58" s="416"/>
      <c r="R58" s="417" t="s">
        <v>1298</v>
      </c>
      <c r="S58" s="416"/>
      <c r="T58" s="417" t="s">
        <v>1298</v>
      </c>
      <c r="U58" s="416"/>
      <c r="V58" s="417" t="s">
        <v>1298</v>
      </c>
      <c r="W58" s="416"/>
      <c r="X58" s="417" t="s">
        <v>1298</v>
      </c>
    </row>
    <row r="59" spans="2:25" ht="20.100000000000001" customHeight="1"/>
    <row r="60" spans="2:25" ht="24.95" customHeight="1">
      <c r="B60" s="2530" t="s">
        <v>1307</v>
      </c>
      <c r="C60" s="2530"/>
      <c r="D60" s="2530"/>
      <c r="E60" s="2530"/>
      <c r="F60" s="2530"/>
      <c r="G60" s="2530"/>
      <c r="H60" s="2530"/>
      <c r="I60" s="2530"/>
      <c r="J60" s="2530"/>
      <c r="K60" s="2530"/>
      <c r="L60" s="2530"/>
      <c r="M60" s="2530"/>
      <c r="N60" s="2530"/>
      <c r="O60" s="2530"/>
      <c r="P60" s="2530"/>
      <c r="Q60" s="2530"/>
      <c r="R60" s="2530"/>
      <c r="S60" s="2530"/>
      <c r="T60" s="2530"/>
      <c r="U60" s="2530"/>
      <c r="V60" s="2530"/>
      <c r="W60" s="2530"/>
      <c r="X60" s="2530"/>
    </row>
    <row r="61" spans="2:25" s="413" customFormat="1" ht="20.100000000000001" customHeight="1">
      <c r="H61" s="423"/>
      <c r="I61" s="423"/>
      <c r="J61" s="422"/>
      <c r="K61" s="421"/>
      <c r="L61" s="421"/>
      <c r="M61" s="424"/>
      <c r="N61" s="425"/>
      <c r="O61" s="421"/>
      <c r="P61" s="425"/>
      <c r="Q61" s="425" t="s">
        <v>2766</v>
      </c>
      <c r="S61" s="421" t="s">
        <v>1308</v>
      </c>
      <c r="T61" s="1248" t="s">
        <v>2768</v>
      </c>
      <c r="U61" s="421"/>
      <c r="V61" s="422" t="s">
        <v>1309</v>
      </c>
      <c r="W61" s="1247" t="s">
        <v>2767</v>
      </c>
      <c r="X61" s="425"/>
      <c r="Y61" s="426"/>
    </row>
    <row r="62" spans="2:25" ht="20.100000000000001" customHeight="1">
      <c r="B62" s="427"/>
      <c r="C62" s="428"/>
      <c r="D62" s="428"/>
      <c r="E62" s="428"/>
      <c r="F62" s="428"/>
      <c r="G62" s="428"/>
      <c r="H62" s="428"/>
      <c r="I62" s="428"/>
      <c r="J62" s="428"/>
      <c r="K62" s="428"/>
      <c r="L62" s="428"/>
      <c r="M62" s="429"/>
      <c r="N62" s="429"/>
      <c r="O62" s="429"/>
      <c r="P62" s="429"/>
      <c r="Q62" s="429"/>
      <c r="R62" s="429"/>
      <c r="S62" s="429"/>
      <c r="T62" s="429"/>
      <c r="U62" s="429"/>
      <c r="V62" s="429"/>
      <c r="W62" s="429"/>
      <c r="X62" s="429"/>
    </row>
    <row r="63" spans="2:25" s="430" customFormat="1" ht="20.100000000000001" customHeight="1">
      <c r="B63" s="430" t="s">
        <v>604</v>
      </c>
      <c r="M63" s="403"/>
      <c r="N63" s="403"/>
      <c r="O63" s="403"/>
      <c r="P63" s="403"/>
      <c r="Q63" s="403"/>
      <c r="R63" s="403"/>
      <c r="S63" s="403"/>
      <c r="T63" s="403"/>
      <c r="U63" s="403"/>
      <c r="V63" s="403"/>
      <c r="W63" s="403"/>
      <c r="X63" s="403"/>
      <c r="Y63" s="403"/>
    </row>
    <row r="64" spans="2:25" s="430" customFormat="1" ht="18" customHeight="1">
      <c r="B64" s="2531" t="s">
        <v>1310</v>
      </c>
      <c r="C64" s="2532"/>
      <c r="D64" s="2532"/>
      <c r="E64" s="2532"/>
      <c r="F64" s="2532"/>
      <c r="G64" s="2532"/>
      <c r="H64" s="2532"/>
      <c r="I64" s="2532"/>
      <c r="J64" s="2532"/>
      <c r="K64" s="2532"/>
      <c r="L64" s="2532"/>
      <c r="M64" s="2532"/>
      <c r="N64" s="2532"/>
      <c r="O64" s="2532"/>
      <c r="P64" s="2532"/>
      <c r="Q64" s="2532"/>
      <c r="R64" s="2532"/>
      <c r="S64" s="2532"/>
      <c r="T64" s="2532"/>
      <c r="U64" s="2532"/>
      <c r="V64" s="2532"/>
      <c r="W64" s="2532"/>
      <c r="X64" s="2532"/>
      <c r="Y64" s="403"/>
    </row>
    <row r="65" spans="2:25" s="430" customFormat="1" ht="18" customHeight="1">
      <c r="B65" s="2532"/>
      <c r="C65" s="2532"/>
      <c r="D65" s="2532"/>
      <c r="E65" s="2532"/>
      <c r="F65" s="2532"/>
      <c r="G65" s="2532"/>
      <c r="H65" s="2532"/>
      <c r="I65" s="2532"/>
      <c r="J65" s="2532"/>
      <c r="K65" s="2532"/>
      <c r="L65" s="2532"/>
      <c r="M65" s="2532"/>
      <c r="N65" s="2532"/>
      <c r="O65" s="2532"/>
      <c r="P65" s="2532"/>
      <c r="Q65" s="2532"/>
      <c r="R65" s="2532"/>
      <c r="S65" s="2532"/>
      <c r="T65" s="2532"/>
      <c r="U65" s="2532"/>
      <c r="V65" s="2532"/>
      <c r="W65" s="2532"/>
      <c r="X65" s="2532"/>
      <c r="Y65" s="403"/>
    </row>
    <row r="66" spans="2:25" s="430" customFormat="1" ht="18" customHeight="1">
      <c r="B66" s="2532"/>
      <c r="C66" s="2532"/>
      <c r="D66" s="2532"/>
      <c r="E66" s="2532"/>
      <c r="F66" s="2532"/>
      <c r="G66" s="2532"/>
      <c r="H66" s="2532"/>
      <c r="I66" s="2532"/>
      <c r="J66" s="2532"/>
      <c r="K66" s="2532"/>
      <c r="L66" s="2532"/>
      <c r="M66" s="2532"/>
      <c r="N66" s="2532"/>
      <c r="O66" s="2532"/>
      <c r="P66" s="2532"/>
      <c r="Q66" s="2532"/>
      <c r="R66" s="2532"/>
      <c r="S66" s="2532"/>
      <c r="T66" s="2532"/>
      <c r="U66" s="2532"/>
      <c r="V66" s="2532"/>
      <c r="W66" s="2532"/>
      <c r="X66" s="2532"/>
      <c r="Y66" s="403"/>
    </row>
    <row r="67" spans="2:25" s="430" customFormat="1" ht="18" customHeight="1">
      <c r="B67" s="2532"/>
      <c r="C67" s="2532"/>
      <c r="D67" s="2532"/>
      <c r="E67" s="2532"/>
      <c r="F67" s="2532"/>
      <c r="G67" s="2532"/>
      <c r="H67" s="2532"/>
      <c r="I67" s="2532"/>
      <c r="J67" s="2532"/>
      <c r="K67" s="2532"/>
      <c r="L67" s="2532"/>
      <c r="M67" s="2532"/>
      <c r="N67" s="2532"/>
      <c r="O67" s="2532"/>
      <c r="P67" s="2532"/>
      <c r="Q67" s="2532"/>
      <c r="R67" s="2532"/>
      <c r="S67" s="2532"/>
      <c r="T67" s="2532"/>
      <c r="U67" s="2532"/>
      <c r="V67" s="2532"/>
      <c r="W67" s="2532"/>
      <c r="X67" s="2532"/>
      <c r="Y67" s="403"/>
    </row>
    <row r="68" spans="2:25" s="430" customFormat="1" ht="18" customHeight="1">
      <c r="B68" s="2532"/>
      <c r="C68" s="2532"/>
      <c r="D68" s="2532"/>
      <c r="E68" s="2532"/>
      <c r="F68" s="2532"/>
      <c r="G68" s="2532"/>
      <c r="H68" s="2532"/>
      <c r="I68" s="2532"/>
      <c r="J68" s="2532"/>
      <c r="K68" s="2532"/>
      <c r="L68" s="2532"/>
      <c r="M68" s="2532"/>
      <c r="N68" s="2532"/>
      <c r="O68" s="2532"/>
      <c r="P68" s="2532"/>
      <c r="Q68" s="2532"/>
      <c r="R68" s="2532"/>
      <c r="S68" s="2532"/>
      <c r="T68" s="2532"/>
      <c r="U68" s="2532"/>
      <c r="V68" s="2532"/>
      <c r="W68" s="2532"/>
      <c r="X68" s="2532"/>
      <c r="Y68" s="403"/>
    </row>
    <row r="69" spans="2:25" s="430" customFormat="1" ht="12.75" customHeight="1">
      <c r="B69" s="2532"/>
      <c r="C69" s="2532"/>
      <c r="D69" s="2532"/>
      <c r="E69" s="2532"/>
      <c r="F69" s="2532"/>
      <c r="G69" s="2532"/>
      <c r="H69" s="2532"/>
      <c r="I69" s="2532"/>
      <c r="J69" s="2532"/>
      <c r="K69" s="2532"/>
      <c r="L69" s="2532"/>
      <c r="M69" s="2532"/>
      <c r="N69" s="2532"/>
      <c r="O69" s="2532"/>
      <c r="P69" s="2532"/>
      <c r="Q69" s="2532"/>
      <c r="R69" s="2532"/>
      <c r="S69" s="2532"/>
      <c r="T69" s="2532"/>
      <c r="U69" s="2532"/>
      <c r="V69" s="2532"/>
      <c r="W69" s="2532"/>
      <c r="X69" s="2532"/>
      <c r="Y69" s="403"/>
    </row>
    <row r="70" spans="2:25" s="430" customFormat="1" ht="18" customHeight="1">
      <c r="B70" s="2532"/>
      <c r="C70" s="2532"/>
      <c r="D70" s="2532"/>
      <c r="E70" s="2532"/>
      <c r="F70" s="2532"/>
      <c r="G70" s="2532"/>
      <c r="H70" s="2532"/>
      <c r="I70" s="2532"/>
      <c r="J70" s="2532"/>
      <c r="K70" s="2532"/>
      <c r="L70" s="2532"/>
      <c r="M70" s="2532"/>
      <c r="N70" s="2532"/>
      <c r="O70" s="2532"/>
      <c r="P70" s="2532"/>
      <c r="Q70" s="2532"/>
      <c r="R70" s="2532"/>
      <c r="S70" s="2532"/>
      <c r="T70" s="2532"/>
      <c r="U70" s="2532"/>
      <c r="V70" s="2532"/>
      <c r="W70" s="2532"/>
      <c r="X70" s="2532"/>
      <c r="Y70" s="403"/>
    </row>
    <row r="71" spans="2:25" s="430" customFormat="1" ht="18" customHeight="1">
      <c r="B71" s="2532"/>
      <c r="C71" s="2532"/>
      <c r="D71" s="2532"/>
      <c r="E71" s="2532"/>
      <c r="F71" s="2532"/>
      <c r="G71" s="2532"/>
      <c r="H71" s="2532"/>
      <c r="I71" s="2532"/>
      <c r="J71" s="2532"/>
      <c r="K71" s="2532"/>
      <c r="L71" s="2532"/>
      <c r="M71" s="2532"/>
      <c r="N71" s="2532"/>
      <c r="O71" s="2532"/>
      <c r="P71" s="2532"/>
      <c r="Q71" s="2532"/>
      <c r="R71" s="2532"/>
      <c r="S71" s="2532"/>
      <c r="T71" s="2532"/>
      <c r="U71" s="2532"/>
      <c r="V71" s="2532"/>
      <c r="W71" s="2532"/>
      <c r="X71" s="2532"/>
      <c r="Y71" s="403"/>
    </row>
    <row r="72" spans="2:25" s="430" customFormat="1" ht="21.75" customHeight="1">
      <c r="B72" s="2532"/>
      <c r="C72" s="2532"/>
      <c r="D72" s="2532"/>
      <c r="E72" s="2532"/>
      <c r="F72" s="2532"/>
      <c r="G72" s="2532"/>
      <c r="H72" s="2532"/>
      <c r="I72" s="2532"/>
      <c r="J72" s="2532"/>
      <c r="K72" s="2532"/>
      <c r="L72" s="2532"/>
      <c r="M72" s="2532"/>
      <c r="N72" s="2532"/>
      <c r="O72" s="2532"/>
      <c r="P72" s="2532"/>
      <c r="Q72" s="2532"/>
      <c r="R72" s="2532"/>
      <c r="S72" s="2532"/>
      <c r="T72" s="2532"/>
      <c r="U72" s="2532"/>
      <c r="V72" s="2532"/>
      <c r="W72" s="2532"/>
      <c r="X72" s="2532"/>
      <c r="Y72" s="403"/>
    </row>
    <row r="73" spans="2:25" s="430" customFormat="1" ht="18" customHeight="1">
      <c r="B73" s="2532"/>
      <c r="C73" s="2532"/>
      <c r="D73" s="2532"/>
      <c r="E73" s="2532"/>
      <c r="F73" s="2532"/>
      <c r="G73" s="2532"/>
      <c r="H73" s="2532"/>
      <c r="I73" s="2532"/>
      <c r="J73" s="2532"/>
      <c r="K73" s="2532"/>
      <c r="L73" s="2532"/>
      <c r="M73" s="2532"/>
      <c r="N73" s="2532"/>
      <c r="O73" s="2532"/>
      <c r="P73" s="2532"/>
      <c r="Q73" s="2532"/>
      <c r="R73" s="2532"/>
      <c r="S73" s="2532"/>
      <c r="T73" s="2532"/>
      <c r="U73" s="2532"/>
      <c r="V73" s="2532"/>
      <c r="W73" s="2532"/>
      <c r="X73" s="2532"/>
      <c r="Y73" s="403"/>
    </row>
    <row r="74" spans="2:25" s="430" customFormat="1" ht="21" customHeight="1">
      <c r="B74" s="2532"/>
      <c r="C74" s="2532"/>
      <c r="D74" s="2532"/>
      <c r="E74" s="2532"/>
      <c r="F74" s="2532"/>
      <c r="G74" s="2532"/>
      <c r="H74" s="2532"/>
      <c r="I74" s="2532"/>
      <c r="J74" s="2532"/>
      <c r="K74" s="2532"/>
      <c r="L74" s="2532"/>
      <c r="M74" s="2532"/>
      <c r="N74" s="2532"/>
      <c r="O74" s="2532"/>
      <c r="P74" s="2532"/>
      <c r="Q74" s="2532"/>
      <c r="R74" s="2532"/>
      <c r="S74" s="2532"/>
      <c r="T74" s="2532"/>
      <c r="U74" s="2532"/>
      <c r="V74" s="2532"/>
      <c r="W74" s="2532"/>
      <c r="X74" s="2532"/>
      <c r="Y74" s="403"/>
    </row>
    <row r="75" spans="2:25" s="430" customFormat="1" ht="18" customHeight="1">
      <c r="B75" s="2532"/>
      <c r="C75" s="2532"/>
      <c r="D75" s="2532"/>
      <c r="E75" s="2532"/>
      <c r="F75" s="2532"/>
      <c r="G75" s="2532"/>
      <c r="H75" s="2532"/>
      <c r="I75" s="2532"/>
      <c r="J75" s="2532"/>
      <c r="K75" s="2532"/>
      <c r="L75" s="2532"/>
      <c r="M75" s="2532"/>
      <c r="N75" s="2532"/>
      <c r="O75" s="2532"/>
      <c r="P75" s="2532"/>
      <c r="Q75" s="2532"/>
      <c r="R75" s="2532"/>
      <c r="S75" s="2532"/>
      <c r="T75" s="2532"/>
      <c r="U75" s="2532"/>
      <c r="V75" s="2532"/>
      <c r="W75" s="2532"/>
      <c r="X75" s="2532"/>
      <c r="Y75" s="403"/>
    </row>
    <row r="76" spans="2:25" s="430" customFormat="1" ht="24" customHeight="1">
      <c r="B76" s="2532"/>
      <c r="C76" s="2532"/>
      <c r="D76" s="2532"/>
      <c r="E76" s="2532"/>
      <c r="F76" s="2532"/>
      <c r="G76" s="2532"/>
      <c r="H76" s="2532"/>
      <c r="I76" s="2532"/>
      <c r="J76" s="2532"/>
      <c r="K76" s="2532"/>
      <c r="L76" s="2532"/>
      <c r="M76" s="2532"/>
      <c r="N76" s="2532"/>
      <c r="O76" s="2532"/>
      <c r="P76" s="2532"/>
      <c r="Q76" s="2532"/>
      <c r="R76" s="2532"/>
      <c r="S76" s="2532"/>
      <c r="T76" s="2532"/>
      <c r="U76" s="2532"/>
      <c r="V76" s="2532"/>
      <c r="W76" s="2532"/>
      <c r="X76" s="2532"/>
      <c r="Y76" s="403"/>
    </row>
    <row r="77" spans="2:25" s="430" customFormat="1" ht="18" customHeight="1">
      <c r="B77" s="2532"/>
      <c r="C77" s="2532"/>
      <c r="D77" s="2532"/>
      <c r="E77" s="2532"/>
      <c r="F77" s="2532"/>
      <c r="G77" s="2532"/>
      <c r="H77" s="2532"/>
      <c r="I77" s="2532"/>
      <c r="J77" s="2532"/>
      <c r="K77" s="2532"/>
      <c r="L77" s="2532"/>
      <c r="M77" s="2532"/>
      <c r="N77" s="2532"/>
      <c r="O77" s="2532"/>
      <c r="P77" s="2532"/>
      <c r="Q77" s="2532"/>
      <c r="R77" s="2532"/>
      <c r="S77" s="2532"/>
      <c r="T77" s="2532"/>
      <c r="U77" s="2532"/>
      <c r="V77" s="2532"/>
      <c r="W77" s="2532"/>
      <c r="X77" s="2532"/>
      <c r="Y77" s="403"/>
    </row>
    <row r="78" spans="2:25" ht="18" customHeight="1">
      <c r="B78" s="2532"/>
      <c r="C78" s="2532"/>
      <c r="D78" s="2532"/>
      <c r="E78" s="2532"/>
      <c r="F78" s="2532"/>
      <c r="G78" s="2532"/>
      <c r="H78" s="2532"/>
      <c r="I78" s="2532"/>
      <c r="J78" s="2532"/>
      <c r="K78" s="2532"/>
      <c r="L78" s="2532"/>
      <c r="M78" s="2532"/>
      <c r="N78" s="2532"/>
      <c r="O78" s="2532"/>
      <c r="P78" s="2532"/>
      <c r="Q78" s="2532"/>
      <c r="R78" s="2532"/>
      <c r="S78" s="2532"/>
      <c r="T78" s="2532"/>
      <c r="U78" s="2532"/>
      <c r="V78" s="2532"/>
      <c r="W78" s="2532"/>
      <c r="X78" s="2532"/>
    </row>
  </sheetData>
  <mergeCells count="151">
    <mergeCell ref="B21:B25"/>
    <mergeCell ref="D21:L21"/>
    <mergeCell ref="M21:N21"/>
    <mergeCell ref="P21:Q21"/>
    <mergeCell ref="D24:L24"/>
    <mergeCell ref="M24:N24"/>
    <mergeCell ref="P24:Q24"/>
    <mergeCell ref="B33:X33"/>
    <mergeCell ref="C34:L34"/>
    <mergeCell ref="B28:P28"/>
    <mergeCell ref="V28:X28"/>
    <mergeCell ref="S21:T21"/>
    <mergeCell ref="D23:L23"/>
    <mergeCell ref="M23:N23"/>
    <mergeCell ref="P23:Q23"/>
    <mergeCell ref="S23:T23"/>
    <mergeCell ref="V21:W21"/>
    <mergeCell ref="D22:L22"/>
    <mergeCell ref="M22:N22"/>
    <mergeCell ref="P22:Q22"/>
    <mergeCell ref="S22:T22"/>
    <mergeCell ref="V22:W22"/>
    <mergeCell ref="S24:T24"/>
    <mergeCell ref="V24:W24"/>
    <mergeCell ref="B1:P1"/>
    <mergeCell ref="V1:Y1"/>
    <mergeCell ref="B3:X3"/>
    <mergeCell ref="Q4:X4"/>
    <mergeCell ref="B13:X13"/>
    <mergeCell ref="C14:L14"/>
    <mergeCell ref="B10:E11"/>
    <mergeCell ref="G10:Q10"/>
    <mergeCell ref="G11:Q11"/>
    <mergeCell ref="B12:X12"/>
    <mergeCell ref="M14:N14"/>
    <mergeCell ref="P14:Q14"/>
    <mergeCell ref="S14:T14"/>
    <mergeCell ref="V14:W14"/>
    <mergeCell ref="B5:E5"/>
    <mergeCell ref="B6:E6"/>
    <mergeCell ref="B7:E7"/>
    <mergeCell ref="B8:E8"/>
    <mergeCell ref="B9:E9"/>
    <mergeCell ref="F5:Q5"/>
    <mergeCell ref="F6:Q6"/>
    <mergeCell ref="F7:Q7"/>
    <mergeCell ref="F8:Q8"/>
    <mergeCell ref="F9:Q9"/>
    <mergeCell ref="C15:L15"/>
    <mergeCell ref="M15:N15"/>
    <mergeCell ref="P15:Q15"/>
    <mergeCell ref="S15:T15"/>
    <mergeCell ref="V15:W15"/>
    <mergeCell ref="B17:X17"/>
    <mergeCell ref="M18:N18"/>
    <mergeCell ref="P18:Q18"/>
    <mergeCell ref="S18:T18"/>
    <mergeCell ref="V18:W18"/>
    <mergeCell ref="C18:L18"/>
    <mergeCell ref="C20:L20"/>
    <mergeCell ref="M20:N20"/>
    <mergeCell ref="P20:Q20"/>
    <mergeCell ref="S20:T20"/>
    <mergeCell ref="V20:W20"/>
    <mergeCell ref="V23:W23"/>
    <mergeCell ref="S19:T19"/>
    <mergeCell ref="V19:W19"/>
    <mergeCell ref="C19:L19"/>
    <mergeCell ref="M19:N19"/>
    <mergeCell ref="P19:Q19"/>
    <mergeCell ref="D25:L25"/>
    <mergeCell ref="M25:N25"/>
    <mergeCell ref="P25:Q25"/>
    <mergeCell ref="S25:T25"/>
    <mergeCell ref="V25:W25"/>
    <mergeCell ref="C26:L26"/>
    <mergeCell ref="M26:N26"/>
    <mergeCell ref="P26:Q26"/>
    <mergeCell ref="S26:T26"/>
    <mergeCell ref="V26:W26"/>
    <mergeCell ref="K30:P30"/>
    <mergeCell ref="Q30:X30"/>
    <mergeCell ref="K31:P31"/>
    <mergeCell ref="Q31:X31"/>
    <mergeCell ref="S34:T34"/>
    <mergeCell ref="V34:W34"/>
    <mergeCell ref="C35:L35"/>
    <mergeCell ref="M35:N35"/>
    <mergeCell ref="P35:Q35"/>
    <mergeCell ref="S35:T35"/>
    <mergeCell ref="V35:W35"/>
    <mergeCell ref="M34:N34"/>
    <mergeCell ref="P34:Q34"/>
    <mergeCell ref="C36:L36"/>
    <mergeCell ref="M36:N36"/>
    <mergeCell ref="P36:Q36"/>
    <mergeCell ref="S36:T36"/>
    <mergeCell ref="V36:W36"/>
    <mergeCell ref="C39:L39"/>
    <mergeCell ref="M39:N39"/>
    <mergeCell ref="P39:Q39"/>
    <mergeCell ref="S39:T39"/>
    <mergeCell ref="V39:W39"/>
    <mergeCell ref="B41:X41"/>
    <mergeCell ref="C37:L37"/>
    <mergeCell ref="M37:N37"/>
    <mergeCell ref="P37:Q37"/>
    <mergeCell ref="S37:T37"/>
    <mergeCell ref="V37:W37"/>
    <mergeCell ref="C38:L38"/>
    <mergeCell ref="M38:O38"/>
    <mergeCell ref="P38:R38"/>
    <mergeCell ref="S38:U38"/>
    <mergeCell ref="V38:X38"/>
    <mergeCell ref="C45:L45"/>
    <mergeCell ref="C46:L46"/>
    <mergeCell ref="C47:L47"/>
    <mergeCell ref="B49:P49"/>
    <mergeCell ref="V49:X49"/>
    <mergeCell ref="K51:P51"/>
    <mergeCell ref="Q51:X51"/>
    <mergeCell ref="W42:X42"/>
    <mergeCell ref="C43:L43"/>
    <mergeCell ref="C44:L44"/>
    <mergeCell ref="M44:N44"/>
    <mergeCell ref="O44:P44"/>
    <mergeCell ref="Q44:R44"/>
    <mergeCell ref="S44:T44"/>
    <mergeCell ref="U44:V44"/>
    <mergeCell ref="W44:X44"/>
    <mergeCell ref="C42:L42"/>
    <mergeCell ref="M42:N42"/>
    <mergeCell ref="O42:P42"/>
    <mergeCell ref="Q42:R42"/>
    <mergeCell ref="S42:T42"/>
    <mergeCell ref="U42:V42"/>
    <mergeCell ref="C56:L56"/>
    <mergeCell ref="C57:L57"/>
    <mergeCell ref="C58:L58"/>
    <mergeCell ref="B60:X60"/>
    <mergeCell ref="B64:X78"/>
    <mergeCell ref="K52:P52"/>
    <mergeCell ref="Q52:X52"/>
    <mergeCell ref="B54:X54"/>
    <mergeCell ref="B55:L55"/>
    <mergeCell ref="M55:N55"/>
    <mergeCell ref="O55:P55"/>
    <mergeCell ref="Q55:R55"/>
    <mergeCell ref="S55:T55"/>
    <mergeCell ref="U55:V55"/>
    <mergeCell ref="W55:X55"/>
  </mergeCells>
  <phoneticPr fontId="23"/>
  <dataValidations count="2">
    <dataValidation imeMode="hiragana" allowBlank="1" showInputMessage="1" showErrorMessage="1" sqref="WWD983084:WWF983084 JR5:JT6 TN5:TP6 ADJ5:ADL6 ANF5:ANH6 AXB5:AXD6 BGX5:BGZ6 BQT5:BQV6 CAP5:CAR6 CKL5:CKN6 CUH5:CUJ6 DED5:DEF6 DNZ5:DOB6 DXV5:DXX6 EHR5:EHT6 ERN5:ERP6 FBJ5:FBL6 FLF5:FLH6 FVB5:FVD6 GEX5:GEZ6 GOT5:GOV6 GYP5:GYR6 HIL5:HIN6 HSH5:HSJ6 ICD5:ICF6 ILZ5:IMB6 IVV5:IVX6 JFR5:JFT6 JPN5:JPP6 JZJ5:JZL6 KJF5:KJH6 KTB5:KTD6 LCX5:LCZ6 LMT5:LMV6 LWP5:LWR6 MGL5:MGN6 MQH5:MQJ6 NAD5:NAF6 NJZ5:NKB6 NTV5:NTX6 ODR5:ODT6 ONN5:ONP6 OXJ5:OXL6 PHF5:PHH6 PRB5:PRD6 QAX5:QAZ6 QKT5:QKV6 QUP5:QUR6 REL5:REN6 ROH5:ROJ6 RYD5:RYF6 SHZ5:SIB6 SRV5:SRX6 TBR5:TBT6 TLN5:TLP6 TVJ5:TVL6 UFF5:UFH6 UPB5:UPD6 UYX5:UYZ6 VIT5:VIV6 VSP5:VSR6 WCL5:WCN6 WMH5:WMJ6 WWD5:WWF6 T65580:X65580 JR65580:JT65580 TN65580:TP65580 ADJ65580:ADL65580 ANF65580:ANH65580 AXB65580:AXD65580 BGX65580:BGZ65580 BQT65580:BQV65580 CAP65580:CAR65580 CKL65580:CKN65580 CUH65580:CUJ65580 DED65580:DEF65580 DNZ65580:DOB65580 DXV65580:DXX65580 EHR65580:EHT65580 ERN65580:ERP65580 FBJ65580:FBL65580 FLF65580:FLH65580 FVB65580:FVD65580 GEX65580:GEZ65580 GOT65580:GOV65580 GYP65580:GYR65580 HIL65580:HIN65580 HSH65580:HSJ65580 ICD65580:ICF65580 ILZ65580:IMB65580 IVV65580:IVX65580 JFR65580:JFT65580 JPN65580:JPP65580 JZJ65580:JZL65580 KJF65580:KJH65580 KTB65580:KTD65580 LCX65580:LCZ65580 LMT65580:LMV65580 LWP65580:LWR65580 MGL65580:MGN65580 MQH65580:MQJ65580 NAD65580:NAF65580 NJZ65580:NKB65580 NTV65580:NTX65580 ODR65580:ODT65580 ONN65580:ONP65580 OXJ65580:OXL65580 PHF65580:PHH65580 PRB65580:PRD65580 QAX65580:QAZ65580 QKT65580:QKV65580 QUP65580:QUR65580 REL65580:REN65580 ROH65580:ROJ65580 RYD65580:RYF65580 SHZ65580:SIB65580 SRV65580:SRX65580 TBR65580:TBT65580 TLN65580:TLP65580 TVJ65580:TVL65580 UFF65580:UFH65580 UPB65580:UPD65580 UYX65580:UYZ65580 VIT65580:VIV65580 VSP65580:VSR65580 WCL65580:WCN65580 WMH65580:WMJ65580 WWD65580:WWF65580 T131116:X131116 JR131116:JT131116 TN131116:TP131116 ADJ131116:ADL131116 ANF131116:ANH131116 AXB131116:AXD131116 BGX131116:BGZ131116 BQT131116:BQV131116 CAP131116:CAR131116 CKL131116:CKN131116 CUH131116:CUJ131116 DED131116:DEF131116 DNZ131116:DOB131116 DXV131116:DXX131116 EHR131116:EHT131116 ERN131116:ERP131116 FBJ131116:FBL131116 FLF131116:FLH131116 FVB131116:FVD131116 GEX131116:GEZ131116 GOT131116:GOV131116 GYP131116:GYR131116 HIL131116:HIN131116 HSH131116:HSJ131116 ICD131116:ICF131116 ILZ131116:IMB131116 IVV131116:IVX131116 JFR131116:JFT131116 JPN131116:JPP131116 JZJ131116:JZL131116 KJF131116:KJH131116 KTB131116:KTD131116 LCX131116:LCZ131116 LMT131116:LMV131116 LWP131116:LWR131116 MGL131116:MGN131116 MQH131116:MQJ131116 NAD131116:NAF131116 NJZ131116:NKB131116 NTV131116:NTX131116 ODR131116:ODT131116 ONN131116:ONP131116 OXJ131116:OXL131116 PHF131116:PHH131116 PRB131116:PRD131116 QAX131116:QAZ131116 QKT131116:QKV131116 QUP131116:QUR131116 REL131116:REN131116 ROH131116:ROJ131116 RYD131116:RYF131116 SHZ131116:SIB131116 SRV131116:SRX131116 TBR131116:TBT131116 TLN131116:TLP131116 TVJ131116:TVL131116 UFF131116:UFH131116 UPB131116:UPD131116 UYX131116:UYZ131116 VIT131116:VIV131116 VSP131116:VSR131116 WCL131116:WCN131116 WMH131116:WMJ131116 WWD131116:WWF131116 T196652:X196652 JR196652:JT196652 TN196652:TP196652 ADJ196652:ADL196652 ANF196652:ANH196652 AXB196652:AXD196652 BGX196652:BGZ196652 BQT196652:BQV196652 CAP196652:CAR196652 CKL196652:CKN196652 CUH196652:CUJ196652 DED196652:DEF196652 DNZ196652:DOB196652 DXV196652:DXX196652 EHR196652:EHT196652 ERN196652:ERP196652 FBJ196652:FBL196652 FLF196652:FLH196652 FVB196652:FVD196652 GEX196652:GEZ196652 GOT196652:GOV196652 GYP196652:GYR196652 HIL196652:HIN196652 HSH196652:HSJ196652 ICD196652:ICF196652 ILZ196652:IMB196652 IVV196652:IVX196652 JFR196652:JFT196652 JPN196652:JPP196652 JZJ196652:JZL196652 KJF196652:KJH196652 KTB196652:KTD196652 LCX196652:LCZ196652 LMT196652:LMV196652 LWP196652:LWR196652 MGL196652:MGN196652 MQH196652:MQJ196652 NAD196652:NAF196652 NJZ196652:NKB196652 NTV196652:NTX196652 ODR196652:ODT196652 ONN196652:ONP196652 OXJ196652:OXL196652 PHF196652:PHH196652 PRB196652:PRD196652 QAX196652:QAZ196652 QKT196652:QKV196652 QUP196652:QUR196652 REL196652:REN196652 ROH196652:ROJ196652 RYD196652:RYF196652 SHZ196652:SIB196652 SRV196652:SRX196652 TBR196652:TBT196652 TLN196652:TLP196652 TVJ196652:TVL196652 UFF196652:UFH196652 UPB196652:UPD196652 UYX196652:UYZ196652 VIT196652:VIV196652 VSP196652:VSR196652 WCL196652:WCN196652 WMH196652:WMJ196652 WWD196652:WWF196652 T262188:X262188 JR262188:JT262188 TN262188:TP262188 ADJ262188:ADL262188 ANF262188:ANH262188 AXB262188:AXD262188 BGX262188:BGZ262188 BQT262188:BQV262188 CAP262188:CAR262188 CKL262188:CKN262188 CUH262188:CUJ262188 DED262188:DEF262188 DNZ262188:DOB262188 DXV262188:DXX262188 EHR262188:EHT262188 ERN262188:ERP262188 FBJ262188:FBL262188 FLF262188:FLH262188 FVB262188:FVD262188 GEX262188:GEZ262188 GOT262188:GOV262188 GYP262188:GYR262188 HIL262188:HIN262188 HSH262188:HSJ262188 ICD262188:ICF262188 ILZ262188:IMB262188 IVV262188:IVX262188 JFR262188:JFT262188 JPN262188:JPP262188 JZJ262188:JZL262188 KJF262188:KJH262188 KTB262188:KTD262188 LCX262188:LCZ262188 LMT262188:LMV262188 LWP262188:LWR262188 MGL262188:MGN262188 MQH262188:MQJ262188 NAD262188:NAF262188 NJZ262188:NKB262188 NTV262188:NTX262188 ODR262188:ODT262188 ONN262188:ONP262188 OXJ262188:OXL262188 PHF262188:PHH262188 PRB262188:PRD262188 QAX262188:QAZ262188 QKT262188:QKV262188 QUP262188:QUR262188 REL262188:REN262188 ROH262188:ROJ262188 RYD262188:RYF262188 SHZ262188:SIB262188 SRV262188:SRX262188 TBR262188:TBT262188 TLN262188:TLP262188 TVJ262188:TVL262188 UFF262188:UFH262188 UPB262188:UPD262188 UYX262188:UYZ262188 VIT262188:VIV262188 VSP262188:VSR262188 WCL262188:WCN262188 WMH262188:WMJ262188 WWD262188:WWF262188 T327724:X327724 JR327724:JT327724 TN327724:TP327724 ADJ327724:ADL327724 ANF327724:ANH327724 AXB327724:AXD327724 BGX327724:BGZ327724 BQT327724:BQV327724 CAP327724:CAR327724 CKL327724:CKN327724 CUH327724:CUJ327724 DED327724:DEF327724 DNZ327724:DOB327724 DXV327724:DXX327724 EHR327724:EHT327724 ERN327724:ERP327724 FBJ327724:FBL327724 FLF327724:FLH327724 FVB327724:FVD327724 GEX327724:GEZ327724 GOT327724:GOV327724 GYP327724:GYR327724 HIL327724:HIN327724 HSH327724:HSJ327724 ICD327724:ICF327724 ILZ327724:IMB327724 IVV327724:IVX327724 JFR327724:JFT327724 JPN327724:JPP327724 JZJ327724:JZL327724 KJF327724:KJH327724 KTB327724:KTD327724 LCX327724:LCZ327724 LMT327724:LMV327724 LWP327724:LWR327724 MGL327724:MGN327724 MQH327724:MQJ327724 NAD327724:NAF327724 NJZ327724:NKB327724 NTV327724:NTX327724 ODR327724:ODT327724 ONN327724:ONP327724 OXJ327724:OXL327724 PHF327724:PHH327724 PRB327724:PRD327724 QAX327724:QAZ327724 QKT327724:QKV327724 QUP327724:QUR327724 REL327724:REN327724 ROH327724:ROJ327724 RYD327724:RYF327724 SHZ327724:SIB327724 SRV327724:SRX327724 TBR327724:TBT327724 TLN327724:TLP327724 TVJ327724:TVL327724 UFF327724:UFH327724 UPB327724:UPD327724 UYX327724:UYZ327724 VIT327724:VIV327724 VSP327724:VSR327724 WCL327724:WCN327724 WMH327724:WMJ327724 WWD327724:WWF327724 T393260:X393260 JR393260:JT393260 TN393260:TP393260 ADJ393260:ADL393260 ANF393260:ANH393260 AXB393260:AXD393260 BGX393260:BGZ393260 BQT393260:BQV393260 CAP393260:CAR393260 CKL393260:CKN393260 CUH393260:CUJ393260 DED393260:DEF393260 DNZ393260:DOB393260 DXV393260:DXX393260 EHR393260:EHT393260 ERN393260:ERP393260 FBJ393260:FBL393260 FLF393260:FLH393260 FVB393260:FVD393260 GEX393260:GEZ393260 GOT393260:GOV393260 GYP393260:GYR393260 HIL393260:HIN393260 HSH393260:HSJ393260 ICD393260:ICF393260 ILZ393260:IMB393260 IVV393260:IVX393260 JFR393260:JFT393260 JPN393260:JPP393260 JZJ393260:JZL393260 KJF393260:KJH393260 KTB393260:KTD393260 LCX393260:LCZ393260 LMT393260:LMV393260 LWP393260:LWR393260 MGL393260:MGN393260 MQH393260:MQJ393260 NAD393260:NAF393260 NJZ393260:NKB393260 NTV393260:NTX393260 ODR393260:ODT393260 ONN393260:ONP393260 OXJ393260:OXL393260 PHF393260:PHH393260 PRB393260:PRD393260 QAX393260:QAZ393260 QKT393260:QKV393260 QUP393260:QUR393260 REL393260:REN393260 ROH393260:ROJ393260 RYD393260:RYF393260 SHZ393260:SIB393260 SRV393260:SRX393260 TBR393260:TBT393260 TLN393260:TLP393260 TVJ393260:TVL393260 UFF393260:UFH393260 UPB393260:UPD393260 UYX393260:UYZ393260 VIT393260:VIV393260 VSP393260:VSR393260 WCL393260:WCN393260 WMH393260:WMJ393260 WWD393260:WWF393260 T458796:X458796 JR458796:JT458796 TN458796:TP458796 ADJ458796:ADL458796 ANF458796:ANH458796 AXB458796:AXD458796 BGX458796:BGZ458796 BQT458796:BQV458796 CAP458796:CAR458796 CKL458796:CKN458796 CUH458796:CUJ458796 DED458796:DEF458796 DNZ458796:DOB458796 DXV458796:DXX458796 EHR458796:EHT458796 ERN458796:ERP458796 FBJ458796:FBL458796 FLF458796:FLH458796 FVB458796:FVD458796 GEX458796:GEZ458796 GOT458796:GOV458796 GYP458796:GYR458796 HIL458796:HIN458796 HSH458796:HSJ458796 ICD458796:ICF458796 ILZ458796:IMB458796 IVV458796:IVX458796 JFR458796:JFT458796 JPN458796:JPP458796 JZJ458796:JZL458796 KJF458796:KJH458796 KTB458796:KTD458796 LCX458796:LCZ458796 LMT458796:LMV458796 LWP458796:LWR458796 MGL458796:MGN458796 MQH458796:MQJ458796 NAD458796:NAF458796 NJZ458796:NKB458796 NTV458796:NTX458796 ODR458796:ODT458796 ONN458796:ONP458796 OXJ458796:OXL458796 PHF458796:PHH458796 PRB458796:PRD458796 QAX458796:QAZ458796 QKT458796:QKV458796 QUP458796:QUR458796 REL458796:REN458796 ROH458796:ROJ458796 RYD458796:RYF458796 SHZ458796:SIB458796 SRV458796:SRX458796 TBR458796:TBT458796 TLN458796:TLP458796 TVJ458796:TVL458796 UFF458796:UFH458796 UPB458796:UPD458796 UYX458796:UYZ458796 VIT458796:VIV458796 VSP458796:VSR458796 WCL458796:WCN458796 WMH458796:WMJ458796 WWD458796:WWF458796 T524332:X524332 JR524332:JT524332 TN524332:TP524332 ADJ524332:ADL524332 ANF524332:ANH524332 AXB524332:AXD524332 BGX524332:BGZ524332 BQT524332:BQV524332 CAP524332:CAR524332 CKL524332:CKN524332 CUH524332:CUJ524332 DED524332:DEF524332 DNZ524332:DOB524332 DXV524332:DXX524332 EHR524332:EHT524332 ERN524332:ERP524332 FBJ524332:FBL524332 FLF524332:FLH524332 FVB524332:FVD524332 GEX524332:GEZ524332 GOT524332:GOV524332 GYP524332:GYR524332 HIL524332:HIN524332 HSH524332:HSJ524332 ICD524332:ICF524332 ILZ524332:IMB524332 IVV524332:IVX524332 JFR524332:JFT524332 JPN524332:JPP524332 JZJ524332:JZL524332 KJF524332:KJH524332 KTB524332:KTD524332 LCX524332:LCZ524332 LMT524332:LMV524332 LWP524332:LWR524332 MGL524332:MGN524332 MQH524332:MQJ524332 NAD524332:NAF524332 NJZ524332:NKB524332 NTV524332:NTX524332 ODR524332:ODT524332 ONN524332:ONP524332 OXJ524332:OXL524332 PHF524332:PHH524332 PRB524332:PRD524332 QAX524332:QAZ524332 QKT524332:QKV524332 QUP524332:QUR524332 REL524332:REN524332 ROH524332:ROJ524332 RYD524332:RYF524332 SHZ524332:SIB524332 SRV524332:SRX524332 TBR524332:TBT524332 TLN524332:TLP524332 TVJ524332:TVL524332 UFF524332:UFH524332 UPB524332:UPD524332 UYX524332:UYZ524332 VIT524332:VIV524332 VSP524332:VSR524332 WCL524332:WCN524332 WMH524332:WMJ524332 WWD524332:WWF524332 T589868:X589868 JR589868:JT589868 TN589868:TP589868 ADJ589868:ADL589868 ANF589868:ANH589868 AXB589868:AXD589868 BGX589868:BGZ589868 BQT589868:BQV589868 CAP589868:CAR589868 CKL589868:CKN589868 CUH589868:CUJ589868 DED589868:DEF589868 DNZ589868:DOB589868 DXV589868:DXX589868 EHR589868:EHT589868 ERN589868:ERP589868 FBJ589868:FBL589868 FLF589868:FLH589868 FVB589868:FVD589868 GEX589868:GEZ589868 GOT589868:GOV589868 GYP589868:GYR589868 HIL589868:HIN589868 HSH589868:HSJ589868 ICD589868:ICF589868 ILZ589868:IMB589868 IVV589868:IVX589868 JFR589868:JFT589868 JPN589868:JPP589868 JZJ589868:JZL589868 KJF589868:KJH589868 KTB589868:KTD589868 LCX589868:LCZ589868 LMT589868:LMV589868 LWP589868:LWR589868 MGL589868:MGN589868 MQH589868:MQJ589868 NAD589868:NAF589868 NJZ589868:NKB589868 NTV589868:NTX589868 ODR589868:ODT589868 ONN589868:ONP589868 OXJ589868:OXL589868 PHF589868:PHH589868 PRB589868:PRD589868 QAX589868:QAZ589868 QKT589868:QKV589868 QUP589868:QUR589868 REL589868:REN589868 ROH589868:ROJ589868 RYD589868:RYF589868 SHZ589868:SIB589868 SRV589868:SRX589868 TBR589868:TBT589868 TLN589868:TLP589868 TVJ589868:TVL589868 UFF589868:UFH589868 UPB589868:UPD589868 UYX589868:UYZ589868 VIT589868:VIV589868 VSP589868:VSR589868 WCL589868:WCN589868 WMH589868:WMJ589868 WWD589868:WWF589868 T655404:X655404 JR655404:JT655404 TN655404:TP655404 ADJ655404:ADL655404 ANF655404:ANH655404 AXB655404:AXD655404 BGX655404:BGZ655404 BQT655404:BQV655404 CAP655404:CAR655404 CKL655404:CKN655404 CUH655404:CUJ655404 DED655404:DEF655404 DNZ655404:DOB655404 DXV655404:DXX655404 EHR655404:EHT655404 ERN655404:ERP655404 FBJ655404:FBL655404 FLF655404:FLH655404 FVB655404:FVD655404 GEX655404:GEZ655404 GOT655404:GOV655404 GYP655404:GYR655404 HIL655404:HIN655404 HSH655404:HSJ655404 ICD655404:ICF655404 ILZ655404:IMB655404 IVV655404:IVX655404 JFR655404:JFT655404 JPN655404:JPP655404 JZJ655404:JZL655404 KJF655404:KJH655404 KTB655404:KTD655404 LCX655404:LCZ655404 LMT655404:LMV655404 LWP655404:LWR655404 MGL655404:MGN655404 MQH655404:MQJ655404 NAD655404:NAF655404 NJZ655404:NKB655404 NTV655404:NTX655404 ODR655404:ODT655404 ONN655404:ONP655404 OXJ655404:OXL655404 PHF655404:PHH655404 PRB655404:PRD655404 QAX655404:QAZ655404 QKT655404:QKV655404 QUP655404:QUR655404 REL655404:REN655404 ROH655404:ROJ655404 RYD655404:RYF655404 SHZ655404:SIB655404 SRV655404:SRX655404 TBR655404:TBT655404 TLN655404:TLP655404 TVJ655404:TVL655404 UFF655404:UFH655404 UPB655404:UPD655404 UYX655404:UYZ655404 VIT655404:VIV655404 VSP655404:VSR655404 WCL655404:WCN655404 WMH655404:WMJ655404 WWD655404:WWF655404 T720940:X720940 JR720940:JT720940 TN720940:TP720940 ADJ720940:ADL720940 ANF720940:ANH720940 AXB720940:AXD720940 BGX720940:BGZ720940 BQT720940:BQV720940 CAP720940:CAR720940 CKL720940:CKN720940 CUH720940:CUJ720940 DED720940:DEF720940 DNZ720940:DOB720940 DXV720940:DXX720940 EHR720940:EHT720940 ERN720940:ERP720940 FBJ720940:FBL720940 FLF720940:FLH720940 FVB720940:FVD720940 GEX720940:GEZ720940 GOT720940:GOV720940 GYP720940:GYR720940 HIL720940:HIN720940 HSH720940:HSJ720940 ICD720940:ICF720940 ILZ720940:IMB720940 IVV720940:IVX720940 JFR720940:JFT720940 JPN720940:JPP720940 JZJ720940:JZL720940 KJF720940:KJH720940 KTB720940:KTD720940 LCX720940:LCZ720940 LMT720940:LMV720940 LWP720940:LWR720940 MGL720940:MGN720940 MQH720940:MQJ720940 NAD720940:NAF720940 NJZ720940:NKB720940 NTV720940:NTX720940 ODR720940:ODT720940 ONN720940:ONP720940 OXJ720940:OXL720940 PHF720940:PHH720940 PRB720940:PRD720940 QAX720940:QAZ720940 QKT720940:QKV720940 QUP720940:QUR720940 REL720940:REN720940 ROH720940:ROJ720940 RYD720940:RYF720940 SHZ720940:SIB720940 SRV720940:SRX720940 TBR720940:TBT720940 TLN720940:TLP720940 TVJ720940:TVL720940 UFF720940:UFH720940 UPB720940:UPD720940 UYX720940:UYZ720940 VIT720940:VIV720940 VSP720940:VSR720940 WCL720940:WCN720940 WMH720940:WMJ720940 WWD720940:WWF720940 T786476:X786476 JR786476:JT786476 TN786476:TP786476 ADJ786476:ADL786476 ANF786476:ANH786476 AXB786476:AXD786476 BGX786476:BGZ786476 BQT786476:BQV786476 CAP786476:CAR786476 CKL786476:CKN786476 CUH786476:CUJ786476 DED786476:DEF786476 DNZ786476:DOB786476 DXV786476:DXX786476 EHR786476:EHT786476 ERN786476:ERP786476 FBJ786476:FBL786476 FLF786476:FLH786476 FVB786476:FVD786476 GEX786476:GEZ786476 GOT786476:GOV786476 GYP786476:GYR786476 HIL786476:HIN786476 HSH786476:HSJ786476 ICD786476:ICF786476 ILZ786476:IMB786476 IVV786476:IVX786476 JFR786476:JFT786476 JPN786476:JPP786476 JZJ786476:JZL786476 KJF786476:KJH786476 KTB786476:KTD786476 LCX786476:LCZ786476 LMT786476:LMV786476 LWP786476:LWR786476 MGL786476:MGN786476 MQH786476:MQJ786476 NAD786476:NAF786476 NJZ786476:NKB786476 NTV786476:NTX786476 ODR786476:ODT786476 ONN786476:ONP786476 OXJ786476:OXL786476 PHF786476:PHH786476 PRB786476:PRD786476 QAX786476:QAZ786476 QKT786476:QKV786476 QUP786476:QUR786476 REL786476:REN786476 ROH786476:ROJ786476 RYD786476:RYF786476 SHZ786476:SIB786476 SRV786476:SRX786476 TBR786476:TBT786476 TLN786476:TLP786476 TVJ786476:TVL786476 UFF786476:UFH786476 UPB786476:UPD786476 UYX786476:UYZ786476 VIT786476:VIV786476 VSP786476:VSR786476 WCL786476:WCN786476 WMH786476:WMJ786476 WWD786476:WWF786476 T852012:X852012 JR852012:JT852012 TN852012:TP852012 ADJ852012:ADL852012 ANF852012:ANH852012 AXB852012:AXD852012 BGX852012:BGZ852012 BQT852012:BQV852012 CAP852012:CAR852012 CKL852012:CKN852012 CUH852012:CUJ852012 DED852012:DEF852012 DNZ852012:DOB852012 DXV852012:DXX852012 EHR852012:EHT852012 ERN852012:ERP852012 FBJ852012:FBL852012 FLF852012:FLH852012 FVB852012:FVD852012 GEX852012:GEZ852012 GOT852012:GOV852012 GYP852012:GYR852012 HIL852012:HIN852012 HSH852012:HSJ852012 ICD852012:ICF852012 ILZ852012:IMB852012 IVV852012:IVX852012 JFR852012:JFT852012 JPN852012:JPP852012 JZJ852012:JZL852012 KJF852012:KJH852012 KTB852012:KTD852012 LCX852012:LCZ852012 LMT852012:LMV852012 LWP852012:LWR852012 MGL852012:MGN852012 MQH852012:MQJ852012 NAD852012:NAF852012 NJZ852012:NKB852012 NTV852012:NTX852012 ODR852012:ODT852012 ONN852012:ONP852012 OXJ852012:OXL852012 PHF852012:PHH852012 PRB852012:PRD852012 QAX852012:QAZ852012 QKT852012:QKV852012 QUP852012:QUR852012 REL852012:REN852012 ROH852012:ROJ852012 RYD852012:RYF852012 SHZ852012:SIB852012 SRV852012:SRX852012 TBR852012:TBT852012 TLN852012:TLP852012 TVJ852012:TVL852012 UFF852012:UFH852012 UPB852012:UPD852012 UYX852012:UYZ852012 VIT852012:VIV852012 VSP852012:VSR852012 WCL852012:WCN852012 WMH852012:WMJ852012 WWD852012:WWF852012 T917548:X917548 JR917548:JT917548 TN917548:TP917548 ADJ917548:ADL917548 ANF917548:ANH917548 AXB917548:AXD917548 BGX917548:BGZ917548 BQT917548:BQV917548 CAP917548:CAR917548 CKL917548:CKN917548 CUH917548:CUJ917548 DED917548:DEF917548 DNZ917548:DOB917548 DXV917548:DXX917548 EHR917548:EHT917548 ERN917548:ERP917548 FBJ917548:FBL917548 FLF917548:FLH917548 FVB917548:FVD917548 GEX917548:GEZ917548 GOT917548:GOV917548 GYP917548:GYR917548 HIL917548:HIN917548 HSH917548:HSJ917548 ICD917548:ICF917548 ILZ917548:IMB917548 IVV917548:IVX917548 JFR917548:JFT917548 JPN917548:JPP917548 JZJ917548:JZL917548 KJF917548:KJH917548 KTB917548:KTD917548 LCX917548:LCZ917548 LMT917548:LMV917548 LWP917548:LWR917548 MGL917548:MGN917548 MQH917548:MQJ917548 NAD917548:NAF917548 NJZ917548:NKB917548 NTV917548:NTX917548 ODR917548:ODT917548 ONN917548:ONP917548 OXJ917548:OXL917548 PHF917548:PHH917548 PRB917548:PRD917548 QAX917548:QAZ917548 QKT917548:QKV917548 QUP917548:QUR917548 REL917548:REN917548 ROH917548:ROJ917548 RYD917548:RYF917548 SHZ917548:SIB917548 SRV917548:SRX917548 TBR917548:TBT917548 TLN917548:TLP917548 TVJ917548:TVL917548 UFF917548:UFH917548 UPB917548:UPD917548 UYX917548:UYZ917548 VIT917548:VIV917548 VSP917548:VSR917548 WCL917548:WCN917548 WMH917548:WMJ917548 WWD917548:WWF917548 T983084:X983084 JR983084:JT983084 TN983084:TP983084 ADJ983084:ADL983084 ANF983084:ANH983084 AXB983084:AXD983084 BGX983084:BGZ983084 BQT983084:BQV983084 CAP983084:CAR983084 CKL983084:CKN983084 CUH983084:CUJ983084 DED983084:DEF983084 DNZ983084:DOB983084 DXV983084:DXX983084 EHR983084:EHT983084 ERN983084:ERP983084 FBJ983084:FBL983084 FLF983084:FLH983084 FVB983084:FVD983084 GEX983084:GEZ983084 GOT983084:GOV983084 GYP983084:GYR983084 HIL983084:HIN983084 HSH983084:HSJ983084 ICD983084:ICF983084 ILZ983084:IMB983084 IVV983084:IVX983084 JFR983084:JFT983084 JPN983084:JPP983084 JZJ983084:JZL983084 KJF983084:KJH983084 KTB983084:KTD983084 LCX983084:LCZ983084 LMT983084:LMV983084 LWP983084:LWR983084 MGL983084:MGN983084 MQH983084:MQJ983084 NAD983084:NAF983084 NJZ983084:NKB983084 NTV983084:NTX983084 ODR983084:ODT983084 ONN983084:ONP983084 OXJ983084:OXL983084 PHF983084:PHH983084 PRB983084:PRD983084 QAX983084:QAZ983084 QKT983084:QKV983084 QUP983084:QUR983084 REL983084:REN983084 ROH983084:ROJ983084 RYD983084:RYF983084 SHZ983084:SIB983084 SRV983084:SRX983084 TBR983084:TBT983084 TLN983084:TLP983084 TVJ983084:TVL983084 UFF983084:UFH983084 UPB983084:UPD983084 UYX983084:UYZ983084 VIT983084:VIV983084 VSP983084:VSR983084 WCL983084:WCN983084 WMH983084:WMJ983084" xr:uid="{00000000-0002-0000-3200-000000000000}"/>
    <dataValidation imeMode="off" allowBlank="1" showInputMessage="1" showErrorMessage="1" sqref="V65584:W65589 JS65584:JS65589 TO65584:TO65589 ADK65584:ADK65589 ANG65584:ANG65589 AXC65584:AXC65589 BGY65584:BGY65589 BQU65584:BQU65589 CAQ65584:CAQ65589 CKM65584:CKM65589 CUI65584:CUI65589 DEE65584:DEE65589 DOA65584:DOA65589 DXW65584:DXW65589 EHS65584:EHS65589 ERO65584:ERO65589 FBK65584:FBK65589 FLG65584:FLG65589 FVC65584:FVC65589 GEY65584:GEY65589 GOU65584:GOU65589 GYQ65584:GYQ65589 HIM65584:HIM65589 HSI65584:HSI65589 ICE65584:ICE65589 IMA65584:IMA65589 IVW65584:IVW65589 JFS65584:JFS65589 JPO65584:JPO65589 JZK65584:JZK65589 KJG65584:KJG65589 KTC65584:KTC65589 LCY65584:LCY65589 LMU65584:LMU65589 LWQ65584:LWQ65589 MGM65584:MGM65589 MQI65584:MQI65589 NAE65584:NAE65589 NKA65584:NKA65589 NTW65584:NTW65589 ODS65584:ODS65589 ONO65584:ONO65589 OXK65584:OXK65589 PHG65584:PHG65589 PRC65584:PRC65589 QAY65584:QAY65589 QKU65584:QKU65589 QUQ65584:QUQ65589 REM65584:REM65589 ROI65584:ROI65589 RYE65584:RYE65589 SIA65584:SIA65589 SRW65584:SRW65589 TBS65584:TBS65589 TLO65584:TLO65589 TVK65584:TVK65589 UFG65584:UFG65589 UPC65584:UPC65589 UYY65584:UYY65589 VIU65584:VIU65589 VSQ65584:VSQ65589 WCM65584:WCM65589 WMI65584:WMI65589 WWE65584:WWE65589 V131120:W131125 JS131120:JS131125 TO131120:TO131125 ADK131120:ADK131125 ANG131120:ANG131125 AXC131120:AXC131125 BGY131120:BGY131125 BQU131120:BQU131125 CAQ131120:CAQ131125 CKM131120:CKM131125 CUI131120:CUI131125 DEE131120:DEE131125 DOA131120:DOA131125 DXW131120:DXW131125 EHS131120:EHS131125 ERO131120:ERO131125 FBK131120:FBK131125 FLG131120:FLG131125 FVC131120:FVC131125 GEY131120:GEY131125 GOU131120:GOU131125 GYQ131120:GYQ131125 HIM131120:HIM131125 HSI131120:HSI131125 ICE131120:ICE131125 IMA131120:IMA131125 IVW131120:IVW131125 JFS131120:JFS131125 JPO131120:JPO131125 JZK131120:JZK131125 KJG131120:KJG131125 KTC131120:KTC131125 LCY131120:LCY131125 LMU131120:LMU131125 LWQ131120:LWQ131125 MGM131120:MGM131125 MQI131120:MQI131125 NAE131120:NAE131125 NKA131120:NKA131125 NTW131120:NTW131125 ODS131120:ODS131125 ONO131120:ONO131125 OXK131120:OXK131125 PHG131120:PHG131125 PRC131120:PRC131125 QAY131120:QAY131125 QKU131120:QKU131125 QUQ131120:QUQ131125 REM131120:REM131125 ROI131120:ROI131125 RYE131120:RYE131125 SIA131120:SIA131125 SRW131120:SRW131125 TBS131120:TBS131125 TLO131120:TLO131125 TVK131120:TVK131125 UFG131120:UFG131125 UPC131120:UPC131125 UYY131120:UYY131125 VIU131120:VIU131125 VSQ131120:VSQ131125 WCM131120:WCM131125 WMI131120:WMI131125 WWE131120:WWE131125 V196656:W196661 JS196656:JS196661 TO196656:TO196661 ADK196656:ADK196661 ANG196656:ANG196661 AXC196656:AXC196661 BGY196656:BGY196661 BQU196656:BQU196661 CAQ196656:CAQ196661 CKM196656:CKM196661 CUI196656:CUI196661 DEE196656:DEE196661 DOA196656:DOA196661 DXW196656:DXW196661 EHS196656:EHS196661 ERO196656:ERO196661 FBK196656:FBK196661 FLG196656:FLG196661 FVC196656:FVC196661 GEY196656:GEY196661 GOU196656:GOU196661 GYQ196656:GYQ196661 HIM196656:HIM196661 HSI196656:HSI196661 ICE196656:ICE196661 IMA196656:IMA196661 IVW196656:IVW196661 JFS196656:JFS196661 JPO196656:JPO196661 JZK196656:JZK196661 KJG196656:KJG196661 KTC196656:KTC196661 LCY196656:LCY196661 LMU196656:LMU196661 LWQ196656:LWQ196661 MGM196656:MGM196661 MQI196656:MQI196661 NAE196656:NAE196661 NKA196656:NKA196661 NTW196656:NTW196661 ODS196656:ODS196661 ONO196656:ONO196661 OXK196656:OXK196661 PHG196656:PHG196661 PRC196656:PRC196661 QAY196656:QAY196661 QKU196656:QKU196661 QUQ196656:QUQ196661 REM196656:REM196661 ROI196656:ROI196661 RYE196656:RYE196661 SIA196656:SIA196661 SRW196656:SRW196661 TBS196656:TBS196661 TLO196656:TLO196661 TVK196656:TVK196661 UFG196656:UFG196661 UPC196656:UPC196661 UYY196656:UYY196661 VIU196656:VIU196661 VSQ196656:VSQ196661 WCM196656:WCM196661 WMI196656:WMI196661 WWE196656:WWE196661 V262192:W262197 JS262192:JS262197 TO262192:TO262197 ADK262192:ADK262197 ANG262192:ANG262197 AXC262192:AXC262197 BGY262192:BGY262197 BQU262192:BQU262197 CAQ262192:CAQ262197 CKM262192:CKM262197 CUI262192:CUI262197 DEE262192:DEE262197 DOA262192:DOA262197 DXW262192:DXW262197 EHS262192:EHS262197 ERO262192:ERO262197 FBK262192:FBK262197 FLG262192:FLG262197 FVC262192:FVC262197 GEY262192:GEY262197 GOU262192:GOU262197 GYQ262192:GYQ262197 HIM262192:HIM262197 HSI262192:HSI262197 ICE262192:ICE262197 IMA262192:IMA262197 IVW262192:IVW262197 JFS262192:JFS262197 JPO262192:JPO262197 JZK262192:JZK262197 KJG262192:KJG262197 KTC262192:KTC262197 LCY262192:LCY262197 LMU262192:LMU262197 LWQ262192:LWQ262197 MGM262192:MGM262197 MQI262192:MQI262197 NAE262192:NAE262197 NKA262192:NKA262197 NTW262192:NTW262197 ODS262192:ODS262197 ONO262192:ONO262197 OXK262192:OXK262197 PHG262192:PHG262197 PRC262192:PRC262197 QAY262192:QAY262197 QKU262192:QKU262197 QUQ262192:QUQ262197 REM262192:REM262197 ROI262192:ROI262197 RYE262192:RYE262197 SIA262192:SIA262197 SRW262192:SRW262197 TBS262192:TBS262197 TLO262192:TLO262197 TVK262192:TVK262197 UFG262192:UFG262197 UPC262192:UPC262197 UYY262192:UYY262197 VIU262192:VIU262197 VSQ262192:VSQ262197 WCM262192:WCM262197 WMI262192:WMI262197 WWE262192:WWE262197 V327728:W327733 JS327728:JS327733 TO327728:TO327733 ADK327728:ADK327733 ANG327728:ANG327733 AXC327728:AXC327733 BGY327728:BGY327733 BQU327728:BQU327733 CAQ327728:CAQ327733 CKM327728:CKM327733 CUI327728:CUI327733 DEE327728:DEE327733 DOA327728:DOA327733 DXW327728:DXW327733 EHS327728:EHS327733 ERO327728:ERO327733 FBK327728:FBK327733 FLG327728:FLG327733 FVC327728:FVC327733 GEY327728:GEY327733 GOU327728:GOU327733 GYQ327728:GYQ327733 HIM327728:HIM327733 HSI327728:HSI327733 ICE327728:ICE327733 IMA327728:IMA327733 IVW327728:IVW327733 JFS327728:JFS327733 JPO327728:JPO327733 JZK327728:JZK327733 KJG327728:KJG327733 KTC327728:KTC327733 LCY327728:LCY327733 LMU327728:LMU327733 LWQ327728:LWQ327733 MGM327728:MGM327733 MQI327728:MQI327733 NAE327728:NAE327733 NKA327728:NKA327733 NTW327728:NTW327733 ODS327728:ODS327733 ONO327728:ONO327733 OXK327728:OXK327733 PHG327728:PHG327733 PRC327728:PRC327733 QAY327728:QAY327733 QKU327728:QKU327733 QUQ327728:QUQ327733 REM327728:REM327733 ROI327728:ROI327733 RYE327728:RYE327733 SIA327728:SIA327733 SRW327728:SRW327733 TBS327728:TBS327733 TLO327728:TLO327733 TVK327728:TVK327733 UFG327728:UFG327733 UPC327728:UPC327733 UYY327728:UYY327733 VIU327728:VIU327733 VSQ327728:VSQ327733 WCM327728:WCM327733 WMI327728:WMI327733 WWE327728:WWE327733 V393264:W393269 JS393264:JS393269 TO393264:TO393269 ADK393264:ADK393269 ANG393264:ANG393269 AXC393264:AXC393269 BGY393264:BGY393269 BQU393264:BQU393269 CAQ393264:CAQ393269 CKM393264:CKM393269 CUI393264:CUI393269 DEE393264:DEE393269 DOA393264:DOA393269 DXW393264:DXW393269 EHS393264:EHS393269 ERO393264:ERO393269 FBK393264:FBK393269 FLG393264:FLG393269 FVC393264:FVC393269 GEY393264:GEY393269 GOU393264:GOU393269 GYQ393264:GYQ393269 HIM393264:HIM393269 HSI393264:HSI393269 ICE393264:ICE393269 IMA393264:IMA393269 IVW393264:IVW393269 JFS393264:JFS393269 JPO393264:JPO393269 JZK393264:JZK393269 KJG393264:KJG393269 KTC393264:KTC393269 LCY393264:LCY393269 LMU393264:LMU393269 LWQ393264:LWQ393269 MGM393264:MGM393269 MQI393264:MQI393269 NAE393264:NAE393269 NKA393264:NKA393269 NTW393264:NTW393269 ODS393264:ODS393269 ONO393264:ONO393269 OXK393264:OXK393269 PHG393264:PHG393269 PRC393264:PRC393269 QAY393264:QAY393269 QKU393264:QKU393269 QUQ393264:QUQ393269 REM393264:REM393269 ROI393264:ROI393269 RYE393264:RYE393269 SIA393264:SIA393269 SRW393264:SRW393269 TBS393264:TBS393269 TLO393264:TLO393269 TVK393264:TVK393269 UFG393264:UFG393269 UPC393264:UPC393269 UYY393264:UYY393269 VIU393264:VIU393269 VSQ393264:VSQ393269 WCM393264:WCM393269 WMI393264:WMI393269 WWE393264:WWE393269 V458800:W458805 JS458800:JS458805 TO458800:TO458805 ADK458800:ADK458805 ANG458800:ANG458805 AXC458800:AXC458805 BGY458800:BGY458805 BQU458800:BQU458805 CAQ458800:CAQ458805 CKM458800:CKM458805 CUI458800:CUI458805 DEE458800:DEE458805 DOA458800:DOA458805 DXW458800:DXW458805 EHS458800:EHS458805 ERO458800:ERO458805 FBK458800:FBK458805 FLG458800:FLG458805 FVC458800:FVC458805 GEY458800:GEY458805 GOU458800:GOU458805 GYQ458800:GYQ458805 HIM458800:HIM458805 HSI458800:HSI458805 ICE458800:ICE458805 IMA458800:IMA458805 IVW458800:IVW458805 JFS458800:JFS458805 JPO458800:JPO458805 JZK458800:JZK458805 KJG458800:KJG458805 KTC458800:KTC458805 LCY458800:LCY458805 LMU458800:LMU458805 LWQ458800:LWQ458805 MGM458800:MGM458805 MQI458800:MQI458805 NAE458800:NAE458805 NKA458800:NKA458805 NTW458800:NTW458805 ODS458800:ODS458805 ONO458800:ONO458805 OXK458800:OXK458805 PHG458800:PHG458805 PRC458800:PRC458805 QAY458800:QAY458805 QKU458800:QKU458805 QUQ458800:QUQ458805 REM458800:REM458805 ROI458800:ROI458805 RYE458800:RYE458805 SIA458800:SIA458805 SRW458800:SRW458805 TBS458800:TBS458805 TLO458800:TLO458805 TVK458800:TVK458805 UFG458800:UFG458805 UPC458800:UPC458805 UYY458800:UYY458805 VIU458800:VIU458805 VSQ458800:VSQ458805 WCM458800:WCM458805 WMI458800:WMI458805 WWE458800:WWE458805 V524336:W524341 JS524336:JS524341 TO524336:TO524341 ADK524336:ADK524341 ANG524336:ANG524341 AXC524336:AXC524341 BGY524336:BGY524341 BQU524336:BQU524341 CAQ524336:CAQ524341 CKM524336:CKM524341 CUI524336:CUI524341 DEE524336:DEE524341 DOA524336:DOA524341 DXW524336:DXW524341 EHS524336:EHS524341 ERO524336:ERO524341 FBK524336:FBK524341 FLG524336:FLG524341 FVC524336:FVC524341 GEY524336:GEY524341 GOU524336:GOU524341 GYQ524336:GYQ524341 HIM524336:HIM524341 HSI524336:HSI524341 ICE524336:ICE524341 IMA524336:IMA524341 IVW524336:IVW524341 JFS524336:JFS524341 JPO524336:JPO524341 JZK524336:JZK524341 KJG524336:KJG524341 KTC524336:KTC524341 LCY524336:LCY524341 LMU524336:LMU524341 LWQ524336:LWQ524341 MGM524336:MGM524341 MQI524336:MQI524341 NAE524336:NAE524341 NKA524336:NKA524341 NTW524336:NTW524341 ODS524336:ODS524341 ONO524336:ONO524341 OXK524336:OXK524341 PHG524336:PHG524341 PRC524336:PRC524341 QAY524336:QAY524341 QKU524336:QKU524341 QUQ524336:QUQ524341 REM524336:REM524341 ROI524336:ROI524341 RYE524336:RYE524341 SIA524336:SIA524341 SRW524336:SRW524341 TBS524336:TBS524341 TLO524336:TLO524341 TVK524336:TVK524341 UFG524336:UFG524341 UPC524336:UPC524341 UYY524336:UYY524341 VIU524336:VIU524341 VSQ524336:VSQ524341 WCM524336:WCM524341 WMI524336:WMI524341 WWE524336:WWE524341 V589872:W589877 JS589872:JS589877 TO589872:TO589877 ADK589872:ADK589877 ANG589872:ANG589877 AXC589872:AXC589877 BGY589872:BGY589877 BQU589872:BQU589877 CAQ589872:CAQ589877 CKM589872:CKM589877 CUI589872:CUI589877 DEE589872:DEE589877 DOA589872:DOA589877 DXW589872:DXW589877 EHS589872:EHS589877 ERO589872:ERO589877 FBK589872:FBK589877 FLG589872:FLG589877 FVC589872:FVC589877 GEY589872:GEY589877 GOU589872:GOU589877 GYQ589872:GYQ589877 HIM589872:HIM589877 HSI589872:HSI589877 ICE589872:ICE589877 IMA589872:IMA589877 IVW589872:IVW589877 JFS589872:JFS589877 JPO589872:JPO589877 JZK589872:JZK589877 KJG589872:KJG589877 KTC589872:KTC589877 LCY589872:LCY589877 LMU589872:LMU589877 LWQ589872:LWQ589877 MGM589872:MGM589877 MQI589872:MQI589877 NAE589872:NAE589877 NKA589872:NKA589877 NTW589872:NTW589877 ODS589872:ODS589877 ONO589872:ONO589877 OXK589872:OXK589877 PHG589872:PHG589877 PRC589872:PRC589877 QAY589872:QAY589877 QKU589872:QKU589877 QUQ589872:QUQ589877 REM589872:REM589877 ROI589872:ROI589877 RYE589872:RYE589877 SIA589872:SIA589877 SRW589872:SRW589877 TBS589872:TBS589877 TLO589872:TLO589877 TVK589872:TVK589877 UFG589872:UFG589877 UPC589872:UPC589877 UYY589872:UYY589877 VIU589872:VIU589877 VSQ589872:VSQ589877 WCM589872:WCM589877 WMI589872:WMI589877 WWE589872:WWE589877 V655408:W655413 JS655408:JS655413 TO655408:TO655413 ADK655408:ADK655413 ANG655408:ANG655413 AXC655408:AXC655413 BGY655408:BGY655413 BQU655408:BQU655413 CAQ655408:CAQ655413 CKM655408:CKM655413 CUI655408:CUI655413 DEE655408:DEE655413 DOA655408:DOA655413 DXW655408:DXW655413 EHS655408:EHS655413 ERO655408:ERO655413 FBK655408:FBK655413 FLG655408:FLG655413 FVC655408:FVC655413 GEY655408:GEY655413 GOU655408:GOU655413 GYQ655408:GYQ655413 HIM655408:HIM655413 HSI655408:HSI655413 ICE655408:ICE655413 IMA655408:IMA655413 IVW655408:IVW655413 JFS655408:JFS655413 JPO655408:JPO655413 JZK655408:JZK655413 KJG655408:KJG655413 KTC655408:KTC655413 LCY655408:LCY655413 LMU655408:LMU655413 LWQ655408:LWQ655413 MGM655408:MGM655413 MQI655408:MQI655413 NAE655408:NAE655413 NKA655408:NKA655413 NTW655408:NTW655413 ODS655408:ODS655413 ONO655408:ONO655413 OXK655408:OXK655413 PHG655408:PHG655413 PRC655408:PRC655413 QAY655408:QAY655413 QKU655408:QKU655413 QUQ655408:QUQ655413 REM655408:REM655413 ROI655408:ROI655413 RYE655408:RYE655413 SIA655408:SIA655413 SRW655408:SRW655413 TBS655408:TBS655413 TLO655408:TLO655413 TVK655408:TVK655413 UFG655408:UFG655413 UPC655408:UPC655413 UYY655408:UYY655413 VIU655408:VIU655413 VSQ655408:VSQ655413 WCM655408:WCM655413 WMI655408:WMI655413 WWE655408:WWE655413 V720944:W720949 JS720944:JS720949 TO720944:TO720949 ADK720944:ADK720949 ANG720944:ANG720949 AXC720944:AXC720949 BGY720944:BGY720949 BQU720944:BQU720949 CAQ720944:CAQ720949 CKM720944:CKM720949 CUI720944:CUI720949 DEE720944:DEE720949 DOA720944:DOA720949 DXW720944:DXW720949 EHS720944:EHS720949 ERO720944:ERO720949 FBK720944:FBK720949 FLG720944:FLG720949 FVC720944:FVC720949 GEY720944:GEY720949 GOU720944:GOU720949 GYQ720944:GYQ720949 HIM720944:HIM720949 HSI720944:HSI720949 ICE720944:ICE720949 IMA720944:IMA720949 IVW720944:IVW720949 JFS720944:JFS720949 JPO720944:JPO720949 JZK720944:JZK720949 KJG720944:KJG720949 KTC720944:KTC720949 LCY720944:LCY720949 LMU720944:LMU720949 LWQ720944:LWQ720949 MGM720944:MGM720949 MQI720944:MQI720949 NAE720944:NAE720949 NKA720944:NKA720949 NTW720944:NTW720949 ODS720944:ODS720949 ONO720944:ONO720949 OXK720944:OXK720949 PHG720944:PHG720949 PRC720944:PRC720949 QAY720944:QAY720949 QKU720944:QKU720949 QUQ720944:QUQ720949 REM720944:REM720949 ROI720944:ROI720949 RYE720944:RYE720949 SIA720944:SIA720949 SRW720944:SRW720949 TBS720944:TBS720949 TLO720944:TLO720949 TVK720944:TVK720949 UFG720944:UFG720949 UPC720944:UPC720949 UYY720944:UYY720949 VIU720944:VIU720949 VSQ720944:VSQ720949 WCM720944:WCM720949 WMI720944:WMI720949 WWE720944:WWE720949 V786480:W786485 JS786480:JS786485 TO786480:TO786485 ADK786480:ADK786485 ANG786480:ANG786485 AXC786480:AXC786485 BGY786480:BGY786485 BQU786480:BQU786485 CAQ786480:CAQ786485 CKM786480:CKM786485 CUI786480:CUI786485 DEE786480:DEE786485 DOA786480:DOA786485 DXW786480:DXW786485 EHS786480:EHS786485 ERO786480:ERO786485 FBK786480:FBK786485 FLG786480:FLG786485 FVC786480:FVC786485 GEY786480:GEY786485 GOU786480:GOU786485 GYQ786480:GYQ786485 HIM786480:HIM786485 HSI786480:HSI786485 ICE786480:ICE786485 IMA786480:IMA786485 IVW786480:IVW786485 JFS786480:JFS786485 JPO786480:JPO786485 JZK786480:JZK786485 KJG786480:KJG786485 KTC786480:KTC786485 LCY786480:LCY786485 LMU786480:LMU786485 LWQ786480:LWQ786485 MGM786480:MGM786485 MQI786480:MQI786485 NAE786480:NAE786485 NKA786480:NKA786485 NTW786480:NTW786485 ODS786480:ODS786485 ONO786480:ONO786485 OXK786480:OXK786485 PHG786480:PHG786485 PRC786480:PRC786485 QAY786480:QAY786485 QKU786480:QKU786485 QUQ786480:QUQ786485 REM786480:REM786485 ROI786480:ROI786485 RYE786480:RYE786485 SIA786480:SIA786485 SRW786480:SRW786485 TBS786480:TBS786485 TLO786480:TLO786485 TVK786480:TVK786485 UFG786480:UFG786485 UPC786480:UPC786485 UYY786480:UYY786485 VIU786480:VIU786485 VSQ786480:VSQ786485 WCM786480:WCM786485 WMI786480:WMI786485 WWE786480:WWE786485 V852016:W852021 JS852016:JS852021 TO852016:TO852021 ADK852016:ADK852021 ANG852016:ANG852021 AXC852016:AXC852021 BGY852016:BGY852021 BQU852016:BQU852021 CAQ852016:CAQ852021 CKM852016:CKM852021 CUI852016:CUI852021 DEE852016:DEE852021 DOA852016:DOA852021 DXW852016:DXW852021 EHS852016:EHS852021 ERO852016:ERO852021 FBK852016:FBK852021 FLG852016:FLG852021 FVC852016:FVC852021 GEY852016:GEY852021 GOU852016:GOU852021 GYQ852016:GYQ852021 HIM852016:HIM852021 HSI852016:HSI852021 ICE852016:ICE852021 IMA852016:IMA852021 IVW852016:IVW852021 JFS852016:JFS852021 JPO852016:JPO852021 JZK852016:JZK852021 KJG852016:KJG852021 KTC852016:KTC852021 LCY852016:LCY852021 LMU852016:LMU852021 LWQ852016:LWQ852021 MGM852016:MGM852021 MQI852016:MQI852021 NAE852016:NAE852021 NKA852016:NKA852021 NTW852016:NTW852021 ODS852016:ODS852021 ONO852016:ONO852021 OXK852016:OXK852021 PHG852016:PHG852021 PRC852016:PRC852021 QAY852016:QAY852021 QKU852016:QKU852021 QUQ852016:QUQ852021 REM852016:REM852021 ROI852016:ROI852021 RYE852016:RYE852021 SIA852016:SIA852021 SRW852016:SRW852021 TBS852016:TBS852021 TLO852016:TLO852021 TVK852016:TVK852021 UFG852016:UFG852021 UPC852016:UPC852021 UYY852016:UYY852021 VIU852016:VIU852021 VSQ852016:VSQ852021 WCM852016:WCM852021 WMI852016:WMI852021 WWE852016:WWE852021 V917552:W917557 JS917552:JS917557 TO917552:TO917557 ADK917552:ADK917557 ANG917552:ANG917557 AXC917552:AXC917557 BGY917552:BGY917557 BQU917552:BQU917557 CAQ917552:CAQ917557 CKM917552:CKM917557 CUI917552:CUI917557 DEE917552:DEE917557 DOA917552:DOA917557 DXW917552:DXW917557 EHS917552:EHS917557 ERO917552:ERO917557 FBK917552:FBK917557 FLG917552:FLG917557 FVC917552:FVC917557 GEY917552:GEY917557 GOU917552:GOU917557 GYQ917552:GYQ917557 HIM917552:HIM917557 HSI917552:HSI917557 ICE917552:ICE917557 IMA917552:IMA917557 IVW917552:IVW917557 JFS917552:JFS917557 JPO917552:JPO917557 JZK917552:JZK917557 KJG917552:KJG917557 KTC917552:KTC917557 LCY917552:LCY917557 LMU917552:LMU917557 LWQ917552:LWQ917557 MGM917552:MGM917557 MQI917552:MQI917557 NAE917552:NAE917557 NKA917552:NKA917557 NTW917552:NTW917557 ODS917552:ODS917557 ONO917552:ONO917557 OXK917552:OXK917557 PHG917552:PHG917557 PRC917552:PRC917557 QAY917552:QAY917557 QKU917552:QKU917557 QUQ917552:QUQ917557 REM917552:REM917557 ROI917552:ROI917557 RYE917552:RYE917557 SIA917552:SIA917557 SRW917552:SRW917557 TBS917552:TBS917557 TLO917552:TLO917557 TVK917552:TVK917557 UFG917552:UFG917557 UPC917552:UPC917557 UYY917552:UYY917557 VIU917552:VIU917557 VSQ917552:VSQ917557 WCM917552:WCM917557 WMI917552:WMI917557 WWE917552:WWE917557 V983088:W983093 JS983088:JS983093 TO983088:TO983093 ADK983088:ADK983093 ANG983088:ANG983093 AXC983088:AXC983093 BGY983088:BGY983093 BQU983088:BQU983093 CAQ983088:CAQ983093 CKM983088:CKM983093 CUI983088:CUI983093 DEE983088:DEE983093 DOA983088:DOA983093 DXW983088:DXW983093 EHS983088:EHS983093 ERO983088:ERO983093 FBK983088:FBK983093 FLG983088:FLG983093 FVC983088:FVC983093 GEY983088:GEY983093 GOU983088:GOU983093 GYQ983088:GYQ983093 HIM983088:HIM983093 HSI983088:HSI983093 ICE983088:ICE983093 IMA983088:IMA983093 IVW983088:IVW983093 JFS983088:JFS983093 JPO983088:JPO983093 JZK983088:JZK983093 KJG983088:KJG983093 KTC983088:KTC983093 LCY983088:LCY983093 LMU983088:LMU983093 LWQ983088:LWQ983093 MGM983088:MGM983093 MQI983088:MQI983093 NAE983088:NAE983093 NKA983088:NKA983093 NTW983088:NTW983093 ODS983088:ODS983093 ONO983088:ONO983093 OXK983088:OXK983093 PHG983088:PHG983093 PRC983088:PRC983093 QAY983088:QAY983093 QKU983088:QKU983093 QUQ983088:QUQ983093 REM983088:REM983093 ROI983088:ROI983093 RYE983088:RYE983093 SIA983088:SIA983093 SRW983088:SRW983093 TBS983088:TBS983093 TLO983088:TLO983093 TVK983088:TVK983093 UFG983088:UFG983093 UPC983088:UPC983093 UYY983088:UYY983093 VIU983088:VIU983093 VSQ983088:VSQ983093 WCM983088:WCM983093 WMI983088:WMI983093 WWE983088:WWE983093 WWE14:WWE17 JS20:JS24 TO20:TO24 ADK20:ADK24 ANG20:ANG24 AXC20:AXC24 BGY20:BGY24 BQU20:BQU24 CAQ20:CAQ24 CKM20:CKM24 CUI20:CUI24 DEE20:DEE24 DOA20:DOA24 DXW20:DXW24 EHS20:EHS24 ERO20:ERO24 FBK20:FBK24 FLG20:FLG24 FVC20:FVC24 GEY20:GEY24 GOU20:GOU24 GYQ20:GYQ24 HIM20:HIM24 HSI20:HSI24 ICE20:ICE24 IMA20:IMA24 IVW20:IVW24 JFS20:JFS24 JPO20:JPO24 JZK20:JZK24 KJG20:KJG24 KTC20:KTC24 LCY20:LCY24 LMU20:LMU24 LWQ20:LWQ24 MGM20:MGM24 MQI20:MQI24 NAE20:NAE24 NKA20:NKA24 NTW20:NTW24 ODS20:ODS24 ONO20:ONO24 OXK20:OXK24 PHG20:PHG24 PRC20:PRC24 QAY20:QAY24 QKU20:QKU24 QUQ20:QUQ24 REM20:REM24 ROI20:ROI24 RYE20:RYE24 SIA20:SIA24 SRW20:SRW24 TBS20:TBS24 TLO20:TLO24 TVK20:TVK24 UFG20:UFG24 UPC20:UPC24 UYY20:UYY24 VIU20:VIU24 VSQ20:VSQ24 WCM20:WCM24 WMI20:WMI24 WWE20:WWE24 V65592:W65596 JS65592:JS65596 TO65592:TO65596 ADK65592:ADK65596 ANG65592:ANG65596 AXC65592:AXC65596 BGY65592:BGY65596 BQU65592:BQU65596 CAQ65592:CAQ65596 CKM65592:CKM65596 CUI65592:CUI65596 DEE65592:DEE65596 DOA65592:DOA65596 DXW65592:DXW65596 EHS65592:EHS65596 ERO65592:ERO65596 FBK65592:FBK65596 FLG65592:FLG65596 FVC65592:FVC65596 GEY65592:GEY65596 GOU65592:GOU65596 GYQ65592:GYQ65596 HIM65592:HIM65596 HSI65592:HSI65596 ICE65592:ICE65596 IMA65592:IMA65596 IVW65592:IVW65596 JFS65592:JFS65596 JPO65592:JPO65596 JZK65592:JZK65596 KJG65592:KJG65596 KTC65592:KTC65596 LCY65592:LCY65596 LMU65592:LMU65596 LWQ65592:LWQ65596 MGM65592:MGM65596 MQI65592:MQI65596 NAE65592:NAE65596 NKA65592:NKA65596 NTW65592:NTW65596 ODS65592:ODS65596 ONO65592:ONO65596 OXK65592:OXK65596 PHG65592:PHG65596 PRC65592:PRC65596 QAY65592:QAY65596 QKU65592:QKU65596 QUQ65592:QUQ65596 REM65592:REM65596 ROI65592:ROI65596 RYE65592:RYE65596 SIA65592:SIA65596 SRW65592:SRW65596 TBS65592:TBS65596 TLO65592:TLO65596 TVK65592:TVK65596 UFG65592:UFG65596 UPC65592:UPC65596 UYY65592:UYY65596 VIU65592:VIU65596 VSQ65592:VSQ65596 WCM65592:WCM65596 WMI65592:WMI65596 WWE65592:WWE65596 V131128:W131132 JS131128:JS131132 TO131128:TO131132 ADK131128:ADK131132 ANG131128:ANG131132 AXC131128:AXC131132 BGY131128:BGY131132 BQU131128:BQU131132 CAQ131128:CAQ131132 CKM131128:CKM131132 CUI131128:CUI131132 DEE131128:DEE131132 DOA131128:DOA131132 DXW131128:DXW131132 EHS131128:EHS131132 ERO131128:ERO131132 FBK131128:FBK131132 FLG131128:FLG131132 FVC131128:FVC131132 GEY131128:GEY131132 GOU131128:GOU131132 GYQ131128:GYQ131132 HIM131128:HIM131132 HSI131128:HSI131132 ICE131128:ICE131132 IMA131128:IMA131132 IVW131128:IVW131132 JFS131128:JFS131132 JPO131128:JPO131132 JZK131128:JZK131132 KJG131128:KJG131132 KTC131128:KTC131132 LCY131128:LCY131132 LMU131128:LMU131132 LWQ131128:LWQ131132 MGM131128:MGM131132 MQI131128:MQI131132 NAE131128:NAE131132 NKA131128:NKA131132 NTW131128:NTW131132 ODS131128:ODS131132 ONO131128:ONO131132 OXK131128:OXK131132 PHG131128:PHG131132 PRC131128:PRC131132 QAY131128:QAY131132 QKU131128:QKU131132 QUQ131128:QUQ131132 REM131128:REM131132 ROI131128:ROI131132 RYE131128:RYE131132 SIA131128:SIA131132 SRW131128:SRW131132 TBS131128:TBS131132 TLO131128:TLO131132 TVK131128:TVK131132 UFG131128:UFG131132 UPC131128:UPC131132 UYY131128:UYY131132 VIU131128:VIU131132 VSQ131128:VSQ131132 WCM131128:WCM131132 WMI131128:WMI131132 WWE131128:WWE131132 V196664:W196668 JS196664:JS196668 TO196664:TO196668 ADK196664:ADK196668 ANG196664:ANG196668 AXC196664:AXC196668 BGY196664:BGY196668 BQU196664:BQU196668 CAQ196664:CAQ196668 CKM196664:CKM196668 CUI196664:CUI196668 DEE196664:DEE196668 DOA196664:DOA196668 DXW196664:DXW196668 EHS196664:EHS196668 ERO196664:ERO196668 FBK196664:FBK196668 FLG196664:FLG196668 FVC196664:FVC196668 GEY196664:GEY196668 GOU196664:GOU196668 GYQ196664:GYQ196668 HIM196664:HIM196668 HSI196664:HSI196668 ICE196664:ICE196668 IMA196664:IMA196668 IVW196664:IVW196668 JFS196664:JFS196668 JPO196664:JPO196668 JZK196664:JZK196668 KJG196664:KJG196668 KTC196664:KTC196668 LCY196664:LCY196668 LMU196664:LMU196668 LWQ196664:LWQ196668 MGM196664:MGM196668 MQI196664:MQI196668 NAE196664:NAE196668 NKA196664:NKA196668 NTW196664:NTW196668 ODS196664:ODS196668 ONO196664:ONO196668 OXK196664:OXK196668 PHG196664:PHG196668 PRC196664:PRC196668 QAY196664:QAY196668 QKU196664:QKU196668 QUQ196664:QUQ196668 REM196664:REM196668 ROI196664:ROI196668 RYE196664:RYE196668 SIA196664:SIA196668 SRW196664:SRW196668 TBS196664:TBS196668 TLO196664:TLO196668 TVK196664:TVK196668 UFG196664:UFG196668 UPC196664:UPC196668 UYY196664:UYY196668 VIU196664:VIU196668 VSQ196664:VSQ196668 WCM196664:WCM196668 WMI196664:WMI196668 WWE196664:WWE196668 V262200:W262204 JS262200:JS262204 TO262200:TO262204 ADK262200:ADK262204 ANG262200:ANG262204 AXC262200:AXC262204 BGY262200:BGY262204 BQU262200:BQU262204 CAQ262200:CAQ262204 CKM262200:CKM262204 CUI262200:CUI262204 DEE262200:DEE262204 DOA262200:DOA262204 DXW262200:DXW262204 EHS262200:EHS262204 ERO262200:ERO262204 FBK262200:FBK262204 FLG262200:FLG262204 FVC262200:FVC262204 GEY262200:GEY262204 GOU262200:GOU262204 GYQ262200:GYQ262204 HIM262200:HIM262204 HSI262200:HSI262204 ICE262200:ICE262204 IMA262200:IMA262204 IVW262200:IVW262204 JFS262200:JFS262204 JPO262200:JPO262204 JZK262200:JZK262204 KJG262200:KJG262204 KTC262200:KTC262204 LCY262200:LCY262204 LMU262200:LMU262204 LWQ262200:LWQ262204 MGM262200:MGM262204 MQI262200:MQI262204 NAE262200:NAE262204 NKA262200:NKA262204 NTW262200:NTW262204 ODS262200:ODS262204 ONO262200:ONO262204 OXK262200:OXK262204 PHG262200:PHG262204 PRC262200:PRC262204 QAY262200:QAY262204 QKU262200:QKU262204 QUQ262200:QUQ262204 REM262200:REM262204 ROI262200:ROI262204 RYE262200:RYE262204 SIA262200:SIA262204 SRW262200:SRW262204 TBS262200:TBS262204 TLO262200:TLO262204 TVK262200:TVK262204 UFG262200:UFG262204 UPC262200:UPC262204 UYY262200:UYY262204 VIU262200:VIU262204 VSQ262200:VSQ262204 WCM262200:WCM262204 WMI262200:WMI262204 WWE262200:WWE262204 V327736:W327740 JS327736:JS327740 TO327736:TO327740 ADK327736:ADK327740 ANG327736:ANG327740 AXC327736:AXC327740 BGY327736:BGY327740 BQU327736:BQU327740 CAQ327736:CAQ327740 CKM327736:CKM327740 CUI327736:CUI327740 DEE327736:DEE327740 DOA327736:DOA327740 DXW327736:DXW327740 EHS327736:EHS327740 ERO327736:ERO327740 FBK327736:FBK327740 FLG327736:FLG327740 FVC327736:FVC327740 GEY327736:GEY327740 GOU327736:GOU327740 GYQ327736:GYQ327740 HIM327736:HIM327740 HSI327736:HSI327740 ICE327736:ICE327740 IMA327736:IMA327740 IVW327736:IVW327740 JFS327736:JFS327740 JPO327736:JPO327740 JZK327736:JZK327740 KJG327736:KJG327740 KTC327736:KTC327740 LCY327736:LCY327740 LMU327736:LMU327740 LWQ327736:LWQ327740 MGM327736:MGM327740 MQI327736:MQI327740 NAE327736:NAE327740 NKA327736:NKA327740 NTW327736:NTW327740 ODS327736:ODS327740 ONO327736:ONO327740 OXK327736:OXK327740 PHG327736:PHG327740 PRC327736:PRC327740 QAY327736:QAY327740 QKU327736:QKU327740 QUQ327736:QUQ327740 REM327736:REM327740 ROI327736:ROI327740 RYE327736:RYE327740 SIA327736:SIA327740 SRW327736:SRW327740 TBS327736:TBS327740 TLO327736:TLO327740 TVK327736:TVK327740 UFG327736:UFG327740 UPC327736:UPC327740 UYY327736:UYY327740 VIU327736:VIU327740 VSQ327736:VSQ327740 WCM327736:WCM327740 WMI327736:WMI327740 WWE327736:WWE327740 V393272:W393276 JS393272:JS393276 TO393272:TO393276 ADK393272:ADK393276 ANG393272:ANG393276 AXC393272:AXC393276 BGY393272:BGY393276 BQU393272:BQU393276 CAQ393272:CAQ393276 CKM393272:CKM393276 CUI393272:CUI393276 DEE393272:DEE393276 DOA393272:DOA393276 DXW393272:DXW393276 EHS393272:EHS393276 ERO393272:ERO393276 FBK393272:FBK393276 FLG393272:FLG393276 FVC393272:FVC393276 GEY393272:GEY393276 GOU393272:GOU393276 GYQ393272:GYQ393276 HIM393272:HIM393276 HSI393272:HSI393276 ICE393272:ICE393276 IMA393272:IMA393276 IVW393272:IVW393276 JFS393272:JFS393276 JPO393272:JPO393276 JZK393272:JZK393276 KJG393272:KJG393276 KTC393272:KTC393276 LCY393272:LCY393276 LMU393272:LMU393276 LWQ393272:LWQ393276 MGM393272:MGM393276 MQI393272:MQI393276 NAE393272:NAE393276 NKA393272:NKA393276 NTW393272:NTW393276 ODS393272:ODS393276 ONO393272:ONO393276 OXK393272:OXK393276 PHG393272:PHG393276 PRC393272:PRC393276 QAY393272:QAY393276 QKU393272:QKU393276 QUQ393272:QUQ393276 REM393272:REM393276 ROI393272:ROI393276 RYE393272:RYE393276 SIA393272:SIA393276 SRW393272:SRW393276 TBS393272:TBS393276 TLO393272:TLO393276 TVK393272:TVK393276 UFG393272:UFG393276 UPC393272:UPC393276 UYY393272:UYY393276 VIU393272:VIU393276 VSQ393272:VSQ393276 WCM393272:WCM393276 WMI393272:WMI393276 WWE393272:WWE393276 V458808:W458812 JS458808:JS458812 TO458808:TO458812 ADK458808:ADK458812 ANG458808:ANG458812 AXC458808:AXC458812 BGY458808:BGY458812 BQU458808:BQU458812 CAQ458808:CAQ458812 CKM458808:CKM458812 CUI458808:CUI458812 DEE458808:DEE458812 DOA458808:DOA458812 DXW458808:DXW458812 EHS458808:EHS458812 ERO458808:ERO458812 FBK458808:FBK458812 FLG458808:FLG458812 FVC458808:FVC458812 GEY458808:GEY458812 GOU458808:GOU458812 GYQ458808:GYQ458812 HIM458808:HIM458812 HSI458808:HSI458812 ICE458808:ICE458812 IMA458808:IMA458812 IVW458808:IVW458812 JFS458808:JFS458812 JPO458808:JPO458812 JZK458808:JZK458812 KJG458808:KJG458812 KTC458808:KTC458812 LCY458808:LCY458812 LMU458808:LMU458812 LWQ458808:LWQ458812 MGM458808:MGM458812 MQI458808:MQI458812 NAE458808:NAE458812 NKA458808:NKA458812 NTW458808:NTW458812 ODS458808:ODS458812 ONO458808:ONO458812 OXK458808:OXK458812 PHG458808:PHG458812 PRC458808:PRC458812 QAY458808:QAY458812 QKU458808:QKU458812 QUQ458808:QUQ458812 REM458808:REM458812 ROI458808:ROI458812 RYE458808:RYE458812 SIA458808:SIA458812 SRW458808:SRW458812 TBS458808:TBS458812 TLO458808:TLO458812 TVK458808:TVK458812 UFG458808:UFG458812 UPC458808:UPC458812 UYY458808:UYY458812 VIU458808:VIU458812 VSQ458808:VSQ458812 WCM458808:WCM458812 WMI458808:WMI458812 WWE458808:WWE458812 V524344:W524348 JS524344:JS524348 TO524344:TO524348 ADK524344:ADK524348 ANG524344:ANG524348 AXC524344:AXC524348 BGY524344:BGY524348 BQU524344:BQU524348 CAQ524344:CAQ524348 CKM524344:CKM524348 CUI524344:CUI524348 DEE524344:DEE524348 DOA524344:DOA524348 DXW524344:DXW524348 EHS524344:EHS524348 ERO524344:ERO524348 FBK524344:FBK524348 FLG524344:FLG524348 FVC524344:FVC524348 GEY524344:GEY524348 GOU524344:GOU524348 GYQ524344:GYQ524348 HIM524344:HIM524348 HSI524344:HSI524348 ICE524344:ICE524348 IMA524344:IMA524348 IVW524344:IVW524348 JFS524344:JFS524348 JPO524344:JPO524348 JZK524344:JZK524348 KJG524344:KJG524348 KTC524344:KTC524348 LCY524344:LCY524348 LMU524344:LMU524348 LWQ524344:LWQ524348 MGM524344:MGM524348 MQI524344:MQI524348 NAE524344:NAE524348 NKA524344:NKA524348 NTW524344:NTW524348 ODS524344:ODS524348 ONO524344:ONO524348 OXK524344:OXK524348 PHG524344:PHG524348 PRC524344:PRC524348 QAY524344:QAY524348 QKU524344:QKU524348 QUQ524344:QUQ524348 REM524344:REM524348 ROI524344:ROI524348 RYE524344:RYE524348 SIA524344:SIA524348 SRW524344:SRW524348 TBS524344:TBS524348 TLO524344:TLO524348 TVK524344:TVK524348 UFG524344:UFG524348 UPC524344:UPC524348 UYY524344:UYY524348 VIU524344:VIU524348 VSQ524344:VSQ524348 WCM524344:WCM524348 WMI524344:WMI524348 WWE524344:WWE524348 V589880:W589884 JS589880:JS589884 TO589880:TO589884 ADK589880:ADK589884 ANG589880:ANG589884 AXC589880:AXC589884 BGY589880:BGY589884 BQU589880:BQU589884 CAQ589880:CAQ589884 CKM589880:CKM589884 CUI589880:CUI589884 DEE589880:DEE589884 DOA589880:DOA589884 DXW589880:DXW589884 EHS589880:EHS589884 ERO589880:ERO589884 FBK589880:FBK589884 FLG589880:FLG589884 FVC589880:FVC589884 GEY589880:GEY589884 GOU589880:GOU589884 GYQ589880:GYQ589884 HIM589880:HIM589884 HSI589880:HSI589884 ICE589880:ICE589884 IMA589880:IMA589884 IVW589880:IVW589884 JFS589880:JFS589884 JPO589880:JPO589884 JZK589880:JZK589884 KJG589880:KJG589884 KTC589880:KTC589884 LCY589880:LCY589884 LMU589880:LMU589884 LWQ589880:LWQ589884 MGM589880:MGM589884 MQI589880:MQI589884 NAE589880:NAE589884 NKA589880:NKA589884 NTW589880:NTW589884 ODS589880:ODS589884 ONO589880:ONO589884 OXK589880:OXK589884 PHG589880:PHG589884 PRC589880:PRC589884 QAY589880:QAY589884 QKU589880:QKU589884 QUQ589880:QUQ589884 REM589880:REM589884 ROI589880:ROI589884 RYE589880:RYE589884 SIA589880:SIA589884 SRW589880:SRW589884 TBS589880:TBS589884 TLO589880:TLO589884 TVK589880:TVK589884 UFG589880:UFG589884 UPC589880:UPC589884 UYY589880:UYY589884 VIU589880:VIU589884 VSQ589880:VSQ589884 WCM589880:WCM589884 WMI589880:WMI589884 WWE589880:WWE589884 V655416:W655420 JS655416:JS655420 TO655416:TO655420 ADK655416:ADK655420 ANG655416:ANG655420 AXC655416:AXC655420 BGY655416:BGY655420 BQU655416:BQU655420 CAQ655416:CAQ655420 CKM655416:CKM655420 CUI655416:CUI655420 DEE655416:DEE655420 DOA655416:DOA655420 DXW655416:DXW655420 EHS655416:EHS655420 ERO655416:ERO655420 FBK655416:FBK655420 FLG655416:FLG655420 FVC655416:FVC655420 GEY655416:GEY655420 GOU655416:GOU655420 GYQ655416:GYQ655420 HIM655416:HIM655420 HSI655416:HSI655420 ICE655416:ICE655420 IMA655416:IMA655420 IVW655416:IVW655420 JFS655416:JFS655420 JPO655416:JPO655420 JZK655416:JZK655420 KJG655416:KJG655420 KTC655416:KTC655420 LCY655416:LCY655420 LMU655416:LMU655420 LWQ655416:LWQ655420 MGM655416:MGM655420 MQI655416:MQI655420 NAE655416:NAE655420 NKA655416:NKA655420 NTW655416:NTW655420 ODS655416:ODS655420 ONO655416:ONO655420 OXK655416:OXK655420 PHG655416:PHG655420 PRC655416:PRC655420 QAY655416:QAY655420 QKU655416:QKU655420 QUQ655416:QUQ655420 REM655416:REM655420 ROI655416:ROI655420 RYE655416:RYE655420 SIA655416:SIA655420 SRW655416:SRW655420 TBS655416:TBS655420 TLO655416:TLO655420 TVK655416:TVK655420 UFG655416:UFG655420 UPC655416:UPC655420 UYY655416:UYY655420 VIU655416:VIU655420 VSQ655416:VSQ655420 WCM655416:WCM655420 WMI655416:WMI655420 WWE655416:WWE655420 V720952:W720956 JS720952:JS720956 TO720952:TO720956 ADK720952:ADK720956 ANG720952:ANG720956 AXC720952:AXC720956 BGY720952:BGY720956 BQU720952:BQU720956 CAQ720952:CAQ720956 CKM720952:CKM720956 CUI720952:CUI720956 DEE720952:DEE720956 DOA720952:DOA720956 DXW720952:DXW720956 EHS720952:EHS720956 ERO720952:ERO720956 FBK720952:FBK720956 FLG720952:FLG720956 FVC720952:FVC720956 GEY720952:GEY720956 GOU720952:GOU720956 GYQ720952:GYQ720956 HIM720952:HIM720956 HSI720952:HSI720956 ICE720952:ICE720956 IMA720952:IMA720956 IVW720952:IVW720956 JFS720952:JFS720956 JPO720952:JPO720956 JZK720952:JZK720956 KJG720952:KJG720956 KTC720952:KTC720956 LCY720952:LCY720956 LMU720952:LMU720956 LWQ720952:LWQ720956 MGM720952:MGM720956 MQI720952:MQI720956 NAE720952:NAE720956 NKA720952:NKA720956 NTW720952:NTW720956 ODS720952:ODS720956 ONO720952:ONO720956 OXK720952:OXK720956 PHG720952:PHG720956 PRC720952:PRC720956 QAY720952:QAY720956 QKU720952:QKU720956 QUQ720952:QUQ720956 REM720952:REM720956 ROI720952:ROI720956 RYE720952:RYE720956 SIA720952:SIA720956 SRW720952:SRW720956 TBS720952:TBS720956 TLO720952:TLO720956 TVK720952:TVK720956 UFG720952:UFG720956 UPC720952:UPC720956 UYY720952:UYY720956 VIU720952:VIU720956 VSQ720952:VSQ720956 WCM720952:WCM720956 WMI720952:WMI720956 WWE720952:WWE720956 V786488:W786492 JS786488:JS786492 TO786488:TO786492 ADK786488:ADK786492 ANG786488:ANG786492 AXC786488:AXC786492 BGY786488:BGY786492 BQU786488:BQU786492 CAQ786488:CAQ786492 CKM786488:CKM786492 CUI786488:CUI786492 DEE786488:DEE786492 DOA786488:DOA786492 DXW786488:DXW786492 EHS786488:EHS786492 ERO786488:ERO786492 FBK786488:FBK786492 FLG786488:FLG786492 FVC786488:FVC786492 GEY786488:GEY786492 GOU786488:GOU786492 GYQ786488:GYQ786492 HIM786488:HIM786492 HSI786488:HSI786492 ICE786488:ICE786492 IMA786488:IMA786492 IVW786488:IVW786492 JFS786488:JFS786492 JPO786488:JPO786492 JZK786488:JZK786492 KJG786488:KJG786492 KTC786488:KTC786492 LCY786488:LCY786492 LMU786488:LMU786492 LWQ786488:LWQ786492 MGM786488:MGM786492 MQI786488:MQI786492 NAE786488:NAE786492 NKA786488:NKA786492 NTW786488:NTW786492 ODS786488:ODS786492 ONO786488:ONO786492 OXK786488:OXK786492 PHG786488:PHG786492 PRC786488:PRC786492 QAY786488:QAY786492 QKU786488:QKU786492 QUQ786488:QUQ786492 REM786488:REM786492 ROI786488:ROI786492 RYE786488:RYE786492 SIA786488:SIA786492 SRW786488:SRW786492 TBS786488:TBS786492 TLO786488:TLO786492 TVK786488:TVK786492 UFG786488:UFG786492 UPC786488:UPC786492 UYY786488:UYY786492 VIU786488:VIU786492 VSQ786488:VSQ786492 WCM786488:WCM786492 WMI786488:WMI786492 WWE786488:WWE786492 V852024:W852028 JS852024:JS852028 TO852024:TO852028 ADK852024:ADK852028 ANG852024:ANG852028 AXC852024:AXC852028 BGY852024:BGY852028 BQU852024:BQU852028 CAQ852024:CAQ852028 CKM852024:CKM852028 CUI852024:CUI852028 DEE852024:DEE852028 DOA852024:DOA852028 DXW852024:DXW852028 EHS852024:EHS852028 ERO852024:ERO852028 FBK852024:FBK852028 FLG852024:FLG852028 FVC852024:FVC852028 GEY852024:GEY852028 GOU852024:GOU852028 GYQ852024:GYQ852028 HIM852024:HIM852028 HSI852024:HSI852028 ICE852024:ICE852028 IMA852024:IMA852028 IVW852024:IVW852028 JFS852024:JFS852028 JPO852024:JPO852028 JZK852024:JZK852028 KJG852024:KJG852028 KTC852024:KTC852028 LCY852024:LCY852028 LMU852024:LMU852028 LWQ852024:LWQ852028 MGM852024:MGM852028 MQI852024:MQI852028 NAE852024:NAE852028 NKA852024:NKA852028 NTW852024:NTW852028 ODS852024:ODS852028 ONO852024:ONO852028 OXK852024:OXK852028 PHG852024:PHG852028 PRC852024:PRC852028 QAY852024:QAY852028 QKU852024:QKU852028 QUQ852024:QUQ852028 REM852024:REM852028 ROI852024:ROI852028 RYE852024:RYE852028 SIA852024:SIA852028 SRW852024:SRW852028 TBS852024:TBS852028 TLO852024:TLO852028 TVK852024:TVK852028 UFG852024:UFG852028 UPC852024:UPC852028 UYY852024:UYY852028 VIU852024:VIU852028 VSQ852024:VSQ852028 WCM852024:WCM852028 WMI852024:WMI852028 WWE852024:WWE852028 V917560:W917564 JS917560:JS917564 TO917560:TO917564 ADK917560:ADK917564 ANG917560:ANG917564 AXC917560:AXC917564 BGY917560:BGY917564 BQU917560:BQU917564 CAQ917560:CAQ917564 CKM917560:CKM917564 CUI917560:CUI917564 DEE917560:DEE917564 DOA917560:DOA917564 DXW917560:DXW917564 EHS917560:EHS917564 ERO917560:ERO917564 FBK917560:FBK917564 FLG917560:FLG917564 FVC917560:FVC917564 GEY917560:GEY917564 GOU917560:GOU917564 GYQ917560:GYQ917564 HIM917560:HIM917564 HSI917560:HSI917564 ICE917560:ICE917564 IMA917560:IMA917564 IVW917560:IVW917564 JFS917560:JFS917564 JPO917560:JPO917564 JZK917560:JZK917564 KJG917560:KJG917564 KTC917560:KTC917564 LCY917560:LCY917564 LMU917560:LMU917564 LWQ917560:LWQ917564 MGM917560:MGM917564 MQI917560:MQI917564 NAE917560:NAE917564 NKA917560:NKA917564 NTW917560:NTW917564 ODS917560:ODS917564 ONO917560:ONO917564 OXK917560:OXK917564 PHG917560:PHG917564 PRC917560:PRC917564 QAY917560:QAY917564 QKU917560:QKU917564 QUQ917560:QUQ917564 REM917560:REM917564 ROI917560:ROI917564 RYE917560:RYE917564 SIA917560:SIA917564 SRW917560:SRW917564 TBS917560:TBS917564 TLO917560:TLO917564 TVK917560:TVK917564 UFG917560:UFG917564 UPC917560:UPC917564 UYY917560:UYY917564 VIU917560:VIU917564 VSQ917560:VSQ917564 WCM917560:WCM917564 WMI917560:WMI917564 WWE917560:WWE917564 V983096:W983100 JS983096:JS983100 TO983096:TO983100 ADK983096:ADK983100 ANG983096:ANG983100 AXC983096:AXC983100 BGY983096:BGY983100 BQU983096:BQU983100 CAQ983096:CAQ983100 CKM983096:CKM983100 CUI983096:CUI983100 DEE983096:DEE983100 DOA983096:DOA983100 DXW983096:DXW983100 EHS983096:EHS983100 ERO983096:ERO983100 FBK983096:FBK983100 FLG983096:FLG983100 FVC983096:FVC983100 GEY983096:GEY983100 GOU983096:GOU983100 GYQ983096:GYQ983100 HIM983096:HIM983100 HSI983096:HSI983100 ICE983096:ICE983100 IMA983096:IMA983100 IVW983096:IVW983100 JFS983096:JFS983100 JPO983096:JPO983100 JZK983096:JZK983100 KJG983096:KJG983100 KTC983096:KTC983100 LCY983096:LCY983100 LMU983096:LMU983100 LWQ983096:LWQ983100 MGM983096:MGM983100 MQI983096:MQI983100 NAE983096:NAE983100 NKA983096:NKA983100 NTW983096:NTW983100 ODS983096:ODS983100 ONO983096:ONO983100 OXK983096:OXK983100 PHG983096:PHG983100 PRC983096:PRC983100 QAY983096:QAY983100 QKU983096:QKU983100 QUQ983096:QUQ983100 REM983096:REM983100 ROI983096:ROI983100 RYE983096:RYE983100 SIA983096:SIA983100 SRW983096:SRW983100 TBS983096:TBS983100 TLO983096:TLO983100 TVK983096:TVK983100 UFG983096:UFG983100 UPC983096:UPC983100 UYY983096:UYY983100 VIU983096:VIU983100 VSQ983096:VSQ983100 WCM983096:WCM983100 WMI983096:WMI983100 WWE983096:WWE983100 V16:W16 JS14:JS17 TO14:TO17 ADK14:ADK17 ANG14:ANG17 AXC14:AXC17 BGY14:BGY17 BQU14:BQU17 CAQ14:CAQ17 CKM14:CKM17 CUI14:CUI17 DEE14:DEE17 DOA14:DOA17 DXW14:DXW17 EHS14:EHS17 ERO14:ERO17 FBK14:FBK17 FLG14:FLG17 FVC14:FVC17 GEY14:GEY17 GOU14:GOU17 GYQ14:GYQ17 HIM14:HIM17 HSI14:HSI17 ICE14:ICE17 IMA14:IMA17 IVW14:IVW17 JFS14:JFS17 JPO14:JPO17 JZK14:JZK17 KJG14:KJG17 KTC14:KTC17 LCY14:LCY17 LMU14:LMU17 LWQ14:LWQ17 MGM14:MGM17 MQI14:MQI17 NAE14:NAE17 NKA14:NKA17 NTW14:NTW17 ODS14:ODS17 ONO14:ONO17 OXK14:OXK17 PHG14:PHG17 PRC14:PRC17 QAY14:QAY17 QKU14:QKU17 QUQ14:QUQ17 REM14:REM17 ROI14:ROI17 RYE14:RYE17 SIA14:SIA17 SRW14:SRW17 TBS14:TBS17 TLO14:TLO17 TVK14:TVK17 UFG14:UFG17 UPC14:UPC17 UYY14:UYY17 VIU14:VIU17 VSQ14:VSQ17 WCM14:WCM17 WMI14:WMI17" xr:uid="{00000000-0002-0000-3200-000001000000}"/>
  </dataValidations>
  <printOptions horizontalCentered="1"/>
  <pageMargins left="0.70866141732283472" right="0.70866141732283472" top="0.74803149606299213" bottom="0.74803149606299213" header="0.31496062992125984" footer="0.31496062992125984"/>
  <pageSetup paperSize="9" scale="85" orientation="portrait" r:id="rId1"/>
  <headerFooter>
    <oddFooter>&amp;C&amp;P</oddFooter>
  </headerFooter>
  <rowBreaks count="2" manualBreakCount="2">
    <brk id="26" max="24" man="1"/>
    <brk id="48"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sizeWithCells="1">
                  <from>
                    <xdr:col>20</xdr:col>
                    <xdr:colOff>66675</xdr:colOff>
                    <xdr:row>60</xdr:row>
                    <xdr:rowOff>47625</xdr:rowOff>
                  </from>
                  <to>
                    <xdr:col>20</xdr:col>
                    <xdr:colOff>266700</xdr:colOff>
                    <xdr:row>60</xdr:row>
                    <xdr:rowOff>209550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sizeWithCells="1">
                  <from>
                    <xdr:col>17</xdr:col>
                    <xdr:colOff>19050</xdr:colOff>
                    <xdr:row>60</xdr:row>
                    <xdr:rowOff>47625</xdr:rowOff>
                  </from>
                  <to>
                    <xdr:col>17</xdr:col>
                    <xdr:colOff>219075</xdr:colOff>
                    <xdr:row>60</xdr:row>
                    <xdr:rowOff>209550</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5</xdr:col>
                    <xdr:colOff>38100</xdr:colOff>
                    <xdr:row>10</xdr:row>
                    <xdr:rowOff>9525</xdr:rowOff>
                  </from>
                  <to>
                    <xdr:col>5</xdr:col>
                    <xdr:colOff>266700</xdr:colOff>
                    <xdr:row>11</xdr:row>
                    <xdr:rowOff>9525</xdr:rowOff>
                  </to>
                </anchor>
              </controlPr>
            </control>
          </mc:Choice>
        </mc:AlternateContent>
        <mc:AlternateContent xmlns:mc="http://schemas.openxmlformats.org/markup-compatibility/2006">
          <mc:Choice Requires="x14">
            <control shapeId="116740" r:id="rId7" name="Check Box 4">
              <controlPr defaultSize="0" autoFill="0" autoLine="0" autoPict="0">
                <anchor moveWithCells="1">
                  <from>
                    <xdr:col>5</xdr:col>
                    <xdr:colOff>38100</xdr:colOff>
                    <xdr:row>8</xdr:row>
                    <xdr:rowOff>238125</xdr:rowOff>
                  </from>
                  <to>
                    <xdr:col>5</xdr:col>
                    <xdr:colOff>266700</xdr:colOff>
                    <xdr:row>9</xdr:row>
                    <xdr:rowOff>209550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sheetPr>
  <dimension ref="A1:I39"/>
  <sheetViews>
    <sheetView zoomScaleNormal="100" zoomScaleSheetLayoutView="90" workbookViewId="0">
      <selection activeCell="B1" sqref="B1"/>
    </sheetView>
  </sheetViews>
  <sheetFormatPr defaultColWidth="9" defaultRowHeight="18.75"/>
  <cols>
    <col min="1" max="1" width="30.625" style="434" customWidth="1"/>
    <col min="2" max="2" width="23.5" style="434" bestFit="1" customWidth="1"/>
    <col min="3" max="3" width="3.125" style="434" customWidth="1"/>
    <col min="4" max="4" width="23.375" style="434" customWidth="1"/>
    <col min="5" max="5" width="6.625" style="434" customWidth="1"/>
    <col min="6" max="16384" width="9" style="434"/>
  </cols>
  <sheetData>
    <row r="1" spans="1:6" ht="20.25" customHeight="1">
      <c r="A1" s="431" t="s">
        <v>1311</v>
      </c>
      <c r="B1" s="431"/>
      <c r="C1" s="432"/>
      <c r="D1" s="2579"/>
      <c r="E1" s="2579"/>
      <c r="F1" s="433"/>
    </row>
    <row r="2" spans="1:6" ht="15" customHeight="1">
      <c r="A2" s="431"/>
      <c r="B2" s="431"/>
      <c r="C2" s="432"/>
      <c r="D2" s="432"/>
      <c r="E2" s="432"/>
      <c r="F2" s="433"/>
    </row>
    <row r="3" spans="1:6">
      <c r="A3" s="2580" t="s">
        <v>1312</v>
      </c>
      <c r="B3" s="2580"/>
      <c r="C3" s="2581"/>
      <c r="D3" s="2581"/>
      <c r="E3" s="2581"/>
      <c r="F3" s="433"/>
    </row>
    <row r="4" spans="1:6">
      <c r="A4" s="435"/>
      <c r="B4" s="435"/>
      <c r="C4" s="432"/>
      <c r="D4" s="432"/>
      <c r="E4" s="432"/>
      <c r="F4" s="433"/>
    </row>
    <row r="5" spans="1:6">
      <c r="A5" s="435"/>
      <c r="B5" s="435"/>
      <c r="C5" s="432"/>
      <c r="D5" s="432"/>
      <c r="E5" s="432"/>
      <c r="F5" s="433"/>
    </row>
    <row r="6" spans="1:6">
      <c r="A6" s="436"/>
      <c r="B6" s="437" t="s">
        <v>1313</v>
      </c>
      <c r="C6" s="2582"/>
      <c r="D6" s="2582"/>
      <c r="E6" s="2582"/>
      <c r="F6" s="438"/>
    </row>
    <row r="7" spans="1:6" ht="20.25" customHeight="1">
      <c r="A7" s="436"/>
      <c r="B7" s="437" t="s">
        <v>522</v>
      </c>
      <c r="C7" s="2583"/>
      <c r="D7" s="2583"/>
      <c r="E7" s="2583"/>
      <c r="F7" s="438"/>
    </row>
    <row r="8" spans="1:6" ht="20.25" customHeight="1">
      <c r="A8" s="436"/>
      <c r="B8" s="436"/>
      <c r="C8" s="249"/>
      <c r="D8" s="249"/>
      <c r="E8" s="249"/>
      <c r="F8" s="249"/>
    </row>
    <row r="9" spans="1:6" ht="27" customHeight="1">
      <c r="A9" s="2584" t="s">
        <v>2769</v>
      </c>
      <c r="B9" s="2584"/>
      <c r="C9" s="2581"/>
      <c r="D9" s="2581"/>
      <c r="E9" s="2581"/>
      <c r="F9" s="433"/>
    </row>
    <row r="10" spans="1:6" ht="12.75" customHeight="1">
      <c r="A10" s="439"/>
      <c r="B10" s="439"/>
      <c r="C10" s="432"/>
      <c r="D10" s="432"/>
      <c r="E10" s="432"/>
      <c r="F10" s="433"/>
    </row>
    <row r="11" spans="1:6" ht="12.75" customHeight="1">
      <c r="A11" s="439"/>
      <c r="B11" s="439"/>
      <c r="C11" s="432"/>
      <c r="D11" s="432"/>
      <c r="E11" s="432"/>
      <c r="F11" s="433"/>
    </row>
    <row r="12" spans="1:6" ht="57.75" customHeight="1">
      <c r="A12" s="2585" t="s">
        <v>1314</v>
      </c>
      <c r="B12" s="2585"/>
      <c r="C12" s="2581"/>
      <c r="D12" s="2581"/>
      <c r="E12" s="2581"/>
      <c r="F12" s="433"/>
    </row>
    <row r="13" spans="1:6" ht="21" customHeight="1">
      <c r="A13" s="440"/>
      <c r="B13" s="440"/>
      <c r="C13" s="432"/>
      <c r="D13" s="432"/>
      <c r="E13" s="432"/>
      <c r="F13" s="433"/>
    </row>
    <row r="14" spans="1:6" ht="54" customHeight="1">
      <c r="A14" s="2586"/>
      <c r="B14" s="2587"/>
      <c r="C14" s="2587"/>
      <c r="D14" s="2587"/>
      <c r="E14" s="441" t="s">
        <v>1315</v>
      </c>
      <c r="F14" s="433"/>
    </row>
    <row r="15" spans="1:6" ht="12.75" customHeight="1">
      <c r="A15" s="442"/>
      <c r="B15" s="442"/>
      <c r="C15" s="443"/>
      <c r="D15" s="443"/>
      <c r="E15" s="444"/>
      <c r="F15" s="433"/>
    </row>
    <row r="16" spans="1:6" ht="12.75" customHeight="1">
      <c r="A16" s="442"/>
      <c r="B16" s="442"/>
      <c r="C16" s="443"/>
      <c r="D16" s="443"/>
      <c r="E16" s="444"/>
      <c r="F16" s="433"/>
    </row>
    <row r="17" spans="1:9" ht="51" customHeight="1">
      <c r="A17" s="2588" t="s">
        <v>1316</v>
      </c>
      <c r="B17" s="2588"/>
      <c r="C17" s="2589"/>
      <c r="D17" s="2589"/>
      <c r="E17" s="2589"/>
      <c r="F17" s="433"/>
    </row>
    <row r="18" spans="1:9" ht="19.5" customHeight="1">
      <c r="A18" s="445"/>
      <c r="B18" s="445"/>
      <c r="C18" s="446"/>
      <c r="D18" s="446"/>
      <c r="E18" s="446"/>
      <c r="F18" s="433"/>
    </row>
    <row r="19" spans="1:9" ht="45.75" customHeight="1">
      <c r="A19" s="2575" t="s">
        <v>1317</v>
      </c>
      <c r="B19" s="2576"/>
      <c r="C19" s="447" t="s">
        <v>1318</v>
      </c>
      <c r="D19" s="448"/>
      <c r="E19" s="449" t="s">
        <v>1319</v>
      </c>
      <c r="F19" s="433"/>
      <c r="I19" s="450"/>
    </row>
    <row r="20" spans="1:9" ht="45.75" customHeight="1">
      <c r="A20" s="2575" t="s">
        <v>1320</v>
      </c>
      <c r="B20" s="2576"/>
      <c r="C20" s="447" t="s">
        <v>1321</v>
      </c>
      <c r="D20" s="448"/>
      <c r="E20" s="451" t="s">
        <v>1319</v>
      </c>
      <c r="F20" s="433"/>
    </row>
    <row r="21" spans="1:9" ht="45.75" customHeight="1">
      <c r="A21" s="2575" t="s">
        <v>1322</v>
      </c>
      <c r="B21" s="2576"/>
      <c r="C21" s="447" t="s">
        <v>1323</v>
      </c>
      <c r="D21" s="448"/>
      <c r="E21" s="451" t="s">
        <v>1319</v>
      </c>
      <c r="F21" s="433"/>
    </row>
    <row r="22" spans="1:9" ht="67.5" customHeight="1">
      <c r="A22" s="2575" t="s">
        <v>1324</v>
      </c>
      <c r="B22" s="2576"/>
      <c r="C22" s="2577"/>
      <c r="D22" s="2578"/>
      <c r="E22" s="451" t="s">
        <v>1325</v>
      </c>
      <c r="F22" s="433"/>
    </row>
    <row r="23" spans="1:9">
      <c r="A23" s="452"/>
      <c r="B23" s="452"/>
      <c r="C23" s="433"/>
      <c r="D23" s="433"/>
      <c r="E23" s="433"/>
      <c r="F23" s="433"/>
    </row>
    <row r="24" spans="1:9" s="454" customFormat="1">
      <c r="A24" s="453"/>
      <c r="B24" s="453"/>
      <c r="C24" s="453"/>
      <c r="D24" s="453"/>
    </row>
    <row r="25" spans="1:9" s="454" customFormat="1">
      <c r="A25" s="453"/>
      <c r="B25" s="453"/>
      <c r="C25" s="453"/>
      <c r="D25" s="453"/>
    </row>
    <row r="26" spans="1:9" s="454" customFormat="1">
      <c r="C26" s="453"/>
      <c r="D26" s="453"/>
    </row>
    <row r="27" spans="1:9" s="454" customFormat="1">
      <c r="C27" s="453"/>
      <c r="D27" s="453"/>
    </row>
    <row r="28" spans="1:9" s="454" customFormat="1">
      <c r="C28" s="453"/>
      <c r="D28" s="453"/>
    </row>
    <row r="29" spans="1:9" s="454" customFormat="1">
      <c r="C29" s="453"/>
      <c r="D29" s="453"/>
    </row>
    <row r="30" spans="1:9" s="454" customFormat="1">
      <c r="C30" s="453"/>
      <c r="D30" s="453"/>
    </row>
    <row r="31" spans="1:9" s="454" customFormat="1">
      <c r="C31" s="453"/>
      <c r="D31" s="453"/>
    </row>
    <row r="32" spans="1:9" s="454" customFormat="1">
      <c r="C32" s="453"/>
      <c r="D32" s="453"/>
    </row>
    <row r="33" spans="1:6" s="454" customFormat="1">
      <c r="C33" s="453"/>
      <c r="D33" s="453"/>
    </row>
    <row r="34" spans="1:6" s="454" customFormat="1">
      <c r="C34" s="453"/>
      <c r="D34" s="453"/>
    </row>
    <row r="35" spans="1:6" s="454" customFormat="1">
      <c r="C35" s="453"/>
      <c r="D35" s="453"/>
    </row>
    <row r="36" spans="1:6" s="454" customFormat="1">
      <c r="C36" s="453"/>
      <c r="D36" s="453"/>
    </row>
    <row r="37" spans="1:6" s="454" customFormat="1">
      <c r="C37" s="453"/>
      <c r="D37" s="453"/>
    </row>
    <row r="38" spans="1:6">
      <c r="A38" s="433"/>
      <c r="B38" s="433"/>
      <c r="C38" s="433"/>
      <c r="D38" s="433"/>
      <c r="E38" s="433"/>
      <c r="F38" s="433"/>
    </row>
    <row r="39" spans="1:6">
      <c r="A39" s="433"/>
      <c r="B39" s="433"/>
      <c r="C39" s="433"/>
      <c r="D39" s="433"/>
      <c r="E39" s="433"/>
      <c r="F39" s="433"/>
    </row>
  </sheetData>
  <mergeCells count="13">
    <mergeCell ref="A22:B22"/>
    <mergeCell ref="C22:D22"/>
    <mergeCell ref="D1:E1"/>
    <mergeCell ref="A3:E3"/>
    <mergeCell ref="C6:E6"/>
    <mergeCell ref="C7:E7"/>
    <mergeCell ref="A9:E9"/>
    <mergeCell ref="A12:E12"/>
    <mergeCell ref="A14:D14"/>
    <mergeCell ref="A17:E17"/>
    <mergeCell ref="A19:B19"/>
    <mergeCell ref="A20:B20"/>
    <mergeCell ref="A21:B21"/>
  </mergeCells>
  <phoneticPr fontId="1"/>
  <pageMargins left="0.74803149606299213" right="0.74803149606299213" top="1.1811023622047245" bottom="0.98425196850393704" header="0.51181102362204722" footer="0.51181102362204722"/>
  <pageSetup paperSize="9" scale="91"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9E70-C795-4841-B943-FE619416A1F2}">
  <dimension ref="A1:J36"/>
  <sheetViews>
    <sheetView zoomScaleNormal="100" zoomScaleSheetLayoutView="115" workbookViewId="0">
      <selection activeCell="A4" sqref="A4"/>
    </sheetView>
  </sheetViews>
  <sheetFormatPr defaultColWidth="9" defaultRowHeight="13.5"/>
  <cols>
    <col min="1" max="13" width="10.125" style="1249" customWidth="1"/>
    <col min="14" max="16384" width="9" style="1249"/>
  </cols>
  <sheetData>
    <row r="1" spans="1:10" ht="14.25">
      <c r="A1" s="2602" t="s">
        <v>2812</v>
      </c>
      <c r="B1" s="2602"/>
      <c r="C1" s="2602"/>
      <c r="D1" s="2602"/>
      <c r="E1" s="2602"/>
      <c r="F1" s="2602"/>
      <c r="G1" s="2602"/>
      <c r="H1" s="2602"/>
      <c r="I1" s="2602"/>
      <c r="J1" s="2602"/>
    </row>
    <row r="2" spans="1:10" ht="18.75" customHeight="1">
      <c r="A2" s="2603" t="s">
        <v>2811</v>
      </c>
      <c r="B2" s="2603"/>
      <c r="C2" s="2603"/>
      <c r="D2" s="2603"/>
      <c r="E2" s="2603"/>
      <c r="F2" s="2603"/>
      <c r="G2" s="2603"/>
      <c r="H2" s="2603"/>
      <c r="I2" s="2603"/>
      <c r="J2" s="2603"/>
    </row>
    <row r="3" spans="1:10">
      <c r="A3" s="2604" t="s">
        <v>2502</v>
      </c>
      <c r="B3" s="2604"/>
      <c r="C3" s="2604"/>
      <c r="D3" s="2604"/>
      <c r="E3" s="2604"/>
      <c r="F3" s="2604"/>
      <c r="G3" s="2604"/>
      <c r="H3" s="2604"/>
      <c r="I3" s="2604"/>
      <c r="J3" s="2604"/>
    </row>
    <row r="4" spans="1:10" ht="24.75" customHeight="1" thickBot="1">
      <c r="A4" s="1277"/>
      <c r="B4" s="1277"/>
      <c r="C4" s="1277"/>
      <c r="D4" s="1277"/>
      <c r="E4" s="2605" t="s">
        <v>2810</v>
      </c>
      <c r="F4" s="2605"/>
      <c r="G4" s="2606"/>
      <c r="H4" s="2606"/>
      <c r="I4" s="2606"/>
      <c r="J4" s="1277"/>
    </row>
    <row r="5" spans="1:10" ht="24.75" customHeight="1" thickBot="1">
      <c r="A5" s="1277"/>
      <c r="B5" s="1277"/>
      <c r="C5" s="1277"/>
      <c r="D5" s="1277"/>
      <c r="E5" s="2605" t="s">
        <v>2809</v>
      </c>
      <c r="F5" s="2605"/>
      <c r="G5" s="2607"/>
      <c r="H5" s="2607"/>
      <c r="I5" s="2607"/>
      <c r="J5" s="1277"/>
    </row>
    <row r="6" spans="1:10">
      <c r="A6" s="1277"/>
      <c r="B6" s="1277"/>
      <c r="C6" s="1277"/>
      <c r="D6" s="1277"/>
      <c r="E6" s="2608" t="s">
        <v>484</v>
      </c>
      <c r="F6" s="2608"/>
      <c r="G6" s="2609"/>
      <c r="H6" s="2609"/>
      <c r="I6" s="2609"/>
      <c r="J6" s="1277"/>
    </row>
    <row r="7" spans="1:10" ht="24.75" customHeight="1" thickBot="1">
      <c r="E7" s="2605" t="s">
        <v>2808</v>
      </c>
      <c r="F7" s="2605"/>
      <c r="G7" s="2610"/>
      <c r="H7" s="2610"/>
      <c r="I7" s="2610"/>
      <c r="J7" s="2610"/>
    </row>
    <row r="8" spans="1:10">
      <c r="A8" s="1276"/>
      <c r="B8" s="1276"/>
      <c r="C8" s="1276"/>
      <c r="D8" s="1276"/>
    </row>
    <row r="9" spans="1:10" s="1267" customFormat="1" ht="17.25">
      <c r="A9" s="1268" t="s">
        <v>2807</v>
      </c>
      <c r="B9" s="1268"/>
      <c r="C9" s="1268"/>
      <c r="D9" s="1268"/>
    </row>
    <row r="10" spans="1:10" s="1251" customFormat="1" ht="45" customHeight="1">
      <c r="A10" s="1275" t="s">
        <v>2806</v>
      </c>
      <c r="B10" s="1274"/>
      <c r="C10" s="1274"/>
      <c r="D10" s="1274"/>
      <c r="E10" s="1273"/>
      <c r="F10" s="1272"/>
      <c r="G10" s="2595"/>
      <c r="H10" s="2596"/>
      <c r="I10" s="2611"/>
      <c r="J10" s="1260" t="s">
        <v>2805</v>
      </c>
    </row>
    <row r="11" spans="1:10" s="1251" customFormat="1" ht="45" customHeight="1">
      <c r="A11" s="1275" t="s">
        <v>2804</v>
      </c>
      <c r="B11" s="1274"/>
      <c r="C11" s="1274"/>
      <c r="D11" s="1274"/>
      <c r="E11" s="1273"/>
      <c r="F11" s="1272"/>
      <c r="G11" s="1271"/>
      <c r="H11" s="1270" t="s">
        <v>2799</v>
      </c>
      <c r="I11" s="1270"/>
      <c r="J11" s="1269" t="s">
        <v>2803</v>
      </c>
    </row>
    <row r="12" spans="1:10" s="1251" customFormat="1" ht="14.25">
      <c r="A12" s="1262"/>
      <c r="B12" s="1262"/>
      <c r="C12" s="1262"/>
      <c r="D12" s="1262"/>
    </row>
    <row r="13" spans="1:10" s="1267" customFormat="1" ht="17.25">
      <c r="A13" s="1268" t="s">
        <v>2802</v>
      </c>
      <c r="B13" s="1268"/>
      <c r="C13" s="1268"/>
      <c r="D13" s="1268"/>
    </row>
    <row r="14" spans="1:10" s="1251" customFormat="1" ht="14.25">
      <c r="A14" s="1266" t="s">
        <v>2801</v>
      </c>
      <c r="B14" s="1262"/>
      <c r="C14" s="1262"/>
      <c r="D14" s="1262"/>
    </row>
    <row r="15" spans="1:10" s="1251" customFormat="1" ht="14.25">
      <c r="A15" s="1266" t="s">
        <v>2800</v>
      </c>
      <c r="B15" s="1262"/>
      <c r="C15" s="1262"/>
      <c r="D15" s="1262"/>
      <c r="F15" s="1265"/>
      <c r="G15" s="1264" t="s">
        <v>2799</v>
      </c>
      <c r="H15" s="1265"/>
      <c r="I15" s="1264" t="s">
        <v>2798</v>
      </c>
      <c r="J15" s="1263"/>
    </row>
    <row r="16" spans="1:10" s="1251" customFormat="1" ht="14.25">
      <c r="A16" s="1262"/>
      <c r="B16" s="1262"/>
      <c r="C16" s="1262"/>
      <c r="D16" s="1262"/>
    </row>
    <row r="17" spans="1:10" s="1251" customFormat="1" ht="45" customHeight="1">
      <c r="A17" s="2612" t="s">
        <v>2797</v>
      </c>
      <c r="B17" s="2612"/>
      <c r="C17" s="2612"/>
      <c r="D17" s="2612"/>
      <c r="E17" s="2612"/>
      <c r="F17" s="2612"/>
      <c r="G17" s="2612"/>
      <c r="H17" s="2612"/>
      <c r="I17" s="1261"/>
      <c r="J17" s="1260" t="s">
        <v>2787</v>
      </c>
    </row>
    <row r="18" spans="1:10" s="1251" customFormat="1" ht="45" customHeight="1">
      <c r="A18" s="2599" t="s">
        <v>2796</v>
      </c>
      <c r="B18" s="2600"/>
      <c r="C18" s="2600"/>
      <c r="D18" s="2600"/>
      <c r="E18" s="2600"/>
      <c r="F18" s="2600"/>
      <c r="G18" s="2600"/>
      <c r="H18" s="2601"/>
      <c r="I18" s="1261"/>
      <c r="J18" s="1260" t="s">
        <v>2787</v>
      </c>
    </row>
    <row r="19" spans="1:10" s="1251" customFormat="1" ht="45" customHeight="1">
      <c r="A19" s="2591" t="s">
        <v>2795</v>
      </c>
      <c r="B19" s="2591"/>
      <c r="C19" s="1254" t="s">
        <v>2794</v>
      </c>
      <c r="D19" s="1254"/>
      <c r="E19" s="1261"/>
      <c r="F19" s="1260" t="s">
        <v>2787</v>
      </c>
      <c r="G19" s="1253" t="s">
        <v>2793</v>
      </c>
      <c r="H19" s="1253"/>
      <c r="I19" s="1261"/>
      <c r="J19" s="1260" t="s">
        <v>2787</v>
      </c>
    </row>
    <row r="20" spans="1:10" s="1251" customFormat="1" ht="45" customHeight="1">
      <c r="A20" s="2591"/>
      <c r="B20" s="2591"/>
      <c r="C20" s="1254" t="s">
        <v>2792</v>
      </c>
      <c r="D20" s="1254"/>
      <c r="E20" s="1261"/>
      <c r="F20" s="1260" t="s">
        <v>2787</v>
      </c>
      <c r="G20" s="1253" t="s">
        <v>2791</v>
      </c>
      <c r="H20" s="1253"/>
      <c r="I20" s="1261"/>
      <c r="J20" s="1260" t="s">
        <v>2787</v>
      </c>
    </row>
    <row r="21" spans="1:10" s="1251" customFormat="1" ht="45" customHeight="1">
      <c r="A21" s="2591"/>
      <c r="B21" s="2591"/>
      <c r="C21" s="1254" t="s">
        <v>2790</v>
      </c>
      <c r="D21" s="1254"/>
      <c r="E21" s="1261"/>
      <c r="F21" s="1260" t="s">
        <v>2787</v>
      </c>
      <c r="G21" s="1253" t="s">
        <v>2789</v>
      </c>
      <c r="H21" s="1253"/>
      <c r="I21" s="1261"/>
      <c r="J21" s="1260" t="s">
        <v>2787</v>
      </c>
    </row>
    <row r="22" spans="1:10" s="1251" customFormat="1" ht="45" customHeight="1">
      <c r="A22" s="2592" t="s">
        <v>2788</v>
      </c>
      <c r="B22" s="2593"/>
      <c r="C22" s="2593"/>
      <c r="D22" s="2593"/>
      <c r="E22" s="2593"/>
      <c r="F22" s="2593"/>
      <c r="G22" s="2593"/>
      <c r="H22" s="2594"/>
      <c r="I22" s="1261"/>
      <c r="J22" s="1260" t="s">
        <v>2787</v>
      </c>
    </row>
    <row r="23" spans="1:10" s="1251" customFormat="1" ht="45" customHeight="1">
      <c r="A23" s="1253" t="s">
        <v>2786</v>
      </c>
      <c r="D23" s="1259" t="s">
        <v>2785</v>
      </c>
      <c r="E23" s="1255" t="str">
        <f>IFERROR((E19+I19+E20+I20+E21+I21)/I18,"")</f>
        <v/>
      </c>
      <c r="F23" s="1258" t="s">
        <v>2784</v>
      </c>
      <c r="G23" s="1257"/>
      <c r="H23" s="1257"/>
      <c r="I23" s="1256" t="s">
        <v>2783</v>
      </c>
      <c r="J23" s="1255" t="str">
        <f>IFERROR((E19+I19+I20)/I22,"")</f>
        <v/>
      </c>
    </row>
    <row r="24" spans="1:10" s="1251" customFormat="1" ht="45" customHeight="1">
      <c r="A24" s="1254" t="s">
        <v>2782</v>
      </c>
      <c r="B24" s="1254"/>
      <c r="C24" s="1254"/>
      <c r="D24" s="1254"/>
      <c r="E24" s="1253"/>
      <c r="F24" s="2595"/>
      <c r="G24" s="2596"/>
      <c r="H24" s="2596"/>
      <c r="I24" s="2596"/>
      <c r="J24" s="1252" t="s">
        <v>2781</v>
      </c>
    </row>
    <row r="25" spans="1:10" ht="15.75" customHeight="1">
      <c r="A25" s="2597" t="s">
        <v>1328</v>
      </c>
      <c r="B25" s="2597"/>
      <c r="C25" s="2597"/>
      <c r="D25" s="2597"/>
      <c r="E25" s="2597"/>
      <c r="F25" s="2597"/>
      <c r="G25" s="2597"/>
      <c r="H25" s="2597"/>
      <c r="I25" s="2597"/>
      <c r="J25" s="2597"/>
    </row>
    <row r="26" spans="1:10" ht="15.75" customHeight="1">
      <c r="A26" s="2590" t="s">
        <v>2780</v>
      </c>
      <c r="B26" s="2590"/>
      <c r="C26" s="2590"/>
      <c r="D26" s="2590"/>
      <c r="E26" s="2590"/>
      <c r="F26" s="2590"/>
      <c r="G26" s="2590"/>
      <c r="H26" s="2590"/>
      <c r="I26" s="2590"/>
      <c r="J26" s="2590"/>
    </row>
    <row r="27" spans="1:10" ht="15.75" customHeight="1">
      <c r="A27" s="2590" t="s">
        <v>2779</v>
      </c>
      <c r="B27" s="2590"/>
      <c r="C27" s="2590"/>
      <c r="D27" s="2590"/>
      <c r="E27" s="2590"/>
      <c r="F27" s="2590"/>
      <c r="G27" s="2590"/>
      <c r="H27" s="2590"/>
      <c r="I27" s="2590"/>
      <c r="J27" s="2590"/>
    </row>
    <row r="28" spans="1:10" ht="15.75" customHeight="1">
      <c r="A28" s="2590" t="s">
        <v>2778</v>
      </c>
      <c r="B28" s="2590"/>
      <c r="C28" s="2590"/>
      <c r="D28" s="2590"/>
      <c r="E28" s="2590"/>
      <c r="F28" s="2590"/>
      <c r="G28" s="2590"/>
      <c r="H28" s="2590"/>
      <c r="I28" s="2590"/>
      <c r="J28" s="2590"/>
    </row>
    <row r="29" spans="1:10" ht="15.75" customHeight="1">
      <c r="A29" s="2590" t="s">
        <v>2777</v>
      </c>
      <c r="B29" s="2590"/>
      <c r="C29" s="2590"/>
      <c r="D29" s="2590"/>
      <c r="E29" s="2590"/>
      <c r="F29" s="2590"/>
      <c r="G29" s="2590"/>
      <c r="H29" s="2590"/>
      <c r="I29" s="2590"/>
      <c r="J29" s="2590"/>
    </row>
    <row r="30" spans="1:10" ht="15.75" customHeight="1">
      <c r="A30" s="2598" t="s">
        <v>2776</v>
      </c>
      <c r="B30" s="2598"/>
      <c r="C30" s="2598"/>
      <c r="D30" s="2598"/>
      <c r="E30" s="2598"/>
      <c r="F30" s="2598"/>
      <c r="G30" s="2598"/>
      <c r="H30" s="2598"/>
      <c r="I30" s="2598"/>
      <c r="J30" s="2598"/>
    </row>
    <row r="31" spans="1:10" ht="15.75" customHeight="1">
      <c r="A31" s="2590" t="s">
        <v>2775</v>
      </c>
      <c r="B31" s="2590"/>
      <c r="C31" s="2590"/>
      <c r="D31" s="2590"/>
      <c r="E31" s="2590"/>
      <c r="F31" s="2590"/>
      <c r="G31" s="2590"/>
      <c r="H31" s="2590"/>
      <c r="I31" s="2590"/>
      <c r="J31" s="2590"/>
    </row>
    <row r="32" spans="1:10" ht="15.75" customHeight="1">
      <c r="A32" s="2598" t="s">
        <v>2774</v>
      </c>
      <c r="B32" s="2598"/>
      <c r="C32" s="2598"/>
      <c r="D32" s="2598"/>
      <c r="E32" s="2598"/>
      <c r="F32" s="2598"/>
      <c r="G32" s="2598"/>
      <c r="H32" s="2598"/>
      <c r="I32" s="2598"/>
      <c r="J32" s="2598"/>
    </row>
    <row r="33" spans="1:10" ht="15.75" customHeight="1">
      <c r="A33" s="2590" t="s">
        <v>2773</v>
      </c>
      <c r="B33" s="2590"/>
      <c r="C33" s="2590"/>
      <c r="D33" s="2590"/>
      <c r="E33" s="2590"/>
      <c r="F33" s="2590"/>
      <c r="G33" s="2590"/>
      <c r="H33" s="2590"/>
      <c r="I33" s="2590"/>
      <c r="J33" s="2590"/>
    </row>
    <row r="34" spans="1:10" ht="15.75" customHeight="1">
      <c r="A34" s="1278" t="s">
        <v>2772</v>
      </c>
      <c r="B34" s="1278"/>
      <c r="C34" s="1278"/>
      <c r="D34" s="1278"/>
      <c r="E34" s="1278"/>
      <c r="F34" s="1278"/>
      <c r="G34" s="1278"/>
      <c r="H34" s="1278"/>
      <c r="I34" s="1278"/>
      <c r="J34" s="1278"/>
    </row>
    <row r="35" spans="1:10">
      <c r="A35" s="1279" t="s">
        <v>2771</v>
      </c>
      <c r="B35" s="1278"/>
      <c r="C35" s="1278"/>
      <c r="D35" s="1278"/>
      <c r="E35" s="1278"/>
      <c r="F35" s="1278"/>
      <c r="G35" s="1278"/>
      <c r="H35" s="1278"/>
      <c r="I35" s="1278"/>
      <c r="J35" s="1278"/>
    </row>
    <row r="36" spans="1:10">
      <c r="A36" s="1250"/>
    </row>
  </sheetData>
  <mergeCells count="25">
    <mergeCell ref="A18:H18"/>
    <mergeCell ref="A1:J1"/>
    <mergeCell ref="A2:J2"/>
    <mergeCell ref="A3:J3"/>
    <mergeCell ref="E4:F4"/>
    <mergeCell ref="G4:I4"/>
    <mergeCell ref="E5:F5"/>
    <mergeCell ref="G5:I5"/>
    <mergeCell ref="E6:I6"/>
    <mergeCell ref="E7:F7"/>
    <mergeCell ref="G7:J7"/>
    <mergeCell ref="G10:I10"/>
    <mergeCell ref="A17:H17"/>
    <mergeCell ref="A33:J33"/>
    <mergeCell ref="A19:B21"/>
    <mergeCell ref="A22:H22"/>
    <mergeCell ref="F24:I24"/>
    <mergeCell ref="A25:J25"/>
    <mergeCell ref="A26:J26"/>
    <mergeCell ref="A27:J27"/>
    <mergeCell ref="A28:J28"/>
    <mergeCell ref="A29:J29"/>
    <mergeCell ref="A30:J30"/>
    <mergeCell ref="A31:J31"/>
    <mergeCell ref="A32:J32"/>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5</xdr:col>
                    <xdr:colOff>371475</xdr:colOff>
                    <xdr:row>14</xdr:row>
                    <xdr:rowOff>0</xdr:rowOff>
                  </from>
                  <to>
                    <xdr:col>5</xdr:col>
                    <xdr:colOff>647700</xdr:colOff>
                    <xdr:row>15</xdr:row>
                    <xdr:rowOff>0</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7</xdr:col>
                    <xdr:colOff>361950</xdr:colOff>
                    <xdr:row>14</xdr:row>
                    <xdr:rowOff>0</xdr:rowOff>
                  </from>
                  <to>
                    <xdr:col>7</xdr:col>
                    <xdr:colOff>638175</xdr:colOff>
                    <xdr:row>15</xdr:row>
                    <xdr:rowOff>0</xdr:rowOff>
                  </to>
                </anchor>
              </controlPr>
            </control>
          </mc:Choice>
        </mc:AlternateContent>
        <mc:AlternateContent xmlns:mc="http://schemas.openxmlformats.org/markup-compatibility/2006">
          <mc:Choice Requires="x14">
            <control shapeId="483333" r:id="rId6" name="Check Box 5">
              <controlPr defaultSize="0" autoFill="0" autoLine="0" autoPict="0">
                <anchor moveWithCells="1">
                  <from>
                    <xdr:col>6</xdr:col>
                    <xdr:colOff>647700</xdr:colOff>
                    <xdr:row>10</xdr:row>
                    <xdr:rowOff>219075</xdr:rowOff>
                  </from>
                  <to>
                    <xdr:col>7</xdr:col>
                    <xdr:colOff>152400</xdr:colOff>
                    <xdr:row>10</xdr:row>
                    <xdr:rowOff>400050</xdr:rowOff>
                  </to>
                </anchor>
              </controlPr>
            </control>
          </mc:Choice>
        </mc:AlternateContent>
        <mc:AlternateContent xmlns:mc="http://schemas.openxmlformats.org/markup-compatibility/2006">
          <mc:Choice Requires="x14">
            <control shapeId="483334" r:id="rId7" name="Check Box 6">
              <controlPr defaultSize="0" autoFill="0" autoLine="0" autoPict="0">
                <anchor moveWithCells="1">
                  <from>
                    <xdr:col>8</xdr:col>
                    <xdr:colOff>657225</xdr:colOff>
                    <xdr:row>10</xdr:row>
                    <xdr:rowOff>219075</xdr:rowOff>
                  </from>
                  <to>
                    <xdr:col>9</xdr:col>
                    <xdr:colOff>161925</xdr:colOff>
                    <xdr:row>10</xdr:row>
                    <xdr:rowOff>400050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CACBC-4859-4AB4-A761-EFD5282D99EC}">
  <sheetPr>
    <tabColor rgb="FF00B0F0"/>
  </sheetPr>
  <dimension ref="A1:R71"/>
  <sheetViews>
    <sheetView zoomScaleNormal="100" workbookViewId="0">
      <selection activeCell="W43" sqref="W43"/>
    </sheetView>
  </sheetViews>
  <sheetFormatPr defaultColWidth="9" defaultRowHeight="13.5"/>
  <cols>
    <col min="1" max="4" width="5" style="1384" customWidth="1"/>
    <col min="5" max="5" width="10.125" style="1384" customWidth="1"/>
    <col min="6" max="9" width="5" style="1384" customWidth="1"/>
    <col min="10" max="10" width="10.125" style="1384" customWidth="1"/>
    <col min="11" max="18" width="5" style="1384" customWidth="1"/>
    <col min="19" max="21" width="10.125" style="1384" customWidth="1"/>
    <col min="22" max="16384" width="9" style="1384"/>
  </cols>
  <sheetData>
    <row r="1" spans="1:18" ht="14.25">
      <c r="A1" s="2624" t="s">
        <v>2920</v>
      </c>
      <c r="B1" s="2624"/>
      <c r="C1" s="2624"/>
      <c r="D1" s="2624"/>
      <c r="E1" s="2624"/>
      <c r="F1" s="2624"/>
      <c r="G1" s="2624"/>
      <c r="H1" s="2624"/>
      <c r="I1" s="2624"/>
      <c r="J1" s="2624"/>
      <c r="K1" s="2624"/>
      <c r="L1" s="2624"/>
      <c r="M1" s="2624"/>
      <c r="N1" s="2624"/>
      <c r="O1" s="2624"/>
      <c r="P1" s="2624"/>
      <c r="Q1" s="2624"/>
      <c r="R1" s="2624"/>
    </row>
    <row r="2" spans="1:18" ht="14.25">
      <c r="A2" s="1385"/>
      <c r="B2" s="1385"/>
      <c r="C2" s="1385"/>
      <c r="D2" s="1385"/>
      <c r="E2" s="1385"/>
      <c r="F2" s="1385"/>
      <c r="G2" s="1385"/>
      <c r="H2" s="1385"/>
      <c r="I2" s="1385"/>
      <c r="J2" s="1386" t="s">
        <v>2921</v>
      </c>
      <c r="L2" s="2625"/>
      <c r="M2" s="2625"/>
      <c r="N2" s="2625"/>
      <c r="O2" s="2626"/>
      <c r="P2" s="2626"/>
      <c r="Q2" s="2626"/>
      <c r="R2" s="2626"/>
    </row>
    <row r="3" spans="1:18" ht="14.25">
      <c r="A3" s="1385"/>
      <c r="B3" s="1385"/>
      <c r="C3" s="1385"/>
      <c r="D3" s="1385"/>
      <c r="E3" s="1385"/>
      <c r="F3" s="1385"/>
      <c r="G3" s="1385"/>
      <c r="H3" s="1385"/>
      <c r="I3" s="1385"/>
      <c r="J3" s="1386" t="s">
        <v>2922</v>
      </c>
      <c r="L3" s="2627"/>
      <c r="M3" s="2627"/>
      <c r="N3" s="2627"/>
      <c r="O3" s="2628"/>
      <c r="P3" s="2628"/>
      <c r="Q3" s="2628"/>
      <c r="R3" s="2628"/>
    </row>
    <row r="4" spans="1:18" ht="14.25">
      <c r="A4" s="1385"/>
      <c r="B4" s="1385"/>
      <c r="C4" s="1385"/>
      <c r="D4" s="1385"/>
      <c r="E4" s="1385"/>
      <c r="F4" s="1385"/>
      <c r="G4" s="1385"/>
      <c r="H4" s="1385"/>
      <c r="I4" s="1385"/>
      <c r="K4" s="1385"/>
      <c r="L4" s="1386" t="s">
        <v>2923</v>
      </c>
      <c r="M4" s="1385"/>
      <c r="N4" s="1385"/>
      <c r="O4" s="1385"/>
      <c r="P4" s="1385"/>
      <c r="Q4" s="1385"/>
    </row>
    <row r="5" spans="1:18" ht="14.25">
      <c r="A5" s="1385"/>
      <c r="B5" s="1385"/>
      <c r="C5" s="1385"/>
      <c r="D5" s="1385"/>
      <c r="E5" s="1385"/>
      <c r="F5" s="1385"/>
      <c r="G5" s="1385"/>
      <c r="H5" s="1385"/>
      <c r="I5" s="1385"/>
      <c r="J5" s="1386" t="s">
        <v>2924</v>
      </c>
      <c r="L5" s="2625"/>
      <c r="M5" s="2625"/>
      <c r="N5" s="2625"/>
      <c r="O5" s="2625"/>
      <c r="P5" s="2625"/>
      <c r="Q5" s="2625"/>
      <c r="R5" s="2625"/>
    </row>
    <row r="6" spans="1:18" ht="14.25">
      <c r="A6" s="1385"/>
      <c r="B6" s="1385"/>
      <c r="C6" s="1385"/>
      <c r="D6" s="1385"/>
      <c r="E6" s="1385"/>
      <c r="F6" s="1385"/>
      <c r="G6" s="1385"/>
      <c r="H6" s="1385"/>
      <c r="I6" s="1385"/>
      <c r="J6" s="1385"/>
      <c r="K6" s="1385"/>
      <c r="L6" s="1385"/>
      <c r="M6" s="1385"/>
      <c r="N6" s="1385"/>
      <c r="O6" s="1385"/>
      <c r="P6" s="1385"/>
      <c r="Q6" s="1385"/>
      <c r="R6" s="1387"/>
    </row>
    <row r="7" spans="1:18" ht="18.75" customHeight="1">
      <c r="A7" s="2613" t="s">
        <v>2925</v>
      </c>
      <c r="B7" s="2613"/>
      <c r="C7" s="2613"/>
      <c r="D7" s="2613"/>
      <c r="E7" s="2613"/>
      <c r="F7" s="2613"/>
      <c r="G7" s="2613"/>
      <c r="H7" s="2613"/>
      <c r="I7" s="2613"/>
      <c r="J7" s="2613"/>
      <c r="K7" s="2613"/>
      <c r="L7" s="2613"/>
      <c r="M7" s="2613"/>
      <c r="N7" s="2613"/>
      <c r="O7" s="2613"/>
      <c r="P7" s="2613"/>
      <c r="Q7" s="2613"/>
      <c r="R7" s="2613"/>
    </row>
    <row r="8" spans="1:18">
      <c r="A8" s="2614"/>
      <c r="B8" s="2614"/>
      <c r="C8" s="2614"/>
      <c r="D8" s="2614"/>
      <c r="E8" s="2614"/>
      <c r="F8" s="2614"/>
      <c r="G8" s="2614"/>
      <c r="H8" s="2614"/>
      <c r="I8" s="2614"/>
      <c r="J8" s="2614"/>
      <c r="K8" s="2614"/>
      <c r="L8" s="2614"/>
      <c r="M8" s="2614"/>
      <c r="N8" s="2614"/>
      <c r="O8" s="2614"/>
      <c r="P8" s="2614"/>
      <c r="Q8" s="2614"/>
      <c r="R8" s="2614"/>
    </row>
    <row r="9" spans="1:18" s="1389" customFormat="1" ht="17.25">
      <c r="A9" s="1388" t="s">
        <v>2807</v>
      </c>
      <c r="B9" s="1388"/>
      <c r="C9" s="1388"/>
      <c r="D9" s="1388"/>
      <c r="E9" s="1388"/>
      <c r="F9" s="1388"/>
      <c r="G9" s="1388"/>
      <c r="H9" s="1388"/>
    </row>
    <row r="10" spans="1:18" s="1390" customFormat="1" ht="45" customHeight="1">
      <c r="A10" s="2615" t="s">
        <v>2806</v>
      </c>
      <c r="B10" s="2616"/>
      <c r="C10" s="2616"/>
      <c r="D10" s="2616"/>
      <c r="E10" s="2616"/>
      <c r="F10" s="2616"/>
      <c r="G10" s="2616"/>
      <c r="H10" s="2616"/>
      <c r="I10" s="2616"/>
      <c r="J10" s="2616"/>
      <c r="K10" s="2616"/>
      <c r="L10" s="2616"/>
      <c r="M10" s="2617"/>
      <c r="N10" s="2617"/>
      <c r="O10" s="2617"/>
      <c r="P10" s="2618"/>
      <c r="Q10" s="2619" t="s">
        <v>2805</v>
      </c>
      <c r="R10" s="2620"/>
    </row>
    <row r="11" spans="1:18" s="1390" customFormat="1" ht="45" customHeight="1">
      <c r="A11" s="2621" t="s">
        <v>2804</v>
      </c>
      <c r="B11" s="2621"/>
      <c r="C11" s="2621"/>
      <c r="D11" s="2621"/>
      <c r="E11" s="2621"/>
      <c r="F11" s="2621"/>
      <c r="G11" s="2621"/>
      <c r="H11" s="2621"/>
      <c r="I11" s="2621"/>
      <c r="J11" s="2621"/>
      <c r="K11" s="2621"/>
      <c r="L11" s="2621"/>
      <c r="M11" s="1391"/>
      <c r="N11" s="2622" t="s">
        <v>2799</v>
      </c>
      <c r="O11" s="2622"/>
      <c r="P11" s="1391"/>
      <c r="Q11" s="2622" t="s">
        <v>2803</v>
      </c>
      <c r="R11" s="2623"/>
    </row>
    <row r="12" spans="1:18" s="1390" customFormat="1" ht="14.25">
      <c r="A12" s="1392"/>
      <c r="B12" s="1392"/>
      <c r="C12" s="1392"/>
      <c r="D12" s="1392"/>
      <c r="E12" s="1392"/>
      <c r="F12" s="1392"/>
      <c r="G12" s="1392"/>
      <c r="H12" s="1392"/>
    </row>
    <row r="13" spans="1:18" s="1389" customFormat="1" ht="17.25">
      <c r="A13" s="1388" t="s">
        <v>2802</v>
      </c>
      <c r="B13" s="1388"/>
      <c r="C13" s="1388"/>
      <c r="D13" s="1388"/>
      <c r="E13" s="1388"/>
      <c r="F13" s="1388"/>
      <c r="G13" s="1388"/>
      <c r="H13" s="1388"/>
    </row>
    <row r="14" spans="1:18" s="1390" customFormat="1" ht="14.25">
      <c r="A14" s="1393" t="s">
        <v>2801</v>
      </c>
      <c r="B14" s="1393"/>
      <c r="C14" s="1393"/>
      <c r="D14" s="1392"/>
      <c r="E14" s="1392"/>
      <c r="F14" s="1392"/>
      <c r="G14" s="1392"/>
      <c r="H14" s="1392"/>
    </row>
    <row r="15" spans="1:18" s="1390" customFormat="1" ht="18.75" customHeight="1">
      <c r="A15" s="1393" t="s">
        <v>2800</v>
      </c>
      <c r="B15" s="1393"/>
      <c r="C15" s="1393"/>
      <c r="D15" s="1392"/>
      <c r="E15" s="1392"/>
      <c r="F15" s="1392"/>
      <c r="G15" s="1392"/>
      <c r="H15" s="1392"/>
      <c r="L15" s="1394"/>
      <c r="M15" s="2643" t="s">
        <v>2926</v>
      </c>
      <c r="N15" s="2643"/>
      <c r="O15" s="1394"/>
      <c r="P15" s="2643" t="s">
        <v>2798</v>
      </c>
      <c r="Q15" s="2643"/>
    </row>
    <row r="16" spans="1:18" s="1390" customFormat="1" ht="14.25">
      <c r="A16" s="1392"/>
      <c r="B16" s="1392"/>
      <c r="C16" s="1392"/>
      <c r="D16" s="1392"/>
      <c r="E16" s="1392"/>
      <c r="F16" s="1392"/>
      <c r="G16" s="1392"/>
      <c r="H16" s="1392"/>
    </row>
    <row r="17" spans="1:18" s="1390" customFormat="1" ht="16.5" customHeight="1">
      <c r="A17" s="2642" t="s">
        <v>2927</v>
      </c>
      <c r="B17" s="2642"/>
      <c r="C17" s="2642"/>
      <c r="D17" s="2642"/>
      <c r="E17" s="2642"/>
      <c r="F17" s="2642"/>
      <c r="G17" s="2642"/>
      <c r="H17" s="2642"/>
      <c r="I17" s="2642"/>
      <c r="J17" s="2642"/>
      <c r="K17" s="2642"/>
      <c r="L17" s="2642"/>
      <c r="M17" s="2642"/>
      <c r="N17" s="2642"/>
      <c r="O17" s="2642"/>
      <c r="P17" s="2642"/>
      <c r="Q17" s="2642"/>
      <c r="R17" s="2642"/>
    </row>
    <row r="18" spans="1:18" s="1390" customFormat="1" ht="16.5" customHeight="1">
      <c r="A18" s="2644" t="s">
        <v>2928</v>
      </c>
      <c r="B18" s="2644"/>
      <c r="C18" s="2644"/>
      <c r="D18" s="2644"/>
      <c r="E18" s="2644"/>
      <c r="F18" s="2644"/>
      <c r="G18" s="2644"/>
      <c r="H18" s="2644"/>
      <c r="I18" s="2644"/>
      <c r="J18" s="2644"/>
      <c r="K18" s="2644"/>
      <c r="L18" s="2644"/>
      <c r="M18" s="2644"/>
      <c r="N18" s="2644"/>
      <c r="O18" s="2644"/>
      <c r="P18" s="2644"/>
      <c r="Q18" s="2644"/>
      <c r="R18" s="2644"/>
    </row>
    <row r="19" spans="1:18" s="1390" customFormat="1" ht="45" customHeight="1">
      <c r="A19" s="2645" t="s">
        <v>2929</v>
      </c>
      <c r="B19" s="2646"/>
      <c r="C19" s="2646"/>
      <c r="D19" s="2646"/>
      <c r="E19" s="2646"/>
      <c r="F19" s="2646"/>
      <c r="G19" s="2646"/>
      <c r="H19" s="2646"/>
      <c r="I19" s="2646"/>
      <c r="J19" s="2646"/>
      <c r="K19" s="2646"/>
      <c r="L19" s="2646"/>
      <c r="M19" s="2646"/>
      <c r="N19" s="2646"/>
      <c r="O19" s="2647"/>
      <c r="P19" s="2632"/>
      <c r="Q19" s="2633"/>
      <c r="R19" s="1395" t="s">
        <v>2930</v>
      </c>
    </row>
    <row r="20" spans="1:18" s="1390" customFormat="1" ht="45" customHeight="1">
      <c r="A20" s="2629" t="s">
        <v>2931</v>
      </c>
      <c r="B20" s="2630"/>
      <c r="C20" s="2630"/>
      <c r="D20" s="2630"/>
      <c r="E20" s="2630"/>
      <c r="F20" s="2630"/>
      <c r="G20" s="2630"/>
      <c r="H20" s="2630"/>
      <c r="I20" s="2630"/>
      <c r="J20" s="2630"/>
      <c r="K20" s="2630"/>
      <c r="L20" s="2630"/>
      <c r="M20" s="2630"/>
      <c r="N20" s="2630"/>
      <c r="O20" s="2631"/>
      <c r="P20" s="2632"/>
      <c r="Q20" s="2633"/>
      <c r="R20" s="1395" t="s">
        <v>2932</v>
      </c>
    </row>
    <row r="21" spans="1:18" s="1390" customFormat="1" ht="22.5" customHeight="1">
      <c r="A21" s="2634" t="s">
        <v>2933</v>
      </c>
      <c r="B21" s="2635"/>
      <c r="C21" s="2635"/>
      <c r="D21" s="2635"/>
      <c r="E21" s="2635"/>
      <c r="F21" s="2635"/>
      <c r="G21" s="2635"/>
      <c r="H21" s="2635"/>
      <c r="I21" s="2635"/>
      <c r="J21" s="2635"/>
      <c r="K21" s="2635"/>
      <c r="L21" s="2635"/>
      <c r="M21" s="2635"/>
      <c r="N21" s="2635"/>
      <c r="O21" s="2636"/>
      <c r="P21" s="2632"/>
      <c r="Q21" s="2633"/>
      <c r="R21" s="1395" t="s">
        <v>2932</v>
      </c>
    </row>
    <row r="22" spans="1:18" s="1390" customFormat="1" ht="22.5" customHeight="1">
      <c r="A22" s="2637"/>
      <c r="B22" s="2638"/>
      <c r="C22" s="2638"/>
      <c r="D22" s="2638"/>
      <c r="E22" s="2638"/>
      <c r="F22" s="2638"/>
      <c r="G22" s="2638"/>
      <c r="H22" s="2638"/>
      <c r="I22" s="2638"/>
      <c r="J22" s="2638"/>
      <c r="K22" s="2638"/>
      <c r="L22" s="2638"/>
      <c r="M22" s="2638"/>
      <c r="N22" s="2638"/>
      <c r="O22" s="2639"/>
      <c r="P22" s="1396" t="str">
        <f>IF(AND(P21&lt;=300,P21&gt;0),"☑","□")</f>
        <v>□</v>
      </c>
      <c r="Q22" s="2640" t="s">
        <v>2934</v>
      </c>
      <c r="R22" s="2641"/>
    </row>
    <row r="23" spans="1:18" s="1390" customFormat="1" ht="17.25" customHeight="1">
      <c r="A23" s="1397"/>
      <c r="B23" s="1397"/>
      <c r="C23" s="1397"/>
      <c r="D23" s="1397"/>
      <c r="E23" s="1397"/>
      <c r="F23" s="1397"/>
      <c r="G23" s="1397"/>
      <c r="H23" s="1397"/>
      <c r="I23" s="1397"/>
      <c r="J23" s="1397"/>
      <c r="K23" s="1397"/>
      <c r="L23" s="1397"/>
      <c r="M23" s="1397"/>
      <c r="N23" s="1397"/>
      <c r="O23" s="1397"/>
      <c r="P23" s="1398"/>
      <c r="Q23" s="1398"/>
      <c r="R23" s="1399"/>
    </row>
    <row r="24" spans="1:18" s="1390" customFormat="1" ht="17.25" customHeight="1">
      <c r="A24" s="2642" t="s">
        <v>2935</v>
      </c>
      <c r="B24" s="2642"/>
      <c r="C24" s="2642"/>
      <c r="D24" s="2642"/>
      <c r="E24" s="2642"/>
      <c r="F24" s="2642"/>
      <c r="G24" s="2642"/>
      <c r="H24" s="2642"/>
      <c r="I24" s="2642"/>
      <c r="J24" s="2642"/>
      <c r="K24" s="2642"/>
      <c r="L24" s="2642"/>
      <c r="M24" s="2642"/>
      <c r="N24" s="2642"/>
      <c r="O24" s="2642"/>
      <c r="P24" s="2642"/>
      <c r="Q24" s="2642"/>
      <c r="R24" s="2642"/>
    </row>
    <row r="25" spans="1:18" s="1390" customFormat="1" ht="17.25" customHeight="1">
      <c r="A25" s="2642" t="s">
        <v>2936</v>
      </c>
      <c r="B25" s="2642"/>
      <c r="C25" s="2642"/>
      <c r="D25" s="2642"/>
      <c r="E25" s="2642"/>
      <c r="F25" s="2642"/>
      <c r="G25" s="2642"/>
      <c r="H25" s="2642"/>
      <c r="I25" s="2642"/>
      <c r="J25" s="2642"/>
      <c r="K25" s="2642"/>
      <c r="L25" s="2642"/>
      <c r="M25" s="2642"/>
      <c r="N25" s="2642"/>
      <c r="O25" s="2642"/>
      <c r="P25" s="2642"/>
      <c r="Q25" s="2642"/>
      <c r="R25" s="2642"/>
    </row>
    <row r="26" spans="1:18" s="1390" customFormat="1" ht="17.25" customHeight="1">
      <c r="A26" s="2648"/>
      <c r="B26" s="2649"/>
      <c r="C26" s="2649"/>
      <c r="D26" s="2649"/>
      <c r="E26" s="2649"/>
      <c r="F26" s="2649"/>
      <c r="G26" s="2649"/>
      <c r="H26" s="2649"/>
      <c r="I26" s="2649"/>
      <c r="J26" s="2649"/>
      <c r="K26" s="2649"/>
      <c r="L26" s="2649"/>
      <c r="M26" s="2650" t="s">
        <v>2937</v>
      </c>
      <c r="N26" s="2650"/>
      <c r="O26" s="2650"/>
      <c r="P26" s="2650"/>
      <c r="Q26" s="2648" t="s">
        <v>2938</v>
      </c>
      <c r="R26" s="2651"/>
    </row>
    <row r="27" spans="1:18" s="1390" customFormat="1" ht="17.25" customHeight="1">
      <c r="A27" s="2652" t="s">
        <v>2939</v>
      </c>
      <c r="B27" s="2653"/>
      <c r="C27" s="2653"/>
      <c r="D27" s="2653"/>
      <c r="E27" s="2653"/>
      <c r="F27" s="2653"/>
      <c r="G27" s="2653"/>
      <c r="H27" s="2653"/>
      <c r="I27" s="2653"/>
      <c r="J27" s="2653"/>
      <c r="K27" s="2653"/>
      <c r="L27" s="2654"/>
      <c r="M27" s="2658" t="s">
        <v>2940</v>
      </c>
      <c r="N27" s="1400"/>
      <c r="O27" s="2661" t="s">
        <v>2941</v>
      </c>
      <c r="P27" s="2662"/>
      <c r="Q27" s="2663" t="s">
        <v>2942</v>
      </c>
      <c r="R27" s="2664"/>
    </row>
    <row r="28" spans="1:18" s="1390" customFormat="1" ht="17.25" customHeight="1">
      <c r="A28" s="2655"/>
      <c r="B28" s="2656"/>
      <c r="C28" s="2656"/>
      <c r="D28" s="2656"/>
      <c r="E28" s="2656"/>
      <c r="F28" s="2656"/>
      <c r="G28" s="2656"/>
      <c r="H28" s="2656"/>
      <c r="I28" s="2656"/>
      <c r="J28" s="2656"/>
      <c r="K28" s="2656"/>
      <c r="L28" s="2657"/>
      <c r="M28" s="2659"/>
      <c r="N28" s="2665" t="s">
        <v>2943</v>
      </c>
      <c r="O28" s="2666"/>
      <c r="P28" s="2667"/>
      <c r="Q28" s="2668" t="s">
        <v>2943</v>
      </c>
      <c r="R28" s="2669"/>
    </row>
    <row r="29" spans="1:18" s="1390" customFormat="1" ht="17.25" customHeight="1">
      <c r="A29" s="2655"/>
      <c r="B29" s="2656"/>
      <c r="C29" s="2656"/>
      <c r="D29" s="2656"/>
      <c r="E29" s="2656"/>
      <c r="F29" s="2656"/>
      <c r="G29" s="2656"/>
      <c r="H29" s="2656"/>
      <c r="I29" s="2656"/>
      <c r="J29" s="2656"/>
      <c r="K29" s="2656"/>
      <c r="L29" s="2657"/>
      <c r="M29" s="2660"/>
      <c r="N29" s="1401"/>
      <c r="O29" s="2670" t="s">
        <v>2944</v>
      </c>
      <c r="P29" s="2671"/>
      <c r="Q29" s="2672" t="s">
        <v>2945</v>
      </c>
      <c r="R29" s="2673"/>
    </row>
    <row r="30" spans="1:18" s="1390" customFormat="1" ht="17.25" customHeight="1">
      <c r="A30" s="2674"/>
      <c r="B30" s="2675" t="s">
        <v>2946</v>
      </c>
      <c r="C30" s="2676"/>
      <c r="D30" s="2676"/>
      <c r="E30" s="2676"/>
      <c r="F30" s="2676"/>
      <c r="G30" s="2676"/>
      <c r="H30" s="2676"/>
      <c r="I30" s="2676"/>
      <c r="J30" s="2676"/>
      <c r="K30" s="2676"/>
      <c r="L30" s="2677"/>
      <c r="M30" s="2658" t="s">
        <v>2947</v>
      </c>
      <c r="N30" s="1400"/>
      <c r="O30" s="2661" t="s">
        <v>2941</v>
      </c>
      <c r="P30" s="2662"/>
      <c r="Q30" s="2663" t="s">
        <v>2948</v>
      </c>
      <c r="R30" s="2664"/>
    </row>
    <row r="31" spans="1:18" s="1390" customFormat="1" ht="17.25" customHeight="1">
      <c r="A31" s="2674"/>
      <c r="B31" s="2678"/>
      <c r="C31" s="2679"/>
      <c r="D31" s="2679"/>
      <c r="E31" s="2679"/>
      <c r="F31" s="2679"/>
      <c r="G31" s="2679"/>
      <c r="H31" s="2679"/>
      <c r="I31" s="2679"/>
      <c r="J31" s="2679"/>
      <c r="K31" s="2679"/>
      <c r="L31" s="2680"/>
      <c r="M31" s="2659"/>
      <c r="N31" s="2665" t="s">
        <v>2943</v>
      </c>
      <c r="O31" s="2666"/>
      <c r="P31" s="2667"/>
      <c r="Q31" s="2668" t="s">
        <v>2943</v>
      </c>
      <c r="R31" s="2669"/>
    </row>
    <row r="32" spans="1:18" s="1390" customFormat="1" ht="17.25" customHeight="1">
      <c r="A32" s="2674"/>
      <c r="B32" s="2681"/>
      <c r="C32" s="2682"/>
      <c r="D32" s="2682"/>
      <c r="E32" s="2682"/>
      <c r="F32" s="2682"/>
      <c r="G32" s="2682"/>
      <c r="H32" s="2682"/>
      <c r="I32" s="2682"/>
      <c r="J32" s="2682"/>
      <c r="K32" s="2682"/>
      <c r="L32" s="2683"/>
      <c r="M32" s="2660"/>
      <c r="N32" s="1401"/>
      <c r="O32" s="2684" t="s">
        <v>2949</v>
      </c>
      <c r="P32" s="2685"/>
      <c r="Q32" s="2672" t="s">
        <v>2950</v>
      </c>
      <c r="R32" s="2673"/>
    </row>
    <row r="33" spans="1:18" s="1390" customFormat="1" ht="17.25" customHeight="1">
      <c r="A33" s="2674"/>
      <c r="B33" s="2686" t="s">
        <v>2951</v>
      </c>
      <c r="C33" s="2687"/>
      <c r="D33" s="2691" t="s">
        <v>2952</v>
      </c>
      <c r="E33" s="2691"/>
      <c r="F33" s="2691"/>
      <c r="G33" s="2691"/>
      <c r="H33" s="2691"/>
      <c r="I33" s="2691"/>
      <c r="J33" s="2691"/>
      <c r="K33" s="1402"/>
      <c r="L33" s="1403" t="s">
        <v>2941</v>
      </c>
      <c r="M33" s="2692" t="s">
        <v>2953</v>
      </c>
      <c r="N33" s="2693"/>
      <c r="O33" s="2693"/>
      <c r="P33" s="2694"/>
      <c r="Q33" s="1404"/>
      <c r="R33" s="1403" t="s">
        <v>2941</v>
      </c>
    </row>
    <row r="34" spans="1:18" s="1390" customFormat="1" ht="17.25" customHeight="1">
      <c r="A34" s="2674"/>
      <c r="B34" s="2668"/>
      <c r="C34" s="2688"/>
      <c r="D34" s="2691" t="s">
        <v>2954</v>
      </c>
      <c r="E34" s="2691"/>
      <c r="F34" s="2691"/>
      <c r="G34" s="2691"/>
      <c r="H34" s="2691"/>
      <c r="I34" s="2691"/>
      <c r="J34" s="2691"/>
      <c r="K34" s="1402"/>
      <c r="L34" s="1403" t="s">
        <v>2941</v>
      </c>
      <c r="M34" s="2692" t="s">
        <v>2955</v>
      </c>
      <c r="N34" s="2693"/>
      <c r="O34" s="2693"/>
      <c r="P34" s="2694"/>
      <c r="Q34" s="1404"/>
      <c r="R34" s="1403" t="s">
        <v>2941</v>
      </c>
    </row>
    <row r="35" spans="1:18" s="1390" customFormat="1" ht="17.25" customHeight="1">
      <c r="A35" s="2674"/>
      <c r="B35" s="2668"/>
      <c r="C35" s="2688"/>
      <c r="D35" s="2691" t="s">
        <v>2956</v>
      </c>
      <c r="E35" s="2691"/>
      <c r="F35" s="2691"/>
      <c r="G35" s="2691"/>
      <c r="H35" s="2691"/>
      <c r="I35" s="2691"/>
      <c r="J35" s="2691"/>
      <c r="K35" s="1402"/>
      <c r="L35" s="1403" t="s">
        <v>2941</v>
      </c>
      <c r="M35" s="2692" t="s">
        <v>2957</v>
      </c>
      <c r="N35" s="2693"/>
      <c r="O35" s="2693"/>
      <c r="P35" s="2694"/>
      <c r="Q35" s="1404"/>
      <c r="R35" s="1403" t="s">
        <v>2941</v>
      </c>
    </row>
    <row r="36" spans="1:18" s="1390" customFormat="1" ht="17.25" customHeight="1">
      <c r="A36" s="2674"/>
      <c r="B36" s="2689"/>
      <c r="C36" s="2690"/>
      <c r="D36" s="2691" t="s">
        <v>2958</v>
      </c>
      <c r="E36" s="2691"/>
      <c r="F36" s="2691"/>
      <c r="G36" s="2691"/>
      <c r="H36" s="2691"/>
      <c r="I36" s="2691"/>
      <c r="J36" s="2691"/>
      <c r="K36" s="1402"/>
      <c r="L36" s="1403" t="s">
        <v>2941</v>
      </c>
      <c r="M36" s="1405"/>
      <c r="N36" s="1405"/>
      <c r="O36" s="1405"/>
      <c r="P36" s="1405"/>
      <c r="Q36" s="1405"/>
      <c r="R36" s="1405"/>
    </row>
    <row r="37" spans="1:18" s="1390" customFormat="1" ht="17.25" customHeight="1">
      <c r="A37" s="1406"/>
      <c r="B37" s="1406"/>
      <c r="C37" s="1406"/>
      <c r="D37" s="1406"/>
      <c r="E37" s="1406"/>
      <c r="F37" s="1406"/>
      <c r="G37" s="1406"/>
      <c r="H37" s="1406"/>
      <c r="I37" s="1406"/>
      <c r="J37" s="1406"/>
      <c r="K37" s="1406"/>
      <c r="L37" s="1406"/>
      <c r="M37" s="1406"/>
      <c r="N37" s="1406"/>
      <c r="O37" s="1406"/>
      <c r="P37" s="1406"/>
      <c r="Q37" s="1406"/>
      <c r="R37" s="1406"/>
    </row>
    <row r="38" spans="1:18" s="1390" customFormat="1" ht="16.5" customHeight="1">
      <c r="A38" s="2642" t="s">
        <v>2959</v>
      </c>
      <c r="B38" s="2642"/>
      <c r="C38" s="2642"/>
      <c r="D38" s="2642"/>
      <c r="E38" s="2642"/>
      <c r="F38" s="2642"/>
      <c r="G38" s="2642"/>
      <c r="H38" s="2642"/>
      <c r="I38" s="2642"/>
      <c r="J38" s="2642"/>
      <c r="K38" s="2642"/>
      <c r="L38" s="2642"/>
      <c r="M38" s="2642"/>
      <c r="N38" s="2642"/>
      <c r="O38" s="2642"/>
      <c r="P38" s="2642"/>
      <c r="Q38" s="2642"/>
      <c r="R38" s="2642"/>
    </row>
    <row r="39" spans="1:18" s="1390" customFormat="1" ht="16.5" customHeight="1">
      <c r="A39" s="2644" t="s">
        <v>2960</v>
      </c>
      <c r="B39" s="2644"/>
      <c r="C39" s="2644"/>
      <c r="D39" s="2644"/>
      <c r="E39" s="2644"/>
      <c r="F39" s="2644"/>
      <c r="G39" s="2644"/>
      <c r="H39" s="2644"/>
      <c r="I39" s="2644"/>
      <c r="J39" s="2644"/>
      <c r="K39" s="2644"/>
      <c r="L39" s="2644"/>
      <c r="M39" s="2644"/>
      <c r="N39" s="2644"/>
      <c r="O39" s="2644"/>
      <c r="P39" s="2644"/>
      <c r="Q39" s="2644"/>
      <c r="R39" s="2644"/>
    </row>
    <row r="40" spans="1:18" s="1390" customFormat="1" ht="45" customHeight="1">
      <c r="A40" s="2615" t="s">
        <v>2961</v>
      </c>
      <c r="B40" s="2616"/>
      <c r="C40" s="2616"/>
      <c r="D40" s="2616"/>
      <c r="E40" s="2616"/>
      <c r="F40" s="2616"/>
      <c r="G40" s="2616"/>
      <c r="H40" s="2616"/>
      <c r="I40" s="2695"/>
      <c r="J40" s="2696"/>
      <c r="K40" s="2697"/>
      <c r="L40" s="2697"/>
      <c r="M40" s="2697"/>
      <c r="N40" s="2697"/>
      <c r="O40" s="2697"/>
      <c r="P40" s="2697"/>
      <c r="Q40" s="2698" t="s">
        <v>2787</v>
      </c>
      <c r="R40" s="2620"/>
    </row>
    <row r="41" spans="1:18" s="1390" customFormat="1" ht="45" customHeight="1">
      <c r="A41" s="2615" t="s">
        <v>2962</v>
      </c>
      <c r="B41" s="2616"/>
      <c r="C41" s="2616"/>
      <c r="D41" s="2616"/>
      <c r="E41" s="2695"/>
      <c r="F41" s="2696"/>
      <c r="G41" s="2697"/>
      <c r="H41" s="2698" t="s">
        <v>2787</v>
      </c>
      <c r="I41" s="2620"/>
      <c r="J41" s="2615" t="s">
        <v>2963</v>
      </c>
      <c r="K41" s="2616"/>
      <c r="L41" s="2616"/>
      <c r="M41" s="2616"/>
      <c r="N41" s="2695"/>
      <c r="O41" s="2696"/>
      <c r="P41" s="2697"/>
      <c r="Q41" s="2698" t="s">
        <v>2787</v>
      </c>
      <c r="R41" s="2620"/>
    </row>
    <row r="42" spans="1:18" s="1390" customFormat="1" ht="22.5" customHeight="1">
      <c r="A42" s="2699" t="s">
        <v>2964</v>
      </c>
      <c r="B42" s="2700"/>
      <c r="C42" s="2700"/>
      <c r="D42" s="2700"/>
      <c r="E42" s="2701"/>
      <c r="F42" s="2705"/>
      <c r="G42" s="2706"/>
      <c r="H42" s="2709" t="s">
        <v>2787</v>
      </c>
      <c r="I42" s="2710"/>
      <c r="J42" s="1407" t="s">
        <v>2965</v>
      </c>
      <c r="K42" s="1408"/>
      <c r="L42" s="1408"/>
      <c r="M42" s="1408"/>
      <c r="N42" s="1409"/>
      <c r="O42" s="2705"/>
      <c r="P42" s="2706"/>
      <c r="Q42" s="2709" t="s">
        <v>2787</v>
      </c>
      <c r="R42" s="2710"/>
    </row>
    <row r="43" spans="1:18" s="1390" customFormat="1" ht="22.5" customHeight="1">
      <c r="A43" s="2702"/>
      <c r="B43" s="2703"/>
      <c r="C43" s="2703"/>
      <c r="D43" s="2703"/>
      <c r="E43" s="2704"/>
      <c r="F43" s="2707"/>
      <c r="G43" s="2708"/>
      <c r="H43" s="2711"/>
      <c r="I43" s="2712"/>
      <c r="J43" s="2713" t="s">
        <v>2966</v>
      </c>
      <c r="K43" s="2714"/>
      <c r="L43" s="2714"/>
      <c r="M43" s="2714"/>
      <c r="N43" s="2715"/>
      <c r="O43" s="2716"/>
      <c r="P43" s="2717"/>
      <c r="Q43" s="2718" t="s">
        <v>2787</v>
      </c>
      <c r="R43" s="2719"/>
    </row>
    <row r="44" spans="1:18" s="1390" customFormat="1" ht="45" customHeight="1">
      <c r="A44" s="2615" t="s">
        <v>2967</v>
      </c>
      <c r="B44" s="2616"/>
      <c r="C44" s="2616"/>
      <c r="D44" s="2616"/>
      <c r="E44" s="2695"/>
      <c r="F44" s="2696"/>
      <c r="G44" s="2697"/>
      <c r="H44" s="2698" t="s">
        <v>2787</v>
      </c>
      <c r="I44" s="2620"/>
      <c r="J44" s="2615" t="s">
        <v>2968</v>
      </c>
      <c r="K44" s="2616"/>
      <c r="L44" s="2616"/>
      <c r="M44" s="2616"/>
      <c r="N44" s="2695"/>
      <c r="O44" s="2696"/>
      <c r="P44" s="2697"/>
      <c r="Q44" s="2698" t="s">
        <v>2787</v>
      </c>
      <c r="R44" s="2620"/>
    </row>
    <row r="45" spans="1:18" s="1390" customFormat="1" ht="45" customHeight="1">
      <c r="A45" s="2720" t="s">
        <v>2969</v>
      </c>
      <c r="B45" s="2721"/>
      <c r="C45" s="2721"/>
      <c r="D45" s="2721"/>
      <c r="E45" s="2721"/>
      <c r="F45" s="2721"/>
      <c r="G45" s="2721"/>
      <c r="H45" s="2721"/>
      <c r="I45" s="2721"/>
      <c r="J45" s="2696"/>
      <c r="K45" s="2697"/>
      <c r="L45" s="2697"/>
      <c r="M45" s="2697"/>
      <c r="N45" s="2697"/>
      <c r="O45" s="2697"/>
      <c r="P45" s="2697"/>
      <c r="Q45" s="2698" t="s">
        <v>2787</v>
      </c>
      <c r="R45" s="2620"/>
    </row>
    <row r="46" spans="1:18" s="1390" customFormat="1" ht="17.25" customHeight="1">
      <c r="A46" s="1406"/>
      <c r="B46" s="1406"/>
      <c r="C46" s="1406"/>
      <c r="D46" s="1406"/>
      <c r="E46" s="1406"/>
      <c r="F46" s="1406"/>
      <c r="G46" s="1406"/>
      <c r="H46" s="1406"/>
      <c r="I46" s="1406"/>
      <c r="J46" s="1406"/>
      <c r="K46" s="1406"/>
      <c r="L46" s="1406"/>
      <c r="M46" s="1406"/>
      <c r="N46" s="1406"/>
      <c r="O46" s="1406"/>
      <c r="P46" s="1406"/>
      <c r="Q46" s="1406"/>
      <c r="R46" s="1406"/>
    </row>
    <row r="47" spans="1:18" s="1390" customFormat="1" ht="16.5" customHeight="1">
      <c r="A47" s="2722" t="s">
        <v>2970</v>
      </c>
      <c r="B47" s="2722"/>
      <c r="C47" s="2722"/>
      <c r="D47" s="2722"/>
      <c r="E47" s="2722"/>
      <c r="F47" s="2722"/>
      <c r="G47" s="2722"/>
      <c r="H47" s="2722"/>
      <c r="I47" s="2722"/>
      <c r="J47" s="2722"/>
      <c r="K47" s="2722"/>
      <c r="L47" s="2722"/>
      <c r="M47" s="2722"/>
      <c r="N47" s="2722"/>
      <c r="O47" s="2722"/>
      <c r="P47" s="2722"/>
      <c r="Q47" s="2722"/>
      <c r="R47" s="2722"/>
    </row>
    <row r="48" spans="1:18" s="1390" customFormat="1" ht="15" customHeight="1">
      <c r="J48" s="1410"/>
      <c r="K48" s="2723" t="s">
        <v>2971</v>
      </c>
      <c r="L48" s="2724"/>
      <c r="M48" s="2724"/>
      <c r="N48" s="2710"/>
      <c r="O48" s="1411" t="s">
        <v>2783</v>
      </c>
      <c r="P48" s="2730" t="str">
        <f>IFERROR((F41+O41+O42)/J45,"")</f>
        <v/>
      </c>
      <c r="Q48" s="2731"/>
      <c r="R48" s="2732"/>
    </row>
    <row r="49" spans="1:18" s="1390" customFormat="1" ht="15" customHeight="1">
      <c r="I49" s="1412"/>
      <c r="J49" s="1410"/>
      <c r="K49" s="2725"/>
      <c r="L49" s="2726"/>
      <c r="M49" s="2726"/>
      <c r="N49" s="2727"/>
      <c r="O49" s="1413"/>
      <c r="P49" s="2733"/>
      <c r="Q49" s="2734"/>
      <c r="R49" s="2735"/>
    </row>
    <row r="50" spans="1:18" s="1390" customFormat="1" ht="15" customHeight="1">
      <c r="A50" s="2736" t="s">
        <v>2972</v>
      </c>
      <c r="B50" s="2736"/>
      <c r="C50" s="2736"/>
      <c r="D50" s="2736"/>
      <c r="E50" s="2737"/>
      <c r="F50" s="1411" t="s">
        <v>2785</v>
      </c>
      <c r="G50" s="2730" t="str">
        <f>IFERROR((F41+O41+F42+O42+F44+O44)/J40,"")</f>
        <v/>
      </c>
      <c r="H50" s="2731"/>
      <c r="I50" s="2732"/>
      <c r="J50" s="1413"/>
      <c r="K50" s="2728"/>
      <c r="L50" s="2729"/>
      <c r="M50" s="2729"/>
      <c r="N50" s="2712"/>
      <c r="O50" s="1414"/>
      <c r="P50" s="1415" t="str">
        <f>IF(AND(P48&lt;&gt;"",P48&gt;=0.25),"☑","□")</f>
        <v>□</v>
      </c>
      <c r="Q50" s="2729" t="s">
        <v>2973</v>
      </c>
      <c r="R50" s="2712"/>
    </row>
    <row r="51" spans="1:18" s="1390" customFormat="1" ht="15" customHeight="1">
      <c r="A51" s="2736"/>
      <c r="B51" s="2736"/>
      <c r="C51" s="2736"/>
      <c r="D51" s="2736"/>
      <c r="E51" s="2736"/>
      <c r="F51" s="1416"/>
      <c r="G51" s="2733"/>
      <c r="H51" s="2734"/>
      <c r="I51" s="2735"/>
      <c r="J51" s="1244" t="s">
        <v>2974</v>
      </c>
      <c r="K51" s="2619" t="s">
        <v>2943</v>
      </c>
      <c r="L51" s="2619"/>
      <c r="M51" s="2619"/>
      <c r="N51" s="2619"/>
      <c r="O51" s="1417"/>
      <c r="P51" s="1417"/>
      <c r="Q51" s="1417"/>
      <c r="R51" s="1417"/>
    </row>
    <row r="52" spans="1:18" s="1390" customFormat="1" ht="15" customHeight="1">
      <c r="A52" s="2736"/>
      <c r="B52" s="2736"/>
      <c r="C52" s="2736"/>
      <c r="D52" s="2736"/>
      <c r="E52" s="2736"/>
      <c r="F52" s="1418"/>
      <c r="G52" s="1419" t="str">
        <f>IF(AND(G50&gt;=0.6,G50&lt;&gt;""),"☑","□")</f>
        <v>□</v>
      </c>
      <c r="H52" s="2740" t="s">
        <v>2975</v>
      </c>
      <c r="I52" s="2741"/>
      <c r="K52" s="2723" t="s">
        <v>2976</v>
      </c>
      <c r="L52" s="2724"/>
      <c r="M52" s="2724"/>
      <c r="N52" s="2710"/>
      <c r="O52" s="1420" t="s">
        <v>2977</v>
      </c>
      <c r="P52" s="2742" t="str">
        <f>IF(F41+O41+O42&gt;0,F41+O41+O42,"")</f>
        <v/>
      </c>
      <c r="Q52" s="2743"/>
      <c r="R52" s="2710" t="s">
        <v>2787</v>
      </c>
    </row>
    <row r="53" spans="1:18" s="1390" customFormat="1" ht="15" customHeight="1">
      <c r="A53" s="1244"/>
      <c r="B53" s="1244"/>
      <c r="C53" s="1244"/>
      <c r="D53" s="1244"/>
      <c r="E53" s="1244"/>
      <c r="F53" s="1244"/>
      <c r="G53" s="1244"/>
      <c r="H53" s="1244"/>
      <c r="I53" s="1244"/>
      <c r="K53" s="2725"/>
      <c r="L53" s="2726"/>
      <c r="M53" s="2726"/>
      <c r="N53" s="2727"/>
      <c r="O53" s="1421"/>
      <c r="P53" s="2744"/>
      <c r="Q53" s="2745"/>
      <c r="R53" s="2727"/>
    </row>
    <row r="54" spans="1:18" s="1390" customFormat="1" ht="15" customHeight="1">
      <c r="A54" s="1244"/>
      <c r="B54" s="1244"/>
      <c r="C54" s="1244"/>
      <c r="D54" s="1244"/>
      <c r="E54" s="1244"/>
      <c r="F54" s="1244"/>
      <c r="G54" s="1244"/>
      <c r="H54" s="1244"/>
      <c r="I54" s="1244"/>
      <c r="K54" s="2728"/>
      <c r="L54" s="2729"/>
      <c r="M54" s="2729"/>
      <c r="N54" s="2712"/>
      <c r="O54" s="1414"/>
      <c r="P54" s="1415" t="str">
        <f>IF(AND(P52&lt;&gt;"",P52&gt;=20),"☑","□")</f>
        <v>□</v>
      </c>
      <c r="Q54" s="2729" t="s">
        <v>6519</v>
      </c>
      <c r="R54" s="2712"/>
    </row>
    <row r="55" spans="1:18" s="1390" customFormat="1" ht="15" customHeight="1">
      <c r="A55" s="2746" t="s">
        <v>1328</v>
      </c>
      <c r="B55" s="2746"/>
      <c r="C55" s="2746"/>
      <c r="D55" s="2746"/>
      <c r="E55" s="2746"/>
      <c r="F55" s="2746"/>
      <c r="G55" s="2746"/>
      <c r="H55" s="2746"/>
      <c r="I55" s="2746"/>
      <c r="J55" s="2746"/>
      <c r="K55" s="2746"/>
      <c r="L55" s="2746"/>
      <c r="M55" s="2746"/>
      <c r="N55" s="2746"/>
      <c r="O55" s="2746"/>
      <c r="P55" s="2746"/>
      <c r="Q55" s="2746"/>
      <c r="R55" s="2746"/>
    </row>
    <row r="56" spans="1:18" s="1390" customFormat="1" ht="15" customHeight="1">
      <c r="A56" s="2738" t="s">
        <v>2780</v>
      </c>
      <c r="B56" s="2738"/>
      <c r="C56" s="2738"/>
      <c r="D56" s="2738"/>
      <c r="E56" s="2738"/>
      <c r="F56" s="2738"/>
      <c r="G56" s="2738"/>
      <c r="H56" s="2738"/>
      <c r="I56" s="2738"/>
      <c r="J56" s="2738"/>
      <c r="K56" s="2738"/>
      <c r="L56" s="2738"/>
      <c r="M56" s="2738"/>
      <c r="N56" s="2738"/>
      <c r="O56" s="2738"/>
      <c r="P56" s="2738"/>
      <c r="Q56" s="2738"/>
      <c r="R56" s="2738"/>
    </row>
    <row r="57" spans="1:18" s="1390" customFormat="1" ht="15" customHeight="1">
      <c r="A57" s="2738" t="s">
        <v>2779</v>
      </c>
      <c r="B57" s="2738"/>
      <c r="C57" s="2738"/>
      <c r="D57" s="2738"/>
      <c r="E57" s="2738"/>
      <c r="F57" s="2738"/>
      <c r="G57" s="2738"/>
      <c r="H57" s="2738"/>
      <c r="I57" s="2738"/>
      <c r="J57" s="2738"/>
      <c r="K57" s="2738"/>
      <c r="L57" s="2738"/>
      <c r="M57" s="2738"/>
      <c r="N57" s="2738"/>
      <c r="O57" s="2738"/>
      <c r="P57" s="2738"/>
      <c r="Q57" s="2738"/>
      <c r="R57" s="2738"/>
    </row>
    <row r="58" spans="1:18" ht="15.75" customHeight="1">
      <c r="A58" s="2738" t="s">
        <v>2978</v>
      </c>
      <c r="B58" s="2738"/>
      <c r="C58" s="2738"/>
      <c r="D58" s="2738"/>
      <c r="E58" s="2738"/>
      <c r="F58" s="2738"/>
      <c r="G58" s="2738"/>
      <c r="H58" s="2738"/>
      <c r="I58" s="2738"/>
      <c r="J58" s="2738"/>
      <c r="K58" s="2738"/>
      <c r="L58" s="2738"/>
      <c r="M58" s="2738"/>
      <c r="N58" s="2738"/>
      <c r="O58" s="2738"/>
      <c r="P58" s="2738"/>
      <c r="Q58" s="2738"/>
      <c r="R58" s="2738"/>
    </row>
    <row r="59" spans="1:18" ht="15.75" customHeight="1">
      <c r="A59" s="2738" t="s">
        <v>2979</v>
      </c>
      <c r="B59" s="2738"/>
      <c r="C59" s="2738"/>
      <c r="D59" s="2738"/>
      <c r="E59" s="2738"/>
      <c r="F59" s="2738"/>
      <c r="G59" s="2738"/>
      <c r="H59" s="2738"/>
      <c r="I59" s="2738"/>
      <c r="J59" s="2738"/>
      <c r="K59" s="2738"/>
      <c r="L59" s="2738"/>
      <c r="M59" s="2738"/>
      <c r="N59" s="2738"/>
      <c r="O59" s="2738"/>
      <c r="P59" s="2738"/>
      <c r="Q59" s="2738"/>
      <c r="R59" s="2738"/>
    </row>
    <row r="60" spans="1:18" ht="15.75" customHeight="1">
      <c r="A60" s="1422"/>
      <c r="B60" s="1422" t="s">
        <v>2980</v>
      </c>
      <c r="C60" s="1422"/>
      <c r="D60" s="1422"/>
      <c r="E60" s="1422"/>
      <c r="F60" s="1422"/>
      <c r="G60" s="1422"/>
      <c r="H60" s="1422"/>
      <c r="I60" s="1422"/>
      <c r="J60" s="1422"/>
      <c r="K60" s="1422"/>
      <c r="L60" s="1422"/>
      <c r="M60" s="1422"/>
      <c r="N60" s="1422"/>
      <c r="O60" s="1422"/>
      <c r="P60" s="1422"/>
      <c r="Q60" s="1422"/>
      <c r="R60" s="1422"/>
    </row>
    <row r="61" spans="1:18" ht="15.75" customHeight="1">
      <c r="A61" s="1422"/>
      <c r="B61" s="1422" t="s">
        <v>2981</v>
      </c>
      <c r="C61" s="1422"/>
      <c r="D61" s="1422"/>
      <c r="E61" s="1422"/>
      <c r="F61" s="1422"/>
      <c r="G61" s="1422"/>
      <c r="H61" s="1422"/>
      <c r="I61" s="1422"/>
      <c r="J61" s="1422"/>
      <c r="K61" s="1422"/>
      <c r="L61" s="1422"/>
      <c r="M61" s="1422"/>
      <c r="N61" s="1422"/>
      <c r="O61" s="1422"/>
      <c r="P61" s="1422"/>
      <c r="Q61" s="1422"/>
      <c r="R61" s="1422"/>
    </row>
    <row r="62" spans="1:18" ht="15.75" customHeight="1">
      <c r="A62" s="2738" t="s">
        <v>2982</v>
      </c>
      <c r="B62" s="2738"/>
      <c r="C62" s="2738"/>
      <c r="D62" s="2738"/>
      <c r="E62" s="2738"/>
      <c r="F62" s="2738"/>
      <c r="G62" s="2738"/>
      <c r="H62" s="2738"/>
      <c r="I62" s="2738"/>
      <c r="J62" s="2738"/>
      <c r="K62" s="2738"/>
      <c r="L62" s="2738"/>
      <c r="M62" s="2738"/>
      <c r="N62" s="2738"/>
      <c r="O62" s="2738"/>
      <c r="P62" s="2738"/>
      <c r="Q62" s="2738"/>
      <c r="R62" s="2738"/>
    </row>
    <row r="63" spans="1:18" ht="15.75" customHeight="1">
      <c r="A63" s="1422"/>
      <c r="B63" s="1422" t="s">
        <v>2983</v>
      </c>
      <c r="C63" s="1422"/>
      <c r="D63" s="1422"/>
      <c r="E63" s="1422"/>
      <c r="F63" s="1422"/>
      <c r="G63" s="1422"/>
      <c r="H63" s="1422"/>
      <c r="I63" s="1422"/>
      <c r="J63" s="1422"/>
      <c r="K63" s="1422"/>
      <c r="L63" s="1422"/>
      <c r="M63" s="1422"/>
      <c r="N63" s="1422"/>
      <c r="O63" s="1422"/>
      <c r="P63" s="1422"/>
      <c r="Q63" s="1422"/>
      <c r="R63" s="1422"/>
    </row>
    <row r="64" spans="1:18" ht="15.75" customHeight="1">
      <c r="A64" s="1422"/>
      <c r="B64" s="1422" t="s">
        <v>2984</v>
      </c>
      <c r="C64" s="1422"/>
      <c r="D64" s="1422"/>
      <c r="E64" s="1422"/>
      <c r="F64" s="1422"/>
      <c r="G64" s="1422"/>
      <c r="H64" s="1422"/>
      <c r="I64" s="1422"/>
      <c r="J64" s="1422"/>
      <c r="K64" s="1422"/>
      <c r="L64" s="1422"/>
      <c r="M64" s="1422"/>
      <c r="N64" s="1422"/>
      <c r="O64" s="1422"/>
      <c r="P64" s="1422"/>
      <c r="Q64" s="1422"/>
      <c r="R64" s="1422"/>
    </row>
    <row r="65" spans="1:18" ht="15.75" customHeight="1">
      <c r="A65" s="1422" t="s">
        <v>2985</v>
      </c>
      <c r="B65" s="1422"/>
      <c r="C65" s="1422"/>
      <c r="D65" s="1422"/>
      <c r="E65" s="1422"/>
      <c r="F65" s="1422"/>
      <c r="G65" s="1422"/>
      <c r="H65" s="1422"/>
      <c r="I65" s="1422"/>
      <c r="J65" s="1422"/>
      <c r="K65" s="1422"/>
      <c r="L65" s="1422"/>
      <c r="M65" s="1422"/>
      <c r="N65" s="1422"/>
      <c r="O65" s="1422"/>
      <c r="P65" s="1422"/>
      <c r="Q65" s="1422"/>
      <c r="R65" s="1422"/>
    </row>
    <row r="66" spans="1:18" ht="15.75" customHeight="1">
      <c r="A66" s="2739" t="s">
        <v>2986</v>
      </c>
      <c r="B66" s="2739"/>
      <c r="C66" s="2739"/>
      <c r="D66" s="2739"/>
      <c r="E66" s="2739"/>
      <c r="F66" s="2739"/>
      <c r="G66" s="2739"/>
      <c r="H66" s="2739"/>
      <c r="I66" s="2739"/>
      <c r="J66" s="2739"/>
      <c r="K66" s="2739"/>
      <c r="L66" s="2739"/>
      <c r="M66" s="2739"/>
      <c r="N66" s="2739"/>
      <c r="O66" s="2739"/>
      <c r="P66" s="2739"/>
      <c r="Q66" s="2739"/>
      <c r="R66" s="2739"/>
    </row>
    <row r="67" spans="1:18" ht="15.75" customHeight="1">
      <c r="A67" s="2738" t="s">
        <v>2987</v>
      </c>
      <c r="B67" s="2738"/>
      <c r="C67" s="2738"/>
      <c r="D67" s="2738"/>
      <c r="E67" s="2738"/>
      <c r="F67" s="2738"/>
      <c r="G67" s="2738"/>
      <c r="H67" s="2738"/>
      <c r="I67" s="2738"/>
      <c r="J67" s="2738"/>
      <c r="K67" s="2738"/>
      <c r="L67" s="2738"/>
      <c r="M67" s="2738"/>
      <c r="N67" s="2738"/>
      <c r="O67" s="2738"/>
      <c r="P67" s="2738"/>
      <c r="Q67" s="2738"/>
      <c r="R67" s="2738"/>
    </row>
    <row r="68" spans="1:18" ht="15.75" customHeight="1">
      <c r="A68" s="1423" t="s">
        <v>2988</v>
      </c>
      <c r="B68" s="1423"/>
      <c r="C68" s="1423"/>
      <c r="D68" s="1424"/>
      <c r="E68" s="1424"/>
      <c r="F68" s="1424"/>
      <c r="G68" s="1424"/>
      <c r="H68" s="1424"/>
      <c r="I68" s="1424"/>
      <c r="J68" s="1424"/>
      <c r="K68" s="1424"/>
      <c r="L68" s="1424"/>
      <c r="M68" s="1424"/>
      <c r="N68" s="1424"/>
      <c r="O68" s="1424"/>
      <c r="P68" s="1424"/>
      <c r="Q68" s="1424"/>
      <c r="R68" s="1424"/>
    </row>
    <row r="69" spans="1:18" ht="15.75" customHeight="1"/>
    <row r="70" spans="1:18" ht="15.75" customHeight="1"/>
    <row r="71" spans="1:18" ht="15.75" customHeight="1"/>
  </sheetData>
  <mergeCells count="103">
    <mergeCell ref="A67:R67"/>
    <mergeCell ref="A56:R56"/>
    <mergeCell ref="A57:R57"/>
    <mergeCell ref="A58:R58"/>
    <mergeCell ref="A59:R59"/>
    <mergeCell ref="A62:R62"/>
    <mergeCell ref="A66:R66"/>
    <mergeCell ref="H52:I52"/>
    <mergeCell ref="K52:N54"/>
    <mergeCell ref="P52:Q53"/>
    <mergeCell ref="R52:R53"/>
    <mergeCell ref="Q54:R54"/>
    <mergeCell ref="A55:R55"/>
    <mergeCell ref="A45:I45"/>
    <mergeCell ref="J45:P45"/>
    <mergeCell ref="Q45:R45"/>
    <mergeCell ref="A47:R47"/>
    <mergeCell ref="K48:N50"/>
    <mergeCell ref="P48:R49"/>
    <mergeCell ref="A50:E52"/>
    <mergeCell ref="G50:I51"/>
    <mergeCell ref="Q50:R50"/>
    <mergeCell ref="K51:N51"/>
    <mergeCell ref="A44:E44"/>
    <mergeCell ref="F44:G44"/>
    <mergeCell ref="H44:I44"/>
    <mergeCell ref="J44:N44"/>
    <mergeCell ref="O44:P44"/>
    <mergeCell ref="Q44:R44"/>
    <mergeCell ref="Q41:R41"/>
    <mergeCell ref="A42:E43"/>
    <mergeCell ref="F42:G43"/>
    <mergeCell ref="H42:I43"/>
    <mergeCell ref="O42:P42"/>
    <mergeCell ref="Q42:R42"/>
    <mergeCell ref="J43:N43"/>
    <mergeCell ref="O43:P43"/>
    <mergeCell ref="Q43:R43"/>
    <mergeCell ref="A38:R38"/>
    <mergeCell ref="A39:R39"/>
    <mergeCell ref="A40:I40"/>
    <mergeCell ref="J40:P40"/>
    <mergeCell ref="Q40:R40"/>
    <mergeCell ref="A41:E41"/>
    <mergeCell ref="F41:G41"/>
    <mergeCell ref="H41:I41"/>
    <mergeCell ref="J41:N41"/>
    <mergeCell ref="O41:P41"/>
    <mergeCell ref="A30:A36"/>
    <mergeCell ref="B30:L32"/>
    <mergeCell ref="M30:M32"/>
    <mergeCell ref="O30:P30"/>
    <mergeCell ref="Q30:R30"/>
    <mergeCell ref="N31:P31"/>
    <mergeCell ref="Q31:R31"/>
    <mergeCell ref="O32:P32"/>
    <mergeCell ref="Q32:R32"/>
    <mergeCell ref="B33:C36"/>
    <mergeCell ref="D33:J33"/>
    <mergeCell ref="M33:P33"/>
    <mergeCell ref="D34:J34"/>
    <mergeCell ref="M34:P34"/>
    <mergeCell ref="D35:J35"/>
    <mergeCell ref="M35:P35"/>
    <mergeCell ref="D36:J36"/>
    <mergeCell ref="A25:R25"/>
    <mergeCell ref="A26:L26"/>
    <mergeCell ref="M26:P26"/>
    <mergeCell ref="Q26:R26"/>
    <mergeCell ref="A27:L29"/>
    <mergeCell ref="M27:M29"/>
    <mergeCell ref="O27:P27"/>
    <mergeCell ref="Q27:R27"/>
    <mergeCell ref="N28:P28"/>
    <mergeCell ref="Q28:R28"/>
    <mergeCell ref="O29:P29"/>
    <mergeCell ref="Q29:R29"/>
    <mergeCell ref="A20:O20"/>
    <mergeCell ref="P20:Q20"/>
    <mergeCell ref="A21:O22"/>
    <mergeCell ref="P21:Q21"/>
    <mergeCell ref="Q22:R22"/>
    <mergeCell ref="A24:R24"/>
    <mergeCell ref="M15:N15"/>
    <mergeCell ref="P15:Q15"/>
    <mergeCell ref="A17:R17"/>
    <mergeCell ref="A18:R18"/>
    <mergeCell ref="A19:O19"/>
    <mergeCell ref="P19:Q19"/>
    <mergeCell ref="A7:R7"/>
    <mergeCell ref="A8:R8"/>
    <mergeCell ref="A10:L10"/>
    <mergeCell ref="M10:P10"/>
    <mergeCell ref="Q10:R10"/>
    <mergeCell ref="A11:L11"/>
    <mergeCell ref="N11:O11"/>
    <mergeCell ref="Q11:R11"/>
    <mergeCell ref="A1:R1"/>
    <mergeCell ref="L2:N2"/>
    <mergeCell ref="O2:R2"/>
    <mergeCell ref="L3:N3"/>
    <mergeCell ref="O3:R3"/>
    <mergeCell ref="L5:R5"/>
  </mergeCells>
  <phoneticPr fontId="1"/>
  <pageMargins left="0.7" right="0.7" top="0.75" bottom="0.75" header="0.3" footer="0.3"/>
  <pageSetup paperSize="9" scale="80" orientation="portrait" r:id="rId1"/>
  <rowBreaks count="1" manualBreakCount="1">
    <brk id="36" max="17" man="1"/>
  </rowBreaks>
  <colBreaks count="1" manualBreakCount="1">
    <brk id="1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3201" r:id="rId4" name="Check Box 1">
              <controlPr defaultSize="0" autoFill="0" autoLine="0" autoPict="0">
                <anchor moveWithCells="1">
                  <from>
                    <xdr:col>16</xdr:col>
                    <xdr:colOff>9525</xdr:colOff>
                    <xdr:row>27</xdr:row>
                    <xdr:rowOff>142875</xdr:rowOff>
                  </from>
                  <to>
                    <xdr:col>16</xdr:col>
                    <xdr:colOff>371475</xdr:colOff>
                    <xdr:row>29</xdr:row>
                    <xdr:rowOff>19050</xdr:rowOff>
                  </to>
                </anchor>
              </controlPr>
            </control>
          </mc:Choice>
        </mc:AlternateContent>
        <mc:AlternateContent xmlns:mc="http://schemas.openxmlformats.org/markup-compatibility/2006">
          <mc:Choice Requires="x14">
            <control shapeId="563202" r:id="rId5" name="Check Box 2">
              <controlPr defaultSize="0" autoFill="0" autoLine="0" autoPict="0">
                <anchor moveWithCells="1">
                  <from>
                    <xdr:col>16</xdr:col>
                    <xdr:colOff>9525</xdr:colOff>
                    <xdr:row>25</xdr:row>
                    <xdr:rowOff>142875</xdr:rowOff>
                  </from>
                  <to>
                    <xdr:col>16</xdr:col>
                    <xdr:colOff>371475</xdr:colOff>
                    <xdr:row>27</xdr:row>
                    <xdr:rowOff>19050</xdr:rowOff>
                  </to>
                </anchor>
              </controlPr>
            </control>
          </mc:Choice>
        </mc:AlternateContent>
        <mc:AlternateContent xmlns:mc="http://schemas.openxmlformats.org/markup-compatibility/2006">
          <mc:Choice Requires="x14">
            <control shapeId="563203" r:id="rId6" name="Check Box 3">
              <controlPr defaultSize="0" autoFill="0" autoLine="0" autoPict="0">
                <anchor moveWithCells="1">
                  <from>
                    <xdr:col>16</xdr:col>
                    <xdr:colOff>9525</xdr:colOff>
                    <xdr:row>28</xdr:row>
                    <xdr:rowOff>142875</xdr:rowOff>
                  </from>
                  <to>
                    <xdr:col>16</xdr:col>
                    <xdr:colOff>371475</xdr:colOff>
                    <xdr:row>30</xdr:row>
                    <xdr:rowOff>19050</xdr:rowOff>
                  </to>
                </anchor>
              </controlPr>
            </control>
          </mc:Choice>
        </mc:AlternateContent>
        <mc:AlternateContent xmlns:mc="http://schemas.openxmlformats.org/markup-compatibility/2006">
          <mc:Choice Requires="x14">
            <control shapeId="563204" r:id="rId7" name="Check Box 4">
              <controlPr defaultSize="0" autoFill="0" autoLine="0" autoPict="0">
                <anchor moveWithCells="1">
                  <from>
                    <xdr:col>16</xdr:col>
                    <xdr:colOff>9525</xdr:colOff>
                    <xdr:row>30</xdr:row>
                    <xdr:rowOff>142875</xdr:rowOff>
                  </from>
                  <to>
                    <xdr:col>16</xdr:col>
                    <xdr:colOff>371475</xdr:colOff>
                    <xdr:row>32</xdr:row>
                    <xdr:rowOff>19050</xdr:rowOff>
                  </to>
                </anchor>
              </controlPr>
            </control>
          </mc:Choice>
        </mc:AlternateContent>
        <mc:AlternateContent xmlns:mc="http://schemas.openxmlformats.org/markup-compatibility/2006">
          <mc:Choice Requires="x14">
            <control shapeId="563205" r:id="rId8" name="Check Box 5">
              <controlPr defaultSize="0" autoFill="0" autoLine="0" autoPict="0">
                <anchor moveWithCells="1">
                  <from>
                    <xdr:col>11</xdr:col>
                    <xdr:colOff>142875</xdr:colOff>
                    <xdr:row>14</xdr:row>
                    <xdr:rowOff>19050</xdr:rowOff>
                  </from>
                  <to>
                    <xdr:col>12</xdr:col>
                    <xdr:colOff>38100</xdr:colOff>
                    <xdr:row>14</xdr:row>
                    <xdr:rowOff>209550</xdr:rowOff>
                  </to>
                </anchor>
              </controlPr>
            </control>
          </mc:Choice>
        </mc:AlternateContent>
        <mc:AlternateContent xmlns:mc="http://schemas.openxmlformats.org/markup-compatibility/2006">
          <mc:Choice Requires="x14">
            <control shapeId="563206" r:id="rId9" name="Check Box 6">
              <controlPr defaultSize="0" autoFill="0" autoLine="0" autoPict="0">
                <anchor moveWithCells="1">
                  <from>
                    <xdr:col>14</xdr:col>
                    <xdr:colOff>104775</xdr:colOff>
                    <xdr:row>14</xdr:row>
                    <xdr:rowOff>19050</xdr:rowOff>
                  </from>
                  <to>
                    <xdr:col>15</xdr:col>
                    <xdr:colOff>0</xdr:colOff>
                    <xdr:row>14</xdr:row>
                    <xdr:rowOff>219075</xdr:rowOff>
                  </to>
                </anchor>
              </controlPr>
            </control>
          </mc:Choice>
        </mc:AlternateContent>
        <mc:AlternateContent xmlns:mc="http://schemas.openxmlformats.org/markup-compatibility/2006">
          <mc:Choice Requires="x14">
            <control shapeId="563207" r:id="rId10" name="Check Box 7">
              <controlPr defaultSize="0" autoFill="0" autoLine="0" autoPict="0">
                <anchor moveWithCells="1">
                  <from>
                    <xdr:col>15</xdr:col>
                    <xdr:colOff>333375</xdr:colOff>
                    <xdr:row>10</xdr:row>
                    <xdr:rowOff>28575</xdr:rowOff>
                  </from>
                  <to>
                    <xdr:col>16</xdr:col>
                    <xdr:colOff>228600</xdr:colOff>
                    <xdr:row>10</xdr:row>
                    <xdr:rowOff>561975</xdr:rowOff>
                  </to>
                </anchor>
              </controlPr>
            </control>
          </mc:Choice>
        </mc:AlternateContent>
        <mc:AlternateContent xmlns:mc="http://schemas.openxmlformats.org/markup-compatibility/2006">
          <mc:Choice Requires="x14">
            <control shapeId="563208" r:id="rId11" name="Check Box 8">
              <controlPr defaultSize="0" autoFill="0" autoLine="0" autoPict="0">
                <anchor moveWithCells="1">
                  <from>
                    <xdr:col>12</xdr:col>
                    <xdr:colOff>314325</xdr:colOff>
                    <xdr:row>10</xdr:row>
                    <xdr:rowOff>28575</xdr:rowOff>
                  </from>
                  <to>
                    <xdr:col>13</xdr:col>
                    <xdr:colOff>209550</xdr:colOff>
                    <xdr:row>10</xdr:row>
                    <xdr:rowOff>561975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Q23"/>
  <sheetViews>
    <sheetView workbookViewId="0">
      <selection activeCell="S11" sqref="S11"/>
    </sheetView>
  </sheetViews>
  <sheetFormatPr defaultRowHeight="18.75"/>
  <cols>
    <col min="2" max="2" width="5.75" customWidth="1"/>
    <col min="3" max="3" width="6.25" customWidth="1"/>
    <col min="5" max="5" width="27.625" bestFit="1" customWidth="1"/>
    <col min="6" max="6" width="4.5" style="605" customWidth="1"/>
    <col min="7" max="7" width="13" customWidth="1"/>
  </cols>
  <sheetData>
    <row r="1" spans="1:17">
      <c r="A1" s="600">
        <v>411737</v>
      </c>
      <c r="B1" t="s">
        <v>27</v>
      </c>
      <c r="C1" t="s">
        <v>3146</v>
      </c>
      <c r="D1" t="s">
        <v>3147</v>
      </c>
      <c r="E1" t="s">
        <v>2029</v>
      </c>
      <c r="F1" s="605" t="s">
        <v>3148</v>
      </c>
      <c r="G1" t="s">
        <v>3438</v>
      </c>
      <c r="H1" t="s">
        <v>23</v>
      </c>
      <c r="I1" t="s">
        <v>23</v>
      </c>
      <c r="J1" t="s">
        <v>3439</v>
      </c>
      <c r="K1" t="s">
        <v>3440</v>
      </c>
      <c r="L1" t="s">
        <v>3441</v>
      </c>
      <c r="M1" t="s">
        <v>3442</v>
      </c>
      <c r="N1" t="s">
        <v>3443</v>
      </c>
      <c r="O1" t="s">
        <v>2030</v>
      </c>
      <c r="P1" t="s">
        <v>50</v>
      </c>
      <c r="Q1" t="s">
        <v>3444</v>
      </c>
    </row>
    <row r="2" spans="1:17">
      <c r="A2" s="600">
        <v>411737</v>
      </c>
      <c r="B2" t="s">
        <v>27</v>
      </c>
      <c r="C2" t="s">
        <v>3146</v>
      </c>
      <c r="D2" t="s">
        <v>3147</v>
      </c>
      <c r="E2" t="s">
        <v>2029</v>
      </c>
      <c r="F2" s="605" t="s">
        <v>3148</v>
      </c>
      <c r="G2" t="s">
        <v>3438</v>
      </c>
      <c r="H2" t="s">
        <v>23</v>
      </c>
      <c r="I2" t="s">
        <v>23</v>
      </c>
      <c r="J2" t="s">
        <v>3439</v>
      </c>
      <c r="K2" t="s">
        <v>3440</v>
      </c>
      <c r="L2" t="s">
        <v>3441</v>
      </c>
      <c r="M2" t="s">
        <v>3442</v>
      </c>
      <c r="N2" t="s">
        <v>3443</v>
      </c>
      <c r="O2" t="s">
        <v>2030</v>
      </c>
      <c r="P2" t="s">
        <v>50</v>
      </c>
      <c r="Q2" t="s">
        <v>3444</v>
      </c>
    </row>
    <row r="3" spans="1:17">
      <c r="A3" s="600">
        <v>411737</v>
      </c>
      <c r="B3" t="s">
        <v>27</v>
      </c>
      <c r="C3" t="s">
        <v>3146</v>
      </c>
      <c r="D3" t="s">
        <v>3147</v>
      </c>
      <c r="E3" t="s">
        <v>2029</v>
      </c>
      <c r="F3" s="605" t="s">
        <v>3148</v>
      </c>
      <c r="G3" t="s">
        <v>3438</v>
      </c>
      <c r="H3" t="s">
        <v>23</v>
      </c>
      <c r="I3" t="s">
        <v>23</v>
      </c>
      <c r="J3" t="s">
        <v>3439</v>
      </c>
      <c r="K3" t="s">
        <v>3440</v>
      </c>
      <c r="L3" t="s">
        <v>3441</v>
      </c>
      <c r="M3" t="s">
        <v>3442</v>
      </c>
      <c r="N3" t="s">
        <v>3443</v>
      </c>
      <c r="O3" t="s">
        <v>2030</v>
      </c>
      <c r="P3" t="s">
        <v>50</v>
      </c>
      <c r="Q3" t="s">
        <v>3444</v>
      </c>
    </row>
    <row r="4" spans="1:17">
      <c r="A4" s="600">
        <v>411737</v>
      </c>
      <c r="B4" t="s">
        <v>27</v>
      </c>
      <c r="C4" t="s">
        <v>3146</v>
      </c>
      <c r="D4" t="s">
        <v>3147</v>
      </c>
      <c r="E4" t="s">
        <v>2029</v>
      </c>
      <c r="F4" s="605" t="s">
        <v>3148</v>
      </c>
      <c r="G4" t="s">
        <v>3438</v>
      </c>
      <c r="H4" t="s">
        <v>23</v>
      </c>
      <c r="I4" t="s">
        <v>23</v>
      </c>
      <c r="J4" t="s">
        <v>3439</v>
      </c>
      <c r="K4" t="s">
        <v>3440</v>
      </c>
      <c r="L4" t="s">
        <v>3441</v>
      </c>
      <c r="M4" t="s">
        <v>3442</v>
      </c>
      <c r="N4" t="s">
        <v>3443</v>
      </c>
      <c r="O4" t="s">
        <v>2030</v>
      </c>
      <c r="P4" t="s">
        <v>50</v>
      </c>
      <c r="Q4" t="s">
        <v>3444</v>
      </c>
    </row>
    <row r="5" spans="1:17">
      <c r="A5" s="600">
        <v>411737</v>
      </c>
      <c r="B5" t="s">
        <v>27</v>
      </c>
      <c r="C5" t="s">
        <v>3146</v>
      </c>
      <c r="D5" t="s">
        <v>3147</v>
      </c>
      <c r="E5" t="s">
        <v>2029</v>
      </c>
      <c r="F5" s="605" t="s">
        <v>3148</v>
      </c>
      <c r="G5" t="s">
        <v>3438</v>
      </c>
      <c r="H5" t="s">
        <v>23</v>
      </c>
      <c r="I5" t="s">
        <v>23</v>
      </c>
      <c r="J5" t="s">
        <v>3439</v>
      </c>
      <c r="K5" t="s">
        <v>3440</v>
      </c>
      <c r="L5" t="s">
        <v>3441</v>
      </c>
      <c r="M5" t="s">
        <v>3442</v>
      </c>
      <c r="N5" t="s">
        <v>3443</v>
      </c>
      <c r="O5" t="s">
        <v>2030</v>
      </c>
      <c r="P5" t="s">
        <v>50</v>
      </c>
      <c r="Q5" t="s">
        <v>3444</v>
      </c>
    </row>
    <row r="6" spans="1:17">
      <c r="A6" s="600">
        <v>411737</v>
      </c>
      <c r="B6" t="s">
        <v>27</v>
      </c>
      <c r="C6" t="s">
        <v>3146</v>
      </c>
      <c r="D6" t="s">
        <v>3147</v>
      </c>
      <c r="E6" t="s">
        <v>2029</v>
      </c>
      <c r="F6" s="605" t="s">
        <v>3148</v>
      </c>
      <c r="G6" t="s">
        <v>3438</v>
      </c>
      <c r="H6" t="s">
        <v>23</v>
      </c>
      <c r="I6" t="s">
        <v>23</v>
      </c>
      <c r="J6" t="s">
        <v>3439</v>
      </c>
      <c r="K6" t="s">
        <v>3440</v>
      </c>
      <c r="L6" t="s">
        <v>3441</v>
      </c>
      <c r="M6" t="s">
        <v>3442</v>
      </c>
      <c r="N6" t="s">
        <v>3443</v>
      </c>
      <c r="O6" t="s">
        <v>2030</v>
      </c>
      <c r="P6" t="s">
        <v>50</v>
      </c>
      <c r="Q6" t="s">
        <v>3444</v>
      </c>
    </row>
    <row r="7" spans="1:17">
      <c r="A7" s="600">
        <v>810664</v>
      </c>
      <c r="B7" t="s">
        <v>22</v>
      </c>
      <c r="C7" t="s">
        <v>3146</v>
      </c>
      <c r="D7" t="s">
        <v>3147</v>
      </c>
      <c r="E7" t="s">
        <v>2029</v>
      </c>
      <c r="F7" s="605" t="s">
        <v>3148</v>
      </c>
      <c r="G7" t="s">
        <v>3445</v>
      </c>
      <c r="H7" t="s">
        <v>23</v>
      </c>
      <c r="I7" t="s">
        <v>23</v>
      </c>
      <c r="J7" t="s">
        <v>3446</v>
      </c>
      <c r="K7" t="s">
        <v>3447</v>
      </c>
      <c r="L7" t="s">
        <v>3448</v>
      </c>
      <c r="M7" t="s">
        <v>3449</v>
      </c>
      <c r="N7" t="s">
        <v>3450</v>
      </c>
      <c r="O7" t="s">
        <v>2030</v>
      </c>
      <c r="P7" t="s">
        <v>46</v>
      </c>
      <c r="Q7" t="s">
        <v>3444</v>
      </c>
    </row>
    <row r="8" spans="1:17">
      <c r="A8" s="600">
        <v>810664</v>
      </c>
      <c r="B8" t="s">
        <v>22</v>
      </c>
      <c r="C8" t="s">
        <v>3146</v>
      </c>
      <c r="D8" t="s">
        <v>3147</v>
      </c>
      <c r="E8" t="s">
        <v>2029</v>
      </c>
      <c r="F8" s="605" t="s">
        <v>3148</v>
      </c>
      <c r="G8" t="s">
        <v>3445</v>
      </c>
      <c r="H8" t="s">
        <v>23</v>
      </c>
      <c r="I8" t="s">
        <v>23</v>
      </c>
      <c r="J8" t="s">
        <v>3446</v>
      </c>
      <c r="K8" t="s">
        <v>3447</v>
      </c>
      <c r="L8" t="s">
        <v>3448</v>
      </c>
      <c r="M8" t="s">
        <v>3449</v>
      </c>
      <c r="N8" t="s">
        <v>3450</v>
      </c>
      <c r="O8" t="s">
        <v>2030</v>
      </c>
      <c r="P8" t="s">
        <v>46</v>
      </c>
      <c r="Q8" t="s">
        <v>3444</v>
      </c>
    </row>
    <row r="9" spans="1:17">
      <c r="A9" s="600">
        <v>810664</v>
      </c>
      <c r="B9" t="s">
        <v>22</v>
      </c>
      <c r="C9" t="s">
        <v>3146</v>
      </c>
      <c r="D9" t="s">
        <v>3147</v>
      </c>
      <c r="E9" t="s">
        <v>2029</v>
      </c>
      <c r="F9" s="605" t="s">
        <v>3148</v>
      </c>
      <c r="G9" t="s">
        <v>3445</v>
      </c>
      <c r="H9" t="s">
        <v>23</v>
      </c>
      <c r="I9" t="s">
        <v>23</v>
      </c>
      <c r="J9" t="s">
        <v>3446</v>
      </c>
      <c r="K9" t="s">
        <v>3447</v>
      </c>
      <c r="L9" t="s">
        <v>3448</v>
      </c>
      <c r="M9" t="s">
        <v>3449</v>
      </c>
      <c r="N9" t="s">
        <v>3450</v>
      </c>
      <c r="O9" t="s">
        <v>2030</v>
      </c>
      <c r="P9" t="s">
        <v>46</v>
      </c>
      <c r="Q9" t="s">
        <v>3444</v>
      </c>
    </row>
    <row r="10" spans="1:17">
      <c r="A10" s="600">
        <v>810664</v>
      </c>
      <c r="B10" t="s">
        <v>22</v>
      </c>
      <c r="C10" t="s">
        <v>3146</v>
      </c>
      <c r="D10" t="s">
        <v>3147</v>
      </c>
      <c r="E10" t="s">
        <v>2029</v>
      </c>
      <c r="F10" s="605" t="s">
        <v>3148</v>
      </c>
      <c r="G10" t="s">
        <v>3445</v>
      </c>
      <c r="H10" t="s">
        <v>23</v>
      </c>
      <c r="I10" t="s">
        <v>23</v>
      </c>
      <c r="J10" t="s">
        <v>3446</v>
      </c>
      <c r="K10" t="s">
        <v>3447</v>
      </c>
      <c r="L10" t="s">
        <v>3448</v>
      </c>
      <c r="M10" t="s">
        <v>3449</v>
      </c>
      <c r="N10" t="s">
        <v>3450</v>
      </c>
      <c r="O10" t="s">
        <v>2030</v>
      </c>
      <c r="P10" t="s">
        <v>46</v>
      </c>
      <c r="Q10" t="s">
        <v>3444</v>
      </c>
    </row>
    <row r="11" spans="1:17">
      <c r="A11" s="600">
        <v>810664</v>
      </c>
      <c r="B11" t="s">
        <v>22</v>
      </c>
      <c r="C11" t="s">
        <v>3146</v>
      </c>
      <c r="D11" t="s">
        <v>3147</v>
      </c>
      <c r="E11" t="s">
        <v>2029</v>
      </c>
      <c r="F11" s="605" t="s">
        <v>3148</v>
      </c>
      <c r="G11" t="s">
        <v>3445</v>
      </c>
      <c r="H11" t="s">
        <v>23</v>
      </c>
      <c r="I11" t="s">
        <v>23</v>
      </c>
      <c r="J11" t="s">
        <v>3446</v>
      </c>
      <c r="K11" t="s">
        <v>3447</v>
      </c>
      <c r="L11" t="s">
        <v>3448</v>
      </c>
      <c r="M11" t="s">
        <v>3449</v>
      </c>
      <c r="N11" t="s">
        <v>3450</v>
      </c>
      <c r="O11" t="s">
        <v>2030</v>
      </c>
      <c r="P11" t="s">
        <v>46</v>
      </c>
      <c r="Q11" t="s">
        <v>3444</v>
      </c>
    </row>
    <row r="12" spans="1:17">
      <c r="A12">
        <v>810664</v>
      </c>
      <c r="B12" t="s">
        <v>22</v>
      </c>
      <c r="C12" t="s">
        <v>3146</v>
      </c>
      <c r="D12" t="s">
        <v>3147</v>
      </c>
      <c r="E12" t="s">
        <v>2029</v>
      </c>
      <c r="F12" s="605" t="s">
        <v>3148</v>
      </c>
      <c r="G12" t="s">
        <v>3445</v>
      </c>
      <c r="H12" t="s">
        <v>23</v>
      </c>
      <c r="I12" t="s">
        <v>23</v>
      </c>
      <c r="J12" t="s">
        <v>3446</v>
      </c>
      <c r="K12" t="s">
        <v>3447</v>
      </c>
      <c r="L12" t="s">
        <v>3448</v>
      </c>
      <c r="M12" t="s">
        <v>3449</v>
      </c>
      <c r="N12" t="s">
        <v>3450</v>
      </c>
      <c r="O12" t="s">
        <v>2030</v>
      </c>
      <c r="P12" t="s">
        <v>46</v>
      </c>
      <c r="Q12" t="s">
        <v>3444</v>
      </c>
    </row>
    <row r="13" spans="1:17">
      <c r="A13">
        <v>810664</v>
      </c>
      <c r="B13" t="s">
        <v>22</v>
      </c>
      <c r="C13" t="s">
        <v>3146</v>
      </c>
      <c r="D13" t="s">
        <v>3147</v>
      </c>
      <c r="E13" t="s">
        <v>2029</v>
      </c>
      <c r="F13" s="605" t="s">
        <v>3148</v>
      </c>
      <c r="G13" t="s">
        <v>3445</v>
      </c>
      <c r="H13" t="s">
        <v>23</v>
      </c>
      <c r="I13" t="s">
        <v>23</v>
      </c>
      <c r="J13" t="s">
        <v>3446</v>
      </c>
      <c r="K13" t="s">
        <v>3447</v>
      </c>
      <c r="L13" t="s">
        <v>3448</v>
      </c>
      <c r="M13" t="s">
        <v>3449</v>
      </c>
      <c r="N13" t="s">
        <v>3450</v>
      </c>
      <c r="O13" t="s">
        <v>2030</v>
      </c>
      <c r="P13" t="s">
        <v>46</v>
      </c>
      <c r="Q13" t="s">
        <v>3444</v>
      </c>
    </row>
    <row r="14" spans="1:17">
      <c r="A14">
        <v>810664</v>
      </c>
      <c r="B14" t="s">
        <v>22</v>
      </c>
      <c r="C14" t="s">
        <v>3146</v>
      </c>
      <c r="D14" t="s">
        <v>3147</v>
      </c>
      <c r="E14" t="s">
        <v>2029</v>
      </c>
      <c r="F14" s="605" t="s">
        <v>3148</v>
      </c>
      <c r="G14" t="s">
        <v>3445</v>
      </c>
      <c r="H14" t="s">
        <v>23</v>
      </c>
      <c r="I14" t="s">
        <v>23</v>
      </c>
      <c r="J14" t="s">
        <v>3446</v>
      </c>
      <c r="K14" t="s">
        <v>3447</v>
      </c>
      <c r="L14" t="s">
        <v>3448</v>
      </c>
      <c r="M14" t="s">
        <v>3449</v>
      </c>
      <c r="N14" t="s">
        <v>3450</v>
      </c>
      <c r="O14" t="s">
        <v>2030</v>
      </c>
      <c r="P14" t="s">
        <v>46</v>
      </c>
      <c r="Q14" t="s">
        <v>3444</v>
      </c>
    </row>
    <row r="15" spans="1:17">
      <c r="A15">
        <v>810664</v>
      </c>
      <c r="B15" t="s">
        <v>22</v>
      </c>
      <c r="C15" t="s">
        <v>3146</v>
      </c>
      <c r="D15" t="s">
        <v>3147</v>
      </c>
      <c r="E15" t="s">
        <v>2029</v>
      </c>
      <c r="F15" s="605" t="s">
        <v>3148</v>
      </c>
      <c r="G15" t="s">
        <v>3445</v>
      </c>
      <c r="H15" t="s">
        <v>23</v>
      </c>
      <c r="I15" t="s">
        <v>23</v>
      </c>
      <c r="J15" t="s">
        <v>3446</v>
      </c>
      <c r="K15" t="s">
        <v>3447</v>
      </c>
      <c r="L15" t="s">
        <v>3448</v>
      </c>
      <c r="M15" t="s">
        <v>3449</v>
      </c>
      <c r="N15" t="s">
        <v>3450</v>
      </c>
      <c r="O15" t="s">
        <v>2030</v>
      </c>
      <c r="P15" t="s">
        <v>46</v>
      </c>
      <c r="Q15" t="s">
        <v>3444</v>
      </c>
    </row>
    <row r="16" spans="1:17">
      <c r="A16">
        <v>810664</v>
      </c>
      <c r="B16" t="s">
        <v>22</v>
      </c>
      <c r="C16" t="s">
        <v>3146</v>
      </c>
      <c r="D16" t="s">
        <v>3147</v>
      </c>
      <c r="E16" t="s">
        <v>2029</v>
      </c>
      <c r="F16" s="605" t="s">
        <v>3148</v>
      </c>
      <c r="G16" t="s">
        <v>3445</v>
      </c>
      <c r="H16" t="s">
        <v>23</v>
      </c>
      <c r="I16" t="s">
        <v>23</v>
      </c>
      <c r="J16" t="s">
        <v>3446</v>
      </c>
      <c r="K16" t="s">
        <v>3447</v>
      </c>
      <c r="L16" t="s">
        <v>3448</v>
      </c>
      <c r="M16" t="s">
        <v>3449</v>
      </c>
      <c r="N16" t="s">
        <v>3450</v>
      </c>
      <c r="O16" t="s">
        <v>2030</v>
      </c>
      <c r="P16" t="s">
        <v>46</v>
      </c>
      <c r="Q16" t="s">
        <v>3444</v>
      </c>
    </row>
    <row r="17" spans="1:17">
      <c r="A17">
        <v>810664</v>
      </c>
      <c r="B17" t="s">
        <v>22</v>
      </c>
      <c r="C17" t="s">
        <v>3146</v>
      </c>
      <c r="D17" t="s">
        <v>3147</v>
      </c>
      <c r="E17" t="s">
        <v>2029</v>
      </c>
      <c r="F17" s="605" t="s">
        <v>3148</v>
      </c>
      <c r="G17" t="s">
        <v>3445</v>
      </c>
      <c r="H17" t="s">
        <v>23</v>
      </c>
      <c r="I17" t="s">
        <v>23</v>
      </c>
      <c r="J17" t="s">
        <v>3446</v>
      </c>
      <c r="K17" t="s">
        <v>3447</v>
      </c>
      <c r="L17" t="s">
        <v>3448</v>
      </c>
      <c r="M17" t="s">
        <v>3449</v>
      </c>
      <c r="N17" t="s">
        <v>3450</v>
      </c>
      <c r="O17" t="s">
        <v>2030</v>
      </c>
      <c r="P17" t="s">
        <v>46</v>
      </c>
      <c r="Q17" t="s">
        <v>3444</v>
      </c>
    </row>
    <row r="18" spans="1:17">
      <c r="A18">
        <v>3011062</v>
      </c>
      <c r="B18" t="s">
        <v>29</v>
      </c>
      <c r="C18" t="s">
        <v>3146</v>
      </c>
      <c r="D18" t="s">
        <v>3147</v>
      </c>
      <c r="E18" t="s">
        <v>2029</v>
      </c>
      <c r="F18" s="605" t="s">
        <v>3148</v>
      </c>
      <c r="G18" t="s">
        <v>3451</v>
      </c>
      <c r="H18" t="s">
        <v>3452</v>
      </c>
      <c r="I18" t="s">
        <v>23</v>
      </c>
      <c r="J18" t="s">
        <v>3453</v>
      </c>
      <c r="K18" t="s">
        <v>3454</v>
      </c>
      <c r="L18" t="s">
        <v>3455</v>
      </c>
      <c r="M18" t="s">
        <v>3456</v>
      </c>
      <c r="N18" t="s">
        <v>3457</v>
      </c>
      <c r="O18" t="s">
        <v>2030</v>
      </c>
      <c r="P18" t="s">
        <v>44</v>
      </c>
      <c r="Q18" t="s">
        <v>2111</v>
      </c>
    </row>
    <row r="19" spans="1:17">
      <c r="A19">
        <v>3011062</v>
      </c>
      <c r="B19" t="s">
        <v>29</v>
      </c>
      <c r="C19" t="s">
        <v>3146</v>
      </c>
      <c r="D19" t="s">
        <v>3147</v>
      </c>
      <c r="E19" t="s">
        <v>2029</v>
      </c>
      <c r="F19" s="605" t="s">
        <v>3148</v>
      </c>
      <c r="G19" t="s">
        <v>3451</v>
      </c>
      <c r="H19" t="s">
        <v>3452</v>
      </c>
      <c r="I19" t="s">
        <v>23</v>
      </c>
      <c r="J19" t="s">
        <v>3453</v>
      </c>
      <c r="K19" t="s">
        <v>3454</v>
      </c>
      <c r="L19" t="s">
        <v>3455</v>
      </c>
      <c r="M19" t="s">
        <v>3456</v>
      </c>
      <c r="N19" t="s">
        <v>3457</v>
      </c>
      <c r="O19" t="s">
        <v>2030</v>
      </c>
      <c r="P19" t="s">
        <v>44</v>
      </c>
      <c r="Q19" t="s">
        <v>2111</v>
      </c>
    </row>
    <row r="20" spans="1:17">
      <c r="A20">
        <v>3011062</v>
      </c>
      <c r="B20" t="s">
        <v>29</v>
      </c>
      <c r="C20" t="s">
        <v>3146</v>
      </c>
      <c r="D20" t="s">
        <v>3147</v>
      </c>
      <c r="E20" t="s">
        <v>2029</v>
      </c>
      <c r="F20" s="605" t="s">
        <v>3148</v>
      </c>
      <c r="G20" t="s">
        <v>3451</v>
      </c>
      <c r="H20" t="s">
        <v>3452</v>
      </c>
      <c r="I20" t="s">
        <v>23</v>
      </c>
      <c r="J20" t="s">
        <v>3453</v>
      </c>
      <c r="K20" t="s">
        <v>3454</v>
      </c>
      <c r="L20" t="s">
        <v>3455</v>
      </c>
      <c r="M20" t="s">
        <v>3456</v>
      </c>
      <c r="N20" t="s">
        <v>3457</v>
      </c>
      <c r="O20" t="s">
        <v>2030</v>
      </c>
      <c r="P20" t="s">
        <v>44</v>
      </c>
      <c r="Q20" t="s">
        <v>2111</v>
      </c>
    </row>
    <row r="21" spans="1:17">
      <c r="A21">
        <v>3011062</v>
      </c>
      <c r="B21" t="s">
        <v>29</v>
      </c>
      <c r="C21" t="s">
        <v>3146</v>
      </c>
      <c r="D21" t="s">
        <v>3147</v>
      </c>
      <c r="E21" t="s">
        <v>2029</v>
      </c>
      <c r="F21" s="605" t="s">
        <v>3148</v>
      </c>
      <c r="G21" t="s">
        <v>3451</v>
      </c>
      <c r="H21" t="s">
        <v>3452</v>
      </c>
      <c r="I21" t="s">
        <v>23</v>
      </c>
      <c r="J21" t="s">
        <v>3453</v>
      </c>
      <c r="K21" t="s">
        <v>3454</v>
      </c>
      <c r="L21" t="s">
        <v>3455</v>
      </c>
      <c r="M21" t="s">
        <v>3456</v>
      </c>
      <c r="N21" t="s">
        <v>3457</v>
      </c>
      <c r="O21" t="s">
        <v>2030</v>
      </c>
      <c r="P21" t="s">
        <v>44</v>
      </c>
      <c r="Q21" t="s">
        <v>2111</v>
      </c>
    </row>
    <row r="22" spans="1:17">
      <c r="A22">
        <v>3011062</v>
      </c>
      <c r="B22" t="s">
        <v>29</v>
      </c>
      <c r="C22" t="s">
        <v>3146</v>
      </c>
      <c r="D22" t="s">
        <v>3147</v>
      </c>
      <c r="E22" t="s">
        <v>2029</v>
      </c>
      <c r="F22" s="605" t="s">
        <v>3148</v>
      </c>
      <c r="G22" t="s">
        <v>3451</v>
      </c>
      <c r="H22" t="s">
        <v>3452</v>
      </c>
      <c r="I22" t="s">
        <v>23</v>
      </c>
      <c r="J22" t="s">
        <v>3453</v>
      </c>
      <c r="K22" t="s">
        <v>3454</v>
      </c>
      <c r="L22" t="s">
        <v>3455</v>
      </c>
      <c r="M22" t="s">
        <v>3456</v>
      </c>
      <c r="N22" t="s">
        <v>3457</v>
      </c>
      <c r="O22" t="s">
        <v>2030</v>
      </c>
      <c r="P22" t="s">
        <v>44</v>
      </c>
      <c r="Q22" t="s">
        <v>2111</v>
      </c>
    </row>
    <row r="23" spans="1:17">
      <c r="A23">
        <v>3011062</v>
      </c>
      <c r="B23" t="s">
        <v>29</v>
      </c>
      <c r="C23" t="s">
        <v>3146</v>
      </c>
      <c r="D23" t="s">
        <v>3147</v>
      </c>
      <c r="E23" t="s">
        <v>2029</v>
      </c>
      <c r="F23" s="605" t="s">
        <v>3148</v>
      </c>
      <c r="G23" t="s">
        <v>3451</v>
      </c>
      <c r="H23" t="s">
        <v>3452</v>
      </c>
      <c r="I23" t="s">
        <v>23</v>
      </c>
      <c r="J23" t="s">
        <v>3453</v>
      </c>
      <c r="K23" t="s">
        <v>3454</v>
      </c>
      <c r="L23" t="s">
        <v>3455</v>
      </c>
      <c r="M23" t="s">
        <v>3456</v>
      </c>
      <c r="N23" t="s">
        <v>3457</v>
      </c>
      <c r="O23" t="s">
        <v>2030</v>
      </c>
      <c r="P23" t="s">
        <v>44</v>
      </c>
      <c r="Q23" t="s">
        <v>2111</v>
      </c>
    </row>
  </sheetData>
  <sortState xmlns:xlrd2="http://schemas.microsoft.com/office/spreadsheetml/2017/richdata2" ref="A1:R4">
    <sortCondition ref="A1:A4"/>
  </sortState>
  <phoneticPr fontId="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AD898-03E2-430A-BACB-01919655E8ED}">
  <sheetPr>
    <tabColor rgb="FF00B0F0"/>
  </sheetPr>
  <dimension ref="A1:J36"/>
  <sheetViews>
    <sheetView zoomScaleNormal="100" workbookViewId="0">
      <selection activeCell="O12" sqref="O12"/>
    </sheetView>
  </sheetViews>
  <sheetFormatPr defaultRowHeight="18.75"/>
  <sheetData>
    <row r="1" spans="1:10" s="1384" customFormat="1" ht="14.25">
      <c r="A1" s="2624" t="s">
        <v>2989</v>
      </c>
      <c r="B1" s="2624"/>
      <c r="C1" s="2624"/>
      <c r="D1" s="2624"/>
      <c r="E1" s="2624"/>
      <c r="F1" s="2624"/>
      <c r="G1" s="2624"/>
      <c r="H1" s="2624"/>
      <c r="I1" s="2624"/>
      <c r="J1" s="2624"/>
    </row>
    <row r="2" spans="1:10" s="1384" customFormat="1" ht="18.75" customHeight="1">
      <c r="A2" s="1425"/>
      <c r="B2" s="2747" t="s">
        <v>2056</v>
      </c>
      <c r="C2" s="2747"/>
      <c r="D2" s="2747"/>
      <c r="E2" s="2747"/>
      <c r="F2" s="2747"/>
      <c r="G2" s="2748"/>
      <c r="H2" s="2748"/>
      <c r="I2" s="2748"/>
      <c r="J2" s="2748"/>
    </row>
    <row r="3" spans="1:10" s="1384" customFormat="1" ht="18.75" customHeight="1">
      <c r="A3" s="1425"/>
      <c r="B3" s="2747" t="s">
        <v>2990</v>
      </c>
      <c r="C3" s="2747"/>
      <c r="D3" s="2747"/>
      <c r="E3" s="2747"/>
      <c r="F3" s="2747"/>
      <c r="G3" s="2748" t="s">
        <v>2991</v>
      </c>
      <c r="H3" s="2748"/>
      <c r="I3" s="2748"/>
      <c r="J3" s="2748"/>
    </row>
    <row r="4" spans="1:10" s="1384" customFormat="1" ht="18.75" customHeight="1">
      <c r="A4" s="1425"/>
      <c r="B4" s="2747" t="s">
        <v>2992</v>
      </c>
      <c r="C4" s="2747"/>
      <c r="D4" s="2747"/>
      <c r="E4" s="2747"/>
      <c r="F4" s="2747"/>
      <c r="G4" s="2748"/>
      <c r="H4" s="2748"/>
      <c r="I4" s="2748"/>
      <c r="J4" s="2748"/>
    </row>
    <row r="5" spans="1:10" s="1384" customFormat="1" ht="13.5" customHeight="1">
      <c r="A5" s="2614" t="s">
        <v>2502</v>
      </c>
      <c r="B5" s="2614"/>
      <c r="C5" s="2614"/>
      <c r="D5" s="2614"/>
      <c r="E5" s="2614"/>
      <c r="F5" s="2614"/>
      <c r="G5" s="2614"/>
      <c r="H5" s="2614"/>
      <c r="I5" s="2614"/>
      <c r="J5" s="2614"/>
    </row>
    <row r="6" spans="1:10" s="1384" customFormat="1" ht="24.75" customHeight="1" thickBot="1">
      <c r="A6" s="1426"/>
      <c r="B6" s="1426"/>
      <c r="C6" s="1426"/>
      <c r="D6" s="1426"/>
      <c r="E6" s="2752" t="s">
        <v>3016</v>
      </c>
      <c r="F6" s="2752"/>
      <c r="G6" s="2753"/>
      <c r="H6" s="2753"/>
      <c r="I6" s="2753"/>
      <c r="J6" s="1426"/>
    </row>
    <row r="7" spans="1:10" s="1384" customFormat="1" ht="24.75" customHeight="1" thickBot="1">
      <c r="A7" s="1426"/>
      <c r="B7" s="1426"/>
      <c r="C7" s="1426"/>
      <c r="D7" s="1426"/>
      <c r="E7" s="2752" t="s">
        <v>2809</v>
      </c>
      <c r="F7" s="2752"/>
      <c r="G7" s="2754"/>
      <c r="H7" s="2754"/>
      <c r="I7" s="2754"/>
      <c r="J7" s="1426"/>
    </row>
    <row r="8" spans="1:10" s="1384" customFormat="1" ht="13.5" customHeight="1">
      <c r="A8" s="1426"/>
      <c r="B8" s="1426"/>
      <c r="C8" s="1426"/>
      <c r="D8" s="1426"/>
      <c r="E8" s="2755" t="s">
        <v>484</v>
      </c>
      <c r="F8" s="2755"/>
      <c r="G8" s="2756"/>
      <c r="H8" s="2756"/>
      <c r="I8" s="2756"/>
      <c r="J8" s="1426"/>
    </row>
    <row r="9" spans="1:10" s="1384" customFormat="1" ht="24.75" customHeight="1" thickBot="1">
      <c r="E9" s="2752" t="s">
        <v>3017</v>
      </c>
      <c r="F9" s="2752"/>
      <c r="G9" s="2757"/>
      <c r="H9" s="2757"/>
      <c r="I9" s="2757"/>
      <c r="J9" s="2757"/>
    </row>
    <row r="10" spans="1:10" s="1390" customFormat="1" ht="14.25">
      <c r="A10" s="1393" t="s">
        <v>2801</v>
      </c>
      <c r="B10" s="1392"/>
      <c r="C10" s="1392"/>
      <c r="D10" s="1392"/>
    </row>
    <row r="11" spans="1:10" s="1390" customFormat="1" ht="14.25">
      <c r="A11" s="1393" t="s">
        <v>2800</v>
      </c>
      <c r="B11" s="1392"/>
      <c r="C11" s="1392"/>
      <c r="D11" s="1392"/>
      <c r="F11" s="1427"/>
      <c r="G11" s="1394" t="s">
        <v>2799</v>
      </c>
      <c r="H11" s="1427"/>
      <c r="I11" s="1394" t="s">
        <v>2798</v>
      </c>
      <c r="J11" s="1244"/>
    </row>
    <row r="12" spans="1:10" s="1390" customFormat="1" ht="14.25">
      <c r="A12" s="1392"/>
      <c r="B12" s="1392"/>
      <c r="C12" s="1392"/>
      <c r="D12" s="1392"/>
    </row>
    <row r="13" spans="1:10" s="1390" customFormat="1" ht="67.5" customHeight="1">
      <c r="A13" s="2758"/>
      <c r="B13" s="2640"/>
      <c r="C13" s="2749" t="s">
        <v>1332</v>
      </c>
      <c r="D13" s="2749"/>
      <c r="E13" s="2749"/>
      <c r="F13" s="2749"/>
      <c r="G13" s="2749" t="s">
        <v>2993</v>
      </c>
      <c r="H13" s="2749"/>
      <c r="I13" s="2749"/>
      <c r="J13" s="2749"/>
    </row>
    <row r="14" spans="1:10" s="1390" customFormat="1" ht="45" customHeight="1">
      <c r="A14" s="2749" t="s">
        <v>2994</v>
      </c>
      <c r="B14" s="2749"/>
      <c r="C14" s="2750"/>
      <c r="D14" s="2751"/>
      <c r="E14" s="2751"/>
      <c r="F14" s="1428" t="s">
        <v>2995</v>
      </c>
      <c r="G14" s="2750"/>
      <c r="H14" s="2751"/>
      <c r="I14" s="2751"/>
      <c r="J14" s="1428" t="s">
        <v>2995</v>
      </c>
    </row>
    <row r="15" spans="1:10" s="1390" customFormat="1" ht="45" customHeight="1">
      <c r="A15" s="2760" t="s">
        <v>2996</v>
      </c>
      <c r="B15" s="2761"/>
      <c r="C15" s="2761"/>
      <c r="D15" s="2761"/>
      <c r="E15" s="2761"/>
      <c r="F15" s="2761"/>
      <c r="G15" s="2762" t="str">
        <f>IFERROR(ROUNDDOWN(C14/(C14+G14),2),"")</f>
        <v/>
      </c>
      <c r="H15" s="2762"/>
      <c r="I15" s="1417"/>
      <c r="J15" s="1429"/>
    </row>
    <row r="16" spans="1:10" s="1390" customFormat="1" ht="45" customHeight="1">
      <c r="A16" s="2720" t="s">
        <v>2997</v>
      </c>
      <c r="B16" s="2721"/>
      <c r="C16" s="2721"/>
      <c r="D16" s="2721"/>
      <c r="E16" s="2721"/>
      <c r="F16" s="2721"/>
      <c r="G16" s="2721"/>
      <c r="H16" s="2721"/>
      <c r="I16" s="2721"/>
      <c r="J16" s="2763"/>
    </row>
    <row r="17" spans="1:10" s="1390" customFormat="1" ht="45" customHeight="1">
      <c r="A17" s="2749" t="s">
        <v>2998</v>
      </c>
      <c r="B17" s="2749"/>
      <c r="C17" s="2632"/>
      <c r="D17" s="2764"/>
      <c r="E17" s="2764"/>
      <c r="F17" s="2764"/>
      <c r="G17" s="2764"/>
      <c r="H17" s="2764"/>
      <c r="I17" s="2765" t="s">
        <v>2805</v>
      </c>
      <c r="J17" s="2695"/>
    </row>
    <row r="18" spans="1:10" s="1390" customFormat="1" ht="45" customHeight="1">
      <c r="A18" s="2766" t="s">
        <v>2999</v>
      </c>
      <c r="B18" s="2767"/>
      <c r="C18" s="2767"/>
      <c r="D18" s="2767"/>
      <c r="E18" s="2767"/>
      <c r="F18" s="2767"/>
      <c r="G18" s="2767"/>
      <c r="H18" s="2767"/>
      <c r="I18" s="2767"/>
      <c r="J18" s="2768"/>
    </row>
    <row r="19" spans="1:10" s="1390" customFormat="1" ht="45" customHeight="1">
      <c r="A19" s="2769"/>
      <c r="B19" s="2770"/>
      <c r="C19" s="2770"/>
      <c r="D19" s="2770"/>
      <c r="E19" s="2770"/>
      <c r="F19" s="2770"/>
      <c r="G19" s="2770"/>
      <c r="H19" s="2771"/>
      <c r="I19" s="2765" t="s">
        <v>2805</v>
      </c>
      <c r="J19" s="2695"/>
    </row>
    <row r="20" spans="1:10" s="1390" customFormat="1" ht="45" customHeight="1">
      <c r="A20" s="2760" t="s">
        <v>3000</v>
      </c>
      <c r="B20" s="2761"/>
      <c r="C20" s="2761"/>
      <c r="D20" s="2761"/>
      <c r="E20" s="2761"/>
      <c r="F20" s="2761"/>
      <c r="G20" s="2762" t="str">
        <f>IFERROR(ROUNDDOWN(A19/C17,2),"")</f>
        <v/>
      </c>
      <c r="H20" s="2762"/>
      <c r="I20" s="1417"/>
      <c r="J20" s="1429"/>
    </row>
    <row r="21" spans="1:10" s="1384" customFormat="1" ht="61.5" customHeight="1">
      <c r="A21" s="1431" t="s">
        <v>3001</v>
      </c>
      <c r="B21" s="2759" t="s">
        <v>3002</v>
      </c>
      <c r="C21" s="2759"/>
      <c r="D21" s="2759"/>
      <c r="E21" s="2759"/>
      <c r="F21" s="2759"/>
      <c r="G21" s="2759"/>
      <c r="H21" s="2759"/>
      <c r="I21" s="2759"/>
      <c r="J21" s="2759"/>
    </row>
    <row r="22" spans="1:10" s="1384" customFormat="1" ht="15.75" customHeight="1">
      <c r="A22" s="2774" t="s">
        <v>1328</v>
      </c>
      <c r="B22" s="2774"/>
      <c r="C22" s="2774"/>
      <c r="D22" s="2774"/>
      <c r="E22" s="2774"/>
      <c r="F22" s="2774"/>
      <c r="G22" s="2774"/>
      <c r="H22" s="2774"/>
      <c r="I22" s="2774"/>
      <c r="J22" s="2774"/>
    </row>
    <row r="23" spans="1:10" s="1384" customFormat="1" ht="12.75" customHeight="1">
      <c r="A23" s="2773" t="s">
        <v>3003</v>
      </c>
      <c r="B23" s="2773"/>
      <c r="C23" s="2773"/>
      <c r="D23" s="2773"/>
      <c r="E23" s="2773"/>
      <c r="F23" s="2773"/>
      <c r="G23" s="2773"/>
      <c r="H23" s="2773"/>
      <c r="I23" s="2773"/>
      <c r="J23" s="2773"/>
    </row>
    <row r="24" spans="1:10" s="1384" customFormat="1" ht="12.75" customHeight="1">
      <c r="A24" s="2773" t="s">
        <v>3004</v>
      </c>
      <c r="B24" s="2773"/>
      <c r="C24" s="2773"/>
      <c r="D24" s="2773"/>
      <c r="E24" s="2773"/>
      <c r="F24" s="2773"/>
      <c r="G24" s="2773"/>
      <c r="H24" s="2773"/>
      <c r="I24" s="2773"/>
      <c r="J24" s="2773"/>
    </row>
    <row r="25" spans="1:10" s="1384" customFormat="1" ht="12.75" customHeight="1">
      <c r="A25" s="1432" t="s">
        <v>3005</v>
      </c>
      <c r="B25" s="1433"/>
      <c r="C25" s="1433"/>
      <c r="D25" s="1433"/>
      <c r="E25" s="1433"/>
      <c r="F25" s="1433"/>
      <c r="G25" s="1433"/>
      <c r="H25" s="1433"/>
      <c r="I25" s="1433"/>
      <c r="J25" s="1433"/>
    </row>
    <row r="26" spans="1:10" s="1384" customFormat="1" ht="12.75" customHeight="1">
      <c r="A26" s="2773" t="s">
        <v>3006</v>
      </c>
      <c r="B26" s="2773"/>
      <c r="C26" s="2773"/>
      <c r="D26" s="2773"/>
      <c r="E26" s="2773"/>
      <c r="F26" s="2773"/>
      <c r="G26" s="2773"/>
      <c r="H26" s="2773"/>
      <c r="I26" s="2773"/>
      <c r="J26" s="2773"/>
    </row>
    <row r="27" spans="1:10" s="1384" customFormat="1" ht="12.75" customHeight="1">
      <c r="A27" s="1433"/>
      <c r="B27" s="1434" t="s">
        <v>3007</v>
      </c>
      <c r="C27" s="1433"/>
      <c r="D27" s="1433"/>
      <c r="E27" s="1433"/>
      <c r="F27" s="1433"/>
      <c r="G27" s="1433"/>
      <c r="H27" s="1433"/>
      <c r="I27" s="1433"/>
      <c r="J27" s="1433"/>
    </row>
    <row r="28" spans="1:10" s="1384" customFormat="1" ht="12.75" customHeight="1">
      <c r="A28" s="2773" t="s">
        <v>3008</v>
      </c>
      <c r="B28" s="2773"/>
      <c r="C28" s="2773"/>
      <c r="D28" s="2773"/>
      <c r="E28" s="2773"/>
      <c r="F28" s="2773"/>
      <c r="G28" s="2773"/>
      <c r="H28" s="2773"/>
      <c r="I28" s="2773"/>
      <c r="J28" s="2773"/>
    </row>
    <row r="29" spans="1:10" s="1384" customFormat="1" ht="21" customHeight="1">
      <c r="A29" s="1433"/>
      <c r="B29" s="1435" t="s">
        <v>3009</v>
      </c>
      <c r="C29" s="2772" t="s">
        <v>3010</v>
      </c>
      <c r="D29" s="2772"/>
      <c r="E29" s="2772"/>
      <c r="F29" s="2772"/>
      <c r="G29" s="2772"/>
      <c r="H29" s="2772"/>
      <c r="I29" s="2772"/>
      <c r="J29" s="2772"/>
    </row>
    <row r="30" spans="1:10" s="1384" customFormat="1" ht="12.75" customHeight="1">
      <c r="A30" s="1433"/>
      <c r="B30" s="1433"/>
      <c r="C30" s="1433" t="s">
        <v>3011</v>
      </c>
      <c r="D30" s="1436"/>
      <c r="E30" s="1433"/>
      <c r="F30" s="1433"/>
      <c r="G30" s="1433"/>
      <c r="H30" s="1433"/>
      <c r="I30" s="1433"/>
      <c r="J30" s="1433"/>
    </row>
    <row r="31" spans="1:10" s="1384" customFormat="1" ht="19.899999999999999" customHeight="1">
      <c r="A31" s="1433"/>
      <c r="B31" s="1435" t="s">
        <v>3012</v>
      </c>
      <c r="C31" s="2772" t="s">
        <v>3013</v>
      </c>
      <c r="D31" s="2772"/>
      <c r="E31" s="2772"/>
      <c r="F31" s="2772"/>
      <c r="G31" s="2772"/>
      <c r="H31" s="2772"/>
      <c r="I31" s="2772"/>
      <c r="J31" s="2772"/>
    </row>
    <row r="32" spans="1:10" s="1384" customFormat="1" ht="12.75" customHeight="1">
      <c r="A32" s="1433"/>
      <c r="B32" s="1433"/>
      <c r="C32" s="1433" t="s">
        <v>3014</v>
      </c>
      <c r="D32" s="1433"/>
      <c r="E32" s="1433"/>
      <c r="F32" s="1433"/>
      <c r="G32" s="1433"/>
      <c r="H32" s="1433"/>
      <c r="I32" s="1433"/>
      <c r="J32" s="1433"/>
    </row>
    <row r="33" spans="1:10" s="1384" customFormat="1" ht="12.75" customHeight="1">
      <c r="A33" s="2773" t="s">
        <v>3015</v>
      </c>
      <c r="B33" s="2773"/>
      <c r="C33" s="2773"/>
      <c r="D33" s="2773"/>
      <c r="E33" s="2773"/>
      <c r="F33" s="2773"/>
      <c r="G33" s="2773"/>
      <c r="H33" s="2773"/>
      <c r="I33" s="2773"/>
      <c r="J33" s="2773"/>
    </row>
    <row r="34" spans="1:10" s="1384" customFormat="1" ht="12.75" customHeight="1">
      <c r="A34" s="2773" t="s">
        <v>2773</v>
      </c>
      <c r="B34" s="2773"/>
      <c r="C34" s="2773"/>
      <c r="D34" s="2773"/>
      <c r="E34" s="2773"/>
      <c r="F34" s="2773"/>
      <c r="G34" s="2773"/>
      <c r="H34" s="2773"/>
      <c r="I34" s="2773"/>
      <c r="J34" s="2773"/>
    </row>
    <row r="35" spans="1:10" s="1384" customFormat="1" ht="12.75" customHeight="1">
      <c r="A35" s="1436" t="s">
        <v>2772</v>
      </c>
      <c r="B35" s="1436"/>
      <c r="C35" s="1436"/>
      <c r="D35" s="1436"/>
      <c r="E35" s="1436"/>
      <c r="F35" s="1436"/>
      <c r="G35" s="1436"/>
      <c r="H35" s="1436"/>
      <c r="I35" s="1436"/>
      <c r="J35" s="1436"/>
    </row>
    <row r="36" spans="1:10" s="1384" customFormat="1" ht="12.75" customHeight="1">
      <c r="A36" s="1437" t="s">
        <v>2771</v>
      </c>
      <c r="B36" s="1436"/>
      <c r="C36" s="1436"/>
      <c r="D36" s="1436"/>
      <c r="E36" s="1436"/>
      <c r="F36" s="1436"/>
      <c r="G36" s="1436"/>
      <c r="H36" s="1436"/>
      <c r="I36" s="1436"/>
      <c r="J36" s="1436"/>
    </row>
  </sheetData>
  <mergeCells count="42">
    <mergeCell ref="C31:J31"/>
    <mergeCell ref="A33:J33"/>
    <mergeCell ref="A34:J34"/>
    <mergeCell ref="A22:J22"/>
    <mergeCell ref="A23:J23"/>
    <mergeCell ref="A24:J24"/>
    <mergeCell ref="A26:J26"/>
    <mergeCell ref="A28:J28"/>
    <mergeCell ref="C29:J29"/>
    <mergeCell ref="B21:J21"/>
    <mergeCell ref="A15:F15"/>
    <mergeCell ref="G15:H15"/>
    <mergeCell ref="A16:J16"/>
    <mergeCell ref="A17:B17"/>
    <mergeCell ref="C17:H17"/>
    <mergeCell ref="I17:J17"/>
    <mergeCell ref="A18:J18"/>
    <mergeCell ref="A19:H19"/>
    <mergeCell ref="I19:J19"/>
    <mergeCell ref="A20:F20"/>
    <mergeCell ref="G20:H20"/>
    <mergeCell ref="A14:B14"/>
    <mergeCell ref="C14:E14"/>
    <mergeCell ref="G14:I14"/>
    <mergeCell ref="A5:J5"/>
    <mergeCell ref="E6:F6"/>
    <mergeCell ref="G6:I6"/>
    <mergeCell ref="E7:F7"/>
    <mergeCell ref="G7:I7"/>
    <mergeCell ref="E8:I8"/>
    <mergeCell ref="E9:F9"/>
    <mergeCell ref="G9:J9"/>
    <mergeCell ref="A13:B13"/>
    <mergeCell ref="C13:F13"/>
    <mergeCell ref="G13:J13"/>
    <mergeCell ref="B4:F4"/>
    <mergeCell ref="G4:J4"/>
    <mergeCell ref="A1:J1"/>
    <mergeCell ref="B2:F2"/>
    <mergeCell ref="G2:J2"/>
    <mergeCell ref="B3:F3"/>
    <mergeCell ref="G3:J3"/>
  </mergeCells>
  <phoneticPr fontId="1"/>
  <pageMargins left="0.7" right="0.7" top="0.75" bottom="0.75" header="0.3" footer="0.3"/>
  <pageSetup paperSize="9" scale="82" orientation="portrait" r:id="rId1"/>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5249" r:id="rId4" name="Check Box 1">
              <controlPr defaultSize="0" autoFill="0" autoLine="0" autoPict="0">
                <anchor moveWithCells="1">
                  <from>
                    <xdr:col>5</xdr:col>
                    <xdr:colOff>371475</xdr:colOff>
                    <xdr:row>10</xdr:row>
                    <xdr:rowOff>0</xdr:rowOff>
                  </from>
                  <to>
                    <xdr:col>5</xdr:col>
                    <xdr:colOff>647700</xdr:colOff>
                    <xdr:row>11</xdr:row>
                    <xdr:rowOff>9525</xdr:rowOff>
                  </to>
                </anchor>
              </controlPr>
            </control>
          </mc:Choice>
        </mc:AlternateContent>
        <mc:AlternateContent xmlns:mc="http://schemas.openxmlformats.org/markup-compatibility/2006">
          <mc:Choice Requires="x14">
            <control shapeId="565250" r:id="rId5" name="Check Box 2">
              <controlPr defaultSize="0" autoFill="0" autoLine="0" autoPict="0">
                <anchor moveWithCells="1">
                  <from>
                    <xdr:col>7</xdr:col>
                    <xdr:colOff>323850</xdr:colOff>
                    <xdr:row>10</xdr:row>
                    <xdr:rowOff>0</xdr:rowOff>
                  </from>
                  <to>
                    <xdr:col>7</xdr:col>
                    <xdr:colOff>600075</xdr:colOff>
                    <xdr:row>11</xdr:row>
                    <xdr:rowOff>9525</xdr:rowOff>
                  </to>
                </anchor>
              </controlPr>
            </control>
          </mc:Choice>
        </mc:AlternateContent>
        <mc:AlternateContent xmlns:mc="http://schemas.openxmlformats.org/markup-compatibility/2006">
          <mc:Choice Requires="x14">
            <control shapeId="565251" r:id="rId6" name="Check Box 3">
              <controlPr defaultSize="0" autoFill="0" autoLine="0" autoPict="0">
                <anchor moveWithCells="1">
                  <from>
                    <xdr:col>0</xdr:col>
                    <xdr:colOff>342900</xdr:colOff>
                    <xdr:row>1</xdr:row>
                    <xdr:rowOff>28575</xdr:rowOff>
                  </from>
                  <to>
                    <xdr:col>0</xdr:col>
                    <xdr:colOff>619125</xdr:colOff>
                    <xdr:row>1</xdr:row>
                    <xdr:rowOff>219075</xdr:rowOff>
                  </to>
                </anchor>
              </controlPr>
            </control>
          </mc:Choice>
        </mc:AlternateContent>
        <mc:AlternateContent xmlns:mc="http://schemas.openxmlformats.org/markup-compatibility/2006">
          <mc:Choice Requires="x14">
            <control shapeId="565252" r:id="rId7" name="Check Box 4">
              <controlPr defaultSize="0" autoFill="0" autoLine="0" autoPict="0">
                <anchor moveWithCells="1">
                  <from>
                    <xdr:col>0</xdr:col>
                    <xdr:colOff>342900</xdr:colOff>
                    <xdr:row>2</xdr:row>
                    <xdr:rowOff>9525</xdr:rowOff>
                  </from>
                  <to>
                    <xdr:col>0</xdr:col>
                    <xdr:colOff>619125</xdr:colOff>
                    <xdr:row>2</xdr:row>
                    <xdr:rowOff>200025</xdr:rowOff>
                  </to>
                </anchor>
              </controlPr>
            </control>
          </mc:Choice>
        </mc:AlternateContent>
        <mc:AlternateContent xmlns:mc="http://schemas.openxmlformats.org/markup-compatibility/2006">
          <mc:Choice Requires="x14">
            <control shapeId="565253" r:id="rId8" name="Check Box 5">
              <controlPr defaultSize="0" autoFill="0" autoLine="0" autoPict="0">
                <anchor moveWithCells="1">
                  <from>
                    <xdr:col>0</xdr:col>
                    <xdr:colOff>342900</xdr:colOff>
                    <xdr:row>3</xdr:row>
                    <xdr:rowOff>0</xdr:rowOff>
                  </from>
                  <to>
                    <xdr:col>0</xdr:col>
                    <xdr:colOff>619125</xdr:colOff>
                    <xdr:row>3</xdr:row>
                    <xdr:rowOff>190500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C3F7-1177-4533-8F4A-6FFF4C25FE79}">
  <sheetPr>
    <tabColor rgb="FF00B0F0"/>
    <pageSetUpPr fitToPage="1"/>
  </sheetPr>
  <dimension ref="A1:G32"/>
  <sheetViews>
    <sheetView showGridLines="0" zoomScaleNormal="100" zoomScaleSheetLayoutView="100" workbookViewId="0">
      <selection activeCell="A4" sqref="A4"/>
    </sheetView>
  </sheetViews>
  <sheetFormatPr defaultColWidth="9" defaultRowHeight="18.75"/>
  <cols>
    <col min="1" max="1" width="27.625" style="1438" customWidth="1"/>
    <col min="2" max="2" width="9.5" style="1438" customWidth="1"/>
    <col min="3" max="3" width="24" style="1438" customWidth="1"/>
    <col min="4" max="4" width="10.625" style="1438" customWidth="1"/>
    <col min="5" max="5" width="8.125" style="1438" customWidth="1"/>
    <col min="6" max="6" width="10.625" style="1438" customWidth="1"/>
    <col min="7" max="7" width="8.125" style="1438" customWidth="1"/>
    <col min="8" max="16384" width="9" style="1438"/>
  </cols>
  <sheetData>
    <row r="1" spans="1:7">
      <c r="A1" s="2775" t="s">
        <v>1333</v>
      </c>
      <c r="B1" s="2775"/>
      <c r="C1" s="2775"/>
      <c r="D1" s="2775"/>
      <c r="E1" s="2775"/>
      <c r="F1" s="2775"/>
      <c r="G1" s="2775"/>
    </row>
    <row r="2" spans="1:7" ht="18.75" customHeight="1">
      <c r="A2" s="2776" t="s">
        <v>1334</v>
      </c>
      <c r="B2" s="2776"/>
      <c r="C2" s="2776"/>
      <c r="D2" s="2776"/>
      <c r="E2" s="2776"/>
      <c r="F2" s="2776"/>
      <c r="G2" s="2776"/>
    </row>
    <row r="3" spans="1:7">
      <c r="A3" s="2777" t="s">
        <v>2502</v>
      </c>
      <c r="B3" s="2777"/>
      <c r="C3" s="2777"/>
      <c r="D3" s="2777"/>
      <c r="E3" s="2777"/>
      <c r="F3" s="2777"/>
      <c r="G3" s="2777"/>
    </row>
    <row r="4" spans="1:7" ht="24.95" customHeight="1" thickBot="1">
      <c r="C4" s="1439" t="s">
        <v>521</v>
      </c>
      <c r="D4" s="1439"/>
      <c r="E4" s="1439"/>
      <c r="F4" s="1439"/>
    </row>
    <row r="5" spans="1:7" ht="24.95" customHeight="1" thickBot="1">
      <c r="C5" s="1440" t="s">
        <v>483</v>
      </c>
      <c r="D5" s="1440"/>
      <c r="E5" s="1440"/>
      <c r="F5" s="1440"/>
    </row>
    <row r="6" spans="1:7" ht="24.95" customHeight="1">
      <c r="C6" s="2778" t="s">
        <v>484</v>
      </c>
      <c r="D6" s="2779"/>
      <c r="E6" s="2779"/>
      <c r="F6" s="2779"/>
    </row>
    <row r="7" spans="1:7" ht="24.95" customHeight="1" thickBot="1">
      <c r="C7" s="1439" t="s">
        <v>524</v>
      </c>
      <c r="D7" s="1439"/>
      <c r="E7" s="1439"/>
      <c r="F7" s="1439"/>
    </row>
    <row r="8" spans="1:7">
      <c r="A8" s="1441"/>
      <c r="B8" s="1441"/>
    </row>
    <row r="9" spans="1:7" ht="60.75" customHeight="1">
      <c r="A9" s="1442"/>
      <c r="B9" s="2780" t="s">
        <v>1335</v>
      </c>
      <c r="C9" s="2781"/>
      <c r="D9" s="2782" t="s">
        <v>1336</v>
      </c>
      <c r="E9" s="2782"/>
      <c r="F9" s="2783" t="s">
        <v>1337</v>
      </c>
      <c r="G9" s="2783"/>
    </row>
    <row r="10" spans="1:7" ht="30" customHeight="1">
      <c r="A10" s="1443"/>
      <c r="B10" s="2784"/>
      <c r="C10" s="2784"/>
      <c r="D10" s="1444"/>
      <c r="E10" s="1445" t="s">
        <v>1338</v>
      </c>
      <c r="F10" s="1444"/>
      <c r="G10" s="1446" t="s">
        <v>1339</v>
      </c>
    </row>
    <row r="11" spans="1:7" ht="30" customHeight="1">
      <c r="A11" s="1443" t="s">
        <v>1340</v>
      </c>
      <c r="B11" s="2784"/>
      <c r="C11" s="2784"/>
      <c r="D11" s="1447"/>
      <c r="E11" s="1448" t="s">
        <v>1338</v>
      </c>
      <c r="F11" s="1447"/>
      <c r="G11" s="1449" t="s">
        <v>1339</v>
      </c>
    </row>
    <row r="12" spans="1:7" ht="30" customHeight="1">
      <c r="A12" s="1450"/>
      <c r="B12" s="2784"/>
      <c r="C12" s="2784"/>
      <c r="D12" s="1447"/>
      <c r="E12" s="1448" t="s">
        <v>1338</v>
      </c>
      <c r="F12" s="1447"/>
      <c r="G12" s="1449" t="s">
        <v>1339</v>
      </c>
    </row>
    <row r="13" spans="1:7" ht="30" customHeight="1">
      <c r="A13" s="2785" t="s">
        <v>3018</v>
      </c>
      <c r="B13" s="2784"/>
      <c r="C13" s="2784"/>
      <c r="D13" s="1447"/>
      <c r="E13" s="1448" t="s">
        <v>1338</v>
      </c>
      <c r="F13" s="1447"/>
      <c r="G13" s="1449" t="s">
        <v>1339</v>
      </c>
    </row>
    <row r="14" spans="1:7" ht="30" customHeight="1">
      <c r="A14" s="2786"/>
      <c r="B14" s="2784"/>
      <c r="C14" s="2784"/>
      <c r="D14" s="1447"/>
      <c r="E14" s="1448" t="s">
        <v>1338</v>
      </c>
      <c r="F14" s="1447"/>
      <c r="G14" s="1449" t="s">
        <v>1339</v>
      </c>
    </row>
    <row r="15" spans="1:7" ht="30" customHeight="1">
      <c r="A15" s="1450"/>
      <c r="B15" s="2784"/>
      <c r="C15" s="2784"/>
      <c r="D15" s="1451"/>
      <c r="E15" s="1452" t="s">
        <v>1338</v>
      </c>
      <c r="F15" s="1451"/>
      <c r="G15" s="1453" t="s">
        <v>1339</v>
      </c>
    </row>
    <row r="16" spans="1:7" ht="30" customHeight="1">
      <c r="A16" s="1450"/>
      <c r="B16" s="2781" t="s">
        <v>2336</v>
      </c>
      <c r="C16" s="2787"/>
      <c r="D16" s="2788" t="s">
        <v>3019</v>
      </c>
      <c r="E16" s="2789"/>
      <c r="F16" s="1454"/>
      <c r="G16" s="1455" t="s">
        <v>1339</v>
      </c>
    </row>
    <row r="17" spans="1:7" ht="30" customHeight="1">
      <c r="A17" s="2790" t="s">
        <v>1341</v>
      </c>
      <c r="B17" s="2792" t="s">
        <v>3020</v>
      </c>
      <c r="C17" s="2793"/>
      <c r="D17" s="2793"/>
      <c r="E17" s="2793"/>
      <c r="F17" s="2793"/>
      <c r="G17" s="2794"/>
    </row>
    <row r="18" spans="1:7" ht="20.100000000000001" customHeight="1">
      <c r="A18" s="2791"/>
      <c r="B18" s="2795" t="s">
        <v>1342</v>
      </c>
      <c r="C18" s="2796"/>
      <c r="D18" s="2796"/>
      <c r="E18" s="2796"/>
      <c r="F18" s="2796"/>
      <c r="G18" s="2797"/>
    </row>
    <row r="19" spans="1:7" ht="20.100000000000001" customHeight="1">
      <c r="A19" s="2791"/>
      <c r="B19" s="2798" t="s">
        <v>1343</v>
      </c>
      <c r="C19" s="2799"/>
      <c r="D19" s="2799"/>
      <c r="E19" s="2799"/>
      <c r="F19" s="2799"/>
      <c r="G19" s="2800"/>
    </row>
    <row r="20" spans="1:7" ht="32.25" customHeight="1">
      <c r="A20" s="1456"/>
      <c r="B20" s="2801" t="s">
        <v>1344</v>
      </c>
      <c r="C20" s="2802"/>
      <c r="D20" s="2802"/>
      <c r="E20" s="2802"/>
      <c r="F20" s="1457" t="s">
        <v>1345</v>
      </c>
      <c r="G20" s="1458" t="s">
        <v>1346</v>
      </c>
    </row>
    <row r="21" spans="1:7" ht="32.25" customHeight="1">
      <c r="A21" s="2790" t="s">
        <v>1347</v>
      </c>
      <c r="B21" s="1459" t="s">
        <v>1348</v>
      </c>
      <c r="C21" s="2804" t="s">
        <v>3021</v>
      </c>
      <c r="D21" s="2804"/>
      <c r="E21" s="2804"/>
      <c r="F21" s="2804"/>
      <c r="G21" s="1460"/>
    </row>
    <row r="22" spans="1:7" ht="32.25" customHeight="1">
      <c r="A22" s="2791"/>
      <c r="B22" s="1461" t="s">
        <v>1348</v>
      </c>
      <c r="C22" s="2805" t="s">
        <v>1349</v>
      </c>
      <c r="D22" s="2805"/>
      <c r="E22" s="2805"/>
      <c r="F22" s="2805"/>
      <c r="G22" s="1462"/>
    </row>
    <row r="23" spans="1:7" ht="32.25" customHeight="1">
      <c r="A23" s="2791"/>
      <c r="B23" s="1461" t="s">
        <v>1348</v>
      </c>
      <c r="C23" s="2805" t="s">
        <v>3022</v>
      </c>
      <c r="D23" s="2805"/>
      <c r="E23" s="2805"/>
      <c r="F23" s="2805"/>
      <c r="G23" s="1462"/>
    </row>
    <row r="24" spans="1:7" ht="32.25" customHeight="1">
      <c r="A24" s="2803"/>
      <c r="B24" s="1463" t="s">
        <v>1348</v>
      </c>
      <c r="C24" s="2806" t="s">
        <v>3023</v>
      </c>
      <c r="D24" s="2806"/>
      <c r="E24" s="2806"/>
      <c r="F24" s="2806"/>
      <c r="G24" s="1464"/>
    </row>
    <row r="25" spans="1:7" ht="32.25" customHeight="1">
      <c r="A25" s="2790" t="s">
        <v>1350</v>
      </c>
      <c r="B25" s="1459" t="s">
        <v>1351</v>
      </c>
      <c r="C25" s="2804" t="s">
        <v>3024</v>
      </c>
      <c r="D25" s="2804"/>
      <c r="E25" s="2804"/>
      <c r="F25" s="2804"/>
      <c r="G25" s="1460"/>
    </row>
    <row r="26" spans="1:7" ht="32.25" customHeight="1">
      <c r="A26" s="2803"/>
      <c r="B26" s="1463" t="s">
        <v>1348</v>
      </c>
      <c r="C26" s="2806" t="s">
        <v>1352</v>
      </c>
      <c r="D26" s="2806"/>
      <c r="E26" s="2806"/>
      <c r="F26" s="2806"/>
      <c r="G26" s="1464"/>
    </row>
    <row r="27" spans="1:7" ht="71.099999999999994" customHeight="1">
      <c r="A27" s="1456" t="s">
        <v>1353</v>
      </c>
      <c r="B27" s="2780" t="s">
        <v>1354</v>
      </c>
      <c r="C27" s="2780"/>
      <c r="D27" s="2780"/>
      <c r="E27" s="2780"/>
      <c r="F27" s="2780"/>
      <c r="G27" s="2780"/>
    </row>
    <row r="28" spans="1:7" ht="32.25" customHeight="1">
      <c r="A28" s="1465"/>
      <c r="B28" s="1465"/>
    </row>
    <row r="29" spans="1:7">
      <c r="A29" s="2807" t="s">
        <v>508</v>
      </c>
      <c r="B29" s="2807"/>
      <c r="C29" s="2807"/>
      <c r="D29" s="2807"/>
      <c r="E29" s="2807"/>
      <c r="F29" s="2807"/>
      <c r="G29" s="2807"/>
    </row>
    <row r="30" spans="1:7" ht="90" customHeight="1">
      <c r="A30" s="2807" t="s">
        <v>1355</v>
      </c>
      <c r="B30" s="2807"/>
      <c r="C30" s="2807"/>
      <c r="D30" s="2807"/>
      <c r="E30" s="2807"/>
      <c r="F30" s="2807"/>
      <c r="G30" s="2807"/>
    </row>
    <row r="31" spans="1:7" ht="68.25" customHeight="1">
      <c r="A31" s="2807" t="s">
        <v>3025</v>
      </c>
      <c r="B31" s="2807"/>
      <c r="C31" s="2807"/>
      <c r="D31" s="2807"/>
      <c r="E31" s="2807"/>
      <c r="F31" s="2807"/>
      <c r="G31" s="2807"/>
    </row>
    <row r="32" spans="1:7" ht="30" customHeight="1">
      <c r="A32" s="2807" t="s">
        <v>1356</v>
      </c>
      <c r="B32" s="2807"/>
      <c r="C32" s="2807"/>
      <c r="D32" s="2807"/>
      <c r="E32" s="2807"/>
      <c r="F32" s="2807"/>
      <c r="G32" s="2807"/>
    </row>
  </sheetData>
  <mergeCells count="34">
    <mergeCell ref="A31:G31"/>
    <mergeCell ref="A32:G32"/>
    <mergeCell ref="A25:A26"/>
    <mergeCell ref="C25:F25"/>
    <mergeCell ref="C26:F26"/>
    <mergeCell ref="B27:G27"/>
    <mergeCell ref="A29:G29"/>
    <mergeCell ref="A30:G30"/>
    <mergeCell ref="B20:E20"/>
    <mergeCell ref="A21:A24"/>
    <mergeCell ref="C21:F21"/>
    <mergeCell ref="C22:F22"/>
    <mergeCell ref="C23:F23"/>
    <mergeCell ref="C24:F24"/>
    <mergeCell ref="B15:C15"/>
    <mergeCell ref="B16:C16"/>
    <mergeCell ref="D16:E16"/>
    <mergeCell ref="A17:A19"/>
    <mergeCell ref="B17:G17"/>
    <mergeCell ref="B18:G18"/>
    <mergeCell ref="B19:G19"/>
    <mergeCell ref="B10:C10"/>
    <mergeCell ref="B11:C11"/>
    <mergeCell ref="B12:C12"/>
    <mergeCell ref="A13:A14"/>
    <mergeCell ref="B13:C13"/>
    <mergeCell ref="B14:C14"/>
    <mergeCell ref="A1:G1"/>
    <mergeCell ref="A2:G2"/>
    <mergeCell ref="A3:G3"/>
    <mergeCell ref="C6:F6"/>
    <mergeCell ref="B9:C9"/>
    <mergeCell ref="D9:E9"/>
    <mergeCell ref="F9:G9"/>
  </mergeCells>
  <phoneticPr fontId="1"/>
  <pageMargins left="0.75" right="0.75" top="1" bottom="1" header="0.5" footer="0.5"/>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Check Box 1">
              <controlPr defaultSize="0" autoFill="0" autoLine="0" autoPict="0">
                <anchor moveWithCells="1">
                  <from>
                    <xdr:col>5</xdr:col>
                    <xdr:colOff>390525</xdr:colOff>
                    <xdr:row>19</xdr:row>
                    <xdr:rowOff>104775</xdr:rowOff>
                  </from>
                  <to>
                    <xdr:col>5</xdr:col>
                    <xdr:colOff>714375</xdr:colOff>
                    <xdr:row>19</xdr:row>
                    <xdr:rowOff>323850</xdr:rowOff>
                  </to>
                </anchor>
              </controlPr>
            </control>
          </mc:Choice>
        </mc:AlternateContent>
        <mc:AlternateContent xmlns:mc="http://schemas.openxmlformats.org/markup-compatibility/2006">
          <mc:Choice Requires="x14">
            <control shapeId="566274" r:id="rId5" name="Check Box 2">
              <controlPr defaultSize="0" autoFill="0" autoLine="0" autoPict="0">
                <anchor moveWithCells="1">
                  <from>
                    <xdr:col>6</xdr:col>
                    <xdr:colOff>85725</xdr:colOff>
                    <xdr:row>19</xdr:row>
                    <xdr:rowOff>104775</xdr:rowOff>
                  </from>
                  <to>
                    <xdr:col>6</xdr:col>
                    <xdr:colOff>409575</xdr:colOff>
                    <xdr:row>19</xdr:row>
                    <xdr:rowOff>323850</xdr:rowOff>
                  </to>
                </anchor>
              </controlPr>
            </control>
          </mc:Choice>
        </mc:AlternateContent>
        <mc:AlternateContent xmlns:mc="http://schemas.openxmlformats.org/markup-compatibility/2006">
          <mc:Choice Requires="x14">
            <control shapeId="566275" r:id="rId6" name="Check Box 3">
              <controlPr defaultSize="0" autoFill="0" autoLine="0" autoPict="0">
                <anchor moveWithCells="1">
                  <from>
                    <xdr:col>1</xdr:col>
                    <xdr:colOff>390525</xdr:colOff>
                    <xdr:row>20</xdr:row>
                    <xdr:rowOff>104775</xdr:rowOff>
                  </from>
                  <to>
                    <xdr:col>1</xdr:col>
                    <xdr:colOff>714375</xdr:colOff>
                    <xdr:row>20</xdr:row>
                    <xdr:rowOff>323850</xdr:rowOff>
                  </to>
                </anchor>
              </controlPr>
            </control>
          </mc:Choice>
        </mc:AlternateContent>
        <mc:AlternateContent xmlns:mc="http://schemas.openxmlformats.org/markup-compatibility/2006">
          <mc:Choice Requires="x14">
            <control shapeId="566276" r:id="rId7" name="Check Box 4">
              <controlPr defaultSize="0" autoFill="0" autoLine="0" autoPict="0">
                <anchor moveWithCells="1">
                  <from>
                    <xdr:col>1</xdr:col>
                    <xdr:colOff>390525</xdr:colOff>
                    <xdr:row>21</xdr:row>
                    <xdr:rowOff>104775</xdr:rowOff>
                  </from>
                  <to>
                    <xdr:col>1</xdr:col>
                    <xdr:colOff>714375</xdr:colOff>
                    <xdr:row>21</xdr:row>
                    <xdr:rowOff>323850</xdr:rowOff>
                  </to>
                </anchor>
              </controlPr>
            </control>
          </mc:Choice>
        </mc:AlternateContent>
        <mc:AlternateContent xmlns:mc="http://schemas.openxmlformats.org/markup-compatibility/2006">
          <mc:Choice Requires="x14">
            <control shapeId="566277" r:id="rId8" name="Check Box 5">
              <controlPr defaultSize="0" autoFill="0" autoLine="0" autoPict="0">
                <anchor moveWithCells="1">
                  <from>
                    <xdr:col>1</xdr:col>
                    <xdr:colOff>390525</xdr:colOff>
                    <xdr:row>22</xdr:row>
                    <xdr:rowOff>104775</xdr:rowOff>
                  </from>
                  <to>
                    <xdr:col>1</xdr:col>
                    <xdr:colOff>714375</xdr:colOff>
                    <xdr:row>22</xdr:row>
                    <xdr:rowOff>323850</xdr:rowOff>
                  </to>
                </anchor>
              </controlPr>
            </control>
          </mc:Choice>
        </mc:AlternateContent>
        <mc:AlternateContent xmlns:mc="http://schemas.openxmlformats.org/markup-compatibility/2006">
          <mc:Choice Requires="x14">
            <control shapeId="566278" r:id="rId9" name="Check Box 6">
              <controlPr defaultSize="0" autoFill="0" autoLine="0" autoPict="0">
                <anchor moveWithCells="1">
                  <from>
                    <xdr:col>1</xdr:col>
                    <xdr:colOff>390525</xdr:colOff>
                    <xdr:row>23</xdr:row>
                    <xdr:rowOff>104775</xdr:rowOff>
                  </from>
                  <to>
                    <xdr:col>1</xdr:col>
                    <xdr:colOff>714375</xdr:colOff>
                    <xdr:row>23</xdr:row>
                    <xdr:rowOff>323850</xdr:rowOff>
                  </to>
                </anchor>
              </controlPr>
            </control>
          </mc:Choice>
        </mc:AlternateContent>
        <mc:AlternateContent xmlns:mc="http://schemas.openxmlformats.org/markup-compatibility/2006">
          <mc:Choice Requires="x14">
            <control shapeId="566279" r:id="rId10" name="Check Box 7">
              <controlPr defaultSize="0" autoFill="0" autoLine="0" autoPict="0">
                <anchor moveWithCells="1">
                  <from>
                    <xdr:col>1</xdr:col>
                    <xdr:colOff>390525</xdr:colOff>
                    <xdr:row>24</xdr:row>
                    <xdr:rowOff>104775</xdr:rowOff>
                  </from>
                  <to>
                    <xdr:col>1</xdr:col>
                    <xdr:colOff>714375</xdr:colOff>
                    <xdr:row>24</xdr:row>
                    <xdr:rowOff>323850</xdr:rowOff>
                  </to>
                </anchor>
              </controlPr>
            </control>
          </mc:Choice>
        </mc:AlternateContent>
        <mc:AlternateContent xmlns:mc="http://schemas.openxmlformats.org/markup-compatibility/2006">
          <mc:Choice Requires="x14">
            <control shapeId="566280" r:id="rId11" name="Check Box 8">
              <controlPr defaultSize="0" autoFill="0" autoLine="0" autoPict="0">
                <anchor moveWithCells="1">
                  <from>
                    <xdr:col>1</xdr:col>
                    <xdr:colOff>390525</xdr:colOff>
                    <xdr:row>25</xdr:row>
                    <xdr:rowOff>104775</xdr:rowOff>
                  </from>
                  <to>
                    <xdr:col>1</xdr:col>
                    <xdr:colOff>714375</xdr:colOff>
                    <xdr:row>25</xdr:row>
                    <xdr:rowOff>323850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E71E2F2-2138-4111-9992-7820E8A25158}">
          <x14:formula1>
            <xm:f>'17-1引用先'!$A$2:$A$42</xm:f>
          </x14:formula1>
          <xm:sqref>B10:C15</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5873A-E497-485D-8019-DC62445A9075}">
  <sheetPr>
    <tabColor rgb="FFFFFF00"/>
    <pageSetUpPr fitToPage="1"/>
  </sheetPr>
  <dimension ref="A1:F109"/>
  <sheetViews>
    <sheetView zoomScaleNormal="100" zoomScaleSheetLayoutView="100" workbookViewId="0">
      <selection activeCell="B2" sqref="B2"/>
    </sheetView>
  </sheetViews>
  <sheetFormatPr defaultColWidth="9" defaultRowHeight="18.75"/>
  <cols>
    <col min="1" max="1" width="5.125" style="475" bestFit="1" customWidth="1"/>
    <col min="2" max="2" width="46.25" style="472" customWidth="1"/>
    <col min="3" max="3" width="2.5" style="472" customWidth="1"/>
    <col min="4" max="4" width="5.125" style="472" customWidth="1"/>
    <col min="5" max="5" width="60.75" style="472" customWidth="1"/>
    <col min="6" max="16384" width="9" style="472"/>
  </cols>
  <sheetData>
    <row r="1" spans="1:5" s="456" customFormat="1">
      <c r="A1" s="455" t="s">
        <v>1357</v>
      </c>
    </row>
    <row r="2" spans="1:5" s="456" customFormat="1" ht="13.5" customHeight="1" thickBot="1">
      <c r="A2" s="457"/>
    </row>
    <row r="3" spans="1:5" s="456" customFormat="1" ht="15" customHeight="1" thickBot="1">
      <c r="A3" s="458" t="s">
        <v>1358</v>
      </c>
      <c r="B3" s="458" t="s">
        <v>1359</v>
      </c>
      <c r="D3" s="458" t="s">
        <v>1358</v>
      </c>
      <c r="E3" s="459" t="s">
        <v>1359</v>
      </c>
    </row>
    <row r="4" spans="1:5" s="456" customFormat="1" ht="15" customHeight="1" thickTop="1">
      <c r="A4" s="460">
        <v>1</v>
      </c>
      <c r="B4" s="461" t="s">
        <v>1360</v>
      </c>
      <c r="D4" s="462">
        <v>50</v>
      </c>
      <c r="E4" s="463" t="s">
        <v>1361</v>
      </c>
    </row>
    <row r="5" spans="1:5" s="456" customFormat="1" ht="15" customHeight="1">
      <c r="A5" s="462">
        <v>2</v>
      </c>
      <c r="B5" s="464" t="s">
        <v>1362</v>
      </c>
      <c r="D5" s="462">
        <v>51</v>
      </c>
      <c r="E5" s="465" t="s">
        <v>1363</v>
      </c>
    </row>
    <row r="6" spans="1:5" s="456" customFormat="1" ht="15" customHeight="1">
      <c r="A6" s="462">
        <v>3</v>
      </c>
      <c r="B6" s="464" t="s">
        <v>1364</v>
      </c>
      <c r="D6" s="462">
        <v>52</v>
      </c>
      <c r="E6" s="465" t="s">
        <v>1365</v>
      </c>
    </row>
    <row r="7" spans="1:5" s="456" customFormat="1" ht="15" customHeight="1">
      <c r="A7" s="462">
        <v>4</v>
      </c>
      <c r="B7" s="464" t="s">
        <v>1366</v>
      </c>
      <c r="D7" s="462">
        <v>53</v>
      </c>
      <c r="E7" s="465" t="s">
        <v>1367</v>
      </c>
    </row>
    <row r="8" spans="1:5" s="456" customFormat="1" ht="15" customHeight="1">
      <c r="A8" s="462">
        <v>5</v>
      </c>
      <c r="B8" s="464" t="s">
        <v>1368</v>
      </c>
      <c r="D8" s="462">
        <v>54</v>
      </c>
      <c r="E8" s="465" t="s">
        <v>1369</v>
      </c>
    </row>
    <row r="9" spans="1:5" s="456" customFormat="1" ht="15" customHeight="1">
      <c r="A9" s="462">
        <v>6</v>
      </c>
      <c r="B9" s="464" t="s">
        <v>1370</v>
      </c>
      <c r="D9" s="462">
        <v>55</v>
      </c>
      <c r="E9" s="465" t="s">
        <v>1371</v>
      </c>
    </row>
    <row r="10" spans="1:5" s="456" customFormat="1" ht="15" customHeight="1">
      <c r="A10" s="462">
        <v>7</v>
      </c>
      <c r="B10" s="466" t="s">
        <v>1372</v>
      </c>
      <c r="D10" s="462">
        <v>56</v>
      </c>
      <c r="E10" s="465" t="s">
        <v>1373</v>
      </c>
    </row>
    <row r="11" spans="1:5" s="456" customFormat="1" ht="15" customHeight="1">
      <c r="A11" s="462">
        <v>8</v>
      </c>
      <c r="B11" s="466" t="s">
        <v>1374</v>
      </c>
      <c r="D11" s="462">
        <v>57</v>
      </c>
      <c r="E11" s="465" t="s">
        <v>1375</v>
      </c>
    </row>
    <row r="12" spans="1:5" s="456" customFormat="1" ht="15" customHeight="1">
      <c r="A12" s="462">
        <v>9</v>
      </c>
      <c r="B12" s="466" t="s">
        <v>1376</v>
      </c>
      <c r="D12" s="462">
        <v>58</v>
      </c>
      <c r="E12" s="465" t="s">
        <v>1377</v>
      </c>
    </row>
    <row r="13" spans="1:5" s="456" customFormat="1" ht="15" customHeight="1">
      <c r="A13" s="462">
        <v>10</v>
      </c>
      <c r="B13" s="466" t="s">
        <v>1378</v>
      </c>
      <c r="D13" s="462">
        <v>59</v>
      </c>
      <c r="E13" s="465" t="s">
        <v>1379</v>
      </c>
    </row>
    <row r="14" spans="1:5" s="456" customFormat="1" ht="15" customHeight="1">
      <c r="A14" s="462">
        <v>11</v>
      </c>
      <c r="B14" s="466" t="s">
        <v>1380</v>
      </c>
      <c r="D14" s="462">
        <v>60</v>
      </c>
      <c r="E14" s="465" t="s">
        <v>1381</v>
      </c>
    </row>
    <row r="15" spans="1:5" s="456" customFormat="1" ht="15" customHeight="1">
      <c r="A15" s="462">
        <v>12</v>
      </c>
      <c r="B15" s="464" t="s">
        <v>1382</v>
      </c>
      <c r="D15" s="462">
        <v>61</v>
      </c>
      <c r="E15" s="465" t="s">
        <v>1383</v>
      </c>
    </row>
    <row r="16" spans="1:5" s="456" customFormat="1" ht="15" customHeight="1">
      <c r="A16" s="462">
        <v>13</v>
      </c>
      <c r="B16" s="464" t="s">
        <v>1384</v>
      </c>
      <c r="D16" s="462">
        <v>62</v>
      </c>
      <c r="E16" s="465" t="s">
        <v>1385</v>
      </c>
    </row>
    <row r="17" spans="1:5" s="456" customFormat="1" ht="15" customHeight="1">
      <c r="A17" s="462">
        <v>14</v>
      </c>
      <c r="B17" s="466" t="s">
        <v>1386</v>
      </c>
      <c r="D17" s="462">
        <v>63</v>
      </c>
      <c r="E17" s="465" t="s">
        <v>1387</v>
      </c>
    </row>
    <row r="18" spans="1:5" s="456" customFormat="1" ht="15" customHeight="1">
      <c r="A18" s="462">
        <v>15</v>
      </c>
      <c r="B18" s="466" t="s">
        <v>1388</v>
      </c>
      <c r="D18" s="462">
        <v>64</v>
      </c>
      <c r="E18" s="465" t="s">
        <v>1389</v>
      </c>
    </row>
    <row r="19" spans="1:5" s="456" customFormat="1" ht="15" customHeight="1">
      <c r="A19" s="462">
        <v>16</v>
      </c>
      <c r="B19" s="466" t="s">
        <v>1390</v>
      </c>
      <c r="D19" s="462">
        <v>65</v>
      </c>
      <c r="E19" s="464" t="s">
        <v>1391</v>
      </c>
    </row>
    <row r="20" spans="1:5" s="456" customFormat="1" ht="15" customHeight="1">
      <c r="A20" s="462">
        <v>17</v>
      </c>
      <c r="B20" s="466" t="s">
        <v>1392</v>
      </c>
      <c r="D20" s="462">
        <v>66</v>
      </c>
      <c r="E20" s="464" t="s">
        <v>1393</v>
      </c>
    </row>
    <row r="21" spans="1:5" s="456" customFormat="1" ht="15" customHeight="1">
      <c r="A21" s="462">
        <v>18</v>
      </c>
      <c r="B21" s="464" t="s">
        <v>1394</v>
      </c>
      <c r="D21" s="462">
        <v>67</v>
      </c>
      <c r="E21" s="465" t="s">
        <v>1395</v>
      </c>
    </row>
    <row r="22" spans="1:5" s="456" customFormat="1" ht="15" customHeight="1">
      <c r="A22" s="462">
        <v>19</v>
      </c>
      <c r="B22" s="466" t="s">
        <v>1396</v>
      </c>
      <c r="D22" s="462">
        <v>68</v>
      </c>
      <c r="E22" s="465" t="s">
        <v>1397</v>
      </c>
    </row>
    <row r="23" spans="1:5" s="456" customFormat="1" ht="15" customHeight="1">
      <c r="A23" s="462">
        <v>20</v>
      </c>
      <c r="B23" s="466" t="s">
        <v>1398</v>
      </c>
      <c r="D23" s="462">
        <v>69</v>
      </c>
      <c r="E23" s="467" t="s">
        <v>1399</v>
      </c>
    </row>
    <row r="24" spans="1:5" s="456" customFormat="1" ht="15" customHeight="1">
      <c r="A24" s="462">
        <v>21</v>
      </c>
      <c r="B24" s="466" t="s">
        <v>1400</v>
      </c>
      <c r="D24" s="462">
        <v>70</v>
      </c>
      <c r="E24" s="465" t="s">
        <v>1401</v>
      </c>
    </row>
    <row r="25" spans="1:5" s="456" customFormat="1" ht="15" customHeight="1">
      <c r="A25" s="462">
        <v>22</v>
      </c>
      <c r="B25" s="466" t="s">
        <v>1402</v>
      </c>
      <c r="D25" s="462">
        <v>71</v>
      </c>
      <c r="E25" s="465" t="s">
        <v>1403</v>
      </c>
    </row>
    <row r="26" spans="1:5" s="456" customFormat="1" ht="15" customHeight="1">
      <c r="A26" s="462">
        <v>23</v>
      </c>
      <c r="B26" s="464" t="s">
        <v>1404</v>
      </c>
      <c r="D26" s="462">
        <v>72</v>
      </c>
      <c r="E26" s="465" t="s">
        <v>1405</v>
      </c>
    </row>
    <row r="27" spans="1:5" s="456" customFormat="1" ht="15" customHeight="1">
      <c r="A27" s="462">
        <v>24</v>
      </c>
      <c r="B27" s="464" t="s">
        <v>1406</v>
      </c>
      <c r="D27" s="462">
        <v>73</v>
      </c>
      <c r="E27" s="465" t="s">
        <v>1407</v>
      </c>
    </row>
    <row r="28" spans="1:5" s="456" customFormat="1" ht="15" customHeight="1">
      <c r="A28" s="462">
        <v>25</v>
      </c>
      <c r="B28" s="464" t="s">
        <v>1408</v>
      </c>
      <c r="D28" s="462">
        <v>74</v>
      </c>
      <c r="E28" s="468" t="s">
        <v>1409</v>
      </c>
    </row>
    <row r="29" spans="1:5" s="456" customFormat="1" ht="15" customHeight="1">
      <c r="A29" s="462">
        <v>26</v>
      </c>
      <c r="B29" s="464" t="s">
        <v>1410</v>
      </c>
      <c r="D29" s="462">
        <v>75</v>
      </c>
      <c r="E29" s="463" t="s">
        <v>1411</v>
      </c>
    </row>
    <row r="30" spans="1:5" s="456" customFormat="1" ht="15" customHeight="1">
      <c r="A30" s="462">
        <v>27</v>
      </c>
      <c r="B30" s="466" t="s">
        <v>1412</v>
      </c>
      <c r="D30" s="462">
        <v>76</v>
      </c>
      <c r="E30" s="463" t="s">
        <v>1413</v>
      </c>
    </row>
    <row r="31" spans="1:5" s="456" customFormat="1" ht="15" customHeight="1">
      <c r="A31" s="462">
        <v>28</v>
      </c>
      <c r="B31" s="466" t="s">
        <v>1414</v>
      </c>
      <c r="D31" s="462">
        <v>77</v>
      </c>
      <c r="E31" s="463" t="s">
        <v>1415</v>
      </c>
    </row>
    <row r="32" spans="1:5" s="456" customFormat="1" ht="15" customHeight="1">
      <c r="A32" s="462">
        <v>29</v>
      </c>
      <c r="B32" s="464" t="s">
        <v>1416</v>
      </c>
      <c r="D32" s="462">
        <v>78</v>
      </c>
      <c r="E32" s="463" t="s">
        <v>1417</v>
      </c>
    </row>
    <row r="33" spans="1:5" s="456" customFormat="1" ht="15" customHeight="1">
      <c r="A33" s="462">
        <v>30</v>
      </c>
      <c r="B33" s="464" t="s">
        <v>1418</v>
      </c>
      <c r="D33" s="462">
        <v>79</v>
      </c>
      <c r="E33" s="463" t="s">
        <v>1419</v>
      </c>
    </row>
    <row r="34" spans="1:5" s="456" customFormat="1" ht="15" customHeight="1">
      <c r="A34" s="462">
        <v>31</v>
      </c>
      <c r="B34" s="466" t="s">
        <v>1420</v>
      </c>
      <c r="D34" s="462">
        <v>81</v>
      </c>
      <c r="E34" s="463" t="s">
        <v>1421</v>
      </c>
    </row>
    <row r="35" spans="1:5" s="456" customFormat="1" ht="15" customHeight="1">
      <c r="A35" s="462">
        <v>32</v>
      </c>
      <c r="B35" s="466" t="s">
        <v>1422</v>
      </c>
      <c r="D35" s="462">
        <v>82</v>
      </c>
      <c r="E35" s="463" t="s">
        <v>1423</v>
      </c>
    </row>
    <row r="36" spans="1:5" s="456" customFormat="1" ht="15" customHeight="1">
      <c r="A36" s="462">
        <v>33</v>
      </c>
      <c r="B36" s="464" t="s">
        <v>1424</v>
      </c>
      <c r="D36" s="462">
        <v>83</v>
      </c>
      <c r="E36" s="463" t="s">
        <v>1425</v>
      </c>
    </row>
    <row r="37" spans="1:5" s="456" customFormat="1" ht="15" customHeight="1">
      <c r="A37" s="462">
        <v>34</v>
      </c>
      <c r="B37" s="464" t="s">
        <v>1426</v>
      </c>
      <c r="D37" s="462">
        <v>84</v>
      </c>
      <c r="E37" s="463" t="s">
        <v>1427</v>
      </c>
    </row>
    <row r="38" spans="1:5" s="456" customFormat="1" ht="15" customHeight="1">
      <c r="A38" s="462">
        <v>35</v>
      </c>
      <c r="B38" s="466" t="s">
        <v>1428</v>
      </c>
      <c r="D38" s="462">
        <v>85</v>
      </c>
      <c r="E38" s="463" t="s">
        <v>1429</v>
      </c>
    </row>
    <row r="39" spans="1:5" s="456" customFormat="1" ht="15" customHeight="1">
      <c r="A39" s="462">
        <v>36</v>
      </c>
      <c r="B39" s="466" t="s">
        <v>1430</v>
      </c>
      <c r="D39" s="462">
        <v>86</v>
      </c>
      <c r="E39" s="463" t="s">
        <v>1431</v>
      </c>
    </row>
    <row r="40" spans="1:5" s="456" customFormat="1" ht="15" customHeight="1">
      <c r="A40" s="462">
        <v>37</v>
      </c>
      <c r="B40" s="466" t="s">
        <v>1432</v>
      </c>
      <c r="D40" s="462">
        <v>87</v>
      </c>
      <c r="E40" s="463" t="s">
        <v>1433</v>
      </c>
    </row>
    <row r="41" spans="1:5" s="456" customFormat="1" ht="15" customHeight="1">
      <c r="A41" s="462">
        <v>38</v>
      </c>
      <c r="B41" s="466" t="s">
        <v>1434</v>
      </c>
      <c r="D41" s="462">
        <v>88</v>
      </c>
      <c r="E41" s="463" t="s">
        <v>1435</v>
      </c>
    </row>
    <row r="42" spans="1:5" s="456" customFormat="1" ht="15" customHeight="1">
      <c r="A42" s="462">
        <v>39</v>
      </c>
      <c r="B42" s="466" t="s">
        <v>1436</v>
      </c>
      <c r="D42" s="462">
        <v>89</v>
      </c>
      <c r="E42" s="463" t="s">
        <v>1437</v>
      </c>
    </row>
    <row r="43" spans="1:5" s="456" customFormat="1" ht="15" customHeight="1">
      <c r="A43" s="462">
        <v>40</v>
      </c>
      <c r="B43" s="466" t="s">
        <v>1438</v>
      </c>
      <c r="D43" s="462">
        <v>90</v>
      </c>
      <c r="E43" s="463" t="s">
        <v>1439</v>
      </c>
    </row>
    <row r="44" spans="1:5" s="456" customFormat="1" ht="15" customHeight="1">
      <c r="A44" s="462">
        <v>41</v>
      </c>
      <c r="B44" s="466" t="s">
        <v>1440</v>
      </c>
      <c r="D44" s="462">
        <v>91</v>
      </c>
      <c r="E44" s="463" t="s">
        <v>1441</v>
      </c>
    </row>
    <row r="45" spans="1:5" s="456" customFormat="1" ht="15" customHeight="1">
      <c r="A45" s="462">
        <v>42</v>
      </c>
      <c r="B45" s="466" t="s">
        <v>1442</v>
      </c>
      <c r="D45" s="462">
        <v>92</v>
      </c>
      <c r="E45" s="463" t="s">
        <v>1443</v>
      </c>
    </row>
    <row r="46" spans="1:5" s="456" customFormat="1" ht="15" customHeight="1">
      <c r="A46" s="462">
        <v>43</v>
      </c>
      <c r="B46" s="466" t="s">
        <v>1444</v>
      </c>
      <c r="D46" s="462">
        <v>93</v>
      </c>
      <c r="E46" s="465" t="s">
        <v>1445</v>
      </c>
    </row>
    <row r="47" spans="1:5" s="456" customFormat="1" ht="15" customHeight="1">
      <c r="A47" s="462">
        <v>44</v>
      </c>
      <c r="B47" s="466" t="s">
        <v>1446</v>
      </c>
      <c r="D47" s="462">
        <v>94</v>
      </c>
      <c r="E47" s="463" t="s">
        <v>1447</v>
      </c>
    </row>
    <row r="48" spans="1:5" s="456" customFormat="1" ht="15" customHeight="1">
      <c r="A48" s="462">
        <v>45</v>
      </c>
      <c r="B48" s="466" t="s">
        <v>1448</v>
      </c>
      <c r="D48" s="462">
        <v>95</v>
      </c>
      <c r="E48" s="463" t="s">
        <v>1449</v>
      </c>
    </row>
    <row r="49" spans="1:5" s="456" customFormat="1" ht="15" customHeight="1">
      <c r="A49" s="462">
        <v>46</v>
      </c>
      <c r="B49" s="466" t="s">
        <v>1450</v>
      </c>
      <c r="D49" s="462">
        <v>96</v>
      </c>
      <c r="E49" s="465" t="s">
        <v>1451</v>
      </c>
    </row>
    <row r="50" spans="1:5" s="456" customFormat="1" ht="15" customHeight="1">
      <c r="A50" s="462">
        <v>47</v>
      </c>
      <c r="B50" s="466" t="s">
        <v>1452</v>
      </c>
      <c r="D50" s="462">
        <v>97</v>
      </c>
      <c r="E50" s="463" t="s">
        <v>1453</v>
      </c>
    </row>
    <row r="51" spans="1:5" s="456" customFormat="1" ht="15" customHeight="1">
      <c r="A51" s="462">
        <v>48</v>
      </c>
      <c r="B51" s="466" t="s">
        <v>1454</v>
      </c>
      <c r="D51" s="462">
        <v>98</v>
      </c>
      <c r="E51" s="463" t="s">
        <v>1455</v>
      </c>
    </row>
    <row r="52" spans="1:5" s="456" customFormat="1" ht="15" customHeight="1" thickBot="1">
      <c r="A52" s="462">
        <v>49</v>
      </c>
      <c r="B52" s="469" t="s">
        <v>1456</v>
      </c>
      <c r="D52" s="462">
        <v>99</v>
      </c>
      <c r="E52" s="463" t="s">
        <v>1457</v>
      </c>
    </row>
    <row r="53" spans="1:5" s="456" customFormat="1" ht="15" customHeight="1">
      <c r="D53" s="462">
        <v>100</v>
      </c>
      <c r="E53" s="463" t="s">
        <v>1458</v>
      </c>
    </row>
    <row r="54" spans="1:5" s="456" customFormat="1" ht="15" customHeight="1">
      <c r="D54" s="462">
        <v>101</v>
      </c>
      <c r="E54" s="463" t="s">
        <v>1459</v>
      </c>
    </row>
    <row r="55" spans="1:5" s="456" customFormat="1" ht="15" customHeight="1">
      <c r="D55" s="462">
        <v>102</v>
      </c>
      <c r="E55" s="463" t="s">
        <v>1460</v>
      </c>
    </row>
    <row r="56" spans="1:5" s="456" customFormat="1" ht="15" customHeight="1" thickBot="1">
      <c r="D56" s="462">
        <v>103</v>
      </c>
      <c r="E56" s="470" t="s">
        <v>1461</v>
      </c>
    </row>
    <row r="57" spans="1:5" s="456" customFormat="1" ht="15" customHeight="1"/>
    <row r="58" spans="1:5" s="456" customFormat="1" ht="15" customHeight="1"/>
    <row r="59" spans="1:5" s="456" customFormat="1" ht="15" customHeight="1"/>
    <row r="60" spans="1:5" s="456" customFormat="1" ht="15" customHeight="1"/>
    <row r="61" spans="1:5" s="456" customFormat="1" ht="15" customHeight="1"/>
    <row r="62" spans="1:5" s="456" customFormat="1" ht="15" customHeight="1"/>
    <row r="63" spans="1:5" s="456" customFormat="1" ht="15" customHeight="1"/>
    <row r="64" spans="1:5" s="456" customFormat="1" ht="15" customHeight="1"/>
    <row r="65" s="456" customFormat="1" ht="15" customHeight="1"/>
    <row r="66" s="456" customFormat="1" ht="15" customHeight="1"/>
    <row r="67" s="456" customFormat="1" ht="15" customHeight="1"/>
    <row r="68" s="456" customFormat="1" ht="15" customHeight="1"/>
    <row r="69" s="456" customFormat="1" ht="15" customHeight="1"/>
    <row r="70" s="456" customFormat="1" ht="15" customHeight="1"/>
    <row r="71" s="456" customFormat="1" ht="15" customHeight="1"/>
    <row r="72" s="456" customFormat="1" ht="15" customHeight="1"/>
    <row r="73" s="456" customFormat="1" ht="15" customHeight="1"/>
    <row r="74" s="456" customFormat="1" ht="15" customHeight="1"/>
    <row r="75" s="456" customFormat="1" ht="15" customHeight="1"/>
    <row r="76" s="456" customFormat="1" ht="15" customHeight="1"/>
    <row r="77" s="456" customFormat="1" ht="15" customHeight="1"/>
    <row r="78" s="456" customFormat="1" ht="15" customHeight="1"/>
    <row r="79" s="456" customFormat="1" ht="15" customHeight="1"/>
    <row r="80" s="456" customFormat="1" ht="15" customHeight="1"/>
    <row r="81" spans="6:6" s="456" customFormat="1" ht="15" customHeight="1"/>
    <row r="82" spans="6:6" s="456" customFormat="1" ht="15" customHeight="1"/>
    <row r="83" spans="6:6" s="456" customFormat="1" ht="15" customHeight="1"/>
    <row r="84" spans="6:6" s="456" customFormat="1" ht="15" customHeight="1"/>
    <row r="85" spans="6:6" s="456" customFormat="1" ht="15" customHeight="1"/>
    <row r="86" spans="6:6" s="456" customFormat="1" ht="15" customHeight="1">
      <c r="F86" s="471"/>
    </row>
    <row r="87" spans="6:6" s="456" customFormat="1" ht="15" customHeight="1"/>
    <row r="88" spans="6:6" s="456" customFormat="1" ht="15" customHeight="1"/>
    <row r="89" spans="6:6" s="456" customFormat="1" ht="15" customHeight="1"/>
    <row r="90" spans="6:6" s="456" customFormat="1" ht="15" customHeight="1"/>
    <row r="91" spans="6:6" s="456" customFormat="1" ht="15" customHeight="1"/>
    <row r="92" spans="6:6" s="456" customFormat="1" ht="15" customHeight="1"/>
    <row r="93" spans="6:6" s="456" customFormat="1" ht="15" customHeight="1"/>
    <row r="94" spans="6:6" s="456" customFormat="1" ht="15" customHeight="1"/>
    <row r="95" spans="6:6" s="456" customFormat="1" ht="15" customHeight="1"/>
    <row r="96" spans="6:6" s="456" customFormat="1" ht="15" customHeight="1"/>
    <row r="97" spans="1:5" s="456" customFormat="1" ht="15" customHeight="1"/>
    <row r="98" spans="1:5" s="456" customFormat="1" ht="15" customHeight="1"/>
    <row r="99" spans="1:5" s="456" customFormat="1" ht="15" customHeight="1"/>
    <row r="100" spans="1:5" s="456" customFormat="1" ht="15" customHeight="1"/>
    <row r="101" spans="1:5" s="456" customFormat="1" ht="15" customHeight="1"/>
    <row r="102" spans="1:5" s="456" customFormat="1" ht="15" customHeight="1"/>
    <row r="103" spans="1:5" s="456" customFormat="1" ht="15" customHeight="1"/>
    <row r="104" spans="1:5" s="456" customFormat="1" ht="15" customHeight="1"/>
    <row r="105" spans="1:5" s="456" customFormat="1" ht="15" customHeight="1"/>
    <row r="106" spans="1:5" s="456" customFormat="1" ht="15" customHeight="1"/>
    <row r="107" spans="1:5" s="456" customFormat="1" ht="15" customHeight="1">
      <c r="D107" s="472"/>
      <c r="E107" s="472"/>
    </row>
    <row r="108" spans="1:5" s="456" customFormat="1" ht="15" customHeight="1">
      <c r="A108" s="473"/>
      <c r="B108" s="474"/>
      <c r="D108" s="472"/>
      <c r="E108" s="472"/>
    </row>
    <row r="109" spans="1:5">
      <c r="A109" s="473"/>
      <c r="B109" s="474"/>
    </row>
  </sheetData>
  <phoneticPr fontId="1"/>
  <pageMargins left="0.7" right="0.7" top="0.75" bottom="0.75" header="0.3" footer="0.3"/>
  <pageSetup paperSize="9" scale="67"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A65D5-898E-4460-8282-BA637AB63444}">
  <sheetPr>
    <tabColor rgb="FFFFFF00"/>
  </sheetPr>
  <dimension ref="A2:A42"/>
  <sheetViews>
    <sheetView zoomScaleNormal="100" workbookViewId="0">
      <selection activeCell="R32" sqref="R32"/>
    </sheetView>
  </sheetViews>
  <sheetFormatPr defaultColWidth="9" defaultRowHeight="18.75"/>
  <cols>
    <col min="1" max="16384" width="9" style="1438"/>
  </cols>
  <sheetData>
    <row r="2" spans="1:1">
      <c r="A2" s="1438" t="s">
        <v>3026</v>
      </c>
    </row>
    <row r="3" spans="1:1">
      <c r="A3" s="1438" t="s">
        <v>3027</v>
      </c>
    </row>
    <row r="4" spans="1:1">
      <c r="A4" s="1438" t="s">
        <v>3028</v>
      </c>
    </row>
    <row r="5" spans="1:1">
      <c r="A5" s="1438" t="s">
        <v>3029</v>
      </c>
    </row>
    <row r="6" spans="1:1">
      <c r="A6" s="1438" t="s">
        <v>3030</v>
      </c>
    </row>
    <row r="7" spans="1:1">
      <c r="A7" s="1438" t="s">
        <v>3031</v>
      </c>
    </row>
    <row r="8" spans="1:1">
      <c r="A8" s="1438" t="s">
        <v>3032</v>
      </c>
    </row>
    <row r="9" spans="1:1">
      <c r="A9" s="1438" t="s">
        <v>3033</v>
      </c>
    </row>
    <row r="10" spans="1:1">
      <c r="A10" s="1438" t="s">
        <v>3034</v>
      </c>
    </row>
    <row r="11" spans="1:1">
      <c r="A11" s="1438" t="s">
        <v>3035</v>
      </c>
    </row>
    <row r="12" spans="1:1">
      <c r="A12" s="1438" t="s">
        <v>3036</v>
      </c>
    </row>
    <row r="13" spans="1:1">
      <c r="A13" s="1438" t="s">
        <v>3037</v>
      </c>
    </row>
    <row r="14" spans="1:1">
      <c r="A14" s="1438" t="s">
        <v>3038</v>
      </c>
    </row>
    <row r="15" spans="1:1">
      <c r="A15" s="1438" t="s">
        <v>3039</v>
      </c>
    </row>
    <row r="16" spans="1:1">
      <c r="A16" s="1438" t="s">
        <v>3040</v>
      </c>
    </row>
    <row r="17" spans="1:1">
      <c r="A17" s="1438" t="s">
        <v>3041</v>
      </c>
    </row>
    <row r="18" spans="1:1">
      <c r="A18" s="1438" t="s">
        <v>3042</v>
      </c>
    </row>
    <row r="19" spans="1:1">
      <c r="A19" s="1438" t="s">
        <v>3043</v>
      </c>
    </row>
    <row r="20" spans="1:1">
      <c r="A20" s="1438" t="s">
        <v>3044</v>
      </c>
    </row>
    <row r="21" spans="1:1">
      <c r="A21" s="1438" t="s">
        <v>3045</v>
      </c>
    </row>
    <row r="22" spans="1:1">
      <c r="A22" s="1438" t="s">
        <v>3046</v>
      </c>
    </row>
    <row r="23" spans="1:1">
      <c r="A23" s="1438" t="s">
        <v>3047</v>
      </c>
    </row>
    <row r="24" spans="1:1">
      <c r="A24" s="1438" t="s">
        <v>3048</v>
      </c>
    </row>
    <row r="25" spans="1:1">
      <c r="A25" s="1438" t="s">
        <v>3049</v>
      </c>
    </row>
    <row r="26" spans="1:1">
      <c r="A26" s="1438" t="s">
        <v>3050</v>
      </c>
    </row>
    <row r="27" spans="1:1">
      <c r="A27" s="1438" t="s">
        <v>3051</v>
      </c>
    </row>
    <row r="28" spans="1:1">
      <c r="A28" s="1438" t="s">
        <v>3052</v>
      </c>
    </row>
    <row r="29" spans="1:1">
      <c r="A29" s="1438" t="s">
        <v>3053</v>
      </c>
    </row>
    <row r="30" spans="1:1">
      <c r="A30" s="1438" t="s">
        <v>3054</v>
      </c>
    </row>
    <row r="31" spans="1:1">
      <c r="A31" s="1438" t="s">
        <v>3055</v>
      </c>
    </row>
    <row r="32" spans="1:1">
      <c r="A32" s="1438" t="s">
        <v>3056</v>
      </c>
    </row>
    <row r="33" spans="1:1">
      <c r="A33" s="1438" t="s">
        <v>3057</v>
      </c>
    </row>
    <row r="34" spans="1:1">
      <c r="A34" s="1438" t="s">
        <v>3058</v>
      </c>
    </row>
    <row r="35" spans="1:1">
      <c r="A35" s="1438" t="s">
        <v>3059</v>
      </c>
    </row>
    <row r="36" spans="1:1">
      <c r="A36" s="1438" t="s">
        <v>3060</v>
      </c>
    </row>
    <row r="37" spans="1:1">
      <c r="A37" s="1438" t="s">
        <v>3061</v>
      </c>
    </row>
    <row r="38" spans="1:1">
      <c r="A38" s="1438" t="s">
        <v>3062</v>
      </c>
    </row>
    <row r="39" spans="1:1">
      <c r="A39" s="1438" t="s">
        <v>3063</v>
      </c>
    </row>
    <row r="40" spans="1:1">
      <c r="A40" s="1438" t="s">
        <v>3064</v>
      </c>
    </row>
    <row r="41" spans="1:1">
      <c r="A41" s="1438" t="s">
        <v>3065</v>
      </c>
    </row>
    <row r="42" spans="1:1">
      <c r="A42" s="1438" t="s">
        <v>3066</v>
      </c>
    </row>
  </sheetData>
  <phoneticPr fontId="1"/>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7E5CF-7113-4742-867A-DDE38CE749DA}">
  <sheetPr>
    <tabColor rgb="FF00B0F0"/>
  </sheetPr>
  <dimension ref="B1:V133"/>
  <sheetViews>
    <sheetView zoomScale="85" zoomScaleNormal="85" zoomScaleSheetLayoutView="85" workbookViewId="0">
      <selection activeCell="E2" sqref="E2"/>
    </sheetView>
  </sheetViews>
  <sheetFormatPr defaultColWidth="9" defaultRowHeight="13.5"/>
  <cols>
    <col min="1" max="1" width="2.125" style="1466" customWidth="1"/>
    <col min="2" max="21" width="7.5" style="1466" customWidth="1"/>
    <col min="22" max="22" width="2.375" style="1466" customWidth="1"/>
    <col min="23" max="16384" width="9" style="1466"/>
  </cols>
  <sheetData>
    <row r="1" spans="2:21" ht="7.5" customHeight="1"/>
    <row r="2" spans="2:21" ht="16.5" customHeight="1">
      <c r="B2" s="1467" t="s">
        <v>1462</v>
      </c>
      <c r="C2" s="1467"/>
      <c r="D2" s="1467"/>
      <c r="E2" s="1467"/>
      <c r="F2" s="1467"/>
      <c r="G2" s="1467"/>
      <c r="H2" s="1468"/>
      <c r="I2" s="1468"/>
      <c r="J2" s="1468"/>
      <c r="K2" s="1468"/>
      <c r="L2" s="1468"/>
      <c r="M2" s="1468"/>
      <c r="N2" s="1468"/>
      <c r="O2" s="1468"/>
      <c r="P2" s="1468"/>
      <c r="Q2" s="1468"/>
      <c r="R2" s="1468"/>
      <c r="S2" s="1468"/>
      <c r="T2" s="1468"/>
    </row>
    <row r="3" spans="2:21" ht="6.75" customHeight="1"/>
    <row r="4" spans="2:21" ht="22.5" customHeight="1">
      <c r="B4" s="2814" t="s">
        <v>1463</v>
      </c>
      <c r="C4" s="2814"/>
      <c r="D4" s="2814"/>
      <c r="E4" s="2814"/>
      <c r="F4" s="2814"/>
      <c r="G4" s="2814"/>
      <c r="H4" s="2814"/>
      <c r="I4" s="2814"/>
      <c r="J4" s="2814"/>
      <c r="K4" s="2814"/>
      <c r="L4" s="2814"/>
      <c r="M4" s="2814"/>
      <c r="N4" s="2814"/>
      <c r="O4" s="2814"/>
      <c r="P4" s="2814"/>
      <c r="Q4" s="2814"/>
      <c r="R4" s="2814"/>
      <c r="S4" s="2814"/>
      <c r="T4" s="2814"/>
      <c r="U4" s="2814"/>
    </row>
    <row r="5" spans="2:21" ht="6.75" customHeight="1">
      <c r="B5" s="1469"/>
      <c r="C5" s="1469"/>
      <c r="D5" s="1469"/>
      <c r="E5" s="1469"/>
      <c r="F5" s="1469"/>
      <c r="G5" s="1469"/>
      <c r="H5" s="1469"/>
      <c r="I5" s="1469"/>
      <c r="J5" s="1469"/>
      <c r="K5" s="1469"/>
      <c r="L5" s="1469"/>
      <c r="M5" s="1469"/>
      <c r="N5" s="1469"/>
      <c r="O5" s="1469"/>
      <c r="P5" s="1469"/>
      <c r="Q5" s="1469"/>
      <c r="R5" s="1469"/>
      <c r="S5" s="1469"/>
      <c r="T5" s="1469"/>
    </row>
    <row r="6" spans="2:21" ht="6.75" customHeight="1">
      <c r="B6" s="1469"/>
      <c r="C6" s="1469"/>
      <c r="D6" s="1469"/>
      <c r="E6" s="1469"/>
      <c r="F6" s="1469"/>
      <c r="G6" s="1469"/>
      <c r="H6" s="1469"/>
      <c r="I6" s="1469"/>
      <c r="J6" s="1469"/>
      <c r="K6" s="1469"/>
      <c r="L6" s="1469"/>
      <c r="M6" s="1470"/>
      <c r="N6" s="1470"/>
      <c r="O6" s="1470"/>
      <c r="P6" s="1470"/>
      <c r="Q6" s="1470"/>
      <c r="R6" s="1470"/>
      <c r="S6" s="1470"/>
      <c r="T6" s="1470"/>
      <c r="U6" s="1471"/>
    </row>
    <row r="7" spans="2:21" ht="18" customHeight="1">
      <c r="B7" s="1469"/>
      <c r="C7" s="1469"/>
      <c r="D7" s="1469"/>
      <c r="E7" s="1469"/>
      <c r="F7" s="1469"/>
      <c r="G7" s="1469"/>
      <c r="H7" s="1469"/>
      <c r="I7" s="1469"/>
      <c r="J7" s="1469"/>
      <c r="K7" s="1469"/>
      <c r="L7" s="1469"/>
      <c r="M7" s="1472" t="s">
        <v>535</v>
      </c>
      <c r="N7" s="1473"/>
      <c r="O7" s="1473"/>
      <c r="P7" s="2815"/>
      <c r="Q7" s="2815"/>
      <c r="R7" s="2815"/>
      <c r="S7" s="2815"/>
      <c r="T7" s="2815"/>
      <c r="U7" s="2815"/>
    </row>
    <row r="8" spans="2:21" ht="18" customHeight="1">
      <c r="B8" s="1469"/>
      <c r="C8" s="1469"/>
      <c r="D8" s="1469"/>
      <c r="E8" s="1469"/>
      <c r="F8" s="1469"/>
      <c r="G8" s="1469"/>
      <c r="H8" s="1469"/>
      <c r="I8" s="1469"/>
      <c r="J8" s="1469"/>
      <c r="K8" s="1469"/>
      <c r="L8" s="1469"/>
      <c r="M8" s="1472" t="s">
        <v>558</v>
      </c>
      <c r="N8" s="1473"/>
      <c r="O8" s="1473"/>
      <c r="P8" s="2816"/>
      <c r="Q8" s="2816"/>
      <c r="R8" s="2816"/>
      <c r="S8" s="2816"/>
      <c r="T8" s="2816"/>
      <c r="U8" s="2816"/>
    </row>
    <row r="9" spans="2:21" s="1467" customFormat="1" ht="18" customHeight="1">
      <c r="B9" s="365" t="s">
        <v>3067</v>
      </c>
      <c r="C9" s="365"/>
      <c r="D9" s="365"/>
      <c r="E9" s="365"/>
      <c r="F9" s="365"/>
      <c r="G9" s="365"/>
      <c r="H9" s="365"/>
      <c r="I9" s="365"/>
      <c r="J9" s="365"/>
      <c r="K9" s="365"/>
      <c r="L9" s="365"/>
      <c r="M9" s="1474" t="s">
        <v>1464</v>
      </c>
      <c r="N9" s="1475"/>
      <c r="O9" s="1475"/>
      <c r="P9" s="1475"/>
      <c r="Q9" s="1475"/>
      <c r="R9" s="1475"/>
      <c r="S9" s="1475"/>
      <c r="T9" s="1475"/>
      <c r="U9" s="1476"/>
    </row>
    <row r="10" spans="2:21" s="1467" customFormat="1" ht="18" customHeight="1">
      <c r="B10" s="365" t="s">
        <v>853</v>
      </c>
      <c r="C10" s="365"/>
      <c r="D10" s="365"/>
      <c r="E10" s="365"/>
      <c r="F10" s="365"/>
      <c r="G10" s="365"/>
      <c r="H10" s="365"/>
      <c r="I10" s="365"/>
      <c r="J10" s="365"/>
      <c r="K10" s="365"/>
      <c r="L10" s="365"/>
      <c r="M10" s="1472" t="s">
        <v>1465</v>
      </c>
      <c r="N10" s="1472"/>
      <c r="O10" s="1472"/>
      <c r="P10" s="2817"/>
      <c r="Q10" s="2817"/>
      <c r="R10" s="2817"/>
      <c r="S10" s="2817"/>
      <c r="T10" s="2817"/>
      <c r="U10" s="2817"/>
    </row>
    <row r="11" spans="2:21" s="1467" customFormat="1" ht="25.5" customHeight="1">
      <c r="B11" s="1477" t="s">
        <v>1466</v>
      </c>
      <c r="C11" s="1478"/>
      <c r="D11" s="1478"/>
      <c r="E11" s="1478"/>
      <c r="F11" s="1478"/>
      <c r="G11" s="1478"/>
      <c r="H11" s="1478"/>
      <c r="I11" s="1478"/>
      <c r="J11" s="1478"/>
      <c r="K11" s="1478"/>
      <c r="L11" s="1478"/>
      <c r="M11" s="1478"/>
      <c r="N11" s="1478"/>
      <c r="O11" s="1478"/>
      <c r="P11" s="1478"/>
      <c r="Q11" s="1478"/>
      <c r="R11" s="1478"/>
      <c r="S11" s="1478"/>
      <c r="T11" s="1478"/>
      <c r="U11" s="1479"/>
    </row>
    <row r="12" spans="2:21" s="1467" customFormat="1" ht="25.5" customHeight="1">
      <c r="B12" s="1480"/>
      <c r="C12" s="2818" t="s">
        <v>1467</v>
      </c>
      <c r="D12" s="2818"/>
      <c r="E12" s="2818"/>
      <c r="F12" s="2818"/>
      <c r="G12" s="2818"/>
      <c r="H12" s="2818"/>
      <c r="I12" s="2818"/>
      <c r="J12" s="2818"/>
      <c r="K12" s="2818"/>
      <c r="L12" s="2818"/>
      <c r="M12" s="365"/>
      <c r="N12" s="365"/>
      <c r="O12" s="365"/>
      <c r="P12" s="365"/>
      <c r="Q12" s="365"/>
      <c r="R12" s="365"/>
      <c r="S12" s="365"/>
      <c r="T12" s="365"/>
      <c r="U12" s="1481"/>
    </row>
    <row r="13" spans="2:21" s="1467" customFormat="1" ht="25.5" customHeight="1">
      <c r="B13" s="1480"/>
      <c r="C13" s="365" t="s">
        <v>1468</v>
      </c>
      <c r="D13" s="365"/>
      <c r="E13" s="365"/>
      <c r="F13" s="365"/>
      <c r="G13" s="365"/>
      <c r="H13" s="365"/>
      <c r="I13" s="365"/>
      <c r="J13" s="365"/>
      <c r="K13" s="365"/>
      <c r="L13" s="365"/>
      <c r="M13" s="365"/>
      <c r="N13" s="365"/>
      <c r="O13" s="365"/>
      <c r="P13" s="365"/>
      <c r="Q13" s="365"/>
      <c r="R13" s="365"/>
      <c r="S13" s="365"/>
      <c r="T13" s="365"/>
      <c r="U13" s="1481"/>
    </row>
    <row r="14" spans="2:21" s="1467" customFormat="1" ht="25.5" customHeight="1">
      <c r="B14" s="1480"/>
      <c r="C14" s="365" t="s">
        <v>1469</v>
      </c>
      <c r="D14" s="365"/>
      <c r="E14" s="365"/>
      <c r="F14" s="365"/>
      <c r="G14" s="365"/>
      <c r="H14" s="365"/>
      <c r="I14" s="365"/>
      <c r="J14" s="365"/>
      <c r="K14" s="365"/>
      <c r="L14" s="365"/>
      <c r="M14" s="365"/>
      <c r="N14" s="365"/>
      <c r="O14" s="365"/>
      <c r="P14" s="365"/>
      <c r="Q14" s="365"/>
      <c r="R14" s="365"/>
      <c r="S14" s="365"/>
      <c r="T14" s="365"/>
      <c r="U14" s="1481"/>
    </row>
    <row r="15" spans="2:21" s="1467" customFormat="1" ht="14.25">
      <c r="B15" s="1477" t="s">
        <v>1470</v>
      </c>
      <c r="C15" s="1478"/>
      <c r="D15" s="1478"/>
      <c r="E15" s="1478"/>
      <c r="F15" s="1478"/>
      <c r="G15" s="1478"/>
      <c r="H15" s="1478"/>
      <c r="I15" s="1478"/>
      <c r="J15" s="1478"/>
      <c r="K15" s="1478"/>
      <c r="L15" s="1478"/>
      <c r="M15" s="1478"/>
      <c r="N15" s="1478"/>
      <c r="O15" s="1478"/>
      <c r="P15" s="1478"/>
      <c r="Q15" s="1478"/>
      <c r="R15" s="1478"/>
      <c r="S15" s="1478"/>
      <c r="T15" s="1478"/>
      <c r="U15" s="1479"/>
    </row>
    <row r="16" spans="2:21" s="1467" customFormat="1" ht="26.25" customHeight="1">
      <c r="B16" s="1480"/>
      <c r="C16" s="1482" t="s">
        <v>3068</v>
      </c>
      <c r="D16" s="1482"/>
      <c r="E16" s="1482"/>
      <c r="F16" s="1482"/>
      <c r="G16" s="1482"/>
      <c r="H16" s="1482"/>
      <c r="I16" s="1482"/>
      <c r="J16" s="1482"/>
      <c r="K16" s="1482"/>
      <c r="L16" s="1482"/>
      <c r="M16" s="1482"/>
      <c r="N16" s="1482"/>
      <c r="O16" s="1482"/>
      <c r="P16" s="1482"/>
      <c r="Q16" s="1482"/>
      <c r="R16" s="1482"/>
      <c r="S16" s="1482"/>
      <c r="T16" s="1482"/>
      <c r="U16" s="1481"/>
    </row>
    <row r="17" spans="2:21" s="1467" customFormat="1" ht="20.25" customHeight="1">
      <c r="B17" s="1480"/>
      <c r="C17" s="1477" t="s">
        <v>1472</v>
      </c>
      <c r="D17" s="1478"/>
      <c r="E17" s="1478"/>
      <c r="F17" s="1478"/>
      <c r="G17" s="1478"/>
      <c r="H17" s="1483"/>
      <c r="I17" s="1484" t="s">
        <v>1473</v>
      </c>
      <c r="J17" s="1484"/>
      <c r="K17" s="1485" t="s">
        <v>1474</v>
      </c>
      <c r="L17" s="1484"/>
      <c r="M17" s="1484"/>
      <c r="N17" s="1485"/>
      <c r="O17" s="1486" t="s">
        <v>1475</v>
      </c>
      <c r="P17" s="1485"/>
      <c r="Q17" s="1484" t="s">
        <v>1476</v>
      </c>
      <c r="R17" s="1484"/>
      <c r="S17" s="1484"/>
      <c r="T17" s="1487"/>
      <c r="U17" s="1481"/>
    </row>
    <row r="18" spans="2:21" s="1467" customFormat="1" ht="20.25" customHeight="1">
      <c r="B18" s="1480"/>
      <c r="C18" s="1488"/>
      <c r="D18" s="365"/>
      <c r="E18" s="365"/>
      <c r="F18" s="365"/>
      <c r="G18" s="365"/>
      <c r="H18" s="1489"/>
      <c r="I18" s="1486" t="s">
        <v>1477</v>
      </c>
      <c r="J18" s="1484"/>
      <c r="K18" s="1485"/>
      <c r="L18" s="1484"/>
      <c r="M18" s="1484" t="s">
        <v>1478</v>
      </c>
      <c r="N18" s="1485"/>
      <c r="O18" s="1484"/>
      <c r="P18" s="1485"/>
      <c r="Q18" s="1484"/>
      <c r="R18" s="1484"/>
      <c r="S18" s="1484"/>
      <c r="T18" s="1487"/>
      <c r="U18" s="1481"/>
    </row>
    <row r="19" spans="2:21" s="1467" customFormat="1" ht="20.25" customHeight="1">
      <c r="B19" s="1480"/>
      <c r="C19" s="1480"/>
      <c r="D19" s="365"/>
      <c r="E19" s="365"/>
      <c r="F19" s="365"/>
      <c r="G19" s="365"/>
      <c r="I19" s="1490"/>
      <c r="J19" s="365"/>
      <c r="K19" s="1491" t="s">
        <v>1479</v>
      </c>
      <c r="L19" s="365"/>
      <c r="M19" s="365"/>
      <c r="O19" s="365"/>
      <c r="Q19" s="365"/>
      <c r="R19" s="365"/>
      <c r="S19" s="365"/>
      <c r="T19" s="1481"/>
      <c r="U19" s="1481"/>
    </row>
    <row r="20" spans="2:21" s="1467" customFormat="1" ht="20.25" customHeight="1">
      <c r="B20" s="1480"/>
      <c r="C20" s="1477" t="s">
        <v>3069</v>
      </c>
      <c r="D20" s="1478"/>
      <c r="E20" s="1478"/>
      <c r="F20" s="1478"/>
      <c r="G20" s="1478"/>
      <c r="H20" s="1478"/>
      <c r="I20" s="1478"/>
      <c r="J20" s="1492"/>
      <c r="K20" s="1493"/>
      <c r="L20" s="1493"/>
      <c r="M20" s="1478"/>
      <c r="N20" s="1478"/>
      <c r="O20" s="1478"/>
      <c r="P20" s="1478"/>
      <c r="Q20" s="1478"/>
      <c r="R20" s="1478"/>
      <c r="S20" s="1478"/>
      <c r="T20" s="1479"/>
      <c r="U20" s="1481"/>
    </row>
    <row r="21" spans="2:21" s="1467" customFormat="1" ht="20.25" customHeight="1">
      <c r="B21" s="1480"/>
      <c r="C21" s="1480"/>
      <c r="D21" s="1477" t="s">
        <v>860</v>
      </c>
      <c r="E21" s="1478"/>
      <c r="F21" s="1478"/>
      <c r="G21" s="1478"/>
      <c r="H21" s="1478"/>
      <c r="I21" s="1478"/>
      <c r="J21" s="1478"/>
      <c r="K21" s="1478" t="s">
        <v>1481</v>
      </c>
      <c r="L21" s="1478"/>
      <c r="M21" s="1478"/>
      <c r="N21" s="1478"/>
      <c r="O21" s="1478"/>
      <c r="P21" s="1478"/>
      <c r="Q21" s="1478"/>
      <c r="R21" s="1478"/>
      <c r="S21" s="1478"/>
      <c r="T21" s="1479"/>
      <c r="U21" s="1481"/>
    </row>
    <row r="22" spans="2:21" s="1467" customFormat="1" ht="20.25" customHeight="1">
      <c r="B22" s="1480"/>
      <c r="C22" s="1480"/>
      <c r="D22" s="1480"/>
      <c r="E22" s="365"/>
      <c r="F22" s="365"/>
      <c r="G22" s="365"/>
      <c r="H22" s="365"/>
      <c r="I22" s="365"/>
      <c r="J22" s="365"/>
      <c r="K22" s="2808" t="s">
        <v>3070</v>
      </c>
      <c r="L22" s="2808"/>
      <c r="M22" s="2808"/>
      <c r="N22" s="2808"/>
      <c r="O22" s="2808"/>
      <c r="P22" s="2808"/>
      <c r="Q22" s="2808"/>
      <c r="R22" s="2808"/>
      <c r="S22" s="2808"/>
      <c r="T22" s="2809"/>
      <c r="U22" s="1481"/>
    </row>
    <row r="23" spans="2:21" s="1467" customFormat="1" ht="20.25" customHeight="1">
      <c r="B23" s="1480"/>
      <c r="C23" s="1480"/>
      <c r="D23" s="1480"/>
      <c r="E23" s="365"/>
      <c r="F23" s="365"/>
      <c r="G23" s="365"/>
      <c r="H23" s="365"/>
      <c r="I23" s="365"/>
      <c r="J23" s="365"/>
      <c r="K23" s="365" t="s">
        <v>1482</v>
      </c>
      <c r="L23" s="365"/>
      <c r="M23" s="365"/>
      <c r="N23" s="365"/>
      <c r="O23" s="365"/>
      <c r="P23" s="365"/>
      <c r="Q23" s="365"/>
      <c r="R23" s="365"/>
      <c r="S23" s="365"/>
      <c r="T23" s="1481"/>
      <c r="U23" s="1481"/>
    </row>
    <row r="24" spans="2:21" s="1467" customFormat="1" ht="20.25" customHeight="1">
      <c r="B24" s="1480"/>
      <c r="C24" s="1480"/>
      <c r="D24" s="1494"/>
      <c r="E24" s="1482"/>
      <c r="F24" s="1482"/>
      <c r="G24" s="1482"/>
      <c r="H24" s="1482"/>
      <c r="I24" s="1482"/>
      <c r="J24" s="1482"/>
      <c r="K24" s="1482" t="s">
        <v>865</v>
      </c>
      <c r="L24" s="1482"/>
      <c r="M24" s="1482"/>
      <c r="N24" s="1482"/>
      <c r="O24" s="1482"/>
      <c r="P24" s="1482"/>
      <c r="Q24" s="1482"/>
      <c r="R24" s="1482"/>
      <c r="S24" s="1482"/>
      <c r="T24" s="1495"/>
      <c r="U24" s="1481"/>
    </row>
    <row r="25" spans="2:21" s="1467" customFormat="1" ht="20.25" customHeight="1">
      <c r="B25" s="1480"/>
      <c r="C25" s="1480"/>
      <c r="D25" s="1477" t="s">
        <v>3071</v>
      </c>
      <c r="E25" s="1478"/>
      <c r="F25" s="1478"/>
      <c r="G25" s="1478"/>
      <c r="H25" s="1478"/>
      <c r="I25" s="1478"/>
      <c r="J25" s="1478"/>
      <c r="K25" s="1478"/>
      <c r="L25" s="1478"/>
      <c r="M25" s="1478"/>
      <c r="N25" s="1478"/>
      <c r="O25" s="1478"/>
      <c r="P25" s="1478"/>
      <c r="Q25" s="1478"/>
      <c r="R25" s="1478"/>
      <c r="S25" s="1478"/>
      <c r="T25" s="1479"/>
      <c r="U25" s="1481"/>
    </row>
    <row r="26" spans="2:21" s="1467" customFormat="1" ht="20.25" customHeight="1">
      <c r="B26" s="1480"/>
      <c r="C26" s="1480"/>
      <c r="D26" s="1496"/>
      <c r="E26" s="365" t="s">
        <v>1483</v>
      </c>
      <c r="F26" s="365"/>
      <c r="G26" s="365"/>
      <c r="H26" s="365"/>
      <c r="I26" s="365"/>
      <c r="J26" s="365"/>
      <c r="L26" s="1467" t="s">
        <v>1484</v>
      </c>
      <c r="M26" s="365"/>
      <c r="N26" s="365"/>
      <c r="O26" s="365"/>
      <c r="P26" s="365"/>
      <c r="Q26" s="365"/>
      <c r="R26" s="365"/>
      <c r="S26" s="365"/>
      <c r="T26" s="1481"/>
      <c r="U26" s="1481"/>
    </row>
    <row r="27" spans="2:21" s="1467" customFormat="1" ht="20.25" customHeight="1">
      <c r="B27" s="1480"/>
      <c r="C27" s="1480"/>
      <c r="D27" s="1480"/>
      <c r="E27" s="365" t="s">
        <v>1485</v>
      </c>
      <c r="F27" s="365"/>
      <c r="G27" s="365"/>
      <c r="H27" s="365"/>
      <c r="I27" s="365"/>
      <c r="J27" s="365"/>
      <c r="K27" s="365"/>
      <c r="L27" s="365" t="s">
        <v>1486</v>
      </c>
      <c r="M27" s="365"/>
      <c r="N27" s="365"/>
      <c r="O27" s="365"/>
      <c r="P27" s="365"/>
      <c r="Q27" s="365"/>
      <c r="R27" s="365"/>
      <c r="S27" s="365"/>
      <c r="T27" s="1481"/>
      <c r="U27" s="1481"/>
    </row>
    <row r="28" spans="2:21" s="1467" customFormat="1" ht="20.25" customHeight="1">
      <c r="B28" s="1480"/>
      <c r="C28" s="1480"/>
      <c r="D28" s="1480"/>
      <c r="E28" s="365"/>
      <c r="F28" s="365"/>
      <c r="G28" s="365"/>
      <c r="H28" s="365"/>
      <c r="I28" s="365"/>
      <c r="J28" s="365"/>
      <c r="K28" s="365"/>
      <c r="L28" s="365" t="s">
        <v>1487</v>
      </c>
      <c r="M28" s="365"/>
      <c r="N28" s="365"/>
      <c r="O28" s="365"/>
      <c r="P28" s="365"/>
      <c r="Q28" s="365"/>
      <c r="R28" s="365"/>
      <c r="S28" s="365"/>
      <c r="T28" s="1481"/>
      <c r="U28" s="1481"/>
    </row>
    <row r="29" spans="2:21" s="1500" customFormat="1" ht="20.25" customHeight="1">
      <c r="B29" s="1488"/>
      <c r="C29" s="1488"/>
      <c r="D29" s="1488"/>
      <c r="E29" s="1497"/>
      <c r="F29" s="1498" t="s">
        <v>1488</v>
      </c>
      <c r="G29" s="1497"/>
      <c r="H29" s="1497"/>
      <c r="I29" s="1497"/>
      <c r="J29" s="1497"/>
      <c r="K29" s="365"/>
      <c r="L29" s="1497"/>
      <c r="M29" s="1497"/>
      <c r="N29" s="1497"/>
      <c r="O29" s="1497"/>
      <c r="P29" s="1497"/>
      <c r="Q29" s="1497"/>
      <c r="R29" s="1497"/>
      <c r="S29" s="1497"/>
      <c r="T29" s="1499"/>
      <c r="U29" s="1499"/>
    </row>
    <row r="30" spans="2:21" s="1500" customFormat="1" ht="20.25" customHeight="1">
      <c r="B30" s="1488"/>
      <c r="C30" s="1488"/>
      <c r="D30" s="1488"/>
      <c r="E30" s="1497"/>
      <c r="F30" s="1498" t="s">
        <v>1489</v>
      </c>
      <c r="G30" s="1497"/>
      <c r="H30" s="1497"/>
      <c r="I30" s="1497"/>
      <c r="J30" s="1497"/>
      <c r="K30" s="365"/>
      <c r="L30" s="1497"/>
      <c r="M30" s="1497"/>
      <c r="N30" s="1497"/>
      <c r="O30" s="1497"/>
      <c r="P30" s="1497"/>
      <c r="Q30" s="1497"/>
      <c r="R30" s="1497"/>
      <c r="S30" s="1497"/>
      <c r="T30" s="1499"/>
      <c r="U30" s="1499"/>
    </row>
    <row r="31" spans="2:21" s="1467" customFormat="1" ht="20.25" customHeight="1">
      <c r="B31" s="1480"/>
      <c r="C31" s="1480"/>
      <c r="D31" s="1477" t="s">
        <v>1490</v>
      </c>
      <c r="E31" s="1478"/>
      <c r="F31" s="1478"/>
      <c r="G31" s="1478"/>
      <c r="H31" s="1478"/>
      <c r="I31" s="1478"/>
      <c r="J31" s="1478"/>
      <c r="K31" s="1478"/>
      <c r="L31" s="1478"/>
      <c r="M31" s="1478"/>
      <c r="N31" s="1478"/>
      <c r="O31" s="1478"/>
      <c r="P31" s="1478"/>
      <c r="Q31" s="1478"/>
      <c r="R31" s="1478"/>
      <c r="S31" s="1478"/>
      <c r="T31" s="1479"/>
      <c r="U31" s="1481"/>
    </row>
    <row r="32" spans="2:21" s="1467" customFormat="1" ht="20.25" customHeight="1">
      <c r="B32" s="1480"/>
      <c r="C32" s="1480"/>
      <c r="D32" s="1496"/>
      <c r="E32" s="365" t="s">
        <v>1491</v>
      </c>
      <c r="F32" s="365"/>
      <c r="G32" s="365" t="s">
        <v>1492</v>
      </c>
      <c r="H32" s="365"/>
      <c r="I32" s="365"/>
      <c r="J32" s="365"/>
      <c r="K32" s="365"/>
      <c r="L32" s="1467" t="s">
        <v>1493</v>
      </c>
      <c r="M32" s="1501"/>
      <c r="N32" s="1501"/>
      <c r="O32" s="1501"/>
      <c r="P32" s="1501"/>
      <c r="Q32" s="365" t="s">
        <v>1494</v>
      </c>
      <c r="R32" s="1501"/>
      <c r="S32" s="1501"/>
      <c r="T32" s="1502"/>
      <c r="U32" s="1481"/>
    </row>
    <row r="33" spans="2:21" s="1467" customFormat="1" ht="20.25" customHeight="1">
      <c r="B33" s="1480"/>
      <c r="C33" s="1480"/>
      <c r="D33" s="1480"/>
      <c r="E33" s="365" t="s">
        <v>1495</v>
      </c>
      <c r="F33" s="365"/>
      <c r="G33" s="365" t="s">
        <v>1492</v>
      </c>
      <c r="H33" s="365"/>
      <c r="I33" s="365"/>
      <c r="J33" s="365"/>
      <c r="K33" s="365"/>
      <c r="L33" s="365" t="s">
        <v>1496</v>
      </c>
      <c r="M33" s="365"/>
      <c r="N33" s="365"/>
      <c r="O33" s="365"/>
      <c r="P33" s="365"/>
      <c r="Q33" s="365" t="s">
        <v>1494</v>
      </c>
      <c r="R33" s="365"/>
      <c r="S33" s="365"/>
      <c r="T33" s="1481"/>
      <c r="U33" s="1481"/>
    </row>
    <row r="34" spans="2:21" s="1467" customFormat="1" ht="20.25" customHeight="1">
      <c r="B34" s="1480"/>
      <c r="C34" s="1480"/>
      <c r="D34" s="1480"/>
      <c r="E34" s="365" t="s">
        <v>1497</v>
      </c>
      <c r="F34" s="365"/>
      <c r="G34" s="365" t="s">
        <v>1492</v>
      </c>
      <c r="H34" s="365"/>
      <c r="I34" s="365"/>
      <c r="J34" s="365"/>
      <c r="K34" s="365"/>
      <c r="L34" s="365"/>
      <c r="M34" s="365"/>
      <c r="O34" s="365"/>
      <c r="P34" s="365"/>
      <c r="Q34" s="365"/>
      <c r="R34" s="365"/>
      <c r="S34" s="365"/>
      <c r="T34" s="1481"/>
      <c r="U34" s="1481"/>
    </row>
    <row r="35" spans="2:21" s="1467" customFormat="1" ht="20.25" customHeight="1">
      <c r="B35" s="1480"/>
      <c r="C35" s="1480"/>
      <c r="D35" s="1480"/>
      <c r="E35" s="365"/>
      <c r="F35" s="1498" t="s">
        <v>1498</v>
      </c>
      <c r="G35" s="365"/>
      <c r="H35" s="365"/>
      <c r="I35" s="365"/>
      <c r="J35" s="365"/>
      <c r="K35" s="365"/>
      <c r="L35" s="365"/>
      <c r="M35" s="365"/>
      <c r="N35" s="365"/>
      <c r="O35" s="365"/>
      <c r="P35" s="365"/>
      <c r="Q35" s="365"/>
      <c r="R35" s="365"/>
      <c r="S35" s="365"/>
      <c r="T35" s="1481"/>
      <c r="U35" s="1481"/>
    </row>
    <row r="36" spans="2:21" s="1467" customFormat="1" ht="20.25" customHeight="1">
      <c r="B36" s="1480"/>
      <c r="C36" s="1480"/>
      <c r="D36" s="1496"/>
      <c r="E36" s="365"/>
      <c r="F36" s="1498" t="s">
        <v>1499</v>
      </c>
      <c r="G36" s="365"/>
      <c r="H36" s="365"/>
      <c r="J36" s="365"/>
      <c r="K36" s="365"/>
      <c r="L36" s="365"/>
      <c r="M36" s="365"/>
      <c r="O36" s="365"/>
      <c r="P36" s="365"/>
      <c r="Q36" s="365"/>
      <c r="R36" s="365"/>
      <c r="S36" s="365"/>
      <c r="T36" s="1481"/>
      <c r="U36" s="1481"/>
    </row>
    <row r="37" spans="2:21" s="1467" customFormat="1" ht="20.25" customHeight="1">
      <c r="B37" s="1480"/>
      <c r="C37" s="1480"/>
      <c r="D37" s="1496"/>
      <c r="F37" s="1503" t="s">
        <v>1500</v>
      </c>
      <c r="G37" s="365"/>
      <c r="H37" s="365"/>
      <c r="I37" s="365"/>
      <c r="J37" s="365"/>
      <c r="K37" s="365"/>
      <c r="L37" s="365"/>
      <c r="M37" s="365"/>
      <c r="N37" s="365"/>
      <c r="O37" s="365"/>
      <c r="P37" s="365"/>
      <c r="Q37" s="365"/>
      <c r="R37" s="365"/>
      <c r="S37" s="365"/>
      <c r="T37" s="1481"/>
      <c r="U37" s="1481"/>
    </row>
    <row r="38" spans="2:21" s="1467" customFormat="1" ht="20.25" customHeight="1">
      <c r="B38" s="1480"/>
      <c r="C38" s="1480"/>
      <c r="D38" s="1477" t="s">
        <v>3072</v>
      </c>
      <c r="E38" s="1478"/>
      <c r="F38" s="365"/>
      <c r="G38" s="1478"/>
      <c r="H38" s="1478"/>
      <c r="I38" s="1478" t="s">
        <v>1491</v>
      </c>
      <c r="J38" s="1478"/>
      <c r="K38" s="1478" t="s">
        <v>1501</v>
      </c>
      <c r="L38" s="1478"/>
      <c r="M38" s="1478"/>
      <c r="N38" s="1478"/>
      <c r="O38" s="1478"/>
      <c r="P38" s="1478"/>
      <c r="Q38" s="1478"/>
      <c r="R38" s="1478"/>
      <c r="S38" s="1478"/>
      <c r="T38" s="1479"/>
      <c r="U38" s="1481"/>
    </row>
    <row r="39" spans="2:21" s="1467" customFormat="1" ht="20.25" customHeight="1">
      <c r="B39" s="1480"/>
      <c r="C39" s="1480"/>
      <c r="D39" s="1480"/>
      <c r="E39" s="365"/>
      <c r="F39" s="365"/>
      <c r="G39" s="365"/>
      <c r="H39" s="365"/>
      <c r="I39" s="365" t="s">
        <v>1495</v>
      </c>
      <c r="J39" s="365"/>
      <c r="K39" s="365" t="s">
        <v>1501</v>
      </c>
      <c r="L39" s="365"/>
      <c r="M39" s="365"/>
      <c r="N39" s="365"/>
      <c r="O39" s="365"/>
      <c r="P39" s="365"/>
      <c r="Q39" s="365"/>
      <c r="R39" s="365"/>
      <c r="S39" s="365"/>
      <c r="T39" s="1481"/>
      <c r="U39" s="1481"/>
    </row>
    <row r="40" spans="2:21" s="1467" customFormat="1" ht="20.25" customHeight="1">
      <c r="B40" s="1480"/>
      <c r="C40" s="1480"/>
      <c r="D40" s="1480"/>
      <c r="E40" s="365"/>
      <c r="F40" s="365"/>
      <c r="G40" s="365"/>
      <c r="H40" s="365"/>
      <c r="I40" s="365" t="s">
        <v>1497</v>
      </c>
      <c r="J40" s="365"/>
      <c r="K40" s="1467" t="s">
        <v>1501</v>
      </c>
      <c r="L40" s="365"/>
      <c r="M40" s="365"/>
      <c r="N40" s="365"/>
      <c r="O40" s="365"/>
      <c r="P40" s="365"/>
      <c r="Q40" s="365"/>
      <c r="R40" s="365"/>
      <c r="S40" s="365"/>
      <c r="T40" s="1481"/>
      <c r="U40" s="1481"/>
    </row>
    <row r="41" spans="2:21" s="1467" customFormat="1" ht="20.25" customHeight="1">
      <c r="B41" s="1480"/>
      <c r="C41" s="1480"/>
      <c r="D41" s="1480"/>
      <c r="E41" s="365"/>
      <c r="F41" s="365"/>
      <c r="G41" s="365"/>
      <c r="H41" s="365"/>
      <c r="I41" s="365" t="s">
        <v>1502</v>
      </c>
      <c r="J41" s="365"/>
      <c r="L41" s="365"/>
      <c r="M41" s="365"/>
      <c r="N41" s="365"/>
      <c r="O41" s="365" t="s">
        <v>1503</v>
      </c>
      <c r="P41" s="365"/>
      <c r="Q41" s="365"/>
      <c r="R41" s="365"/>
      <c r="S41" s="365"/>
      <c r="T41" s="1481"/>
      <c r="U41" s="1481"/>
    </row>
    <row r="42" spans="2:21" s="1467" customFormat="1" ht="20.25" customHeight="1">
      <c r="B42" s="1480"/>
      <c r="C42" s="1480"/>
      <c r="D42" s="1480"/>
      <c r="E42" s="365"/>
      <c r="F42" s="365"/>
      <c r="G42" s="365"/>
      <c r="H42" s="365"/>
      <c r="I42" s="1498" t="s">
        <v>3073</v>
      </c>
      <c r="J42" s="365"/>
      <c r="L42" s="365"/>
      <c r="M42" s="365"/>
      <c r="N42" s="365"/>
      <c r="O42" s="365"/>
      <c r="P42" s="365"/>
      <c r="Q42" s="365"/>
      <c r="R42" s="365"/>
      <c r="S42" s="365"/>
      <c r="T42" s="1481"/>
      <c r="U42" s="1481"/>
    </row>
    <row r="43" spans="2:21" s="1467" customFormat="1" ht="20.25" customHeight="1">
      <c r="B43" s="1480"/>
      <c r="C43" s="1480"/>
      <c r="D43" s="1477" t="s">
        <v>1504</v>
      </c>
      <c r="E43" s="1478"/>
      <c r="F43" s="1478"/>
      <c r="G43" s="1478"/>
      <c r="H43" s="1478"/>
      <c r="I43" s="1478"/>
      <c r="J43" s="1478"/>
      <c r="K43" s="1478"/>
      <c r="L43" s="1478"/>
      <c r="M43" s="1478"/>
      <c r="N43" s="1478"/>
      <c r="O43" s="1478"/>
      <c r="P43" s="1478"/>
      <c r="Q43" s="1478"/>
      <c r="R43" s="1478"/>
      <c r="S43" s="1478"/>
      <c r="T43" s="1479"/>
      <c r="U43" s="1481"/>
    </row>
    <row r="44" spans="2:21" s="1467" customFormat="1" ht="20.25" customHeight="1">
      <c r="B44" s="1480"/>
      <c r="C44" s="1480"/>
      <c r="D44" s="1480"/>
      <c r="E44" s="365"/>
      <c r="F44" s="365"/>
      <c r="G44" s="365"/>
      <c r="H44" s="365"/>
      <c r="I44" s="365"/>
      <c r="J44" s="365"/>
      <c r="M44" s="365"/>
      <c r="N44" s="365"/>
      <c r="O44" s="365"/>
      <c r="P44" s="365"/>
      <c r="Q44" s="365"/>
      <c r="R44" s="365"/>
      <c r="S44" s="365"/>
      <c r="T44" s="1481"/>
      <c r="U44" s="1481"/>
    </row>
    <row r="45" spans="2:21" s="1467" customFormat="1" ht="20.25" customHeight="1">
      <c r="B45" s="1480"/>
      <c r="C45" s="1494"/>
      <c r="D45" s="1494"/>
      <c r="E45" s="1482"/>
      <c r="F45" s="1482"/>
      <c r="G45" s="1482"/>
      <c r="H45" s="1482"/>
      <c r="I45" s="1482"/>
      <c r="J45" s="1482"/>
      <c r="K45" s="1504"/>
      <c r="L45" s="1504"/>
      <c r="M45" s="1482"/>
      <c r="N45" s="1482"/>
      <c r="O45" s="1482"/>
      <c r="P45" s="1482"/>
      <c r="Q45" s="1482"/>
      <c r="R45" s="1482"/>
      <c r="S45" s="1482"/>
      <c r="T45" s="1495"/>
      <c r="U45" s="1481"/>
    </row>
    <row r="46" spans="2:21" s="1467" customFormat="1" ht="6.75" customHeight="1">
      <c r="B46" s="1480"/>
      <c r="C46" s="365"/>
      <c r="D46" s="365"/>
      <c r="E46" s="365"/>
      <c r="F46" s="365"/>
      <c r="G46" s="365"/>
      <c r="H46" s="365"/>
      <c r="I46" s="1478"/>
      <c r="J46" s="1478"/>
      <c r="K46" s="1478"/>
      <c r="L46" s="1478"/>
      <c r="M46" s="1478"/>
      <c r="N46" s="1478"/>
      <c r="O46" s="1478"/>
      <c r="P46" s="1478"/>
      <c r="Q46" s="1478"/>
      <c r="R46" s="1478"/>
      <c r="S46" s="1478"/>
      <c r="T46" s="1478"/>
      <c r="U46" s="1481"/>
    </row>
    <row r="47" spans="2:21" s="1467" customFormat="1" ht="14.25">
      <c r="B47" s="1480"/>
      <c r="C47" s="1482" t="s">
        <v>1471</v>
      </c>
      <c r="D47" s="1482"/>
      <c r="E47" s="1482"/>
      <c r="F47" s="1482"/>
      <c r="G47" s="1482"/>
      <c r="H47" s="1482"/>
      <c r="I47" s="1482"/>
      <c r="J47" s="1482"/>
      <c r="K47" s="1482"/>
      <c r="L47" s="1482"/>
      <c r="M47" s="1482"/>
      <c r="N47" s="1482"/>
      <c r="O47" s="1482"/>
      <c r="P47" s="1482"/>
      <c r="Q47" s="1482"/>
      <c r="R47" s="1482"/>
      <c r="S47" s="1482"/>
      <c r="T47" s="1482"/>
      <c r="U47" s="1481"/>
    </row>
    <row r="48" spans="2:21" s="1467" customFormat="1" ht="14.25">
      <c r="B48" s="1480"/>
      <c r="C48" s="1477" t="s">
        <v>1472</v>
      </c>
      <c r="D48" s="1478"/>
      <c r="E48" s="1478"/>
      <c r="F48" s="1478"/>
      <c r="G48" s="1478"/>
      <c r="H48" s="1483"/>
      <c r="I48" s="1484" t="s">
        <v>1473</v>
      </c>
      <c r="J48" s="1484"/>
      <c r="K48" s="1485" t="s">
        <v>1474</v>
      </c>
      <c r="L48" s="1484"/>
      <c r="M48" s="1484"/>
      <c r="N48" s="1485"/>
      <c r="O48" s="1486" t="s">
        <v>1475</v>
      </c>
      <c r="P48" s="1485"/>
      <c r="Q48" s="1484" t="s">
        <v>1476</v>
      </c>
      <c r="R48" s="1484"/>
      <c r="S48" s="1484"/>
      <c r="T48" s="1487"/>
      <c r="U48" s="1481"/>
    </row>
    <row r="49" spans="2:21" s="1467" customFormat="1" ht="14.25">
      <c r="B49" s="1480"/>
      <c r="C49" s="1480"/>
      <c r="D49" s="365"/>
      <c r="E49" s="365"/>
      <c r="F49" s="365"/>
      <c r="G49" s="365"/>
      <c r="H49" s="1489"/>
      <c r="I49" s="1486" t="s">
        <v>1477</v>
      </c>
      <c r="J49" s="1484"/>
      <c r="K49" s="1485"/>
      <c r="L49" s="1484"/>
      <c r="M49" s="1484" t="s">
        <v>1478</v>
      </c>
      <c r="N49" s="1485"/>
      <c r="O49" s="1484"/>
      <c r="P49" s="1485"/>
      <c r="Q49" s="1484"/>
      <c r="R49" s="1484"/>
      <c r="S49" s="1484"/>
      <c r="T49" s="1487"/>
      <c r="U49" s="1481"/>
    </row>
    <row r="50" spans="2:21" s="1467" customFormat="1" ht="14.25">
      <c r="B50" s="1480"/>
      <c r="C50" s="1480"/>
      <c r="D50" s="365"/>
      <c r="E50" s="365"/>
      <c r="F50" s="365"/>
      <c r="G50" s="365"/>
      <c r="I50" s="1490"/>
      <c r="J50" s="365"/>
      <c r="K50" s="1491" t="s">
        <v>1479</v>
      </c>
      <c r="L50" s="365"/>
      <c r="M50" s="365"/>
      <c r="O50" s="365"/>
      <c r="Q50" s="365"/>
      <c r="R50" s="365"/>
      <c r="S50" s="365"/>
      <c r="T50" s="1481"/>
      <c r="U50" s="1481"/>
    </row>
    <row r="51" spans="2:21" s="1467" customFormat="1" ht="14.25">
      <c r="B51" s="1480"/>
      <c r="C51" s="1477" t="s">
        <v>1480</v>
      </c>
      <c r="D51" s="1478"/>
      <c r="E51" s="1478"/>
      <c r="F51" s="1478"/>
      <c r="G51" s="1478"/>
      <c r="H51" s="1478"/>
      <c r="I51" s="1478"/>
      <c r="J51" s="1492"/>
      <c r="K51" s="1493"/>
      <c r="L51" s="1493"/>
      <c r="M51" s="1478"/>
      <c r="N51" s="1478"/>
      <c r="O51" s="1478"/>
      <c r="P51" s="1478"/>
      <c r="Q51" s="1478"/>
      <c r="R51" s="1478"/>
      <c r="S51" s="1478"/>
      <c r="T51" s="1479"/>
      <c r="U51" s="1481"/>
    </row>
    <row r="52" spans="2:21" s="1467" customFormat="1" ht="14.25">
      <c r="B52" s="1480"/>
      <c r="C52" s="1480"/>
      <c r="D52" s="1477" t="s">
        <v>860</v>
      </c>
      <c r="E52" s="1478"/>
      <c r="F52" s="1478"/>
      <c r="G52" s="1478"/>
      <c r="H52" s="1478"/>
      <c r="I52" s="1478"/>
      <c r="J52" s="1478"/>
      <c r="K52" s="1478" t="s">
        <v>1481</v>
      </c>
      <c r="L52" s="1478"/>
      <c r="M52" s="1478"/>
      <c r="N52" s="1478"/>
      <c r="O52" s="1478"/>
      <c r="P52" s="1478"/>
      <c r="Q52" s="1478"/>
      <c r="R52" s="1478"/>
      <c r="S52" s="1478"/>
      <c r="T52" s="1479"/>
      <c r="U52" s="1481"/>
    </row>
    <row r="53" spans="2:21" s="1467" customFormat="1" ht="14.25">
      <c r="B53" s="1480"/>
      <c r="C53" s="1480"/>
      <c r="D53" s="1480"/>
      <c r="E53" s="365"/>
      <c r="F53" s="365"/>
      <c r="G53" s="365"/>
      <c r="H53" s="365"/>
      <c r="I53" s="365"/>
      <c r="J53" s="365"/>
      <c r="K53" s="2808" t="s">
        <v>3070</v>
      </c>
      <c r="L53" s="2808"/>
      <c r="M53" s="2808"/>
      <c r="N53" s="2808"/>
      <c r="O53" s="2808"/>
      <c r="P53" s="2808"/>
      <c r="Q53" s="2808"/>
      <c r="R53" s="2808"/>
      <c r="S53" s="2808"/>
      <c r="T53" s="2809"/>
      <c r="U53" s="1481"/>
    </row>
    <row r="54" spans="2:21" s="1467" customFormat="1" ht="14.25">
      <c r="B54" s="1480"/>
      <c r="C54" s="1480"/>
      <c r="D54" s="1480"/>
      <c r="E54" s="365"/>
      <c r="F54" s="365"/>
      <c r="G54" s="365"/>
      <c r="H54" s="365"/>
      <c r="I54" s="365"/>
      <c r="J54" s="365"/>
      <c r="K54" s="365" t="s">
        <v>1482</v>
      </c>
      <c r="L54" s="365"/>
      <c r="M54" s="365"/>
      <c r="N54" s="365"/>
      <c r="O54" s="365"/>
      <c r="P54" s="365"/>
      <c r="Q54" s="365"/>
      <c r="R54" s="365"/>
      <c r="S54" s="365"/>
      <c r="T54" s="1481"/>
      <c r="U54" s="1481"/>
    </row>
    <row r="55" spans="2:21" s="1467" customFormat="1" ht="14.25">
      <c r="B55" s="1480"/>
      <c r="C55" s="1480"/>
      <c r="D55" s="1494"/>
      <c r="E55" s="1482"/>
      <c r="F55" s="1482"/>
      <c r="G55" s="1482"/>
      <c r="H55" s="1482"/>
      <c r="I55" s="1482"/>
      <c r="J55" s="1482"/>
      <c r="K55" s="1482" t="s">
        <v>865</v>
      </c>
      <c r="L55" s="1482"/>
      <c r="M55" s="1482"/>
      <c r="N55" s="1482"/>
      <c r="O55" s="1482"/>
      <c r="P55" s="1482"/>
      <c r="Q55" s="1482"/>
      <c r="R55" s="1482"/>
      <c r="S55" s="1482"/>
      <c r="T55" s="1495"/>
      <c r="U55" s="1481"/>
    </row>
    <row r="56" spans="2:21" s="1467" customFormat="1" ht="14.25">
      <c r="B56" s="1480"/>
      <c r="C56" s="1480"/>
      <c r="D56" s="1477" t="s">
        <v>3071</v>
      </c>
      <c r="E56" s="1478"/>
      <c r="F56" s="1478"/>
      <c r="G56" s="1478"/>
      <c r="H56" s="1478"/>
      <c r="I56" s="1478"/>
      <c r="J56" s="1478"/>
      <c r="K56" s="1478"/>
      <c r="L56" s="1478"/>
      <c r="M56" s="1478"/>
      <c r="N56" s="1478"/>
      <c r="O56" s="1478"/>
      <c r="P56" s="1478"/>
      <c r="Q56" s="1478"/>
      <c r="R56" s="1478"/>
      <c r="S56" s="1478"/>
      <c r="T56" s="1479"/>
      <c r="U56" s="1481"/>
    </row>
    <row r="57" spans="2:21" s="1467" customFormat="1" ht="14.25">
      <c r="B57" s="1480"/>
      <c r="C57" s="1480"/>
      <c r="D57" s="1496"/>
      <c r="E57" s="365" t="s">
        <v>1483</v>
      </c>
      <c r="F57" s="365"/>
      <c r="G57" s="365"/>
      <c r="H57" s="365"/>
      <c r="I57" s="365"/>
      <c r="J57" s="365"/>
      <c r="L57" s="1467" t="s">
        <v>1484</v>
      </c>
      <c r="M57" s="365"/>
      <c r="N57" s="365"/>
      <c r="O57" s="365"/>
      <c r="P57" s="365"/>
      <c r="Q57" s="365"/>
      <c r="R57" s="365"/>
      <c r="S57" s="365"/>
      <c r="T57" s="1481"/>
      <c r="U57" s="1481"/>
    </row>
    <row r="58" spans="2:21" s="1467" customFormat="1" ht="14.25">
      <c r="B58" s="1480"/>
      <c r="C58" s="1480"/>
      <c r="D58" s="1480"/>
      <c r="E58" s="365" t="s">
        <v>1485</v>
      </c>
      <c r="F58" s="365"/>
      <c r="G58" s="365"/>
      <c r="H58" s="365"/>
      <c r="I58" s="365"/>
      <c r="J58" s="365"/>
      <c r="K58" s="365"/>
      <c r="L58" s="365" t="s">
        <v>1486</v>
      </c>
      <c r="M58" s="365"/>
      <c r="N58" s="365"/>
      <c r="O58" s="365"/>
      <c r="P58" s="365"/>
      <c r="Q58" s="365"/>
      <c r="R58" s="365"/>
      <c r="S58" s="365"/>
      <c r="T58" s="1481"/>
      <c r="U58" s="1481"/>
    </row>
    <row r="59" spans="2:21" s="1467" customFormat="1" ht="14.25">
      <c r="B59" s="1480"/>
      <c r="C59" s="1480"/>
      <c r="D59" s="1480"/>
      <c r="E59" s="365"/>
      <c r="F59" s="365"/>
      <c r="G59" s="365"/>
      <c r="H59" s="365"/>
      <c r="I59" s="365"/>
      <c r="J59" s="365"/>
      <c r="K59" s="365"/>
      <c r="L59" s="365" t="s">
        <v>1487</v>
      </c>
      <c r="M59" s="365"/>
      <c r="N59" s="365"/>
      <c r="O59" s="365"/>
      <c r="P59" s="365"/>
      <c r="Q59" s="365"/>
      <c r="R59" s="365"/>
      <c r="S59" s="365"/>
      <c r="T59" s="1481"/>
      <c r="U59" s="1481"/>
    </row>
    <row r="60" spans="2:21" s="1467" customFormat="1" ht="14.25">
      <c r="B60" s="1480"/>
      <c r="C60" s="1488"/>
      <c r="D60" s="1488"/>
      <c r="E60" s="1497"/>
      <c r="F60" s="1498" t="s">
        <v>1488</v>
      </c>
      <c r="G60" s="1497"/>
      <c r="H60" s="1497"/>
      <c r="I60" s="1497"/>
      <c r="J60" s="1497"/>
      <c r="K60" s="365"/>
      <c r="L60" s="1497"/>
      <c r="M60" s="1497"/>
      <c r="N60" s="1497"/>
      <c r="O60" s="1497"/>
      <c r="P60" s="1497"/>
      <c r="Q60" s="1497"/>
      <c r="R60" s="1497"/>
      <c r="S60" s="1497"/>
      <c r="T60" s="1499"/>
      <c r="U60" s="1481"/>
    </row>
    <row r="61" spans="2:21" s="1467" customFormat="1" ht="14.25">
      <c r="B61" s="1480"/>
      <c r="C61" s="1488"/>
      <c r="D61" s="1488"/>
      <c r="E61" s="1497"/>
      <c r="F61" s="1498" t="s">
        <v>1489</v>
      </c>
      <c r="G61" s="1497"/>
      <c r="H61" s="1497"/>
      <c r="I61" s="1497"/>
      <c r="J61" s="1497"/>
      <c r="K61" s="365"/>
      <c r="L61" s="1497"/>
      <c r="M61" s="1497"/>
      <c r="N61" s="1497"/>
      <c r="O61" s="1497"/>
      <c r="P61" s="1497"/>
      <c r="Q61" s="1497"/>
      <c r="R61" s="1497"/>
      <c r="S61" s="1497"/>
      <c r="T61" s="1499"/>
      <c r="U61" s="1481"/>
    </row>
    <row r="62" spans="2:21" s="1467" customFormat="1" ht="14.25">
      <c r="B62" s="1480"/>
      <c r="C62" s="1480"/>
      <c r="D62" s="1477" t="s">
        <v>1490</v>
      </c>
      <c r="E62" s="1478"/>
      <c r="F62" s="1478"/>
      <c r="G62" s="1478"/>
      <c r="H62" s="1478"/>
      <c r="I62" s="1478"/>
      <c r="J62" s="1478"/>
      <c r="K62" s="1478"/>
      <c r="L62" s="1478"/>
      <c r="M62" s="1478"/>
      <c r="N62" s="1478"/>
      <c r="O62" s="1478"/>
      <c r="P62" s="1478"/>
      <c r="Q62" s="1478"/>
      <c r="R62" s="1478"/>
      <c r="S62" s="1478"/>
      <c r="T62" s="1479"/>
      <c r="U62" s="1481"/>
    </row>
    <row r="63" spans="2:21" s="1467" customFormat="1" ht="14.25">
      <c r="B63" s="1480"/>
      <c r="C63" s="1480"/>
      <c r="D63" s="1496"/>
      <c r="E63" s="365" t="s">
        <v>1491</v>
      </c>
      <c r="F63" s="365"/>
      <c r="G63" s="365" t="s">
        <v>1492</v>
      </c>
      <c r="H63" s="365"/>
      <c r="I63" s="365"/>
      <c r="J63" s="365"/>
      <c r="K63" s="365"/>
      <c r="L63" s="1467" t="s">
        <v>1493</v>
      </c>
      <c r="M63" s="1501"/>
      <c r="N63" s="1501"/>
      <c r="O63" s="1501"/>
      <c r="P63" s="1501"/>
      <c r="Q63" s="365" t="s">
        <v>1494</v>
      </c>
      <c r="R63" s="1501"/>
      <c r="S63" s="1501"/>
      <c r="T63" s="1502"/>
      <c r="U63" s="1481"/>
    </row>
    <row r="64" spans="2:21" s="1467" customFormat="1" ht="14.25">
      <c r="B64" s="1480"/>
      <c r="C64" s="1480"/>
      <c r="D64" s="1480"/>
      <c r="E64" s="365" t="s">
        <v>1495</v>
      </c>
      <c r="F64" s="365"/>
      <c r="G64" s="365" t="s">
        <v>1492</v>
      </c>
      <c r="H64" s="365"/>
      <c r="I64" s="365"/>
      <c r="J64" s="365"/>
      <c r="K64" s="365"/>
      <c r="L64" s="365" t="s">
        <v>1496</v>
      </c>
      <c r="M64" s="365"/>
      <c r="N64" s="365"/>
      <c r="O64" s="365"/>
      <c r="P64" s="365"/>
      <c r="Q64" s="365" t="s">
        <v>1494</v>
      </c>
      <c r="R64" s="365"/>
      <c r="S64" s="365"/>
      <c r="T64" s="1481"/>
      <c r="U64" s="1481"/>
    </row>
    <row r="65" spans="2:21" s="1467" customFormat="1" ht="14.25">
      <c r="B65" s="1480"/>
      <c r="C65" s="1480"/>
      <c r="D65" s="1480"/>
      <c r="E65" s="365" t="s">
        <v>1497</v>
      </c>
      <c r="F65" s="365"/>
      <c r="G65" s="365" t="s">
        <v>1492</v>
      </c>
      <c r="H65" s="365"/>
      <c r="I65" s="365"/>
      <c r="J65" s="365"/>
      <c r="K65" s="365"/>
      <c r="L65" s="365"/>
      <c r="M65" s="365"/>
      <c r="O65" s="365"/>
      <c r="P65" s="365"/>
      <c r="Q65" s="365"/>
      <c r="R65" s="365"/>
      <c r="S65" s="365"/>
      <c r="T65" s="1481"/>
      <c r="U65" s="1481"/>
    </row>
    <row r="66" spans="2:21" s="1467" customFormat="1" ht="14.25">
      <c r="B66" s="1480"/>
      <c r="C66" s="1480"/>
      <c r="D66" s="1480"/>
      <c r="E66" s="365"/>
      <c r="F66" s="1498" t="s">
        <v>1498</v>
      </c>
      <c r="G66" s="365"/>
      <c r="H66" s="365"/>
      <c r="I66" s="365"/>
      <c r="J66" s="365"/>
      <c r="K66" s="365"/>
      <c r="L66" s="365"/>
      <c r="M66" s="365"/>
      <c r="N66" s="365"/>
      <c r="O66" s="365"/>
      <c r="P66" s="365"/>
      <c r="Q66" s="365"/>
      <c r="R66" s="365"/>
      <c r="S66" s="365"/>
      <c r="T66" s="1481"/>
      <c r="U66" s="1481"/>
    </row>
    <row r="67" spans="2:21" s="1467" customFormat="1" ht="14.25">
      <c r="B67" s="1480"/>
      <c r="C67" s="1480"/>
      <c r="D67" s="1496"/>
      <c r="E67" s="365"/>
      <c r="F67" s="1498" t="s">
        <v>1499</v>
      </c>
      <c r="G67" s="365"/>
      <c r="H67" s="365"/>
      <c r="J67" s="365"/>
      <c r="K67" s="365"/>
      <c r="L67" s="365"/>
      <c r="M67" s="365"/>
      <c r="O67" s="365"/>
      <c r="P67" s="365"/>
      <c r="Q67" s="365"/>
      <c r="R67" s="365"/>
      <c r="S67" s="365"/>
      <c r="T67" s="1481"/>
      <c r="U67" s="1481"/>
    </row>
    <row r="68" spans="2:21" s="1467" customFormat="1" ht="14.25">
      <c r="B68" s="1480"/>
      <c r="C68" s="1480"/>
      <c r="D68" s="1496"/>
      <c r="F68" s="1503" t="s">
        <v>1500</v>
      </c>
      <c r="G68" s="365"/>
      <c r="H68" s="365"/>
      <c r="I68" s="365"/>
      <c r="J68" s="365"/>
      <c r="K68" s="365"/>
      <c r="L68" s="365"/>
      <c r="M68" s="365"/>
      <c r="N68" s="365"/>
      <c r="O68" s="365"/>
      <c r="P68" s="365"/>
      <c r="Q68" s="365"/>
      <c r="R68" s="365"/>
      <c r="S68" s="365"/>
      <c r="T68" s="1481"/>
      <c r="U68" s="1481"/>
    </row>
    <row r="69" spans="2:21" s="1467" customFormat="1" ht="14.25">
      <c r="B69" s="1480"/>
      <c r="C69" s="1480"/>
      <c r="D69" s="1477" t="s">
        <v>3072</v>
      </c>
      <c r="E69" s="1478"/>
      <c r="F69" s="365"/>
      <c r="G69" s="1478"/>
      <c r="H69" s="1478"/>
      <c r="I69" s="1478" t="s">
        <v>1491</v>
      </c>
      <c r="J69" s="1478"/>
      <c r="K69" s="1478" t="s">
        <v>1501</v>
      </c>
      <c r="L69" s="1478"/>
      <c r="M69" s="1478"/>
      <c r="N69" s="1478"/>
      <c r="O69" s="1478"/>
      <c r="P69" s="1478"/>
      <c r="Q69" s="1478"/>
      <c r="R69" s="1478"/>
      <c r="S69" s="1478"/>
      <c r="T69" s="1479"/>
      <c r="U69" s="1481"/>
    </row>
    <row r="70" spans="2:21" s="1467" customFormat="1" ht="14.25">
      <c r="B70" s="1480"/>
      <c r="C70" s="1480"/>
      <c r="D70" s="1480"/>
      <c r="E70" s="365"/>
      <c r="F70" s="365"/>
      <c r="G70" s="365"/>
      <c r="H70" s="365"/>
      <c r="I70" s="365" t="s">
        <v>1495</v>
      </c>
      <c r="J70" s="365"/>
      <c r="K70" s="365" t="s">
        <v>1501</v>
      </c>
      <c r="L70" s="365"/>
      <c r="M70" s="365"/>
      <c r="N70" s="365"/>
      <c r="O70" s="365"/>
      <c r="P70" s="365"/>
      <c r="Q70" s="365"/>
      <c r="R70" s="365"/>
      <c r="S70" s="365"/>
      <c r="T70" s="1481"/>
      <c r="U70" s="1481"/>
    </row>
    <row r="71" spans="2:21" s="1467" customFormat="1" ht="14.25">
      <c r="B71" s="1480"/>
      <c r="C71" s="1480"/>
      <c r="D71" s="1480"/>
      <c r="E71" s="365"/>
      <c r="F71" s="365"/>
      <c r="G71" s="365"/>
      <c r="H71" s="365"/>
      <c r="I71" s="365" t="s">
        <v>1497</v>
      </c>
      <c r="J71" s="365"/>
      <c r="K71" s="1467" t="s">
        <v>1501</v>
      </c>
      <c r="L71" s="365"/>
      <c r="M71" s="365"/>
      <c r="N71" s="365"/>
      <c r="O71" s="365"/>
      <c r="P71" s="365"/>
      <c r="Q71" s="365"/>
      <c r="R71" s="365"/>
      <c r="S71" s="365"/>
      <c r="T71" s="1481"/>
      <c r="U71" s="1481"/>
    </row>
    <row r="72" spans="2:21" s="1467" customFormat="1" ht="14.25">
      <c r="B72" s="1480"/>
      <c r="C72" s="1480"/>
      <c r="D72" s="1480"/>
      <c r="E72" s="365"/>
      <c r="F72" s="365"/>
      <c r="G72" s="365"/>
      <c r="H72" s="365"/>
      <c r="I72" s="365" t="s">
        <v>1502</v>
      </c>
      <c r="J72" s="365"/>
      <c r="L72" s="365"/>
      <c r="M72" s="365"/>
      <c r="N72" s="365"/>
      <c r="O72" s="365" t="s">
        <v>1503</v>
      </c>
      <c r="P72" s="365"/>
      <c r="Q72" s="365"/>
      <c r="R72" s="365"/>
      <c r="S72" s="365"/>
      <c r="T72" s="1481"/>
      <c r="U72" s="1481"/>
    </row>
    <row r="73" spans="2:21" s="1467" customFormat="1" ht="14.25">
      <c r="B73" s="1480"/>
      <c r="C73" s="1480"/>
      <c r="D73" s="1480"/>
      <c r="E73" s="365"/>
      <c r="F73" s="365"/>
      <c r="G73" s="365"/>
      <c r="H73" s="365"/>
      <c r="I73" s="1498" t="s">
        <v>3073</v>
      </c>
      <c r="J73" s="365"/>
      <c r="L73" s="365"/>
      <c r="M73" s="365"/>
      <c r="N73" s="365"/>
      <c r="O73" s="365"/>
      <c r="P73" s="365"/>
      <c r="Q73" s="365"/>
      <c r="R73" s="365"/>
      <c r="S73" s="365"/>
      <c r="T73" s="1481"/>
      <c r="U73" s="1481"/>
    </row>
    <row r="74" spans="2:21" s="1467" customFormat="1" ht="14.25">
      <c r="B74" s="1480"/>
      <c r="C74" s="1480"/>
      <c r="D74" s="1477" t="s">
        <v>1504</v>
      </c>
      <c r="E74" s="1478"/>
      <c r="F74" s="1478"/>
      <c r="G74" s="1478"/>
      <c r="H74" s="1478"/>
      <c r="I74" s="1478"/>
      <c r="J74" s="1478"/>
      <c r="K74" s="1478"/>
      <c r="L74" s="1478"/>
      <c r="M74" s="1478"/>
      <c r="N74" s="1478"/>
      <c r="O74" s="1478"/>
      <c r="P74" s="1478"/>
      <c r="Q74" s="1478"/>
      <c r="R74" s="1478"/>
      <c r="S74" s="1478"/>
      <c r="T74" s="1479"/>
      <c r="U74" s="1481"/>
    </row>
    <row r="75" spans="2:21" s="1467" customFormat="1" ht="14.25">
      <c r="B75" s="1480"/>
      <c r="C75" s="1480"/>
      <c r="D75" s="1480"/>
      <c r="E75" s="365"/>
      <c r="F75" s="365"/>
      <c r="G75" s="365"/>
      <c r="H75" s="365"/>
      <c r="I75" s="365"/>
      <c r="J75" s="365"/>
      <c r="M75" s="365"/>
      <c r="N75" s="365"/>
      <c r="O75" s="365"/>
      <c r="P75" s="365"/>
      <c r="Q75" s="365"/>
      <c r="R75" s="365"/>
      <c r="S75" s="365"/>
      <c r="T75" s="1481"/>
      <c r="U75" s="1481"/>
    </row>
    <row r="76" spans="2:21" s="1467" customFormat="1" ht="14.25">
      <c r="B76" s="1480"/>
      <c r="C76" s="1494"/>
      <c r="D76" s="1494"/>
      <c r="E76" s="1482"/>
      <c r="F76" s="1482"/>
      <c r="G76" s="1482"/>
      <c r="H76" s="1482"/>
      <c r="I76" s="1482"/>
      <c r="J76" s="1482"/>
      <c r="K76" s="1504"/>
      <c r="L76" s="1504"/>
      <c r="M76" s="1482"/>
      <c r="N76" s="1482"/>
      <c r="O76" s="1482"/>
      <c r="P76" s="1482"/>
      <c r="Q76" s="1482"/>
      <c r="R76" s="1482"/>
      <c r="S76" s="1482"/>
      <c r="T76" s="1495"/>
      <c r="U76" s="1481"/>
    </row>
    <row r="77" spans="2:21" s="1467" customFormat="1" ht="14.25">
      <c r="B77" s="1480"/>
      <c r="C77" s="365"/>
      <c r="D77" s="365"/>
      <c r="E77" s="365"/>
      <c r="F77" s="365"/>
      <c r="G77" s="365"/>
      <c r="H77" s="365"/>
      <c r="I77" s="1478"/>
      <c r="J77" s="1478"/>
      <c r="K77" s="1478"/>
      <c r="L77" s="1478"/>
      <c r="M77" s="1478"/>
      <c r="N77" s="1478"/>
      <c r="O77" s="1478"/>
      <c r="P77" s="1478"/>
      <c r="Q77" s="1478"/>
      <c r="R77" s="1478"/>
      <c r="S77" s="1478"/>
      <c r="T77" s="1478"/>
      <c r="U77" s="1481"/>
    </row>
    <row r="78" spans="2:21" s="1467" customFormat="1" ht="14.25">
      <c r="B78" s="1480"/>
      <c r="C78" s="1482" t="s">
        <v>1505</v>
      </c>
      <c r="D78" s="1482"/>
      <c r="E78" s="1482"/>
      <c r="F78" s="1482"/>
      <c r="G78" s="1482"/>
      <c r="H78" s="1482"/>
      <c r="I78" s="1482"/>
      <c r="J78" s="1482"/>
      <c r="K78" s="1482"/>
      <c r="L78" s="1482"/>
      <c r="M78" s="1482"/>
      <c r="N78" s="1482"/>
      <c r="O78" s="1482"/>
      <c r="P78" s="1482"/>
      <c r="Q78" s="1482"/>
      <c r="R78" s="1482"/>
      <c r="S78" s="1482"/>
      <c r="T78" s="1482"/>
      <c r="U78" s="1481"/>
    </row>
    <row r="79" spans="2:21" s="1467" customFormat="1" ht="14.25">
      <c r="B79" s="1480"/>
      <c r="C79" s="1477" t="s">
        <v>1472</v>
      </c>
      <c r="D79" s="1478"/>
      <c r="E79" s="1478"/>
      <c r="F79" s="1478"/>
      <c r="G79" s="1478"/>
      <c r="H79" s="1483"/>
      <c r="I79" s="1484" t="s">
        <v>1473</v>
      </c>
      <c r="J79" s="1484"/>
      <c r="K79" s="1485" t="s">
        <v>1474</v>
      </c>
      <c r="L79" s="1484"/>
      <c r="M79" s="1484"/>
      <c r="N79" s="1485"/>
      <c r="O79" s="1486" t="s">
        <v>1475</v>
      </c>
      <c r="P79" s="1485"/>
      <c r="Q79" s="1484" t="s">
        <v>1476</v>
      </c>
      <c r="R79" s="1484"/>
      <c r="S79" s="1484"/>
      <c r="T79" s="1487"/>
      <c r="U79" s="1481"/>
    </row>
    <row r="80" spans="2:21" s="1467" customFormat="1" ht="14.25">
      <c r="B80" s="1480"/>
      <c r="C80" s="1480"/>
      <c r="D80" s="365"/>
      <c r="E80" s="365"/>
      <c r="F80" s="365"/>
      <c r="G80" s="365"/>
      <c r="H80" s="1489"/>
      <c r="I80" s="1486" t="s">
        <v>1477</v>
      </c>
      <c r="J80" s="1484"/>
      <c r="K80" s="1485"/>
      <c r="L80" s="1484"/>
      <c r="M80" s="1484" t="s">
        <v>1478</v>
      </c>
      <c r="N80" s="1485"/>
      <c r="O80" s="1484"/>
      <c r="P80" s="1485"/>
      <c r="Q80" s="1484"/>
      <c r="R80" s="1484"/>
      <c r="S80" s="1484"/>
      <c r="T80" s="1487"/>
      <c r="U80" s="1481"/>
    </row>
    <row r="81" spans="2:21" s="1467" customFormat="1" ht="14.25">
      <c r="B81" s="1480"/>
      <c r="C81" s="1480"/>
      <c r="D81" s="365"/>
      <c r="E81" s="365"/>
      <c r="F81" s="365"/>
      <c r="G81" s="365"/>
      <c r="I81" s="1490"/>
      <c r="J81" s="365"/>
      <c r="K81" s="1491" t="s">
        <v>1479</v>
      </c>
      <c r="L81" s="365"/>
      <c r="M81" s="365"/>
      <c r="O81" s="365"/>
      <c r="Q81" s="365"/>
      <c r="R81" s="365"/>
      <c r="S81" s="365"/>
      <c r="T81" s="1481"/>
      <c r="U81" s="1481"/>
    </row>
    <row r="82" spans="2:21" s="1467" customFormat="1" ht="14.25">
      <c r="B82" s="1480"/>
      <c r="C82" s="1477" t="s">
        <v>1506</v>
      </c>
      <c r="D82" s="1478"/>
      <c r="E82" s="1478"/>
      <c r="F82" s="1478"/>
      <c r="G82" s="1478"/>
      <c r="H82" s="1478"/>
      <c r="I82" s="1478"/>
      <c r="J82" s="1492"/>
      <c r="K82" s="1493"/>
      <c r="L82" s="1493"/>
      <c r="M82" s="1478"/>
      <c r="N82" s="1478"/>
      <c r="O82" s="1478"/>
      <c r="P82" s="1478"/>
      <c r="Q82" s="1478"/>
      <c r="R82" s="1478"/>
      <c r="S82" s="1478"/>
      <c r="T82" s="1479"/>
      <c r="U82" s="1481"/>
    </row>
    <row r="83" spans="2:21" s="1467" customFormat="1" ht="14.25">
      <c r="B83" s="1480"/>
      <c r="C83" s="1480"/>
      <c r="D83" s="1477" t="s">
        <v>860</v>
      </c>
      <c r="E83" s="1478"/>
      <c r="F83" s="1478"/>
      <c r="G83" s="1478"/>
      <c r="H83" s="1478"/>
      <c r="I83" s="1478"/>
      <c r="J83" s="1478"/>
      <c r="K83" s="1478" t="s">
        <v>1481</v>
      </c>
      <c r="L83" s="1478"/>
      <c r="M83" s="1478"/>
      <c r="N83" s="1478"/>
      <c r="O83" s="1478"/>
      <c r="P83" s="1478"/>
      <c r="Q83" s="1478"/>
      <c r="R83" s="1478"/>
      <c r="S83" s="1478"/>
      <c r="T83" s="1479"/>
      <c r="U83" s="1481"/>
    </row>
    <row r="84" spans="2:21" s="1467" customFormat="1" ht="14.25">
      <c r="B84" s="1480"/>
      <c r="C84" s="1480"/>
      <c r="D84" s="1480"/>
      <c r="E84" s="365"/>
      <c r="F84" s="365"/>
      <c r="G84" s="365"/>
      <c r="H84" s="365"/>
      <c r="I84" s="365"/>
      <c r="J84" s="365"/>
      <c r="K84" s="2808" t="s">
        <v>3070</v>
      </c>
      <c r="L84" s="2808"/>
      <c r="M84" s="2808"/>
      <c r="N84" s="2808"/>
      <c r="O84" s="2808"/>
      <c r="P84" s="2808"/>
      <c r="Q84" s="2808"/>
      <c r="R84" s="2808"/>
      <c r="S84" s="2808"/>
      <c r="T84" s="2809"/>
      <c r="U84" s="1481"/>
    </row>
    <row r="85" spans="2:21" s="1467" customFormat="1" ht="14.25">
      <c r="B85" s="1480"/>
      <c r="C85" s="1480"/>
      <c r="D85" s="1480"/>
      <c r="E85" s="365"/>
      <c r="F85" s="365"/>
      <c r="G85" s="365"/>
      <c r="H85" s="365"/>
      <c r="I85" s="365"/>
      <c r="J85" s="365"/>
      <c r="K85" s="365" t="s">
        <v>1482</v>
      </c>
      <c r="L85" s="365"/>
      <c r="M85" s="365"/>
      <c r="N85" s="365"/>
      <c r="O85" s="365"/>
      <c r="P85" s="365"/>
      <c r="Q85" s="365"/>
      <c r="R85" s="365"/>
      <c r="S85" s="365"/>
      <c r="T85" s="1481"/>
      <c r="U85" s="1481"/>
    </row>
    <row r="86" spans="2:21" s="1467" customFormat="1" ht="14.25">
      <c r="B86" s="1480"/>
      <c r="C86" s="1480"/>
      <c r="D86" s="1494"/>
      <c r="E86" s="1482"/>
      <c r="F86" s="1482"/>
      <c r="G86" s="1482"/>
      <c r="H86" s="1482"/>
      <c r="I86" s="1482"/>
      <c r="J86" s="1482"/>
      <c r="K86" s="1482" t="s">
        <v>865</v>
      </c>
      <c r="L86" s="1482"/>
      <c r="M86" s="1482"/>
      <c r="N86" s="1482"/>
      <c r="O86" s="1482"/>
      <c r="P86" s="1482"/>
      <c r="Q86" s="1482"/>
      <c r="R86" s="1482"/>
      <c r="S86" s="1482"/>
      <c r="T86" s="1495"/>
      <c r="U86" s="1481"/>
    </row>
    <row r="87" spans="2:21" s="1467" customFormat="1" ht="14.25">
      <c r="B87" s="1480"/>
      <c r="C87" s="1480"/>
      <c r="D87" s="1477" t="s">
        <v>3071</v>
      </c>
      <c r="E87" s="1478"/>
      <c r="F87" s="1478"/>
      <c r="G87" s="1478"/>
      <c r="H87" s="1478"/>
      <c r="I87" s="1478"/>
      <c r="J87" s="1478"/>
      <c r="K87" s="1478"/>
      <c r="L87" s="1478"/>
      <c r="M87" s="1478"/>
      <c r="N87" s="1478"/>
      <c r="O87" s="1478"/>
      <c r="P87" s="1478"/>
      <c r="Q87" s="1478"/>
      <c r="R87" s="1478"/>
      <c r="S87" s="1478"/>
      <c r="T87" s="1479"/>
      <c r="U87" s="1481"/>
    </row>
    <row r="88" spans="2:21" s="1467" customFormat="1" ht="14.25">
      <c r="B88" s="1480"/>
      <c r="C88" s="1480"/>
      <c r="D88" s="1496"/>
      <c r="E88" s="365" t="s">
        <v>1483</v>
      </c>
      <c r="F88" s="365"/>
      <c r="G88" s="365"/>
      <c r="H88" s="365"/>
      <c r="I88" s="365"/>
      <c r="J88" s="365"/>
      <c r="L88" s="1467" t="s">
        <v>1484</v>
      </c>
      <c r="M88" s="365"/>
      <c r="N88" s="365"/>
      <c r="O88" s="365"/>
      <c r="P88" s="365"/>
      <c r="Q88" s="365"/>
      <c r="R88" s="365"/>
      <c r="S88" s="365"/>
      <c r="T88" s="1481"/>
      <c r="U88" s="1481"/>
    </row>
    <row r="89" spans="2:21" s="1467" customFormat="1" ht="14.25">
      <c r="B89" s="1480"/>
      <c r="C89" s="1480"/>
      <c r="D89" s="1480"/>
      <c r="E89" s="365" t="s">
        <v>1485</v>
      </c>
      <c r="F89" s="365"/>
      <c r="G89" s="365"/>
      <c r="H89" s="365"/>
      <c r="I89" s="365"/>
      <c r="J89" s="365"/>
      <c r="K89" s="365"/>
      <c r="L89" s="365" t="s">
        <v>1486</v>
      </c>
      <c r="M89" s="365"/>
      <c r="N89" s="365"/>
      <c r="O89" s="365"/>
      <c r="P89" s="365"/>
      <c r="Q89" s="365"/>
      <c r="R89" s="365"/>
      <c r="S89" s="365"/>
      <c r="T89" s="1481"/>
      <c r="U89" s="1481"/>
    </row>
    <row r="90" spans="2:21" s="1467" customFormat="1" ht="14.25">
      <c r="B90" s="1480"/>
      <c r="C90" s="1480"/>
      <c r="D90" s="1480"/>
      <c r="E90" s="365"/>
      <c r="F90" s="365"/>
      <c r="G90" s="365"/>
      <c r="H90" s="365"/>
      <c r="I90" s="365"/>
      <c r="J90" s="365"/>
      <c r="K90" s="365"/>
      <c r="L90" s="365" t="s">
        <v>1487</v>
      </c>
      <c r="M90" s="365"/>
      <c r="N90" s="365"/>
      <c r="O90" s="365"/>
      <c r="P90" s="365"/>
      <c r="Q90" s="365"/>
      <c r="R90" s="365"/>
      <c r="S90" s="365"/>
      <c r="T90" s="1481"/>
      <c r="U90" s="1481"/>
    </row>
    <row r="91" spans="2:21" s="1467" customFormat="1" ht="14.25">
      <c r="B91" s="1480"/>
      <c r="C91" s="1488"/>
      <c r="D91" s="1488"/>
      <c r="E91" s="1497"/>
      <c r="F91" s="1498" t="s">
        <v>1488</v>
      </c>
      <c r="G91" s="1497"/>
      <c r="H91" s="1497"/>
      <c r="I91" s="1497"/>
      <c r="J91" s="1497"/>
      <c r="K91" s="365"/>
      <c r="L91" s="1497"/>
      <c r="M91" s="1497"/>
      <c r="N91" s="1497"/>
      <c r="O91" s="1497"/>
      <c r="P91" s="1497"/>
      <c r="Q91" s="1497"/>
      <c r="R91" s="1497"/>
      <c r="S91" s="1497"/>
      <c r="T91" s="1499"/>
      <c r="U91" s="1481"/>
    </row>
    <row r="92" spans="2:21" s="1467" customFormat="1" ht="14.25">
      <c r="B92" s="1480"/>
      <c r="C92" s="1488"/>
      <c r="D92" s="1488"/>
      <c r="E92" s="1497"/>
      <c r="F92" s="1498" t="s">
        <v>1489</v>
      </c>
      <c r="G92" s="1497"/>
      <c r="H92" s="1497"/>
      <c r="I92" s="1497"/>
      <c r="J92" s="1497"/>
      <c r="K92" s="365"/>
      <c r="L92" s="1497"/>
      <c r="M92" s="1497"/>
      <c r="N92" s="1497"/>
      <c r="O92" s="1497"/>
      <c r="P92" s="1497"/>
      <c r="Q92" s="1497"/>
      <c r="R92" s="1497"/>
      <c r="S92" s="1497"/>
      <c r="T92" s="1499"/>
      <c r="U92" s="1481"/>
    </row>
    <row r="93" spans="2:21" s="1467" customFormat="1" ht="14.25">
      <c r="B93" s="1480"/>
      <c r="C93" s="1480"/>
      <c r="D93" s="1477" t="s">
        <v>1490</v>
      </c>
      <c r="E93" s="1478"/>
      <c r="F93" s="1478"/>
      <c r="G93" s="1478"/>
      <c r="H93" s="1478"/>
      <c r="I93" s="1478"/>
      <c r="J93" s="1478"/>
      <c r="K93" s="1478"/>
      <c r="L93" s="1478"/>
      <c r="M93" s="1478"/>
      <c r="N93" s="1478"/>
      <c r="O93" s="1478"/>
      <c r="P93" s="1478"/>
      <c r="Q93" s="1478"/>
      <c r="R93" s="1478"/>
      <c r="S93" s="1478"/>
      <c r="T93" s="1479"/>
      <c r="U93" s="1481"/>
    </row>
    <row r="94" spans="2:21" s="1467" customFormat="1" ht="14.25">
      <c r="B94" s="1480"/>
      <c r="C94" s="1480"/>
      <c r="D94" s="1496"/>
      <c r="E94" s="365" t="s">
        <v>1491</v>
      </c>
      <c r="F94" s="365"/>
      <c r="G94" s="365" t="s">
        <v>1492</v>
      </c>
      <c r="H94" s="365"/>
      <c r="I94" s="365"/>
      <c r="J94" s="365"/>
      <c r="K94" s="365"/>
      <c r="L94" s="1467" t="s">
        <v>1493</v>
      </c>
      <c r="M94" s="1501"/>
      <c r="N94" s="1501"/>
      <c r="O94" s="1501"/>
      <c r="P94" s="1501"/>
      <c r="Q94" s="365" t="s">
        <v>1494</v>
      </c>
      <c r="R94" s="1501"/>
      <c r="S94" s="1501"/>
      <c r="T94" s="1502"/>
      <c r="U94" s="1481"/>
    </row>
    <row r="95" spans="2:21" s="1467" customFormat="1" ht="14.25">
      <c r="B95" s="1480"/>
      <c r="C95" s="1480"/>
      <c r="D95" s="1480"/>
      <c r="E95" s="365" t="s">
        <v>1495</v>
      </c>
      <c r="F95" s="365"/>
      <c r="G95" s="365" t="s">
        <v>1492</v>
      </c>
      <c r="H95" s="365"/>
      <c r="I95" s="365"/>
      <c r="J95" s="365"/>
      <c r="K95" s="365"/>
      <c r="L95" s="365" t="s">
        <v>1496</v>
      </c>
      <c r="M95" s="365"/>
      <c r="N95" s="365"/>
      <c r="O95" s="365"/>
      <c r="P95" s="365"/>
      <c r="Q95" s="365" t="s">
        <v>1494</v>
      </c>
      <c r="R95" s="365"/>
      <c r="S95" s="365"/>
      <c r="T95" s="1481"/>
      <c r="U95" s="1481"/>
    </row>
    <row r="96" spans="2:21" s="1467" customFormat="1" ht="14.25">
      <c r="B96" s="1480"/>
      <c r="C96" s="1480"/>
      <c r="D96" s="1480"/>
      <c r="E96" s="365" t="s">
        <v>1497</v>
      </c>
      <c r="F96" s="365"/>
      <c r="G96" s="365" t="s">
        <v>1492</v>
      </c>
      <c r="H96" s="365"/>
      <c r="I96" s="365"/>
      <c r="J96" s="365"/>
      <c r="K96" s="365"/>
      <c r="L96" s="365"/>
      <c r="M96" s="365"/>
      <c r="O96" s="365"/>
      <c r="P96" s="365"/>
      <c r="Q96" s="365"/>
      <c r="R96" s="365"/>
      <c r="S96" s="365"/>
      <c r="T96" s="1481"/>
      <c r="U96" s="1481"/>
    </row>
    <row r="97" spans="2:21" s="1467" customFormat="1" ht="14.25">
      <c r="B97" s="1480"/>
      <c r="C97" s="1480"/>
      <c r="D97" s="1480"/>
      <c r="E97" s="365"/>
      <c r="F97" s="1498" t="s">
        <v>1498</v>
      </c>
      <c r="G97" s="365"/>
      <c r="H97" s="365"/>
      <c r="I97" s="365"/>
      <c r="J97" s="365"/>
      <c r="K97" s="365"/>
      <c r="L97" s="365"/>
      <c r="M97" s="365"/>
      <c r="N97" s="365"/>
      <c r="O97" s="365"/>
      <c r="P97" s="365"/>
      <c r="Q97" s="365"/>
      <c r="R97" s="365"/>
      <c r="S97" s="365"/>
      <c r="T97" s="1481"/>
      <c r="U97" s="1481"/>
    </row>
    <row r="98" spans="2:21" s="1467" customFormat="1" ht="14.25">
      <c r="B98" s="1480"/>
      <c r="C98" s="1480"/>
      <c r="D98" s="1496"/>
      <c r="E98" s="365"/>
      <c r="F98" s="1498" t="s">
        <v>1499</v>
      </c>
      <c r="G98" s="365"/>
      <c r="H98" s="365"/>
      <c r="J98" s="365"/>
      <c r="K98" s="365"/>
      <c r="L98" s="365"/>
      <c r="M98" s="365"/>
      <c r="O98" s="365"/>
      <c r="P98" s="365"/>
      <c r="Q98" s="365"/>
      <c r="R98" s="365"/>
      <c r="S98" s="365"/>
      <c r="T98" s="1481"/>
      <c r="U98" s="1481"/>
    </row>
    <row r="99" spans="2:21" s="1467" customFormat="1" ht="14.25">
      <c r="B99" s="1480"/>
      <c r="C99" s="1480"/>
      <c r="D99" s="1496"/>
      <c r="F99" s="1503" t="s">
        <v>1500</v>
      </c>
      <c r="G99" s="365"/>
      <c r="H99" s="365"/>
      <c r="I99" s="365"/>
      <c r="J99" s="365"/>
      <c r="K99" s="365"/>
      <c r="L99" s="365"/>
      <c r="M99" s="365"/>
      <c r="N99" s="365"/>
      <c r="O99" s="365"/>
      <c r="P99" s="365"/>
      <c r="Q99" s="365"/>
      <c r="R99" s="365"/>
      <c r="S99" s="365"/>
      <c r="T99" s="1481"/>
      <c r="U99" s="1481"/>
    </row>
    <row r="100" spans="2:21" s="1467" customFormat="1" ht="14.25">
      <c r="B100" s="1480"/>
      <c r="C100" s="1480"/>
      <c r="D100" s="1477" t="s">
        <v>3072</v>
      </c>
      <c r="E100" s="1478"/>
      <c r="F100" s="365"/>
      <c r="G100" s="1478"/>
      <c r="H100" s="1478"/>
      <c r="I100" s="1478" t="s">
        <v>1491</v>
      </c>
      <c r="J100" s="1478"/>
      <c r="K100" s="1478" t="s">
        <v>1501</v>
      </c>
      <c r="L100" s="1478"/>
      <c r="M100" s="1478"/>
      <c r="N100" s="1478"/>
      <c r="O100" s="1478"/>
      <c r="P100" s="1478"/>
      <c r="Q100" s="1478"/>
      <c r="R100" s="1478"/>
      <c r="S100" s="1478"/>
      <c r="T100" s="1479"/>
      <c r="U100" s="1481"/>
    </row>
    <row r="101" spans="2:21" s="1467" customFormat="1" ht="14.25">
      <c r="B101" s="1480"/>
      <c r="C101" s="1480"/>
      <c r="D101" s="1480"/>
      <c r="E101" s="365"/>
      <c r="F101" s="365"/>
      <c r="G101" s="365"/>
      <c r="H101" s="365"/>
      <c r="I101" s="365" t="s">
        <v>1495</v>
      </c>
      <c r="J101" s="365"/>
      <c r="K101" s="365" t="s">
        <v>1501</v>
      </c>
      <c r="L101" s="365"/>
      <c r="M101" s="365"/>
      <c r="N101" s="365"/>
      <c r="O101" s="365"/>
      <c r="P101" s="365"/>
      <c r="Q101" s="365"/>
      <c r="R101" s="365"/>
      <c r="S101" s="365"/>
      <c r="T101" s="1481"/>
      <c r="U101" s="1481"/>
    </row>
    <row r="102" spans="2:21" s="1467" customFormat="1" ht="14.25">
      <c r="B102" s="1480"/>
      <c r="C102" s="1480"/>
      <c r="D102" s="1480"/>
      <c r="E102" s="365"/>
      <c r="F102" s="365"/>
      <c r="G102" s="365"/>
      <c r="H102" s="365"/>
      <c r="I102" s="365" t="s">
        <v>1497</v>
      </c>
      <c r="J102" s="365"/>
      <c r="K102" s="1467" t="s">
        <v>1501</v>
      </c>
      <c r="L102" s="365"/>
      <c r="M102" s="365"/>
      <c r="N102" s="365"/>
      <c r="O102" s="365"/>
      <c r="P102" s="365"/>
      <c r="Q102" s="365"/>
      <c r="R102" s="365"/>
      <c r="S102" s="365"/>
      <c r="T102" s="1481"/>
      <c r="U102" s="1481"/>
    </row>
    <row r="103" spans="2:21" s="1467" customFormat="1" ht="14.25">
      <c r="B103" s="1480"/>
      <c r="C103" s="1480"/>
      <c r="D103" s="1480"/>
      <c r="E103" s="365"/>
      <c r="F103" s="365"/>
      <c r="G103" s="365"/>
      <c r="H103" s="365"/>
      <c r="I103" s="365" t="s">
        <v>1502</v>
      </c>
      <c r="J103" s="365"/>
      <c r="L103" s="365"/>
      <c r="M103" s="365"/>
      <c r="N103" s="365"/>
      <c r="O103" s="365" t="s">
        <v>1503</v>
      </c>
      <c r="P103" s="365"/>
      <c r="Q103" s="365"/>
      <c r="R103" s="365"/>
      <c r="S103" s="365"/>
      <c r="T103" s="1481"/>
      <c r="U103" s="1481"/>
    </row>
    <row r="104" spans="2:21" s="1467" customFormat="1" ht="14.25">
      <c r="B104" s="1480"/>
      <c r="C104" s="1480"/>
      <c r="D104" s="1480"/>
      <c r="E104" s="365"/>
      <c r="F104" s="365"/>
      <c r="G104" s="365"/>
      <c r="H104" s="365"/>
      <c r="I104" s="1498" t="s">
        <v>3073</v>
      </c>
      <c r="J104" s="365"/>
      <c r="L104" s="365"/>
      <c r="M104" s="365"/>
      <c r="N104" s="365"/>
      <c r="O104" s="365"/>
      <c r="P104" s="365"/>
      <c r="Q104" s="365"/>
      <c r="R104" s="365"/>
      <c r="S104" s="365"/>
      <c r="T104" s="1481"/>
      <c r="U104" s="1481"/>
    </row>
    <row r="105" spans="2:21" s="1467" customFormat="1" ht="14.25">
      <c r="B105" s="1480"/>
      <c r="C105" s="1480"/>
      <c r="D105" s="1477" t="s">
        <v>1504</v>
      </c>
      <c r="E105" s="1478"/>
      <c r="F105" s="1478"/>
      <c r="G105" s="1478"/>
      <c r="H105" s="1478"/>
      <c r="I105" s="1478"/>
      <c r="J105" s="1478"/>
      <c r="K105" s="1478"/>
      <c r="L105" s="1478"/>
      <c r="M105" s="1478"/>
      <c r="N105" s="1478"/>
      <c r="O105" s="1478"/>
      <c r="P105" s="1478"/>
      <c r="Q105" s="1478"/>
      <c r="R105" s="1478"/>
      <c r="S105" s="1478"/>
      <c r="T105" s="1479"/>
      <c r="U105" s="1481"/>
    </row>
    <row r="106" spans="2:21" s="1467" customFormat="1" ht="14.25">
      <c r="B106" s="1480"/>
      <c r="C106" s="1480"/>
      <c r="D106" s="1480"/>
      <c r="E106" s="365"/>
      <c r="F106" s="365"/>
      <c r="G106" s="365"/>
      <c r="H106" s="365"/>
      <c r="I106" s="365"/>
      <c r="J106" s="365"/>
      <c r="M106" s="365"/>
      <c r="N106" s="365"/>
      <c r="O106" s="365"/>
      <c r="P106" s="365"/>
      <c r="Q106" s="365"/>
      <c r="R106" s="365"/>
      <c r="S106" s="365"/>
      <c r="T106" s="1481"/>
      <c r="U106" s="1481"/>
    </row>
    <row r="107" spans="2:21" s="1467" customFormat="1" ht="14.25">
      <c r="B107" s="1480"/>
      <c r="C107" s="1505"/>
      <c r="D107" s="1494"/>
      <c r="E107" s="1482"/>
      <c r="F107" s="1482"/>
      <c r="G107" s="1482"/>
      <c r="H107" s="1482"/>
      <c r="I107" s="1482"/>
      <c r="J107" s="1482"/>
      <c r="K107" s="1504"/>
      <c r="L107" s="1504"/>
      <c r="M107" s="1482"/>
      <c r="N107" s="1482"/>
      <c r="O107" s="1482"/>
      <c r="P107" s="1482"/>
      <c r="Q107" s="1482"/>
      <c r="R107" s="1482"/>
      <c r="S107" s="1482"/>
      <c r="T107" s="1495"/>
      <c r="U107" s="1481"/>
    </row>
    <row r="108" spans="2:21" s="1467" customFormat="1" ht="14.25">
      <c r="B108" s="1480"/>
      <c r="C108" s="365"/>
      <c r="D108" s="365"/>
      <c r="E108" s="365"/>
      <c r="F108" s="365"/>
      <c r="G108" s="365"/>
      <c r="H108" s="365"/>
      <c r="I108" s="365"/>
      <c r="J108" s="365"/>
      <c r="K108" s="365"/>
      <c r="L108" s="365"/>
      <c r="M108" s="365"/>
      <c r="N108" s="365"/>
      <c r="O108" s="365"/>
      <c r="P108" s="365"/>
      <c r="Q108" s="365"/>
      <c r="R108" s="365"/>
      <c r="S108" s="365"/>
      <c r="T108" s="365"/>
      <c r="U108" s="1481"/>
    </row>
    <row r="109" spans="2:21" s="1467" customFormat="1" ht="14.25">
      <c r="B109" s="1477" t="s">
        <v>1507</v>
      </c>
      <c r="C109" s="1478"/>
      <c r="D109" s="1478"/>
      <c r="E109" s="1478"/>
      <c r="F109" s="1478"/>
      <c r="G109" s="1478"/>
      <c r="H109" s="1478"/>
      <c r="I109" s="1478"/>
      <c r="J109" s="1478"/>
      <c r="K109" s="1478"/>
      <c r="L109" s="1478"/>
      <c r="M109" s="1478"/>
      <c r="N109" s="1478"/>
      <c r="O109" s="1478"/>
      <c r="P109" s="1478"/>
      <c r="Q109" s="1478"/>
      <c r="R109" s="1478"/>
      <c r="S109" s="1478"/>
      <c r="T109" s="1478"/>
      <c r="U109" s="1479"/>
    </row>
    <row r="110" spans="2:21" s="1467" customFormat="1" ht="14.25">
      <c r="B110" s="1480"/>
      <c r="C110" s="365"/>
      <c r="D110" s="365"/>
      <c r="E110" s="365"/>
      <c r="F110" s="365"/>
      <c r="G110" s="365"/>
      <c r="H110" s="365"/>
      <c r="I110" s="365"/>
      <c r="J110" s="365"/>
      <c r="K110" s="365"/>
      <c r="L110" s="365"/>
      <c r="M110" s="365"/>
      <c r="N110" s="365"/>
      <c r="O110" s="365"/>
      <c r="P110" s="365"/>
      <c r="Q110" s="365"/>
      <c r="R110" s="365"/>
      <c r="S110" s="365"/>
      <c r="T110" s="365"/>
      <c r="U110" s="1481"/>
    </row>
    <row r="111" spans="2:21" s="1467" customFormat="1" ht="19.5">
      <c r="B111" s="1480"/>
      <c r="C111" s="1506" t="s">
        <v>1508</v>
      </c>
      <c r="D111" s="1507"/>
      <c r="E111" s="1508"/>
      <c r="F111" s="1507"/>
      <c r="G111" s="1508"/>
      <c r="H111" s="1478"/>
      <c r="I111" s="1507" t="s">
        <v>1509</v>
      </c>
      <c r="J111" s="1508"/>
      <c r="K111" s="1507"/>
      <c r="L111" s="1507"/>
      <c r="M111" s="1507"/>
      <c r="N111" s="1507"/>
      <c r="O111" s="1507"/>
      <c r="P111" s="1507"/>
      <c r="Q111" s="1507"/>
      <c r="R111" s="1507"/>
      <c r="S111" s="1507"/>
      <c r="T111" s="1479"/>
      <c r="U111" s="1489"/>
    </row>
    <row r="112" spans="2:21" s="1467" customFormat="1" ht="20.25">
      <c r="B112" s="1480"/>
      <c r="C112" s="1509" t="s">
        <v>1510</v>
      </c>
      <c r="D112" s="1510"/>
      <c r="E112" s="1511"/>
      <c r="F112" s="1510"/>
      <c r="G112" s="1510"/>
      <c r="H112" s="1510"/>
      <c r="I112" s="1510"/>
      <c r="J112" s="1511"/>
      <c r="K112" s="1511"/>
      <c r="L112" s="1510"/>
      <c r="M112" s="1510"/>
      <c r="N112" s="1510"/>
      <c r="O112" s="1510"/>
      <c r="P112" s="1510"/>
      <c r="Q112" s="1510"/>
      <c r="R112" s="1510"/>
      <c r="S112" s="1510"/>
      <c r="T112" s="1495"/>
      <c r="U112" s="1489"/>
    </row>
    <row r="113" spans="2:21" s="1467" customFormat="1" ht="19.5">
      <c r="B113" s="1480"/>
      <c r="C113" s="1506" t="s">
        <v>1511</v>
      </c>
      <c r="D113" s="1507"/>
      <c r="E113" s="1507"/>
      <c r="F113" s="1507"/>
      <c r="G113" s="1507"/>
      <c r="H113" s="1512"/>
      <c r="I113" s="1507" t="s">
        <v>1509</v>
      </c>
      <c r="J113" s="1508"/>
      <c r="K113" s="1507"/>
      <c r="L113" s="1507"/>
      <c r="M113" s="1507"/>
      <c r="N113" s="1507"/>
      <c r="O113" s="1507"/>
      <c r="P113" s="1507"/>
      <c r="Q113" s="1507"/>
      <c r="R113" s="1507"/>
      <c r="S113" s="1507"/>
      <c r="T113" s="1479"/>
      <c r="U113" s="1489"/>
    </row>
    <row r="114" spans="2:21" s="1467" customFormat="1" ht="20.25">
      <c r="B114" s="1480"/>
      <c r="C114" s="1513" t="s">
        <v>1512</v>
      </c>
      <c r="D114" s="1514"/>
      <c r="E114" s="1515"/>
      <c r="F114" s="1514"/>
      <c r="G114" s="1514"/>
      <c r="H114" s="1514"/>
      <c r="I114" s="1514"/>
      <c r="J114" s="1515"/>
      <c r="K114" s="1515"/>
      <c r="L114" s="1514"/>
      <c r="M114" s="1514"/>
      <c r="N114" s="1514"/>
      <c r="O114" s="1514"/>
      <c r="P114" s="1514"/>
      <c r="Q114" s="1514"/>
      <c r="R114" s="1514"/>
      <c r="S114" s="1514"/>
      <c r="T114" s="1481"/>
      <c r="U114" s="1489"/>
    </row>
    <row r="115" spans="2:21" s="1467" customFormat="1" ht="20.25">
      <c r="B115" s="1480"/>
      <c r="C115" s="1509" t="s">
        <v>1513</v>
      </c>
      <c r="D115" s="1510"/>
      <c r="E115" s="1511"/>
      <c r="F115" s="1510"/>
      <c r="G115" s="1510"/>
      <c r="H115" s="1510"/>
      <c r="I115" s="1510"/>
      <c r="J115" s="1511"/>
      <c r="K115" s="1511"/>
      <c r="L115" s="1510"/>
      <c r="M115" s="1510"/>
      <c r="N115" s="1510"/>
      <c r="O115" s="1510"/>
      <c r="P115" s="1510"/>
      <c r="Q115" s="1510"/>
      <c r="R115" s="1510"/>
      <c r="S115" s="1510"/>
      <c r="T115" s="1495"/>
      <c r="U115" s="1489"/>
    </row>
    <row r="116" spans="2:21" s="1467" customFormat="1" ht="19.5">
      <c r="B116" s="1480"/>
      <c r="C116" s="1506" t="s">
        <v>1514</v>
      </c>
      <c r="D116" s="1507"/>
      <c r="E116" s="1507"/>
      <c r="F116" s="1507"/>
      <c r="G116" s="1507"/>
      <c r="H116" s="1512"/>
      <c r="I116" s="1507" t="s">
        <v>1509</v>
      </c>
      <c r="J116" s="1508"/>
      <c r="K116" s="1507"/>
      <c r="L116" s="1507"/>
      <c r="M116" s="1507"/>
      <c r="N116" s="1507"/>
      <c r="O116" s="1507"/>
      <c r="P116" s="1507"/>
      <c r="Q116" s="1507"/>
      <c r="R116" s="1507"/>
      <c r="S116" s="1507"/>
      <c r="T116" s="1479"/>
      <c r="U116" s="1489"/>
    </row>
    <row r="117" spans="2:21" s="1467" customFormat="1" ht="19.5">
      <c r="B117" s="1480"/>
      <c r="C117" s="1516" t="s">
        <v>1515</v>
      </c>
      <c r="D117" s="1510"/>
      <c r="E117" s="1511"/>
      <c r="F117" s="1510"/>
      <c r="G117" s="1510"/>
      <c r="H117" s="1510"/>
      <c r="I117" s="1510"/>
      <c r="J117" s="1511"/>
      <c r="K117" s="1511"/>
      <c r="L117" s="1510"/>
      <c r="M117" s="1510"/>
      <c r="N117" s="1510"/>
      <c r="O117" s="1510"/>
      <c r="P117" s="1510"/>
      <c r="Q117" s="1510"/>
      <c r="R117" s="1510"/>
      <c r="S117" s="1510"/>
      <c r="T117" s="1495"/>
      <c r="U117" s="1489"/>
    </row>
    <row r="118" spans="2:21" s="1467" customFormat="1" ht="19.5">
      <c r="B118" s="1480"/>
      <c r="C118" s="1506" t="s">
        <v>1516</v>
      </c>
      <c r="D118" s="1507"/>
      <c r="E118" s="1507"/>
      <c r="F118" s="1507"/>
      <c r="G118" s="1507"/>
      <c r="H118" s="1512"/>
      <c r="I118" s="1507" t="s">
        <v>1509</v>
      </c>
      <c r="J118" s="1508"/>
      <c r="K118" s="1507"/>
      <c r="L118" s="1507"/>
      <c r="M118" s="1507"/>
      <c r="N118" s="1507"/>
      <c r="O118" s="1507"/>
      <c r="P118" s="1507"/>
      <c r="Q118" s="1507"/>
      <c r="R118" s="1507"/>
      <c r="S118" s="1507"/>
      <c r="T118" s="1479"/>
      <c r="U118" s="1489"/>
    </row>
    <row r="119" spans="2:21" s="1467" customFormat="1" ht="14.25" customHeight="1">
      <c r="B119" s="1480"/>
      <c r="C119" s="2810" t="s">
        <v>1517</v>
      </c>
      <c r="D119" s="2811"/>
      <c r="E119" s="2811"/>
      <c r="F119" s="2811"/>
      <c r="G119" s="2811"/>
      <c r="H119" s="2811"/>
      <c r="I119" s="2811"/>
      <c r="J119" s="2811"/>
      <c r="K119" s="2811"/>
      <c r="L119" s="2811"/>
      <c r="M119" s="2811"/>
      <c r="N119" s="2811"/>
      <c r="O119" s="2811"/>
      <c r="P119" s="2811"/>
      <c r="Q119" s="2811"/>
      <c r="R119" s="2811"/>
      <c r="S119" s="2811"/>
      <c r="T119" s="1481"/>
      <c r="U119" s="1489"/>
    </row>
    <row r="120" spans="2:21" s="1467" customFormat="1" ht="19.5">
      <c r="B120" s="1480"/>
      <c r="C120" s="1517" t="s">
        <v>1518</v>
      </c>
      <c r="D120" s="1514"/>
      <c r="E120" s="1514"/>
      <c r="F120" s="1514"/>
      <c r="G120" s="1514"/>
      <c r="H120" s="1518"/>
      <c r="I120" s="1514"/>
      <c r="J120" s="1515"/>
      <c r="K120" s="1514"/>
      <c r="L120" s="1514"/>
      <c r="M120" s="1514"/>
      <c r="N120" s="1514"/>
      <c r="O120" s="1514"/>
      <c r="P120" s="1514"/>
      <c r="Q120" s="1514"/>
      <c r="R120" s="1514"/>
      <c r="S120" s="1514"/>
      <c r="T120" s="1481"/>
      <c r="U120" s="1489"/>
    </row>
    <row r="121" spans="2:21" s="1467" customFormat="1" ht="19.5">
      <c r="B121" s="1480"/>
      <c r="C121" s="1517" t="s">
        <v>1519</v>
      </c>
      <c r="D121" s="1514"/>
      <c r="E121" s="1514"/>
      <c r="F121" s="1514"/>
      <c r="G121" s="1514"/>
      <c r="H121" s="1518"/>
      <c r="I121" s="1514"/>
      <c r="J121" s="1515"/>
      <c r="K121" s="1514"/>
      <c r="L121" s="1514"/>
      <c r="M121" s="1514"/>
      <c r="N121" s="1514"/>
      <c r="O121" s="1514"/>
      <c r="P121" s="1514"/>
      <c r="Q121" s="1514"/>
      <c r="R121" s="1514"/>
      <c r="S121" s="1514"/>
      <c r="T121" s="1481"/>
      <c r="U121" s="1489"/>
    </row>
    <row r="122" spans="2:21" s="1467" customFormat="1" ht="19.5">
      <c r="B122" s="1480"/>
      <c r="C122" s="1517" t="s">
        <v>1520</v>
      </c>
      <c r="D122" s="1514"/>
      <c r="E122" s="1514"/>
      <c r="F122" s="1514"/>
      <c r="G122" s="1514"/>
      <c r="H122" s="1518"/>
      <c r="I122" s="1514"/>
      <c r="J122" s="1515"/>
      <c r="K122" s="1514"/>
      <c r="L122" s="1514"/>
      <c r="M122" s="1514"/>
      <c r="N122" s="1514"/>
      <c r="O122" s="1514"/>
      <c r="P122" s="1514"/>
      <c r="Q122" s="1514"/>
      <c r="R122" s="1514"/>
      <c r="S122" s="1514"/>
      <c r="T122" s="1481"/>
      <c r="U122" s="1489"/>
    </row>
    <row r="123" spans="2:21" s="1467" customFormat="1" ht="19.5">
      <c r="B123" s="1480"/>
      <c r="C123" s="1517" t="s">
        <v>1521</v>
      </c>
      <c r="D123" s="1514"/>
      <c r="E123" s="1514"/>
      <c r="F123" s="1514"/>
      <c r="G123" s="1514"/>
      <c r="H123" s="1518"/>
      <c r="I123" s="1514"/>
      <c r="J123" s="1515"/>
      <c r="K123" s="1514"/>
      <c r="L123" s="1514"/>
      <c r="M123" s="1514"/>
      <c r="N123" s="1514"/>
      <c r="O123" s="1514"/>
      <c r="P123" s="1514"/>
      <c r="Q123" s="1514"/>
      <c r="R123" s="1514"/>
      <c r="S123" s="1514"/>
      <c r="T123" s="1481"/>
      <c r="U123" s="1489"/>
    </row>
    <row r="124" spans="2:21" s="1467" customFormat="1" ht="19.5">
      <c r="B124" s="1480"/>
      <c r="C124" s="1519" t="s">
        <v>1522</v>
      </c>
      <c r="D124" s="1510"/>
      <c r="E124" s="1510"/>
      <c r="F124" s="1510"/>
      <c r="G124" s="1510"/>
      <c r="H124" s="1520"/>
      <c r="I124" s="1510"/>
      <c r="J124" s="1511"/>
      <c r="K124" s="1510"/>
      <c r="L124" s="1510"/>
      <c r="M124" s="1510"/>
      <c r="N124" s="1510"/>
      <c r="O124" s="1510"/>
      <c r="P124" s="1510"/>
      <c r="Q124" s="1510"/>
      <c r="R124" s="1510"/>
      <c r="S124" s="1510"/>
      <c r="T124" s="1495"/>
      <c r="U124" s="1489"/>
    </row>
    <row r="125" spans="2:21" s="1467" customFormat="1" ht="19.5">
      <c r="B125" s="1480"/>
      <c r="C125" s="1506" t="s">
        <v>1523</v>
      </c>
      <c r="D125" s="1507"/>
      <c r="E125" s="1507"/>
      <c r="F125" s="1507"/>
      <c r="G125" s="1507"/>
      <c r="H125" s="365"/>
      <c r="I125" s="1507" t="s">
        <v>1509</v>
      </c>
      <c r="J125" s="1508"/>
      <c r="K125" s="1507"/>
      <c r="L125" s="1507"/>
      <c r="M125" s="1507"/>
      <c r="N125" s="1507"/>
      <c r="O125" s="1507"/>
      <c r="P125" s="1507"/>
      <c r="Q125" s="1507"/>
      <c r="R125" s="1507"/>
      <c r="S125" s="1507"/>
      <c r="T125" s="1479"/>
      <c r="U125" s="1489"/>
    </row>
    <row r="126" spans="2:21" s="1467" customFormat="1" ht="20.25">
      <c r="B126" s="1480"/>
      <c r="C126" s="1509" t="s">
        <v>1524</v>
      </c>
      <c r="D126" s="1510"/>
      <c r="E126" s="1510"/>
      <c r="F126" s="1510"/>
      <c r="G126" s="1510"/>
      <c r="H126" s="1520"/>
      <c r="I126" s="1510"/>
      <c r="J126" s="1511"/>
      <c r="K126" s="1510"/>
      <c r="L126" s="1510"/>
      <c r="M126" s="1510" t="s">
        <v>1525</v>
      </c>
      <c r="N126" s="1510"/>
      <c r="O126" s="1510"/>
      <c r="P126" s="1510"/>
      <c r="Q126" s="1510"/>
      <c r="R126" s="1510"/>
      <c r="S126" s="1510"/>
      <c r="T126" s="1495"/>
      <c r="U126" s="1489"/>
    </row>
    <row r="127" spans="2:21" s="1467" customFormat="1" ht="19.5">
      <c r="B127" s="1480"/>
      <c r="C127" s="1506" t="s">
        <v>1526</v>
      </c>
      <c r="D127" s="1507"/>
      <c r="E127" s="1507"/>
      <c r="F127" s="1507"/>
      <c r="G127" s="1507"/>
      <c r="H127" s="1508"/>
      <c r="I127" s="1508"/>
      <c r="J127" s="1508"/>
      <c r="K127" s="1512"/>
      <c r="L127" s="1507" t="s">
        <v>1509</v>
      </c>
      <c r="M127" s="1508"/>
      <c r="N127" s="1507"/>
      <c r="O127" s="1508"/>
      <c r="P127" s="1507"/>
      <c r="Q127" s="1507"/>
      <c r="R127" s="1507"/>
      <c r="S127" s="1507"/>
      <c r="T127" s="1481"/>
      <c r="U127" s="1489"/>
    </row>
    <row r="128" spans="2:21" s="1467" customFormat="1" ht="339.75" customHeight="1">
      <c r="B128" s="1480"/>
      <c r="C128" s="2812" t="s">
        <v>1527</v>
      </c>
      <c r="D128" s="2813"/>
      <c r="E128" s="2813"/>
      <c r="F128" s="2813"/>
      <c r="G128" s="2813"/>
      <c r="H128" s="2813"/>
      <c r="I128" s="2813"/>
      <c r="J128" s="2813"/>
      <c r="K128" s="2813"/>
      <c r="L128" s="2813"/>
      <c r="M128" s="2813"/>
      <c r="N128" s="2813"/>
      <c r="O128" s="2813"/>
      <c r="P128" s="2813"/>
      <c r="Q128" s="2813"/>
      <c r="R128" s="2813"/>
      <c r="S128" s="2813"/>
      <c r="T128" s="1495"/>
      <c r="U128" s="1489"/>
    </row>
    <row r="129" spans="2:22" s="1467" customFormat="1" ht="14.25">
      <c r="B129" s="1494"/>
      <c r="C129" s="1482"/>
      <c r="D129" s="1482"/>
      <c r="E129" s="1482"/>
      <c r="F129" s="1482"/>
      <c r="G129" s="1482"/>
      <c r="H129" s="1482"/>
      <c r="I129" s="1482"/>
      <c r="J129" s="1482"/>
      <c r="K129" s="1482"/>
      <c r="L129" s="1482"/>
      <c r="M129" s="1482"/>
      <c r="N129" s="1482"/>
      <c r="O129" s="1482"/>
      <c r="P129" s="1482"/>
      <c r="Q129" s="1482"/>
      <c r="R129" s="1482"/>
      <c r="S129" s="1482"/>
      <c r="T129" s="1482"/>
      <c r="U129" s="1495"/>
    </row>
    <row r="130" spans="2:22" s="1467" customFormat="1" ht="14.25"/>
    <row r="131" spans="2:22" s="1467" customFormat="1" ht="14.25">
      <c r="B131" s="1500"/>
    </row>
    <row r="132" spans="2:22" ht="14.25">
      <c r="B132" s="1500"/>
      <c r="C132" s="1467"/>
      <c r="D132" s="1467"/>
      <c r="E132" s="1467"/>
      <c r="F132" s="1467"/>
      <c r="G132" s="1467"/>
      <c r="H132" s="1467"/>
      <c r="I132" s="1467"/>
      <c r="J132" s="1467"/>
      <c r="K132" s="1467"/>
      <c r="L132" s="1467"/>
      <c r="M132" s="1467"/>
      <c r="N132" s="1467"/>
      <c r="O132" s="1467"/>
      <c r="P132" s="1467"/>
      <c r="Q132" s="1467"/>
      <c r="R132" s="1467"/>
      <c r="S132" s="1467"/>
      <c r="T132" s="1467"/>
      <c r="V132" s="1467"/>
    </row>
    <row r="133" spans="2:22" ht="14.25">
      <c r="B133" s="1497"/>
      <c r="C133" s="1467"/>
      <c r="D133" s="1467"/>
      <c r="E133" s="1467"/>
      <c r="F133" s="1467"/>
      <c r="G133" s="1467"/>
      <c r="H133" s="1467"/>
      <c r="I133" s="1467"/>
      <c r="J133" s="1467"/>
      <c r="K133" s="1467"/>
      <c r="L133" s="1467"/>
      <c r="M133" s="1467"/>
      <c r="N133" s="1467"/>
      <c r="O133" s="1467"/>
      <c r="P133" s="1467"/>
      <c r="Q133" s="1467"/>
      <c r="R133" s="1467"/>
      <c r="S133" s="1467"/>
      <c r="T133" s="1467"/>
    </row>
  </sheetData>
  <mergeCells count="10">
    <mergeCell ref="K53:T53"/>
    <mergeCell ref="K84:T84"/>
    <mergeCell ref="C119:S119"/>
    <mergeCell ref="C128:S128"/>
    <mergeCell ref="B4:U4"/>
    <mergeCell ref="P7:U7"/>
    <mergeCell ref="P8:U8"/>
    <mergeCell ref="P10:U10"/>
    <mergeCell ref="C12:L12"/>
    <mergeCell ref="K22:T22"/>
  </mergeCells>
  <phoneticPr fontId="1"/>
  <printOptions horizontalCentered="1"/>
  <pageMargins left="0.25" right="0.25" top="0.75" bottom="0.75" header="0.3" footer="0.3"/>
  <pageSetup paperSize="9" scale="56" orientation="portrait" r:id="rId1"/>
  <headerFooter alignWithMargins="0"/>
  <rowBreaks count="1" manualBreakCount="1">
    <brk id="76"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Check Box 1">
              <controlPr defaultSize="0" autoFill="0" autoLine="0" autoPict="0">
                <anchor moveWithCells="1">
                  <from>
                    <xdr:col>9</xdr:col>
                    <xdr:colOff>200025</xdr:colOff>
                    <xdr:row>21</xdr:row>
                    <xdr:rowOff>9525</xdr:rowOff>
                  </from>
                  <to>
                    <xdr:col>9</xdr:col>
                    <xdr:colOff>523875</xdr:colOff>
                    <xdr:row>21</xdr:row>
                    <xdr:rowOff>228600</xdr:rowOff>
                  </to>
                </anchor>
              </controlPr>
            </control>
          </mc:Choice>
        </mc:AlternateContent>
        <mc:AlternateContent xmlns:mc="http://schemas.openxmlformats.org/markup-compatibility/2006">
          <mc:Choice Requires="x14">
            <control shapeId="569346" r:id="rId5" name="Check Box 2">
              <controlPr defaultSize="0" autoFill="0" autoLine="0" autoPict="0">
                <anchor moveWithCells="1">
                  <from>
                    <xdr:col>9</xdr:col>
                    <xdr:colOff>200025</xdr:colOff>
                    <xdr:row>22</xdr:row>
                    <xdr:rowOff>9525</xdr:rowOff>
                  </from>
                  <to>
                    <xdr:col>9</xdr:col>
                    <xdr:colOff>523875</xdr:colOff>
                    <xdr:row>22</xdr:row>
                    <xdr:rowOff>228600</xdr:rowOff>
                  </to>
                </anchor>
              </controlPr>
            </control>
          </mc:Choice>
        </mc:AlternateContent>
        <mc:AlternateContent xmlns:mc="http://schemas.openxmlformats.org/markup-compatibility/2006">
          <mc:Choice Requires="x14">
            <control shapeId="569347" r:id="rId6" name="Check Box 3">
              <controlPr defaultSize="0" autoFill="0" autoLine="0" autoPict="0">
                <anchor moveWithCells="1">
                  <from>
                    <xdr:col>3</xdr:col>
                    <xdr:colOff>200025</xdr:colOff>
                    <xdr:row>25</xdr:row>
                    <xdr:rowOff>9525</xdr:rowOff>
                  </from>
                  <to>
                    <xdr:col>3</xdr:col>
                    <xdr:colOff>523875</xdr:colOff>
                    <xdr:row>25</xdr:row>
                    <xdr:rowOff>228600</xdr:rowOff>
                  </to>
                </anchor>
              </controlPr>
            </control>
          </mc:Choice>
        </mc:AlternateContent>
        <mc:AlternateContent xmlns:mc="http://schemas.openxmlformats.org/markup-compatibility/2006">
          <mc:Choice Requires="x14">
            <control shapeId="569348" r:id="rId7" name="Check Box 4">
              <controlPr defaultSize="0" autoFill="0" autoLine="0" autoPict="0">
                <anchor moveWithCells="1">
                  <from>
                    <xdr:col>3</xdr:col>
                    <xdr:colOff>200025</xdr:colOff>
                    <xdr:row>26</xdr:row>
                    <xdr:rowOff>9525</xdr:rowOff>
                  </from>
                  <to>
                    <xdr:col>3</xdr:col>
                    <xdr:colOff>523875</xdr:colOff>
                    <xdr:row>26</xdr:row>
                    <xdr:rowOff>228600</xdr:rowOff>
                  </to>
                </anchor>
              </controlPr>
            </control>
          </mc:Choice>
        </mc:AlternateContent>
        <mc:AlternateContent xmlns:mc="http://schemas.openxmlformats.org/markup-compatibility/2006">
          <mc:Choice Requires="x14">
            <control shapeId="569349" r:id="rId8" name="Check Box 5">
              <controlPr defaultSize="0" autoFill="0" autoLine="0" autoPict="0">
                <anchor moveWithCells="1">
                  <from>
                    <xdr:col>10</xdr:col>
                    <xdr:colOff>200025</xdr:colOff>
                    <xdr:row>25</xdr:row>
                    <xdr:rowOff>9525</xdr:rowOff>
                  </from>
                  <to>
                    <xdr:col>10</xdr:col>
                    <xdr:colOff>523875</xdr:colOff>
                    <xdr:row>25</xdr:row>
                    <xdr:rowOff>228600</xdr:rowOff>
                  </to>
                </anchor>
              </controlPr>
            </control>
          </mc:Choice>
        </mc:AlternateContent>
        <mc:AlternateContent xmlns:mc="http://schemas.openxmlformats.org/markup-compatibility/2006">
          <mc:Choice Requires="x14">
            <control shapeId="569350" r:id="rId9" name="Check Box 6">
              <controlPr defaultSize="0" autoFill="0" autoLine="0" autoPict="0">
                <anchor moveWithCells="1">
                  <from>
                    <xdr:col>10</xdr:col>
                    <xdr:colOff>200025</xdr:colOff>
                    <xdr:row>26</xdr:row>
                    <xdr:rowOff>9525</xdr:rowOff>
                  </from>
                  <to>
                    <xdr:col>10</xdr:col>
                    <xdr:colOff>523875</xdr:colOff>
                    <xdr:row>26</xdr:row>
                    <xdr:rowOff>228600</xdr:rowOff>
                  </to>
                </anchor>
              </controlPr>
            </control>
          </mc:Choice>
        </mc:AlternateContent>
        <mc:AlternateContent xmlns:mc="http://schemas.openxmlformats.org/markup-compatibility/2006">
          <mc:Choice Requires="x14">
            <control shapeId="569351" r:id="rId10" name="Check Box 7">
              <controlPr defaultSize="0" autoFill="0" autoLine="0" autoPict="0">
                <anchor moveWithCells="1">
                  <from>
                    <xdr:col>9</xdr:col>
                    <xdr:colOff>200025</xdr:colOff>
                    <xdr:row>20</xdr:row>
                    <xdr:rowOff>9525</xdr:rowOff>
                  </from>
                  <to>
                    <xdr:col>9</xdr:col>
                    <xdr:colOff>523875</xdr:colOff>
                    <xdr:row>20</xdr:row>
                    <xdr:rowOff>228600</xdr:rowOff>
                  </to>
                </anchor>
              </controlPr>
            </control>
          </mc:Choice>
        </mc:AlternateContent>
        <mc:AlternateContent xmlns:mc="http://schemas.openxmlformats.org/markup-compatibility/2006">
          <mc:Choice Requires="x14">
            <control shapeId="569352" r:id="rId11" name="Check Box 8">
              <controlPr defaultSize="0" autoFill="0" autoLine="0" autoPict="0">
                <anchor moveWithCells="1">
                  <from>
                    <xdr:col>9</xdr:col>
                    <xdr:colOff>200025</xdr:colOff>
                    <xdr:row>52</xdr:row>
                    <xdr:rowOff>9525</xdr:rowOff>
                  </from>
                  <to>
                    <xdr:col>9</xdr:col>
                    <xdr:colOff>523875</xdr:colOff>
                    <xdr:row>53</xdr:row>
                    <xdr:rowOff>38100</xdr:rowOff>
                  </to>
                </anchor>
              </controlPr>
            </control>
          </mc:Choice>
        </mc:AlternateContent>
        <mc:AlternateContent xmlns:mc="http://schemas.openxmlformats.org/markup-compatibility/2006">
          <mc:Choice Requires="x14">
            <control shapeId="569353" r:id="rId12" name="Check Box 9">
              <controlPr defaultSize="0" autoFill="0" autoLine="0" autoPict="0">
                <anchor moveWithCells="1">
                  <from>
                    <xdr:col>9</xdr:col>
                    <xdr:colOff>200025</xdr:colOff>
                    <xdr:row>53</xdr:row>
                    <xdr:rowOff>9525</xdr:rowOff>
                  </from>
                  <to>
                    <xdr:col>9</xdr:col>
                    <xdr:colOff>523875</xdr:colOff>
                    <xdr:row>54</xdr:row>
                    <xdr:rowOff>38100</xdr:rowOff>
                  </to>
                </anchor>
              </controlPr>
            </control>
          </mc:Choice>
        </mc:AlternateContent>
        <mc:AlternateContent xmlns:mc="http://schemas.openxmlformats.org/markup-compatibility/2006">
          <mc:Choice Requires="x14">
            <control shapeId="569354" r:id="rId13" name="Check Box 10">
              <controlPr defaultSize="0" autoFill="0" autoLine="0" autoPict="0">
                <anchor moveWithCells="1">
                  <from>
                    <xdr:col>3</xdr:col>
                    <xdr:colOff>200025</xdr:colOff>
                    <xdr:row>56</xdr:row>
                    <xdr:rowOff>9525</xdr:rowOff>
                  </from>
                  <to>
                    <xdr:col>3</xdr:col>
                    <xdr:colOff>523875</xdr:colOff>
                    <xdr:row>57</xdr:row>
                    <xdr:rowOff>38100</xdr:rowOff>
                  </to>
                </anchor>
              </controlPr>
            </control>
          </mc:Choice>
        </mc:AlternateContent>
        <mc:AlternateContent xmlns:mc="http://schemas.openxmlformats.org/markup-compatibility/2006">
          <mc:Choice Requires="x14">
            <control shapeId="569355" r:id="rId14" name="Check Box 11">
              <controlPr defaultSize="0" autoFill="0" autoLine="0" autoPict="0">
                <anchor moveWithCells="1">
                  <from>
                    <xdr:col>3</xdr:col>
                    <xdr:colOff>200025</xdr:colOff>
                    <xdr:row>57</xdr:row>
                    <xdr:rowOff>9525</xdr:rowOff>
                  </from>
                  <to>
                    <xdr:col>3</xdr:col>
                    <xdr:colOff>523875</xdr:colOff>
                    <xdr:row>58</xdr:row>
                    <xdr:rowOff>38100</xdr:rowOff>
                  </to>
                </anchor>
              </controlPr>
            </control>
          </mc:Choice>
        </mc:AlternateContent>
        <mc:AlternateContent xmlns:mc="http://schemas.openxmlformats.org/markup-compatibility/2006">
          <mc:Choice Requires="x14">
            <control shapeId="569356" r:id="rId15" name="Check Box 12">
              <controlPr defaultSize="0" autoFill="0" autoLine="0" autoPict="0">
                <anchor moveWithCells="1">
                  <from>
                    <xdr:col>10</xdr:col>
                    <xdr:colOff>200025</xdr:colOff>
                    <xdr:row>56</xdr:row>
                    <xdr:rowOff>9525</xdr:rowOff>
                  </from>
                  <to>
                    <xdr:col>10</xdr:col>
                    <xdr:colOff>523875</xdr:colOff>
                    <xdr:row>57</xdr:row>
                    <xdr:rowOff>38100</xdr:rowOff>
                  </to>
                </anchor>
              </controlPr>
            </control>
          </mc:Choice>
        </mc:AlternateContent>
        <mc:AlternateContent xmlns:mc="http://schemas.openxmlformats.org/markup-compatibility/2006">
          <mc:Choice Requires="x14">
            <control shapeId="569357" r:id="rId16" name="Check Box 13">
              <controlPr defaultSize="0" autoFill="0" autoLine="0" autoPict="0">
                <anchor moveWithCells="1">
                  <from>
                    <xdr:col>10</xdr:col>
                    <xdr:colOff>200025</xdr:colOff>
                    <xdr:row>57</xdr:row>
                    <xdr:rowOff>9525</xdr:rowOff>
                  </from>
                  <to>
                    <xdr:col>10</xdr:col>
                    <xdr:colOff>523875</xdr:colOff>
                    <xdr:row>58</xdr:row>
                    <xdr:rowOff>38100</xdr:rowOff>
                  </to>
                </anchor>
              </controlPr>
            </control>
          </mc:Choice>
        </mc:AlternateContent>
        <mc:AlternateContent xmlns:mc="http://schemas.openxmlformats.org/markup-compatibility/2006">
          <mc:Choice Requires="x14">
            <control shapeId="569358" r:id="rId17" name="Check Box 14">
              <controlPr defaultSize="0" autoFill="0" autoLine="0" autoPict="0">
                <anchor moveWithCells="1">
                  <from>
                    <xdr:col>9</xdr:col>
                    <xdr:colOff>200025</xdr:colOff>
                    <xdr:row>51</xdr:row>
                    <xdr:rowOff>9525</xdr:rowOff>
                  </from>
                  <to>
                    <xdr:col>9</xdr:col>
                    <xdr:colOff>523875</xdr:colOff>
                    <xdr:row>52</xdr:row>
                    <xdr:rowOff>38100</xdr:rowOff>
                  </to>
                </anchor>
              </controlPr>
            </control>
          </mc:Choice>
        </mc:AlternateContent>
        <mc:AlternateContent xmlns:mc="http://schemas.openxmlformats.org/markup-compatibility/2006">
          <mc:Choice Requires="x14">
            <control shapeId="569359" r:id="rId18" name="Check Box 15">
              <controlPr defaultSize="0" autoFill="0" autoLine="0" autoPict="0">
                <anchor moveWithCells="1">
                  <from>
                    <xdr:col>9</xdr:col>
                    <xdr:colOff>200025</xdr:colOff>
                    <xdr:row>83</xdr:row>
                    <xdr:rowOff>9525</xdr:rowOff>
                  </from>
                  <to>
                    <xdr:col>9</xdr:col>
                    <xdr:colOff>523875</xdr:colOff>
                    <xdr:row>84</xdr:row>
                    <xdr:rowOff>38100</xdr:rowOff>
                  </to>
                </anchor>
              </controlPr>
            </control>
          </mc:Choice>
        </mc:AlternateContent>
        <mc:AlternateContent xmlns:mc="http://schemas.openxmlformats.org/markup-compatibility/2006">
          <mc:Choice Requires="x14">
            <control shapeId="569360" r:id="rId19" name="Check Box 16">
              <controlPr defaultSize="0" autoFill="0" autoLine="0" autoPict="0">
                <anchor moveWithCells="1">
                  <from>
                    <xdr:col>9</xdr:col>
                    <xdr:colOff>200025</xdr:colOff>
                    <xdr:row>84</xdr:row>
                    <xdr:rowOff>9525</xdr:rowOff>
                  </from>
                  <to>
                    <xdr:col>9</xdr:col>
                    <xdr:colOff>523875</xdr:colOff>
                    <xdr:row>85</xdr:row>
                    <xdr:rowOff>38100</xdr:rowOff>
                  </to>
                </anchor>
              </controlPr>
            </control>
          </mc:Choice>
        </mc:AlternateContent>
        <mc:AlternateContent xmlns:mc="http://schemas.openxmlformats.org/markup-compatibility/2006">
          <mc:Choice Requires="x14">
            <control shapeId="569361" r:id="rId20" name="Check Box 17">
              <controlPr defaultSize="0" autoFill="0" autoLine="0" autoPict="0">
                <anchor moveWithCells="1">
                  <from>
                    <xdr:col>3</xdr:col>
                    <xdr:colOff>200025</xdr:colOff>
                    <xdr:row>87</xdr:row>
                    <xdr:rowOff>9525</xdr:rowOff>
                  </from>
                  <to>
                    <xdr:col>3</xdr:col>
                    <xdr:colOff>523875</xdr:colOff>
                    <xdr:row>88</xdr:row>
                    <xdr:rowOff>38100</xdr:rowOff>
                  </to>
                </anchor>
              </controlPr>
            </control>
          </mc:Choice>
        </mc:AlternateContent>
        <mc:AlternateContent xmlns:mc="http://schemas.openxmlformats.org/markup-compatibility/2006">
          <mc:Choice Requires="x14">
            <control shapeId="569362" r:id="rId21" name="Check Box 18">
              <controlPr defaultSize="0" autoFill="0" autoLine="0" autoPict="0">
                <anchor moveWithCells="1">
                  <from>
                    <xdr:col>3</xdr:col>
                    <xdr:colOff>200025</xdr:colOff>
                    <xdr:row>88</xdr:row>
                    <xdr:rowOff>9525</xdr:rowOff>
                  </from>
                  <to>
                    <xdr:col>3</xdr:col>
                    <xdr:colOff>523875</xdr:colOff>
                    <xdr:row>89</xdr:row>
                    <xdr:rowOff>38100</xdr:rowOff>
                  </to>
                </anchor>
              </controlPr>
            </control>
          </mc:Choice>
        </mc:AlternateContent>
        <mc:AlternateContent xmlns:mc="http://schemas.openxmlformats.org/markup-compatibility/2006">
          <mc:Choice Requires="x14">
            <control shapeId="569363" r:id="rId22" name="Check Box 19">
              <controlPr defaultSize="0" autoFill="0" autoLine="0" autoPict="0">
                <anchor moveWithCells="1">
                  <from>
                    <xdr:col>10</xdr:col>
                    <xdr:colOff>200025</xdr:colOff>
                    <xdr:row>87</xdr:row>
                    <xdr:rowOff>9525</xdr:rowOff>
                  </from>
                  <to>
                    <xdr:col>10</xdr:col>
                    <xdr:colOff>523875</xdr:colOff>
                    <xdr:row>88</xdr:row>
                    <xdr:rowOff>38100</xdr:rowOff>
                  </to>
                </anchor>
              </controlPr>
            </control>
          </mc:Choice>
        </mc:AlternateContent>
        <mc:AlternateContent xmlns:mc="http://schemas.openxmlformats.org/markup-compatibility/2006">
          <mc:Choice Requires="x14">
            <control shapeId="569364" r:id="rId23" name="Check Box 20">
              <controlPr defaultSize="0" autoFill="0" autoLine="0" autoPict="0">
                <anchor moveWithCells="1">
                  <from>
                    <xdr:col>10</xdr:col>
                    <xdr:colOff>200025</xdr:colOff>
                    <xdr:row>88</xdr:row>
                    <xdr:rowOff>9525</xdr:rowOff>
                  </from>
                  <to>
                    <xdr:col>10</xdr:col>
                    <xdr:colOff>523875</xdr:colOff>
                    <xdr:row>89</xdr:row>
                    <xdr:rowOff>38100</xdr:rowOff>
                  </to>
                </anchor>
              </controlPr>
            </control>
          </mc:Choice>
        </mc:AlternateContent>
        <mc:AlternateContent xmlns:mc="http://schemas.openxmlformats.org/markup-compatibility/2006">
          <mc:Choice Requires="x14">
            <control shapeId="569365" r:id="rId24" name="Check Box 21">
              <controlPr defaultSize="0" autoFill="0" autoLine="0" autoPict="0">
                <anchor moveWithCells="1">
                  <from>
                    <xdr:col>9</xdr:col>
                    <xdr:colOff>200025</xdr:colOff>
                    <xdr:row>82</xdr:row>
                    <xdr:rowOff>9525</xdr:rowOff>
                  </from>
                  <to>
                    <xdr:col>9</xdr:col>
                    <xdr:colOff>523875</xdr:colOff>
                    <xdr:row>83</xdr:row>
                    <xdr:rowOff>38100</xdr:rowOff>
                  </to>
                </anchor>
              </controlPr>
            </control>
          </mc:Choice>
        </mc:AlternateContent>
        <mc:AlternateContent xmlns:mc="http://schemas.openxmlformats.org/markup-compatibility/2006">
          <mc:Choice Requires="x14">
            <control shapeId="569366" r:id="rId25" name="Check Box 22">
              <controlPr defaultSize="0" autoFill="0" autoLine="0" autoPict="0">
                <anchor moveWithCells="1">
                  <from>
                    <xdr:col>7</xdr:col>
                    <xdr:colOff>142875</xdr:colOff>
                    <xdr:row>123</xdr:row>
                    <xdr:rowOff>180975</xdr:rowOff>
                  </from>
                  <to>
                    <xdr:col>7</xdr:col>
                    <xdr:colOff>466725</xdr:colOff>
                    <xdr:row>124</xdr:row>
                    <xdr:rowOff>142875</xdr:rowOff>
                  </to>
                </anchor>
              </controlPr>
            </control>
          </mc:Choice>
        </mc:AlternateContent>
        <mc:AlternateContent xmlns:mc="http://schemas.openxmlformats.org/markup-compatibility/2006">
          <mc:Choice Requires="x14">
            <control shapeId="569367" r:id="rId26" name="Check Box 23">
              <controlPr defaultSize="0" autoFill="0" autoLine="0" autoPict="0">
                <anchor moveWithCells="1">
                  <from>
                    <xdr:col>7</xdr:col>
                    <xdr:colOff>161925</xdr:colOff>
                    <xdr:row>116</xdr:row>
                    <xdr:rowOff>152400</xdr:rowOff>
                  </from>
                  <to>
                    <xdr:col>7</xdr:col>
                    <xdr:colOff>485775</xdr:colOff>
                    <xdr:row>117</xdr:row>
                    <xdr:rowOff>114300</xdr:rowOff>
                  </to>
                </anchor>
              </controlPr>
            </control>
          </mc:Choice>
        </mc:AlternateContent>
        <mc:AlternateContent xmlns:mc="http://schemas.openxmlformats.org/markup-compatibility/2006">
          <mc:Choice Requires="x14">
            <control shapeId="569368" r:id="rId27" name="Check Box 24">
              <controlPr defaultSize="0" autoFill="0" autoLine="0" autoPict="0">
                <anchor moveWithCells="1">
                  <from>
                    <xdr:col>7</xdr:col>
                    <xdr:colOff>180975</xdr:colOff>
                    <xdr:row>114</xdr:row>
                    <xdr:rowOff>180975</xdr:rowOff>
                  </from>
                  <to>
                    <xdr:col>7</xdr:col>
                    <xdr:colOff>504825</xdr:colOff>
                    <xdr:row>115</xdr:row>
                    <xdr:rowOff>133350</xdr:rowOff>
                  </to>
                </anchor>
              </controlPr>
            </control>
          </mc:Choice>
        </mc:AlternateContent>
        <mc:AlternateContent xmlns:mc="http://schemas.openxmlformats.org/markup-compatibility/2006">
          <mc:Choice Requires="x14">
            <control shapeId="569369" r:id="rId28" name="Check Box 25">
              <controlPr defaultSize="0" autoFill="0" autoLine="0" autoPict="0">
                <anchor moveWithCells="1">
                  <from>
                    <xdr:col>7</xdr:col>
                    <xdr:colOff>180975</xdr:colOff>
                    <xdr:row>111</xdr:row>
                    <xdr:rowOff>171450</xdr:rowOff>
                  </from>
                  <to>
                    <xdr:col>7</xdr:col>
                    <xdr:colOff>504825</xdr:colOff>
                    <xdr:row>112</xdr:row>
                    <xdr:rowOff>123825</xdr:rowOff>
                  </to>
                </anchor>
              </controlPr>
            </control>
          </mc:Choice>
        </mc:AlternateContent>
        <mc:AlternateContent xmlns:mc="http://schemas.openxmlformats.org/markup-compatibility/2006">
          <mc:Choice Requires="x14">
            <control shapeId="569370" r:id="rId29" name="Check Box 26">
              <controlPr defaultSize="0" autoFill="0" autoLine="0" autoPict="0">
                <anchor moveWithCells="1">
                  <from>
                    <xdr:col>7</xdr:col>
                    <xdr:colOff>200025</xdr:colOff>
                    <xdr:row>110</xdr:row>
                    <xdr:rowOff>0</xdr:rowOff>
                  </from>
                  <to>
                    <xdr:col>7</xdr:col>
                    <xdr:colOff>523875</xdr:colOff>
                    <xdr:row>110</xdr:row>
                    <xdr:rowOff>209550</xdr:rowOff>
                  </to>
                </anchor>
              </controlPr>
            </control>
          </mc:Choice>
        </mc:AlternateContent>
        <mc:AlternateContent xmlns:mc="http://schemas.openxmlformats.org/markup-compatibility/2006">
          <mc:Choice Requires="x14">
            <control shapeId="569371" r:id="rId30" name="Check Box 27">
              <controlPr defaultSize="0" autoFill="0" autoLine="0" autoPict="0">
                <anchor moveWithCells="1">
                  <from>
                    <xdr:col>10</xdr:col>
                    <xdr:colOff>285750</xdr:colOff>
                    <xdr:row>125</xdr:row>
                    <xdr:rowOff>161925</xdr:rowOff>
                  </from>
                  <to>
                    <xdr:col>11</xdr:col>
                    <xdr:colOff>38100</xdr:colOff>
                    <xdr:row>126</xdr:row>
                    <xdr:rowOff>114300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sheetPr>
  <dimension ref="A1:K90"/>
  <sheetViews>
    <sheetView zoomScaleNormal="100" zoomScaleSheetLayoutView="90" workbookViewId="0">
      <selection activeCell="F5" sqref="F5:G5"/>
    </sheetView>
  </sheetViews>
  <sheetFormatPr defaultColWidth="9" defaultRowHeight="13.5"/>
  <cols>
    <col min="1" max="1" width="3.75" style="477" customWidth="1"/>
    <col min="2" max="2" width="18.625" style="477" customWidth="1"/>
    <col min="3" max="3" width="14.625" style="477" customWidth="1"/>
    <col min="4" max="4" width="18.625" style="477" customWidth="1"/>
    <col min="5" max="5" width="14.625" style="477" customWidth="1"/>
    <col min="6" max="6" width="18.625" style="477" customWidth="1"/>
    <col min="7" max="7" width="14.625" style="477" customWidth="1"/>
    <col min="8" max="16384" width="9" style="477"/>
  </cols>
  <sheetData>
    <row r="1" spans="1:7" ht="16.5" customHeight="1">
      <c r="A1" s="2820" t="s">
        <v>1528</v>
      </c>
      <c r="B1" s="2820"/>
      <c r="C1" s="476"/>
      <c r="D1" s="476"/>
      <c r="E1" s="476"/>
      <c r="F1" s="2821"/>
      <c r="G1" s="2821"/>
    </row>
    <row r="2" spans="1:7" ht="18" customHeight="1">
      <c r="B2" s="478"/>
      <c r="C2" s="479"/>
      <c r="D2" s="479"/>
      <c r="E2" s="479"/>
      <c r="F2" s="479"/>
      <c r="G2" s="480"/>
    </row>
    <row r="3" spans="1:7" ht="18" customHeight="1">
      <c r="B3" s="2822" t="s">
        <v>1529</v>
      </c>
      <c r="C3" s="2822"/>
      <c r="D3" s="2822"/>
      <c r="E3" s="2822"/>
      <c r="F3" s="2822"/>
      <c r="G3" s="2822"/>
    </row>
    <row r="4" spans="1:7" ht="18" customHeight="1">
      <c r="B4" s="481"/>
      <c r="C4" s="481"/>
      <c r="D4" s="481"/>
      <c r="E4" s="481"/>
      <c r="F4" s="481"/>
      <c r="G4" s="481"/>
    </row>
    <row r="5" spans="1:7" ht="18" customHeight="1">
      <c r="B5" s="481"/>
      <c r="C5" s="481"/>
      <c r="D5" s="481"/>
      <c r="E5" s="482" t="s">
        <v>522</v>
      </c>
      <c r="F5" s="2823"/>
      <c r="G5" s="2823"/>
    </row>
    <row r="6" spans="1:7" ht="18" customHeight="1">
      <c r="B6" s="481"/>
      <c r="C6" s="481"/>
      <c r="D6" s="481"/>
      <c r="E6" s="483"/>
      <c r="F6" s="479"/>
      <c r="G6" s="481"/>
    </row>
    <row r="7" spans="1:7" ht="18" customHeight="1">
      <c r="B7" s="484"/>
      <c r="C7" s="479"/>
      <c r="D7" s="479"/>
      <c r="E7" s="482" t="s">
        <v>1530</v>
      </c>
      <c r="F7" s="2824"/>
      <c r="G7" s="2824"/>
    </row>
    <row r="8" spans="1:7" ht="14.25">
      <c r="B8" s="484"/>
      <c r="C8" s="479"/>
      <c r="D8" s="479"/>
      <c r="E8" s="485"/>
      <c r="F8" s="486"/>
      <c r="G8" s="479"/>
    </row>
    <row r="9" spans="1:7" ht="18" customHeight="1">
      <c r="B9" s="484" t="s">
        <v>1531</v>
      </c>
      <c r="C9" s="484"/>
      <c r="D9" s="479"/>
      <c r="E9" s="485"/>
      <c r="F9" s="486"/>
      <c r="G9" s="479"/>
    </row>
    <row r="10" spans="1:7" ht="22.5" customHeight="1">
      <c r="B10" s="2825"/>
      <c r="C10" s="2826"/>
      <c r="D10" s="487" t="s">
        <v>1532</v>
      </c>
      <c r="E10" s="487" t="s">
        <v>1533</v>
      </c>
      <c r="F10" s="487" t="s">
        <v>1534</v>
      </c>
      <c r="G10" s="479"/>
    </row>
    <row r="11" spans="1:7" ht="22.5" customHeight="1">
      <c r="B11" s="2827" t="s">
        <v>1535</v>
      </c>
      <c r="C11" s="2828"/>
      <c r="D11" s="488" t="s">
        <v>1536</v>
      </c>
      <c r="E11" s="488" t="s">
        <v>1536</v>
      </c>
      <c r="F11" s="488" t="s">
        <v>1536</v>
      </c>
      <c r="G11" s="479"/>
    </row>
    <row r="12" spans="1:7" ht="18" customHeight="1">
      <c r="B12" s="489"/>
      <c r="C12" s="479"/>
      <c r="D12" s="479"/>
      <c r="E12" s="479"/>
      <c r="F12" s="479"/>
      <c r="G12" s="479"/>
    </row>
    <row r="13" spans="1:7" ht="18" customHeight="1">
      <c r="B13" s="484" t="s">
        <v>1537</v>
      </c>
      <c r="C13" s="484"/>
      <c r="D13" s="479"/>
      <c r="E13" s="479"/>
      <c r="F13" s="479"/>
      <c r="G13" s="479"/>
    </row>
    <row r="14" spans="1:7" ht="18" customHeight="1">
      <c r="B14" s="490" t="s">
        <v>1538</v>
      </c>
      <c r="C14" s="491"/>
      <c r="D14" s="479"/>
      <c r="E14" s="479"/>
      <c r="F14" s="479"/>
      <c r="G14" s="479"/>
    </row>
    <row r="15" spans="1:7" ht="18" customHeight="1">
      <c r="B15" s="2829" t="s">
        <v>1539</v>
      </c>
      <c r="C15" s="492" t="s">
        <v>1540</v>
      </c>
      <c r="D15" s="2829" t="s">
        <v>1541</v>
      </c>
      <c r="E15" s="2829" t="s">
        <v>1542</v>
      </c>
      <c r="F15" s="2829"/>
      <c r="G15" s="479"/>
    </row>
    <row r="16" spans="1:7" ht="18" customHeight="1">
      <c r="B16" s="2829"/>
      <c r="C16" s="493" t="s">
        <v>1543</v>
      </c>
      <c r="D16" s="2829"/>
      <c r="E16" s="2829"/>
      <c r="F16" s="2829"/>
      <c r="G16" s="479"/>
    </row>
    <row r="17" spans="2:7" ht="20.100000000000001" customHeight="1">
      <c r="B17" s="494" t="s">
        <v>1544</v>
      </c>
      <c r="C17" s="494" t="s">
        <v>1536</v>
      </c>
      <c r="D17" s="494" t="s">
        <v>1536</v>
      </c>
      <c r="E17" s="2830" t="s">
        <v>570</v>
      </c>
      <c r="F17" s="2830"/>
      <c r="G17" s="479"/>
    </row>
    <row r="18" spans="2:7" ht="18" customHeight="1">
      <c r="B18" s="495"/>
      <c r="C18" s="495"/>
      <c r="D18" s="495"/>
      <c r="E18" s="495"/>
      <c r="F18" s="479"/>
      <c r="G18" s="479"/>
    </row>
    <row r="19" spans="2:7" ht="18" customHeight="1">
      <c r="B19" s="2819" t="s">
        <v>1545</v>
      </c>
      <c r="C19" s="2819"/>
      <c r="D19" s="2819"/>
      <c r="E19" s="2819"/>
      <c r="F19" s="496"/>
      <c r="G19" s="479" t="s">
        <v>611</v>
      </c>
    </row>
    <row r="20" spans="2:7" ht="4.5" customHeight="1">
      <c r="B20" s="484"/>
      <c r="C20" s="484"/>
      <c r="D20" s="484"/>
      <c r="E20" s="479"/>
      <c r="F20" s="479"/>
      <c r="G20" s="479"/>
    </row>
    <row r="21" spans="2:7" ht="18" customHeight="1">
      <c r="B21" s="492" t="s">
        <v>1546</v>
      </c>
      <c r="C21" s="2829" t="s">
        <v>1547</v>
      </c>
      <c r="D21" s="492" t="s">
        <v>1546</v>
      </c>
      <c r="E21" s="2829" t="s">
        <v>1547</v>
      </c>
      <c r="F21" s="492" t="s">
        <v>1546</v>
      </c>
      <c r="G21" s="2829" t="s">
        <v>1547</v>
      </c>
    </row>
    <row r="22" spans="2:7" ht="18" customHeight="1">
      <c r="B22" s="493" t="s">
        <v>1548</v>
      </c>
      <c r="C22" s="2829"/>
      <c r="D22" s="493" t="s">
        <v>1548</v>
      </c>
      <c r="E22" s="2829"/>
      <c r="F22" s="493" t="s">
        <v>1548</v>
      </c>
      <c r="G22" s="2829"/>
    </row>
    <row r="23" spans="2:7" ht="20.100000000000001" customHeight="1">
      <c r="B23" s="497" t="s">
        <v>1549</v>
      </c>
      <c r="C23" s="494" t="s">
        <v>1329</v>
      </c>
      <c r="D23" s="497" t="s">
        <v>1550</v>
      </c>
      <c r="E23" s="494" t="s">
        <v>1329</v>
      </c>
      <c r="F23" s="497" t="s">
        <v>1551</v>
      </c>
      <c r="G23" s="494" t="s">
        <v>1329</v>
      </c>
    </row>
    <row r="24" spans="2:7" ht="20.100000000000001" customHeight="1">
      <c r="B24" s="497" t="s">
        <v>1552</v>
      </c>
      <c r="C24" s="494" t="s">
        <v>1329</v>
      </c>
      <c r="D24" s="497" t="s">
        <v>1553</v>
      </c>
      <c r="E24" s="494" t="s">
        <v>1329</v>
      </c>
      <c r="F24" s="497" t="s">
        <v>1554</v>
      </c>
      <c r="G24" s="494" t="s">
        <v>1329</v>
      </c>
    </row>
    <row r="25" spans="2:7" ht="20.100000000000001" customHeight="1">
      <c r="B25" s="497" t="s">
        <v>1555</v>
      </c>
      <c r="C25" s="494" t="s">
        <v>1329</v>
      </c>
      <c r="D25" s="497" t="s">
        <v>1556</v>
      </c>
      <c r="E25" s="494" t="s">
        <v>1329</v>
      </c>
      <c r="F25" s="497" t="s">
        <v>1557</v>
      </c>
      <c r="G25" s="494" t="s">
        <v>1329</v>
      </c>
    </row>
    <row r="26" spans="2:7" ht="20.100000000000001" customHeight="1">
      <c r="B26" s="497" t="s">
        <v>1558</v>
      </c>
      <c r="C26" s="494" t="s">
        <v>1329</v>
      </c>
      <c r="D26" s="497" t="s">
        <v>1559</v>
      </c>
      <c r="E26" s="494" t="s">
        <v>1329</v>
      </c>
      <c r="F26" s="497" t="s">
        <v>1560</v>
      </c>
      <c r="G26" s="494" t="s">
        <v>1329</v>
      </c>
    </row>
    <row r="27" spans="2:7" ht="20.100000000000001" customHeight="1">
      <c r="B27" s="497" t="s">
        <v>1561</v>
      </c>
      <c r="C27" s="494" t="s">
        <v>1329</v>
      </c>
      <c r="D27" s="497" t="s">
        <v>1562</v>
      </c>
      <c r="E27" s="494" t="s">
        <v>1329</v>
      </c>
      <c r="F27" s="497" t="s">
        <v>1563</v>
      </c>
      <c r="G27" s="494" t="s">
        <v>1329</v>
      </c>
    </row>
    <row r="28" spans="2:7" ht="20.100000000000001" customHeight="1">
      <c r="B28" s="497" t="s">
        <v>1564</v>
      </c>
      <c r="C28" s="494" t="s">
        <v>1329</v>
      </c>
      <c r="D28" s="497" t="s">
        <v>1565</v>
      </c>
      <c r="E28" s="494" t="s">
        <v>1329</v>
      </c>
      <c r="F28" s="498"/>
      <c r="G28" s="499"/>
    </row>
    <row r="29" spans="2:7" ht="20.100000000000001" customHeight="1">
      <c r="B29" s="497" t="s">
        <v>1566</v>
      </c>
      <c r="C29" s="494" t="s">
        <v>1329</v>
      </c>
      <c r="D29" s="497" t="s">
        <v>1567</v>
      </c>
      <c r="E29" s="494" t="s">
        <v>1329</v>
      </c>
      <c r="F29" s="498"/>
      <c r="G29" s="499"/>
    </row>
    <row r="30" spans="2:7" ht="18" customHeight="1">
      <c r="B30" s="500"/>
      <c r="C30" s="495"/>
      <c r="D30" s="500"/>
      <c r="E30" s="495"/>
      <c r="F30" s="498"/>
      <c r="G30" s="499"/>
    </row>
    <row r="31" spans="2:7" ht="35.25" customHeight="1">
      <c r="B31" s="2832" t="s">
        <v>1568</v>
      </c>
      <c r="C31" s="2832"/>
      <c r="D31" s="2832"/>
      <c r="E31" s="2832"/>
      <c r="F31" s="2832"/>
      <c r="G31" s="2832"/>
    </row>
    <row r="32" spans="2:7" ht="18.95" customHeight="1">
      <c r="B32" s="2833" t="s">
        <v>1569</v>
      </c>
      <c r="C32" s="2834"/>
      <c r="D32" s="2839" t="s">
        <v>1570</v>
      </c>
      <c r="E32" s="2839"/>
      <c r="F32" s="2839"/>
      <c r="G32" s="2840"/>
    </row>
    <row r="33" spans="1:10" ht="18.95" customHeight="1">
      <c r="B33" s="2835"/>
      <c r="C33" s="2836"/>
      <c r="D33" s="2841" t="s">
        <v>1571</v>
      </c>
      <c r="E33" s="2842"/>
      <c r="F33" s="2842"/>
      <c r="G33" s="2843"/>
    </row>
    <row r="34" spans="1:10" ht="18.95" customHeight="1">
      <c r="B34" s="2835"/>
      <c r="C34" s="2836"/>
      <c r="D34" s="2844"/>
      <c r="E34" s="2844"/>
      <c r="F34" s="2844"/>
      <c r="G34" s="2845"/>
    </row>
    <row r="35" spans="1:10" ht="18.95" customHeight="1">
      <c r="B35" s="2837"/>
      <c r="C35" s="2838"/>
      <c r="D35" s="2846" t="s">
        <v>1572</v>
      </c>
      <c r="E35" s="2846"/>
      <c r="F35" s="2846"/>
      <c r="G35" s="2847"/>
    </row>
    <row r="36" spans="1:10" ht="18.95" customHeight="1">
      <c r="B36" s="500"/>
      <c r="C36" s="500"/>
      <c r="D36" s="500"/>
      <c r="E36" s="500"/>
      <c r="F36" s="500"/>
      <c r="G36" s="500"/>
    </row>
    <row r="37" spans="1:10" ht="18" customHeight="1">
      <c r="B37" s="484" t="s">
        <v>1573</v>
      </c>
      <c r="C37" s="484"/>
      <c r="D37" s="479"/>
      <c r="E37" s="479"/>
      <c r="F37" s="479"/>
      <c r="G37" s="479"/>
      <c r="J37" s="477" t="s">
        <v>1574</v>
      </c>
    </row>
    <row r="38" spans="1:10" ht="20.100000000000001" customHeight="1">
      <c r="B38" s="2848" t="s">
        <v>1575</v>
      </c>
      <c r="C38" s="2849"/>
      <c r="D38" s="2850" t="s">
        <v>1576</v>
      </c>
      <c r="E38" s="2851"/>
      <c r="F38" s="2852"/>
      <c r="G38" s="479"/>
    </row>
    <row r="39" spans="1:10" ht="18" customHeight="1">
      <c r="B39" s="500"/>
      <c r="C39" s="501"/>
      <c r="D39" s="501"/>
      <c r="E39" s="501"/>
      <c r="F39" s="501"/>
      <c r="G39" s="479"/>
    </row>
    <row r="40" spans="1:10" ht="44.25" customHeight="1">
      <c r="B40" s="2853" t="s">
        <v>1577</v>
      </c>
      <c r="C40" s="2853"/>
      <c r="D40" s="2853"/>
      <c r="E40" s="2853"/>
      <c r="F40" s="2853"/>
      <c r="G40" s="2853"/>
    </row>
    <row r="41" spans="1:10" ht="20.100000000000001" customHeight="1">
      <c r="B41" s="2848" t="s">
        <v>1575</v>
      </c>
      <c r="C41" s="2849"/>
      <c r="D41" s="2850" t="s">
        <v>1576</v>
      </c>
      <c r="E41" s="2851"/>
      <c r="F41" s="2852"/>
      <c r="G41" s="479"/>
    </row>
    <row r="42" spans="1:10" ht="14.25">
      <c r="B42" s="484"/>
      <c r="C42" s="479"/>
      <c r="D42" s="479"/>
      <c r="E42" s="479"/>
      <c r="F42" s="479"/>
      <c r="G42" s="479"/>
    </row>
    <row r="43" spans="1:10" ht="14.25">
      <c r="B43" s="484"/>
      <c r="C43" s="479"/>
      <c r="D43" s="479"/>
      <c r="E43" s="479"/>
      <c r="F43" s="479"/>
      <c r="G43" s="479"/>
    </row>
    <row r="44" spans="1:10" ht="14.25">
      <c r="B44" s="484"/>
      <c r="C44" s="479"/>
      <c r="D44" s="479"/>
      <c r="E44" s="479"/>
      <c r="F44" s="479"/>
      <c r="G44" s="479"/>
    </row>
    <row r="45" spans="1:10" ht="14.25">
      <c r="B45" s="484"/>
      <c r="C45" s="479"/>
      <c r="D45" s="479"/>
      <c r="E45" s="479"/>
      <c r="F45" s="479"/>
      <c r="G45" s="479"/>
    </row>
    <row r="46" spans="1:10" ht="14.25">
      <c r="B46" s="478"/>
      <c r="C46" s="479"/>
      <c r="D46" s="479"/>
      <c r="E46" s="479"/>
      <c r="F46" s="479"/>
      <c r="G46" s="479"/>
    </row>
    <row r="47" spans="1:10" ht="14.25">
      <c r="B47" s="478"/>
      <c r="C47" s="479"/>
      <c r="D47" s="479"/>
      <c r="E47" s="479"/>
      <c r="F47" s="479"/>
      <c r="G47" s="479"/>
    </row>
    <row r="48" spans="1:10" ht="18.75" customHeight="1">
      <c r="A48" s="2820" t="s">
        <v>1528</v>
      </c>
      <c r="B48" s="2820"/>
      <c r="C48" s="479"/>
      <c r="D48" s="479"/>
      <c r="E48" s="479"/>
      <c r="F48" s="479"/>
      <c r="G48" s="502"/>
    </row>
    <row r="49" spans="1:7" ht="18" customHeight="1">
      <c r="B49" s="478"/>
      <c r="C49" s="479"/>
      <c r="D49" s="479"/>
      <c r="E49" s="482" t="s">
        <v>522</v>
      </c>
      <c r="F49" s="2831"/>
      <c r="G49" s="2831"/>
    </row>
    <row r="50" spans="1:7" ht="18" customHeight="1">
      <c r="B50" s="478"/>
      <c r="C50" s="479"/>
      <c r="D50" s="479"/>
      <c r="E50" s="2854"/>
      <c r="F50" s="2854"/>
      <c r="G50" s="2854"/>
    </row>
    <row r="51" spans="1:7" ht="18" customHeight="1">
      <c r="B51" s="478"/>
      <c r="C51" s="479"/>
      <c r="D51" s="479"/>
      <c r="E51" s="482" t="s">
        <v>524</v>
      </c>
      <c r="F51" s="2855" t="str">
        <f>F7&amp;""</f>
        <v/>
      </c>
      <c r="G51" s="2855"/>
    </row>
    <row r="52" spans="1:7" ht="18" customHeight="1">
      <c r="B52" s="2856" t="s">
        <v>1578</v>
      </c>
      <c r="C52" s="2856"/>
      <c r="D52" s="2856"/>
      <c r="E52" s="2856"/>
      <c r="F52" s="2856"/>
      <c r="G52" s="2856"/>
    </row>
    <row r="53" spans="1:7" ht="18" customHeight="1">
      <c r="B53" s="2856" t="s">
        <v>1579</v>
      </c>
      <c r="C53" s="2856"/>
      <c r="D53" s="2856"/>
      <c r="E53" s="2856"/>
      <c r="F53" s="2856"/>
      <c r="G53" s="2856"/>
    </row>
    <row r="54" spans="1:7" ht="18" customHeight="1">
      <c r="B54" s="2850"/>
      <c r="C54" s="2852"/>
      <c r="D54" s="2851" t="s">
        <v>1580</v>
      </c>
      <c r="E54" s="2851"/>
      <c r="F54" s="2852"/>
      <c r="G54" s="479"/>
    </row>
    <row r="55" spans="1:7" ht="18" customHeight="1">
      <c r="A55" s="503"/>
      <c r="B55" s="2857" t="s">
        <v>1581</v>
      </c>
      <c r="C55" s="2858"/>
      <c r="D55" s="2859" t="s">
        <v>1582</v>
      </c>
      <c r="E55" s="2839"/>
      <c r="F55" s="2840"/>
      <c r="G55" s="479"/>
    </row>
    <row r="56" spans="1:7" ht="18" customHeight="1">
      <c r="A56" s="503"/>
      <c r="B56" s="2860" t="s">
        <v>1583</v>
      </c>
      <c r="C56" s="2845"/>
      <c r="D56" s="2861" t="s">
        <v>1584</v>
      </c>
      <c r="E56" s="2862"/>
      <c r="F56" s="2861"/>
      <c r="G56" s="504"/>
    </row>
    <row r="57" spans="1:7" ht="18" customHeight="1">
      <c r="A57" s="503"/>
      <c r="B57" s="2863"/>
      <c r="C57" s="2864"/>
      <c r="D57" s="2841" t="s">
        <v>1585</v>
      </c>
      <c r="E57" s="2842"/>
      <c r="F57" s="2843"/>
      <c r="G57" s="479"/>
    </row>
    <row r="58" spans="1:7" ht="18" customHeight="1">
      <c r="A58" s="503"/>
      <c r="B58" s="2865" t="s">
        <v>1586</v>
      </c>
      <c r="C58" s="2865"/>
      <c r="D58" s="2865"/>
      <c r="E58" s="2865"/>
      <c r="F58" s="2865"/>
      <c r="G58" s="504"/>
    </row>
    <row r="59" spans="1:7" ht="18" customHeight="1">
      <c r="B59" s="2857" t="s">
        <v>1587</v>
      </c>
      <c r="C59" s="2850" t="s">
        <v>1588</v>
      </c>
      <c r="D59" s="2852"/>
      <c r="E59" s="2865"/>
      <c r="F59" s="2867"/>
      <c r="G59" s="479"/>
    </row>
    <row r="60" spans="1:7" ht="18" customHeight="1">
      <c r="B60" s="2860"/>
      <c r="C60" s="2850" t="s">
        <v>1589</v>
      </c>
      <c r="D60" s="2852"/>
      <c r="E60" s="2868"/>
      <c r="F60" s="2869"/>
      <c r="G60" s="479"/>
    </row>
    <row r="61" spans="1:7" ht="18" customHeight="1">
      <c r="B61" s="2866"/>
      <c r="C61" s="2850" t="s">
        <v>1590</v>
      </c>
      <c r="D61" s="2852"/>
      <c r="E61" s="2870"/>
      <c r="F61" s="2871"/>
      <c r="G61" s="479"/>
    </row>
    <row r="62" spans="1:7" ht="18" customHeight="1">
      <c r="B62" s="2872" t="s">
        <v>1591</v>
      </c>
      <c r="C62" s="505" t="s">
        <v>1592</v>
      </c>
      <c r="D62" s="506"/>
      <c r="E62" s="507" t="s">
        <v>1593</v>
      </c>
      <c r="F62" s="508"/>
      <c r="G62" s="486"/>
    </row>
    <row r="63" spans="1:7" ht="18" customHeight="1">
      <c r="B63" s="2873"/>
      <c r="C63" s="509" t="s">
        <v>1594</v>
      </c>
      <c r="D63" s="510"/>
      <c r="E63" s="511" t="s">
        <v>1595</v>
      </c>
      <c r="F63" s="512"/>
      <c r="G63" s="479"/>
    </row>
    <row r="64" spans="1:7" ht="18" customHeight="1">
      <c r="B64" s="513"/>
      <c r="C64" s="514"/>
      <c r="D64" s="514"/>
      <c r="E64" s="514"/>
      <c r="F64" s="514"/>
      <c r="G64" s="479"/>
    </row>
    <row r="65" spans="2:11" ht="18" customHeight="1">
      <c r="B65" s="2874" t="s">
        <v>1596</v>
      </c>
      <c r="C65" s="2874"/>
      <c r="D65" s="2874"/>
      <c r="E65" s="2874"/>
      <c r="F65" s="2874"/>
      <c r="G65" s="2874"/>
    </row>
    <row r="66" spans="2:11" ht="18" customHeight="1">
      <c r="B66" s="515"/>
      <c r="C66" s="2850" t="s">
        <v>1580</v>
      </c>
      <c r="D66" s="2851"/>
      <c r="E66" s="2851"/>
      <c r="F66" s="2852"/>
      <c r="G66" s="504"/>
    </row>
    <row r="67" spans="2:11" ht="18" customHeight="1">
      <c r="B67" s="2872" t="s">
        <v>1597</v>
      </c>
      <c r="C67" s="2859" t="s">
        <v>1598</v>
      </c>
      <c r="D67" s="2839"/>
      <c r="E67" s="2839" t="s">
        <v>1599</v>
      </c>
      <c r="F67" s="2840"/>
      <c r="G67" s="479"/>
    </row>
    <row r="68" spans="2:11" ht="18" customHeight="1">
      <c r="B68" s="2873"/>
      <c r="C68" s="2876" t="s">
        <v>1600</v>
      </c>
      <c r="D68" s="2861"/>
      <c r="E68" s="2861" t="s">
        <v>1601</v>
      </c>
      <c r="F68" s="2861"/>
      <c r="G68" s="504"/>
    </row>
    <row r="69" spans="2:11" ht="18" customHeight="1">
      <c r="B69" s="2875"/>
      <c r="C69" s="2841" t="s">
        <v>1602</v>
      </c>
      <c r="D69" s="2842"/>
      <c r="E69" s="2842" t="s">
        <v>1603</v>
      </c>
      <c r="F69" s="2843"/>
      <c r="G69" s="504"/>
    </row>
    <row r="70" spans="2:11" ht="18" customHeight="1">
      <c r="B70" s="500"/>
      <c r="C70" s="516"/>
      <c r="D70" s="516"/>
      <c r="E70" s="517"/>
      <c r="F70" s="517"/>
      <c r="G70" s="479"/>
    </row>
    <row r="71" spans="2:11" ht="18" customHeight="1">
      <c r="B71" s="2856" t="s">
        <v>1604</v>
      </c>
      <c r="C71" s="2856"/>
      <c r="D71" s="2856"/>
      <c r="E71" s="2856"/>
      <c r="F71" s="2856"/>
      <c r="G71" s="2856"/>
    </row>
    <row r="72" spans="2:11" ht="18" customHeight="1">
      <c r="B72" s="518" t="s">
        <v>1605</v>
      </c>
      <c r="C72" s="2850" t="s">
        <v>1580</v>
      </c>
      <c r="D72" s="2851"/>
      <c r="E72" s="2851"/>
      <c r="F72" s="2852"/>
      <c r="G72" s="479"/>
    </row>
    <row r="73" spans="2:11" ht="18" customHeight="1">
      <c r="B73" s="2877" t="s">
        <v>1606</v>
      </c>
      <c r="C73" s="2845" t="s">
        <v>1607</v>
      </c>
      <c r="D73" s="2860"/>
      <c r="E73" s="2844"/>
      <c r="F73" s="2845"/>
      <c r="G73" s="479"/>
    </row>
    <row r="74" spans="2:11" ht="34.5" customHeight="1">
      <c r="B74" s="2878"/>
      <c r="C74" s="2847"/>
      <c r="D74" s="2866"/>
      <c r="E74" s="2846"/>
      <c r="F74" s="2847"/>
      <c r="G74" s="479"/>
    </row>
    <row r="75" spans="2:11" ht="24" customHeight="1">
      <c r="B75" s="497" t="s">
        <v>1608</v>
      </c>
      <c r="C75" s="519" t="s">
        <v>1607</v>
      </c>
      <c r="D75" s="2850"/>
      <c r="E75" s="2851"/>
      <c r="F75" s="2852"/>
      <c r="G75" s="504"/>
      <c r="K75" s="520"/>
    </row>
    <row r="76" spans="2:11" ht="26.25" customHeight="1">
      <c r="B76" s="2879" t="s">
        <v>1609</v>
      </c>
      <c r="C76" s="2879"/>
      <c r="D76" s="2879"/>
      <c r="E76" s="2879"/>
      <c r="F76" s="2879"/>
      <c r="G76" s="2879"/>
    </row>
    <row r="77" spans="2:11" ht="9.75" customHeight="1">
      <c r="B77" s="521"/>
      <c r="C77" s="521"/>
      <c r="D77" s="521"/>
      <c r="E77" s="521"/>
      <c r="F77" s="521"/>
      <c r="G77" s="521"/>
    </row>
    <row r="78" spans="2:11" ht="26.25" customHeight="1">
      <c r="B78" s="2880" t="s">
        <v>1610</v>
      </c>
      <c r="C78" s="2880"/>
      <c r="D78" s="2880"/>
      <c r="E78" s="2880"/>
      <c r="F78" s="2880"/>
      <c r="G78" s="2880"/>
    </row>
    <row r="79" spans="2:11" ht="18" customHeight="1">
      <c r="B79" s="2881" t="s">
        <v>1611</v>
      </c>
      <c r="C79" s="2882" t="s">
        <v>1612</v>
      </c>
      <c r="D79" s="2883"/>
      <c r="E79" s="2881" t="s">
        <v>1613</v>
      </c>
      <c r="F79" s="2881" t="s">
        <v>1614</v>
      </c>
      <c r="G79" s="479"/>
    </row>
    <row r="80" spans="2:11" ht="18" customHeight="1">
      <c r="B80" s="2881"/>
      <c r="C80" s="2884"/>
      <c r="D80" s="2885"/>
      <c r="E80" s="2881"/>
      <c r="F80" s="2881"/>
      <c r="G80" s="479"/>
    </row>
    <row r="81" spans="2:7" ht="18" customHeight="1">
      <c r="B81" s="522"/>
      <c r="C81" s="2887"/>
      <c r="D81" s="2888"/>
      <c r="E81" s="522"/>
      <c r="F81" s="523"/>
      <c r="G81" s="479"/>
    </row>
    <row r="82" spans="2:7" ht="18" customHeight="1">
      <c r="B82" s="522"/>
      <c r="C82" s="2887"/>
      <c r="D82" s="2888"/>
      <c r="E82" s="522"/>
      <c r="F82" s="523"/>
      <c r="G82" s="479"/>
    </row>
    <row r="83" spans="2:7" ht="9.75" customHeight="1">
      <c r="B83" s="524"/>
      <c r="C83" s="524"/>
      <c r="D83" s="524"/>
      <c r="E83" s="524"/>
      <c r="F83" s="479"/>
      <c r="G83" s="479"/>
    </row>
    <row r="84" spans="2:7" ht="18" customHeight="1">
      <c r="B84" s="2880" t="s">
        <v>1615</v>
      </c>
      <c r="C84" s="2880"/>
      <c r="D84" s="2880"/>
      <c r="E84" s="2880"/>
      <c r="F84" s="2880"/>
      <c r="G84" s="2880"/>
    </row>
    <row r="85" spans="2:7" ht="18" customHeight="1">
      <c r="B85" s="2886" t="s">
        <v>1616</v>
      </c>
      <c r="C85" s="2886"/>
      <c r="D85" s="2886"/>
      <c r="E85" s="2886"/>
      <c r="F85" s="2886"/>
      <c r="G85" s="2886"/>
    </row>
    <row r="86" spans="2:7" ht="18" customHeight="1">
      <c r="B86" s="2886" t="s">
        <v>1617</v>
      </c>
      <c r="C86" s="2886"/>
      <c r="D86" s="2886"/>
      <c r="E86" s="2886"/>
      <c r="F86" s="2886"/>
      <c r="G86" s="2886"/>
    </row>
    <row r="87" spans="2:7" ht="18" customHeight="1">
      <c r="B87" s="2886" t="s">
        <v>1618</v>
      </c>
      <c r="C87" s="2886"/>
      <c r="D87" s="2886"/>
      <c r="E87" s="2886"/>
      <c r="F87" s="2886"/>
      <c r="G87" s="2886"/>
    </row>
    <row r="88" spans="2:7" ht="26.25" customHeight="1">
      <c r="B88" s="2886" t="s">
        <v>1619</v>
      </c>
      <c r="C88" s="2886"/>
      <c r="D88" s="2886"/>
      <c r="E88" s="2886"/>
      <c r="F88" s="2886"/>
      <c r="G88" s="2886"/>
    </row>
    <row r="89" spans="2:7" ht="24.75" customHeight="1">
      <c r="B89" s="2886" t="s">
        <v>1620</v>
      </c>
      <c r="C89" s="2886"/>
      <c r="D89" s="2886"/>
      <c r="E89" s="2886"/>
      <c r="F89" s="2886"/>
      <c r="G89" s="2886"/>
    </row>
    <row r="90" spans="2:7" ht="27" customHeight="1">
      <c r="B90" s="2886" t="s">
        <v>2770</v>
      </c>
      <c r="C90" s="2886"/>
      <c r="D90" s="2886"/>
      <c r="E90" s="2886"/>
      <c r="F90" s="2886"/>
      <c r="G90" s="2886"/>
    </row>
  </sheetData>
  <mergeCells count="79">
    <mergeCell ref="B88:G88"/>
    <mergeCell ref="B89:G89"/>
    <mergeCell ref="B90:G90"/>
    <mergeCell ref="C81:D81"/>
    <mergeCell ref="C82:D82"/>
    <mergeCell ref="B84:G84"/>
    <mergeCell ref="B85:G85"/>
    <mergeCell ref="B86:G86"/>
    <mergeCell ref="B87:G87"/>
    <mergeCell ref="B76:G76"/>
    <mergeCell ref="B78:G78"/>
    <mergeCell ref="B79:B80"/>
    <mergeCell ref="C79:D80"/>
    <mergeCell ref="E79:E80"/>
    <mergeCell ref="F79:F80"/>
    <mergeCell ref="D75:F75"/>
    <mergeCell ref="B62:B63"/>
    <mergeCell ref="B65:G65"/>
    <mergeCell ref="C66:F66"/>
    <mergeCell ref="B67:B69"/>
    <mergeCell ref="C67:D67"/>
    <mergeCell ref="E67:F67"/>
    <mergeCell ref="C68:D68"/>
    <mergeCell ref="E68:F68"/>
    <mergeCell ref="C69:D69"/>
    <mergeCell ref="E69:F69"/>
    <mergeCell ref="B71:G71"/>
    <mergeCell ref="C72:F72"/>
    <mergeCell ref="B73:B74"/>
    <mergeCell ref="C73:C74"/>
    <mergeCell ref="D73:F74"/>
    <mergeCell ref="B58:F58"/>
    <mergeCell ref="B59:B61"/>
    <mergeCell ref="C59:D59"/>
    <mergeCell ref="E59:F59"/>
    <mergeCell ref="C60:D60"/>
    <mergeCell ref="E60:F60"/>
    <mergeCell ref="C61:D61"/>
    <mergeCell ref="E61:F61"/>
    <mergeCell ref="B55:C55"/>
    <mergeCell ref="D55:F55"/>
    <mergeCell ref="B56:C56"/>
    <mergeCell ref="D56:F56"/>
    <mergeCell ref="B57:C57"/>
    <mergeCell ref="D57:F57"/>
    <mergeCell ref="E50:G50"/>
    <mergeCell ref="F51:G51"/>
    <mergeCell ref="B52:G52"/>
    <mergeCell ref="B53:G53"/>
    <mergeCell ref="B54:C54"/>
    <mergeCell ref="D54:F54"/>
    <mergeCell ref="F49:G49"/>
    <mergeCell ref="C21:C22"/>
    <mergeCell ref="E21:E22"/>
    <mergeCell ref="G21:G22"/>
    <mergeCell ref="B31:G31"/>
    <mergeCell ref="B32:C35"/>
    <mergeCell ref="D32:G32"/>
    <mergeCell ref="D33:G33"/>
    <mergeCell ref="D34:G34"/>
    <mergeCell ref="D35:G35"/>
    <mergeCell ref="B38:C38"/>
    <mergeCell ref="D38:F38"/>
    <mergeCell ref="B40:G40"/>
    <mergeCell ref="B41:C41"/>
    <mergeCell ref="D41:F41"/>
    <mergeCell ref="A48:B48"/>
    <mergeCell ref="B19:E19"/>
    <mergeCell ref="A1:B1"/>
    <mergeCell ref="F1:G1"/>
    <mergeCell ref="B3:G3"/>
    <mergeCell ref="F5:G5"/>
    <mergeCell ref="F7:G7"/>
    <mergeCell ref="B10:C10"/>
    <mergeCell ref="B11:C11"/>
    <mergeCell ref="B15:B16"/>
    <mergeCell ref="D15:D16"/>
    <mergeCell ref="E15:F16"/>
    <mergeCell ref="E17:F17"/>
  </mergeCells>
  <phoneticPr fontId="1"/>
  <pageMargins left="0.75" right="0.75" top="1" bottom="1" header="0.5" footer="0.5"/>
  <pageSetup paperSize="9" scale="77" orientation="portrait" r:id="rId1"/>
  <rowBreaks count="1" manualBreakCount="1">
    <brk id="47" max="6"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37A48-FF74-41F7-BB3A-485DB13DC9E7}">
  <sheetPr>
    <tabColor rgb="FF00B0F0"/>
  </sheetPr>
  <dimension ref="A1:R39"/>
  <sheetViews>
    <sheetView zoomScaleNormal="100" workbookViewId="0">
      <selection activeCell="U1" sqref="U1"/>
    </sheetView>
  </sheetViews>
  <sheetFormatPr defaultColWidth="9" defaultRowHeight="18.75" customHeight="1"/>
  <cols>
    <col min="1" max="18" width="4.375" style="970" customWidth="1"/>
    <col min="19" max="16384" width="9" style="970"/>
  </cols>
  <sheetData>
    <row r="1" spans="1:18" ht="18.75" customHeight="1">
      <c r="A1" s="970" t="s">
        <v>3074</v>
      </c>
    </row>
    <row r="3" spans="1:18" ht="22.5" customHeight="1">
      <c r="A3" s="1243"/>
      <c r="B3" s="1243" t="s">
        <v>3075</v>
      </c>
      <c r="C3" s="2890"/>
      <c r="D3" s="2890"/>
      <c r="E3" s="2890"/>
      <c r="F3" s="2890"/>
      <c r="G3" s="2890"/>
      <c r="H3" s="2890"/>
      <c r="I3" s="2890"/>
      <c r="J3" s="1243" t="s">
        <v>3076</v>
      </c>
      <c r="K3" s="1243" t="s">
        <v>3077</v>
      </c>
      <c r="L3" s="2890" t="s">
        <v>3078</v>
      </c>
      <c r="M3" s="2890"/>
      <c r="N3" s="1243"/>
      <c r="P3" s="1243" t="s">
        <v>3079</v>
      </c>
      <c r="Q3" s="1243"/>
      <c r="R3" s="1243"/>
    </row>
    <row r="4" spans="1:18" ht="22.5" customHeight="1">
      <c r="A4" s="2890" t="s">
        <v>3080</v>
      </c>
      <c r="B4" s="2890"/>
      <c r="C4" s="2890"/>
      <c r="D4" s="2890"/>
      <c r="E4" s="2890"/>
      <c r="F4" s="2890"/>
      <c r="G4" s="2890"/>
      <c r="H4" s="2890"/>
      <c r="I4" s="2890"/>
      <c r="J4" s="2890"/>
      <c r="K4" s="2890"/>
      <c r="L4" s="2890"/>
      <c r="M4" s="2890"/>
      <c r="N4" s="2890"/>
      <c r="O4" s="2890"/>
      <c r="P4" s="2890"/>
      <c r="Q4" s="2890"/>
      <c r="R4" s="2890"/>
    </row>
    <row r="6" spans="1:18" ht="18.75" customHeight="1">
      <c r="A6" s="2889" t="s">
        <v>1721</v>
      </c>
      <c r="B6" s="2889"/>
      <c r="C6" s="2889"/>
      <c r="D6" s="2889"/>
      <c r="E6" s="2889"/>
      <c r="F6" s="2889"/>
      <c r="G6" s="2889"/>
      <c r="H6" s="2889"/>
      <c r="I6" s="2889"/>
      <c r="J6" s="2889"/>
      <c r="K6" s="2889"/>
      <c r="L6" s="2889"/>
      <c r="M6" s="2889"/>
      <c r="N6" s="2889"/>
      <c r="O6" s="2889"/>
      <c r="P6" s="2889"/>
      <c r="Q6" s="2889"/>
      <c r="R6" s="2889"/>
    </row>
    <row r="7" spans="1:18" ht="18.75" customHeight="1">
      <c r="A7" s="2889" t="s">
        <v>3081</v>
      </c>
      <c r="B7" s="2889"/>
      <c r="C7" s="2889"/>
      <c r="D7" s="2889"/>
      <c r="E7" s="2889"/>
      <c r="F7" s="2889"/>
      <c r="G7" s="2889"/>
      <c r="H7" s="2889"/>
      <c r="I7" s="2889"/>
      <c r="J7" s="2889"/>
      <c r="K7" s="2889"/>
      <c r="L7" s="2889"/>
      <c r="M7" s="2889"/>
      <c r="N7" s="2889"/>
      <c r="O7" s="2889"/>
      <c r="P7" s="2889"/>
      <c r="Q7" s="2889"/>
      <c r="R7" s="2889"/>
    </row>
    <row r="8" spans="1:18" ht="18.75" customHeight="1">
      <c r="A8" s="2889" t="s">
        <v>610</v>
      </c>
      <c r="B8" s="2889"/>
      <c r="C8" s="2889"/>
      <c r="D8" s="2889"/>
      <c r="E8" s="2889"/>
      <c r="F8" s="2889"/>
      <c r="G8" s="2889"/>
      <c r="H8" s="2889"/>
      <c r="I8" s="2889"/>
      <c r="J8" s="2889"/>
      <c r="K8" s="2889"/>
      <c r="L8" s="2889"/>
      <c r="M8" s="2889"/>
      <c r="N8" s="2889"/>
      <c r="O8" s="2889"/>
      <c r="P8" s="2889"/>
      <c r="Q8" s="2889"/>
      <c r="R8" s="2889"/>
    </row>
    <row r="9" spans="1:18" ht="18.75" customHeight="1">
      <c r="A9" s="970" t="s">
        <v>3082</v>
      </c>
    </row>
    <row r="11" spans="1:18" ht="18.75" customHeight="1">
      <c r="A11" s="2893" t="s">
        <v>3083</v>
      </c>
      <c r="B11" s="2893"/>
      <c r="C11" s="2894"/>
      <c r="D11" s="2894"/>
      <c r="E11" s="1521" t="s">
        <v>842</v>
      </c>
      <c r="F11" s="1521"/>
      <c r="G11" s="1521" t="s">
        <v>3084</v>
      </c>
      <c r="H11" s="1522"/>
      <c r="I11" s="1521" t="s">
        <v>2826</v>
      </c>
      <c r="J11" s="1521" t="s">
        <v>1723</v>
      </c>
      <c r="K11" s="2894"/>
      <c r="L11" s="2894"/>
      <c r="M11" s="1521" t="s">
        <v>842</v>
      </c>
      <c r="N11" s="1521"/>
      <c r="O11" s="1521" t="s">
        <v>3084</v>
      </c>
      <c r="P11" s="1521"/>
      <c r="Q11" s="1521" t="s">
        <v>2826</v>
      </c>
      <c r="R11" s="970" t="s">
        <v>944</v>
      </c>
    </row>
    <row r="12" spans="1:18" ht="18.75" customHeight="1">
      <c r="A12" s="2891" t="s">
        <v>3085</v>
      </c>
      <c r="B12" s="2891"/>
      <c r="C12" s="2891"/>
      <c r="D12" s="2891"/>
      <c r="E12" s="2891"/>
      <c r="F12" s="2891"/>
      <c r="G12" s="2891"/>
      <c r="H12" s="2891"/>
      <c r="I12" s="2891"/>
      <c r="J12" s="2891"/>
      <c r="K12" s="2891"/>
      <c r="L12" s="2891"/>
      <c r="M12" s="2891"/>
      <c r="N12" s="2891"/>
      <c r="O12" s="2892"/>
      <c r="P12" s="2892"/>
      <c r="Q12" s="2892"/>
      <c r="R12" s="1523" t="s">
        <v>585</v>
      </c>
    </row>
    <row r="13" spans="1:18" ht="18.75" customHeight="1">
      <c r="A13" s="2891" t="s">
        <v>3086</v>
      </c>
      <c r="B13" s="2891"/>
      <c r="C13" s="2891"/>
      <c r="D13" s="2891"/>
      <c r="E13" s="2891"/>
      <c r="F13" s="2891"/>
      <c r="G13" s="2891"/>
      <c r="H13" s="2891"/>
      <c r="I13" s="2891"/>
      <c r="J13" s="2891"/>
      <c r="K13" s="2891"/>
      <c r="L13" s="2891"/>
      <c r="M13" s="2891"/>
      <c r="N13" s="2891"/>
      <c r="O13" s="2892"/>
      <c r="P13" s="2892"/>
      <c r="Q13" s="2892"/>
      <c r="R13" s="1523" t="s">
        <v>585</v>
      </c>
    </row>
    <row r="14" spans="1:18" ht="18.75" customHeight="1">
      <c r="A14" s="2891" t="s">
        <v>3087</v>
      </c>
      <c r="B14" s="2891"/>
      <c r="C14" s="2891"/>
      <c r="D14" s="2891"/>
      <c r="E14" s="2891"/>
      <c r="F14" s="2891"/>
      <c r="G14" s="2891"/>
      <c r="H14" s="2891"/>
      <c r="I14" s="2891"/>
      <c r="J14" s="2891"/>
      <c r="K14" s="2891"/>
      <c r="L14" s="2891"/>
      <c r="M14" s="2891"/>
      <c r="N14" s="2891"/>
      <c r="O14" s="2892"/>
      <c r="P14" s="2892"/>
      <c r="Q14" s="2892"/>
      <c r="R14" s="1523" t="s">
        <v>585</v>
      </c>
    </row>
    <row r="16" spans="1:18" ht="30" customHeight="1">
      <c r="A16" s="2895" t="s">
        <v>3088</v>
      </c>
      <c r="B16" s="2895"/>
      <c r="C16" s="2895"/>
      <c r="D16" s="2895"/>
      <c r="E16" s="1524" t="s">
        <v>612</v>
      </c>
      <c r="F16" s="2896"/>
      <c r="G16" s="2896"/>
      <c r="H16" s="2896"/>
      <c r="I16" s="2896"/>
      <c r="J16" s="2896"/>
      <c r="K16" s="2896"/>
      <c r="L16" s="2896"/>
      <c r="M16" s="2896"/>
      <c r="N16" s="2896"/>
      <c r="O16" s="2896"/>
      <c r="P16" s="2896"/>
      <c r="Q16" s="2896"/>
      <c r="R16" s="2897"/>
    </row>
    <row r="17" spans="1:18" ht="30" customHeight="1">
      <c r="A17" s="2895"/>
      <c r="B17" s="2895"/>
      <c r="C17" s="2895"/>
      <c r="D17" s="2895"/>
      <c r="E17" s="1524" t="s">
        <v>613</v>
      </c>
      <c r="F17" s="2896"/>
      <c r="G17" s="2896"/>
      <c r="H17" s="2896"/>
      <c r="I17" s="2896"/>
      <c r="J17" s="2896"/>
      <c r="K17" s="2896"/>
      <c r="L17" s="2896"/>
      <c r="M17" s="2896"/>
      <c r="N17" s="2896"/>
      <c r="O17" s="2896"/>
      <c r="P17" s="2896"/>
      <c r="Q17" s="2896"/>
      <c r="R17" s="2897"/>
    </row>
    <row r="18" spans="1:18" ht="30" customHeight="1">
      <c r="A18" s="2895"/>
      <c r="B18" s="2895"/>
      <c r="C18" s="2895"/>
      <c r="D18" s="2895"/>
      <c r="E18" s="1524" t="s">
        <v>614</v>
      </c>
      <c r="F18" s="2896"/>
      <c r="G18" s="2896"/>
      <c r="H18" s="2896"/>
      <c r="I18" s="2896"/>
      <c r="J18" s="2896"/>
      <c r="K18" s="2896"/>
      <c r="L18" s="2896"/>
      <c r="M18" s="2896"/>
      <c r="N18" s="2896"/>
      <c r="O18" s="2896"/>
      <c r="P18" s="2896"/>
      <c r="Q18" s="2896"/>
      <c r="R18" s="2897"/>
    </row>
    <row r="19" spans="1:18" ht="30" customHeight="1">
      <c r="A19" s="2895"/>
      <c r="B19" s="2895"/>
      <c r="C19" s="2895"/>
      <c r="D19" s="2895"/>
      <c r="E19" s="1524" t="s">
        <v>615</v>
      </c>
      <c r="F19" s="2896"/>
      <c r="G19" s="2896"/>
      <c r="H19" s="2896"/>
      <c r="I19" s="2896"/>
      <c r="J19" s="2896"/>
      <c r="K19" s="2896"/>
      <c r="L19" s="2896"/>
      <c r="M19" s="2896"/>
      <c r="N19" s="2896"/>
      <c r="O19" s="2896"/>
      <c r="P19" s="2896"/>
      <c r="Q19" s="2896"/>
      <c r="R19" s="2897"/>
    </row>
    <row r="20" spans="1:18" ht="30" customHeight="1">
      <c r="A20" s="2895"/>
      <c r="B20" s="2895"/>
      <c r="C20" s="2895"/>
      <c r="D20" s="2895"/>
      <c r="E20" s="1524" t="s">
        <v>616</v>
      </c>
      <c r="F20" s="2896"/>
      <c r="G20" s="2896"/>
      <c r="H20" s="2896"/>
      <c r="I20" s="2896"/>
      <c r="J20" s="2896"/>
      <c r="K20" s="2896"/>
      <c r="L20" s="2896"/>
      <c r="M20" s="2896"/>
      <c r="N20" s="2896"/>
      <c r="O20" s="2896"/>
      <c r="P20" s="2896"/>
      <c r="Q20" s="2896"/>
      <c r="R20" s="2897"/>
    </row>
    <row r="22" spans="1:18" ht="17.25" customHeight="1">
      <c r="A22" s="1525" t="s">
        <v>3089</v>
      </c>
      <c r="B22" s="1525"/>
      <c r="C22" s="1525"/>
      <c r="D22" s="1525"/>
      <c r="E22" s="1525"/>
      <c r="F22" s="1525"/>
      <c r="G22" s="1525"/>
      <c r="H22" s="1525"/>
      <c r="I22" s="1525"/>
      <c r="J22" s="1525"/>
      <c r="K22" s="1525"/>
      <c r="L22" s="1525"/>
      <c r="M22" s="1525"/>
      <c r="N22" s="1525"/>
      <c r="O22" s="1525"/>
      <c r="P22" s="1525"/>
      <c r="Q22" s="1525"/>
      <c r="R22" s="1525"/>
    </row>
    <row r="23" spans="1:18" ht="17.25" customHeight="1">
      <c r="A23" s="1430" t="s">
        <v>3090</v>
      </c>
      <c r="B23" s="1430"/>
      <c r="C23" s="1430"/>
      <c r="D23" s="1430"/>
      <c r="E23" s="1430"/>
      <c r="F23" s="1430"/>
      <c r="G23" s="1430"/>
      <c r="H23" s="1430"/>
      <c r="I23" s="1430"/>
      <c r="J23" s="1430"/>
      <c r="K23" s="1430"/>
      <c r="L23" s="1430"/>
      <c r="M23" s="1430"/>
      <c r="N23" s="1430"/>
      <c r="O23" s="1430"/>
      <c r="P23" s="1430"/>
      <c r="Q23" s="1430"/>
      <c r="R23" s="1430"/>
    </row>
    <row r="24" spans="1:18" ht="17.25" customHeight="1">
      <c r="A24" s="1430" t="s">
        <v>3091</v>
      </c>
      <c r="B24" s="1430"/>
      <c r="C24" s="1430"/>
      <c r="D24" s="1430"/>
      <c r="E24" s="1430"/>
      <c r="F24" s="1430"/>
      <c r="G24" s="1430"/>
      <c r="H24" s="1430"/>
      <c r="I24" s="1430"/>
      <c r="J24" s="1430"/>
      <c r="K24" s="1430"/>
      <c r="L24" s="1430"/>
      <c r="M24" s="1430"/>
      <c r="N24" s="1430"/>
      <c r="O24" s="1430"/>
      <c r="P24" s="1430"/>
      <c r="Q24" s="1430"/>
      <c r="R24" s="1430"/>
    </row>
    <row r="25" spans="1:18" ht="17.25" customHeight="1">
      <c r="A25" s="1430" t="s">
        <v>3092</v>
      </c>
      <c r="B25" s="1430"/>
      <c r="C25" s="1430"/>
      <c r="D25" s="1430"/>
      <c r="E25" s="1430"/>
      <c r="F25" s="1430"/>
      <c r="G25" s="1430"/>
      <c r="H25" s="1430"/>
      <c r="I25" s="1430"/>
      <c r="J25" s="1430"/>
      <c r="K25" s="1430"/>
      <c r="L25" s="1430"/>
      <c r="M25" s="1430"/>
      <c r="N25" s="1430"/>
      <c r="O25" s="1430"/>
      <c r="P25" s="1430"/>
      <c r="Q25" s="1430"/>
      <c r="R25" s="1430"/>
    </row>
    <row r="26" spans="1:18" ht="17.25" customHeight="1">
      <c r="A26" s="1430" t="s">
        <v>3093</v>
      </c>
      <c r="B26" s="1430"/>
      <c r="C26" s="1430"/>
      <c r="D26" s="1430"/>
      <c r="E26" s="1430"/>
      <c r="F26" s="1430"/>
      <c r="G26" s="1430"/>
      <c r="H26" s="1430"/>
      <c r="I26" s="1430"/>
      <c r="J26" s="1430"/>
      <c r="K26" s="1430"/>
      <c r="L26" s="1430"/>
      <c r="M26" s="1430"/>
      <c r="N26" s="1430"/>
      <c r="O26" s="1430"/>
      <c r="P26" s="1430"/>
      <c r="Q26" s="1430"/>
      <c r="R26" s="1430"/>
    </row>
    <row r="27" spans="1:18" ht="17.25" customHeight="1">
      <c r="A27" s="1430" t="s">
        <v>3094</v>
      </c>
      <c r="B27" s="1430"/>
      <c r="C27" s="1430"/>
      <c r="D27" s="1430"/>
      <c r="E27" s="1430"/>
      <c r="F27" s="1430"/>
      <c r="G27" s="1430"/>
      <c r="H27" s="1430"/>
      <c r="I27" s="1430"/>
      <c r="J27" s="1430"/>
      <c r="K27" s="1430"/>
      <c r="L27" s="1430"/>
      <c r="M27" s="1430"/>
      <c r="N27" s="1430"/>
      <c r="O27" s="1430"/>
      <c r="P27" s="1430"/>
      <c r="Q27" s="1430"/>
      <c r="R27" s="1430"/>
    </row>
    <row r="28" spans="1:18" ht="17.25" customHeight="1">
      <c r="A28" s="1430" t="s">
        <v>3095</v>
      </c>
      <c r="B28" s="1430"/>
      <c r="C28" s="1430"/>
      <c r="D28" s="1430"/>
      <c r="E28" s="1430"/>
      <c r="F28" s="1430"/>
      <c r="G28" s="1430"/>
      <c r="H28" s="1430"/>
      <c r="I28" s="1430"/>
      <c r="J28" s="1430"/>
      <c r="K28" s="1430"/>
      <c r="L28" s="1430"/>
      <c r="M28" s="1430"/>
      <c r="N28" s="1430"/>
      <c r="O28" s="1430"/>
      <c r="P28" s="1430"/>
      <c r="Q28" s="1430"/>
      <c r="R28" s="1430"/>
    </row>
    <row r="29" spans="1:18" ht="17.25" customHeight="1">
      <c r="A29" s="1430" t="s">
        <v>3096</v>
      </c>
      <c r="B29" s="1430"/>
      <c r="C29" s="1430"/>
      <c r="D29" s="1430"/>
      <c r="E29" s="1430"/>
      <c r="F29" s="1430"/>
      <c r="G29" s="1430"/>
      <c r="H29" s="1430"/>
      <c r="I29" s="1430"/>
      <c r="J29" s="1430"/>
      <c r="K29" s="1430"/>
      <c r="L29" s="1430"/>
      <c r="M29" s="1430"/>
      <c r="N29" s="1430"/>
      <c r="O29" s="1430"/>
      <c r="P29" s="1430"/>
      <c r="Q29" s="1430"/>
      <c r="R29" s="1430"/>
    </row>
    <row r="30" spans="1:18" ht="17.25" customHeight="1">
      <c r="A30" s="1430" t="s">
        <v>3097</v>
      </c>
      <c r="B30" s="1430"/>
      <c r="C30" s="1430"/>
      <c r="D30" s="1430"/>
      <c r="E30" s="1430"/>
      <c r="F30" s="1430"/>
      <c r="G30" s="1430"/>
      <c r="H30" s="1430"/>
      <c r="I30" s="1430"/>
      <c r="J30" s="1430"/>
      <c r="K30" s="1430"/>
      <c r="L30" s="1430"/>
      <c r="M30" s="1430"/>
      <c r="N30" s="1430"/>
      <c r="O30" s="1430"/>
      <c r="P30" s="1430"/>
      <c r="Q30" s="1430"/>
      <c r="R30" s="1430"/>
    </row>
    <row r="31" spans="1:18" ht="17.25" customHeight="1">
      <c r="A31" s="1430" t="s">
        <v>3098</v>
      </c>
      <c r="B31" s="1430"/>
      <c r="C31" s="1430"/>
      <c r="D31" s="1430"/>
      <c r="E31" s="1430"/>
      <c r="F31" s="1430"/>
      <c r="G31" s="1430"/>
      <c r="H31" s="1430"/>
      <c r="I31" s="1430"/>
      <c r="J31" s="1430"/>
      <c r="K31" s="1430"/>
      <c r="L31" s="1430"/>
      <c r="M31" s="1430"/>
      <c r="N31" s="1430"/>
      <c r="O31" s="1430"/>
      <c r="P31" s="1430"/>
      <c r="Q31" s="1430"/>
      <c r="R31" s="1430"/>
    </row>
    <row r="32" spans="1:18" ht="17.25" customHeight="1">
      <c r="A32" s="1430" t="s">
        <v>3099</v>
      </c>
      <c r="B32" s="1430"/>
      <c r="C32" s="1430"/>
      <c r="D32" s="1430"/>
      <c r="E32" s="1430"/>
      <c r="F32" s="1430"/>
      <c r="G32" s="1430"/>
      <c r="H32" s="1430"/>
      <c r="I32" s="1430"/>
      <c r="J32" s="1430"/>
      <c r="K32" s="1430"/>
      <c r="L32" s="1430"/>
      <c r="M32" s="1430"/>
      <c r="N32" s="1430"/>
      <c r="O32" s="1430"/>
      <c r="P32" s="1430"/>
      <c r="Q32" s="1430"/>
      <c r="R32" s="1430"/>
    </row>
    <row r="33" spans="1:18" ht="17.25" customHeight="1">
      <c r="A33" s="1430" t="s">
        <v>3100</v>
      </c>
      <c r="B33" s="1430"/>
      <c r="C33" s="1430"/>
      <c r="D33" s="1430"/>
      <c r="E33" s="1430"/>
      <c r="F33" s="1430"/>
      <c r="G33" s="1430"/>
      <c r="H33" s="1430"/>
      <c r="I33" s="1430"/>
      <c r="J33" s="1430"/>
      <c r="K33" s="1430"/>
      <c r="L33" s="1430"/>
      <c r="M33" s="1430"/>
      <c r="N33" s="1430"/>
      <c r="O33" s="1430"/>
      <c r="P33" s="1430"/>
      <c r="Q33" s="1430"/>
      <c r="R33" s="1430"/>
    </row>
    <row r="34" spans="1:18" ht="17.25" customHeight="1">
      <c r="A34" s="1430" t="s">
        <v>3101</v>
      </c>
      <c r="B34" s="1430"/>
      <c r="C34" s="1430"/>
      <c r="D34" s="1430"/>
      <c r="E34" s="1430"/>
      <c r="F34" s="1430"/>
      <c r="G34" s="1430"/>
      <c r="H34" s="1430"/>
      <c r="I34" s="1430"/>
      <c r="J34" s="1430"/>
      <c r="K34" s="1430"/>
      <c r="L34" s="1430"/>
      <c r="M34" s="1430"/>
      <c r="N34" s="1430"/>
      <c r="O34" s="1430"/>
      <c r="P34" s="1430"/>
      <c r="Q34" s="1430"/>
      <c r="R34" s="1430"/>
    </row>
    <row r="35" spans="1:18" ht="17.25" customHeight="1">
      <c r="A35" s="1430" t="s">
        <v>3102</v>
      </c>
      <c r="B35" s="1430"/>
      <c r="C35" s="1430"/>
      <c r="D35" s="1430"/>
      <c r="E35" s="1430"/>
      <c r="F35" s="1430"/>
      <c r="G35" s="1430"/>
      <c r="H35" s="1430"/>
      <c r="I35" s="1430"/>
      <c r="J35" s="1430"/>
      <c r="K35" s="1430"/>
      <c r="L35" s="1430"/>
      <c r="M35" s="1430"/>
      <c r="N35" s="1430"/>
      <c r="O35" s="1430"/>
      <c r="P35" s="1430"/>
      <c r="Q35" s="1430"/>
      <c r="R35" s="1430"/>
    </row>
    <row r="36" spans="1:18" ht="17.25" customHeight="1">
      <c r="A36" s="1430" t="s">
        <v>3103</v>
      </c>
      <c r="B36" s="1430"/>
      <c r="C36" s="1430"/>
      <c r="D36" s="1430"/>
      <c r="E36" s="1430"/>
      <c r="F36" s="1430"/>
      <c r="G36" s="1430"/>
      <c r="H36" s="1430"/>
      <c r="I36" s="1430"/>
      <c r="J36" s="1430"/>
      <c r="K36" s="1430"/>
      <c r="L36" s="1430"/>
      <c r="M36" s="1430"/>
      <c r="N36" s="1430"/>
      <c r="O36" s="1430"/>
      <c r="P36" s="1430"/>
      <c r="Q36" s="1430"/>
      <c r="R36" s="1430"/>
    </row>
    <row r="37" spans="1:18" ht="17.25" customHeight="1">
      <c r="A37" s="1430" t="s">
        <v>3104</v>
      </c>
      <c r="B37" s="1430"/>
      <c r="C37" s="1430"/>
      <c r="D37" s="1430"/>
      <c r="E37" s="1430"/>
      <c r="F37" s="1430"/>
      <c r="G37" s="1430"/>
      <c r="H37" s="1430"/>
      <c r="I37" s="1430"/>
      <c r="J37" s="1430"/>
      <c r="K37" s="1430"/>
      <c r="L37" s="1430"/>
      <c r="M37" s="1430"/>
      <c r="N37" s="1430"/>
      <c r="O37" s="1430"/>
      <c r="P37" s="1430"/>
      <c r="Q37" s="1430"/>
      <c r="R37" s="1430"/>
    </row>
    <row r="38" spans="1:18" ht="18.75" customHeight="1">
      <c r="A38" s="1525"/>
      <c r="B38" s="1525"/>
      <c r="C38" s="1525"/>
      <c r="D38" s="1525"/>
      <c r="E38" s="1525"/>
      <c r="F38" s="1525"/>
      <c r="G38" s="1525"/>
      <c r="H38" s="1525"/>
      <c r="I38" s="1525"/>
      <c r="J38" s="1525"/>
      <c r="K38" s="1525"/>
      <c r="L38" s="1525"/>
      <c r="M38" s="1525"/>
      <c r="N38" s="1525"/>
      <c r="O38" s="1525"/>
      <c r="P38" s="1525"/>
      <c r="Q38" s="1525"/>
      <c r="R38" s="1525"/>
    </row>
    <row r="39" spans="1:18" ht="18.75" customHeight="1">
      <c r="A39" s="1525"/>
      <c r="B39" s="1525"/>
      <c r="C39" s="1525"/>
      <c r="D39" s="1525"/>
      <c r="E39" s="1525"/>
      <c r="F39" s="1525"/>
      <c r="G39" s="1525"/>
      <c r="H39" s="1525"/>
      <c r="I39" s="1525"/>
      <c r="J39" s="1525"/>
      <c r="K39" s="1525"/>
      <c r="L39" s="1525"/>
      <c r="M39" s="1525"/>
      <c r="N39" s="1525"/>
      <c r="O39" s="1525"/>
      <c r="P39" s="1525"/>
      <c r="Q39" s="1525"/>
      <c r="R39" s="1525"/>
    </row>
  </sheetData>
  <mergeCells count="30">
    <mergeCell ref="A14:N14"/>
    <mergeCell ref="O14:Q14"/>
    <mergeCell ref="A16:D20"/>
    <mergeCell ref="F16:R16"/>
    <mergeCell ref="F17:R17"/>
    <mergeCell ref="F18:R18"/>
    <mergeCell ref="F19:R19"/>
    <mergeCell ref="F20:R20"/>
    <mergeCell ref="A8:D8"/>
    <mergeCell ref="E8:R8"/>
    <mergeCell ref="A12:N12"/>
    <mergeCell ref="O12:Q12"/>
    <mergeCell ref="A13:N13"/>
    <mergeCell ref="O13:Q13"/>
    <mergeCell ref="A11:B11"/>
    <mergeCell ref="C11:D11"/>
    <mergeCell ref="K11:L11"/>
    <mergeCell ref="C3:I3"/>
    <mergeCell ref="L3:M3"/>
    <mergeCell ref="A4:R4"/>
    <mergeCell ref="A6:D6"/>
    <mergeCell ref="E6:R6"/>
    <mergeCell ref="M7:N7"/>
    <mergeCell ref="O7:P7"/>
    <mergeCell ref="Q7:R7"/>
    <mergeCell ref="A7:D7"/>
    <mergeCell ref="E7:F7"/>
    <mergeCell ref="G7:H7"/>
    <mergeCell ref="I7:J7"/>
    <mergeCell ref="K7:L7"/>
  </mergeCells>
  <phoneticPr fontId="1"/>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5D0F-A5D4-42F6-9C8D-A9E6F0DA9485}">
  <sheetPr>
    <pageSetUpPr fitToPage="1"/>
  </sheetPr>
  <dimension ref="A1:M77"/>
  <sheetViews>
    <sheetView showGridLines="0" zoomScaleNormal="100" zoomScaleSheetLayoutView="100" workbookViewId="0">
      <selection activeCell="A4" sqref="A4"/>
    </sheetView>
  </sheetViews>
  <sheetFormatPr defaultColWidth="9" defaultRowHeight="18.75"/>
  <cols>
    <col min="1" max="1" width="22.125" style="1645" customWidth="1"/>
    <col min="2" max="2" width="3.625" style="1645" customWidth="1"/>
    <col min="3" max="3" width="8" style="1645" customWidth="1"/>
    <col min="4" max="4" width="3.625" style="1645" customWidth="1"/>
    <col min="5" max="5" width="15" style="1645" customWidth="1"/>
    <col min="6" max="6" width="3.625" style="1645" customWidth="1"/>
    <col min="7" max="7" width="18" style="1645" customWidth="1"/>
    <col min="8" max="8" width="8.375" style="1645" customWidth="1"/>
    <col min="9" max="9" width="3.625" style="1645" customWidth="1"/>
    <col min="10" max="10" width="9.25" style="1645" customWidth="1"/>
    <col min="11" max="11" width="5.625" style="1645" customWidth="1"/>
    <col min="12" max="12" width="3.5" style="1645" customWidth="1"/>
    <col min="13" max="16384" width="9" style="1645"/>
  </cols>
  <sheetData>
    <row r="1" spans="1:12">
      <c r="A1" s="2920" t="s">
        <v>480</v>
      </c>
      <c r="B1" s="2920"/>
      <c r="C1" s="2920"/>
      <c r="D1" s="2920"/>
      <c r="E1" s="2920"/>
      <c r="F1" s="2920"/>
      <c r="G1" s="2920"/>
      <c r="H1" s="2920"/>
      <c r="I1" s="2920"/>
      <c r="J1" s="2920"/>
      <c r="K1" s="2920"/>
      <c r="L1" s="1644"/>
    </row>
    <row r="2" spans="1:12" ht="18.75" customHeight="1">
      <c r="A2" s="2921" t="s">
        <v>481</v>
      </c>
      <c r="B2" s="2921"/>
      <c r="C2" s="2921"/>
      <c r="D2" s="2921"/>
      <c r="E2" s="2921"/>
      <c r="F2" s="2921"/>
      <c r="G2" s="2921"/>
      <c r="H2" s="2921"/>
      <c r="I2" s="2921"/>
      <c r="J2" s="2921"/>
      <c r="K2" s="2921"/>
      <c r="L2" s="1646"/>
    </row>
    <row r="3" spans="1:12">
      <c r="A3" s="2922" t="s">
        <v>2502</v>
      </c>
      <c r="B3" s="2922"/>
      <c r="C3" s="2922"/>
      <c r="D3" s="2922"/>
      <c r="E3" s="2922"/>
      <c r="F3" s="2922"/>
      <c r="G3" s="2922"/>
      <c r="H3" s="2922"/>
      <c r="I3" s="2922"/>
      <c r="J3" s="2922"/>
      <c r="K3" s="2922"/>
      <c r="L3" s="1647"/>
    </row>
    <row r="4" spans="1:12" ht="19.5" thickBot="1">
      <c r="A4" s="1647"/>
      <c r="B4" s="1647"/>
      <c r="C4" s="1647"/>
      <c r="D4" s="1647"/>
      <c r="E4" s="1648" t="s">
        <v>482</v>
      </c>
      <c r="F4" s="1648"/>
      <c r="G4" s="1648"/>
      <c r="H4" s="1648"/>
      <c r="I4" s="1648"/>
      <c r="J4" s="1648"/>
      <c r="K4" s="1647"/>
      <c r="L4" s="1647"/>
    </row>
    <row r="5" spans="1:12" ht="19.5" thickBot="1">
      <c r="A5" s="1647"/>
      <c r="B5" s="1647"/>
      <c r="C5" s="1647"/>
      <c r="D5" s="1647"/>
      <c r="E5" s="1648" t="s">
        <v>483</v>
      </c>
      <c r="F5" s="1648"/>
      <c r="G5" s="1648"/>
      <c r="H5" s="1648"/>
      <c r="I5" s="1648"/>
      <c r="J5" s="1648"/>
      <c r="K5" s="1647"/>
      <c r="L5" s="1647"/>
    </row>
    <row r="6" spans="1:12" ht="18.75" customHeight="1">
      <c r="A6" s="1647"/>
      <c r="B6" s="1647"/>
      <c r="C6" s="1647"/>
      <c r="D6" s="1647"/>
      <c r="E6" s="2923" t="s">
        <v>484</v>
      </c>
      <c r="F6" s="2923"/>
      <c r="G6" s="2923"/>
      <c r="H6" s="2923"/>
      <c r="I6" s="2923"/>
      <c r="J6" s="2923"/>
      <c r="K6" s="1647"/>
      <c r="L6" s="1647"/>
    </row>
    <row r="7" spans="1:12" ht="24.95" customHeight="1" thickBot="1">
      <c r="E7" s="1648" t="s">
        <v>485</v>
      </c>
      <c r="F7" s="1648"/>
      <c r="G7" s="1648"/>
      <c r="H7" s="1648"/>
      <c r="I7" s="1648"/>
      <c r="J7" s="1648"/>
    </row>
    <row r="8" spans="1:12" ht="24.95" customHeight="1" thickBot="1">
      <c r="E8" s="1648" t="s">
        <v>486</v>
      </c>
      <c r="F8" s="1648"/>
      <c r="G8" s="1648"/>
      <c r="H8" s="1648"/>
      <c r="I8" s="1648"/>
      <c r="J8" s="1648"/>
    </row>
    <row r="9" spans="1:12">
      <c r="A9" s="1649"/>
      <c r="B9" s="1649"/>
      <c r="C9" s="1649"/>
      <c r="D9" s="1649"/>
    </row>
    <row r="10" spans="1:12">
      <c r="A10" s="1649" t="s">
        <v>2503</v>
      </c>
      <c r="B10" s="1649"/>
      <c r="C10" s="1649"/>
      <c r="D10" s="1649"/>
    </row>
    <row r="11" spans="1:12">
      <c r="A11" s="1649" t="s">
        <v>6499</v>
      </c>
      <c r="B11" s="1649"/>
      <c r="C11" s="1649"/>
      <c r="D11" s="1649"/>
    </row>
    <row r="12" spans="1:12" ht="44.25" customHeight="1">
      <c r="A12" s="2916" t="s">
        <v>487</v>
      </c>
      <c r="B12" s="2917"/>
      <c r="C12" s="2912" t="s">
        <v>488</v>
      </c>
      <c r="D12" s="2915"/>
      <c r="E12" s="2915"/>
      <c r="F12" s="2915"/>
      <c r="G12" s="2915"/>
      <c r="H12" s="2915"/>
      <c r="I12" s="2915"/>
      <c r="J12" s="2915"/>
      <c r="K12" s="2915"/>
      <c r="L12" s="2913"/>
    </row>
    <row r="13" spans="1:12" ht="50.25" customHeight="1">
      <c r="A13" s="1650"/>
      <c r="B13" s="1650" t="s">
        <v>2504</v>
      </c>
      <c r="C13" s="2912"/>
      <c r="D13" s="2915"/>
      <c r="E13" s="2915"/>
      <c r="F13" s="2915"/>
      <c r="G13" s="2915"/>
      <c r="H13" s="2915"/>
      <c r="I13" s="2915"/>
      <c r="J13" s="2915"/>
      <c r="K13" s="2913"/>
      <c r="L13" s="1651" t="s">
        <v>2504</v>
      </c>
    </row>
    <row r="14" spans="1:12">
      <c r="A14" s="1652"/>
      <c r="B14" s="1652"/>
      <c r="C14" s="2919"/>
      <c r="D14" s="2919"/>
      <c r="E14" s="2919"/>
      <c r="F14" s="1653"/>
      <c r="G14" s="1654"/>
      <c r="H14" s="1654"/>
      <c r="I14" s="1654"/>
      <c r="J14" s="1654"/>
      <c r="K14" s="1655"/>
      <c r="L14" s="1655"/>
    </row>
    <row r="15" spans="1:12">
      <c r="A15" s="1649" t="s">
        <v>6500</v>
      </c>
      <c r="B15" s="1649"/>
      <c r="C15" s="1649"/>
      <c r="D15" s="1649"/>
    </row>
    <row r="16" spans="1:12" ht="52.5" customHeight="1">
      <c r="A16" s="2916" t="s">
        <v>489</v>
      </c>
      <c r="B16" s="2917"/>
      <c r="C16" s="2912" t="s">
        <v>2505</v>
      </c>
      <c r="D16" s="2915"/>
      <c r="E16" s="2915"/>
      <c r="F16" s="2913"/>
      <c r="G16" s="2912" t="s">
        <v>488</v>
      </c>
      <c r="H16" s="2915"/>
      <c r="I16" s="2915"/>
      <c r="J16" s="2915"/>
      <c r="K16" s="2915"/>
      <c r="L16" s="2913"/>
    </row>
    <row r="17" spans="1:13" ht="18.75" customHeight="1">
      <c r="A17" s="2912"/>
      <c r="B17" s="2913"/>
      <c r="C17" s="2912"/>
      <c r="D17" s="2915"/>
      <c r="E17" s="2913"/>
      <c r="F17" s="1656" t="s">
        <v>2504</v>
      </c>
      <c r="G17" s="2912"/>
      <c r="H17" s="2915"/>
      <c r="I17" s="2915"/>
      <c r="J17" s="2915"/>
      <c r="K17" s="2913"/>
      <c r="L17" s="1651" t="s">
        <v>2504</v>
      </c>
    </row>
    <row r="18" spans="1:13" ht="18.75" customHeight="1">
      <c r="A18" s="2912"/>
      <c r="B18" s="2913"/>
      <c r="C18" s="2912"/>
      <c r="D18" s="2915"/>
      <c r="E18" s="2913"/>
      <c r="F18" s="1656" t="s">
        <v>2504</v>
      </c>
      <c r="G18" s="2912"/>
      <c r="H18" s="2915"/>
      <c r="I18" s="2915"/>
      <c r="J18" s="2915"/>
      <c r="K18" s="2913"/>
      <c r="L18" s="1651" t="s">
        <v>2504</v>
      </c>
    </row>
    <row r="19" spans="1:13" ht="18.75" customHeight="1">
      <c r="A19" s="2912"/>
      <c r="B19" s="2913"/>
      <c r="C19" s="2912"/>
      <c r="D19" s="2915"/>
      <c r="E19" s="2913"/>
      <c r="F19" s="1656" t="s">
        <v>2504</v>
      </c>
      <c r="G19" s="2912"/>
      <c r="H19" s="2915"/>
      <c r="I19" s="2915"/>
      <c r="J19" s="2915"/>
      <c r="K19" s="2913"/>
      <c r="L19" s="1651" t="s">
        <v>2504</v>
      </c>
    </row>
    <row r="20" spans="1:13" ht="18.75" customHeight="1">
      <c r="A20" s="2912"/>
      <c r="B20" s="2913"/>
      <c r="C20" s="2912"/>
      <c r="D20" s="2915"/>
      <c r="E20" s="2913"/>
      <c r="F20" s="1656" t="s">
        <v>2504</v>
      </c>
      <c r="G20" s="2912"/>
      <c r="H20" s="2915"/>
      <c r="I20" s="2915"/>
      <c r="J20" s="2915"/>
      <c r="K20" s="2913"/>
      <c r="L20" s="1651" t="s">
        <v>2504</v>
      </c>
    </row>
    <row r="21" spans="1:13" ht="18.75" customHeight="1">
      <c r="A21" s="2912"/>
      <c r="B21" s="2913"/>
      <c r="C21" s="2912"/>
      <c r="D21" s="2915"/>
      <c r="E21" s="2913"/>
      <c r="F21" s="1656" t="s">
        <v>2504</v>
      </c>
      <c r="G21" s="2912"/>
      <c r="H21" s="2915"/>
      <c r="I21" s="2915"/>
      <c r="J21" s="2915"/>
      <c r="K21" s="2913"/>
      <c r="L21" s="1651" t="s">
        <v>2504</v>
      </c>
    </row>
    <row r="22" spans="1:13" ht="18.75" customHeight="1">
      <c r="A22" s="2912"/>
      <c r="B22" s="2913"/>
      <c r="C22" s="2912"/>
      <c r="D22" s="2915"/>
      <c r="E22" s="2913"/>
      <c r="F22" s="1656" t="s">
        <v>2504</v>
      </c>
      <c r="G22" s="2912"/>
      <c r="H22" s="2915"/>
      <c r="I22" s="2915"/>
      <c r="J22" s="2915"/>
      <c r="K22" s="2913"/>
      <c r="L22" s="1651" t="s">
        <v>2504</v>
      </c>
    </row>
    <row r="23" spans="1:13" ht="18.75" customHeight="1">
      <c r="A23" s="1657"/>
      <c r="B23" s="1657"/>
      <c r="C23" s="1657"/>
      <c r="D23" s="1657"/>
      <c r="E23" s="1657"/>
      <c r="F23" s="1657"/>
      <c r="G23" s="1657"/>
      <c r="H23" s="1657"/>
      <c r="I23" s="1657"/>
      <c r="J23" s="1657"/>
      <c r="K23" s="1657"/>
      <c r="L23" s="1657"/>
    </row>
    <row r="24" spans="1:13" ht="18.75" customHeight="1">
      <c r="A24" s="1649" t="s">
        <v>6501</v>
      </c>
      <c r="B24" s="1657"/>
      <c r="C24" s="1657"/>
      <c r="D24" s="1657"/>
      <c r="E24" s="1657"/>
      <c r="F24" s="1657"/>
      <c r="G24" s="1657"/>
      <c r="H24" s="1657"/>
      <c r="I24" s="1657"/>
      <c r="J24" s="1657"/>
      <c r="K24" s="1657"/>
      <c r="L24" s="1657"/>
    </row>
    <row r="25" spans="1:13" ht="30" customHeight="1">
      <c r="A25" s="1651" t="s">
        <v>6502</v>
      </c>
      <c r="B25" s="2912" t="s">
        <v>6503</v>
      </c>
      <c r="C25" s="2913"/>
      <c r="D25" s="2912" t="s">
        <v>6504</v>
      </c>
      <c r="E25" s="2915"/>
      <c r="F25" s="2915"/>
      <c r="G25" s="1651" t="s">
        <v>6505</v>
      </c>
      <c r="H25" s="2912" t="s">
        <v>6506</v>
      </c>
      <c r="I25" s="2915"/>
      <c r="J25" s="2915"/>
      <c r="K25" s="2915"/>
      <c r="L25" s="2913"/>
    </row>
    <row r="26" spans="1:13" ht="56.25" customHeight="1">
      <c r="A26" s="1658"/>
      <c r="B26" s="2916" t="s">
        <v>6507</v>
      </c>
      <c r="C26" s="2917"/>
      <c r="D26" s="2916" t="s">
        <v>6508</v>
      </c>
      <c r="E26" s="2918"/>
      <c r="F26" s="2918"/>
      <c r="G26" s="1658"/>
      <c r="H26" s="2916" t="s">
        <v>6509</v>
      </c>
      <c r="I26" s="2918"/>
      <c r="J26" s="2918"/>
      <c r="K26" s="2918"/>
      <c r="L26" s="2917"/>
      <c r="M26" s="1659"/>
    </row>
    <row r="27" spans="1:13" ht="56.25" customHeight="1">
      <c r="A27" s="1658"/>
      <c r="B27" s="2916" t="s">
        <v>6507</v>
      </c>
      <c r="C27" s="2917"/>
      <c r="D27" s="2916" t="s">
        <v>6510</v>
      </c>
      <c r="E27" s="2918"/>
      <c r="F27" s="2918"/>
      <c r="G27" s="1658"/>
      <c r="H27" s="2916" t="s">
        <v>6509</v>
      </c>
      <c r="I27" s="2918"/>
      <c r="J27" s="2918"/>
      <c r="K27" s="2918"/>
      <c r="L27" s="2917"/>
      <c r="M27" s="1659"/>
    </row>
    <row r="28" spans="1:13" ht="56.25" customHeight="1">
      <c r="A28" s="1658"/>
      <c r="B28" s="2916" t="s">
        <v>6507</v>
      </c>
      <c r="C28" s="2917"/>
      <c r="D28" s="2916" t="s">
        <v>6510</v>
      </c>
      <c r="E28" s="2918"/>
      <c r="F28" s="2918"/>
      <c r="G28" s="1658"/>
      <c r="H28" s="2916" t="s">
        <v>6509</v>
      </c>
      <c r="I28" s="2918"/>
      <c r="J28" s="2918"/>
      <c r="K28" s="2918"/>
      <c r="L28" s="2917"/>
      <c r="M28" s="1659"/>
    </row>
    <row r="29" spans="1:13" ht="56.25" customHeight="1">
      <c r="A29" s="1658"/>
      <c r="B29" s="2916" t="s">
        <v>6507</v>
      </c>
      <c r="C29" s="2917"/>
      <c r="D29" s="2916" t="s">
        <v>6510</v>
      </c>
      <c r="E29" s="2918"/>
      <c r="F29" s="2918"/>
      <c r="G29" s="1658"/>
      <c r="H29" s="2916" t="s">
        <v>6509</v>
      </c>
      <c r="I29" s="2918"/>
      <c r="J29" s="2918"/>
      <c r="K29" s="2918"/>
      <c r="L29" s="2917"/>
      <c r="M29" s="1659"/>
    </row>
    <row r="30" spans="1:13" ht="56.25" customHeight="1">
      <c r="A30" s="1658"/>
      <c r="B30" s="2916" t="s">
        <v>6507</v>
      </c>
      <c r="C30" s="2917"/>
      <c r="D30" s="2916" t="s">
        <v>6510</v>
      </c>
      <c r="E30" s="2918"/>
      <c r="F30" s="2918"/>
      <c r="G30" s="1658"/>
      <c r="H30" s="2916" t="s">
        <v>6509</v>
      </c>
      <c r="I30" s="2918"/>
      <c r="J30" s="2918"/>
      <c r="K30" s="2918"/>
      <c r="L30" s="2917"/>
      <c r="M30" s="1659"/>
    </row>
    <row r="31" spans="1:13">
      <c r="A31" s="1649"/>
      <c r="B31" s="1649"/>
      <c r="C31" s="1649"/>
      <c r="D31" s="1649"/>
    </row>
    <row r="32" spans="1:13">
      <c r="A32" s="1649" t="s">
        <v>490</v>
      </c>
      <c r="B32" s="1649"/>
      <c r="C32" s="1649"/>
      <c r="D32" s="1649"/>
    </row>
    <row r="33" spans="1:12" ht="38.25" customHeight="1">
      <c r="A33" s="2912"/>
      <c r="B33" s="2913"/>
      <c r="C33" s="2912" t="s">
        <v>491</v>
      </c>
      <c r="D33" s="2915"/>
      <c r="E33" s="2915"/>
      <c r="F33" s="2913"/>
      <c r="G33" s="2912" t="s">
        <v>492</v>
      </c>
      <c r="H33" s="2915"/>
      <c r="I33" s="2915"/>
      <c r="J33" s="2915"/>
      <c r="K33" s="2915"/>
      <c r="L33" s="2913"/>
    </row>
    <row r="34" spans="1:12" ht="57.75" customHeight="1">
      <c r="A34" s="2912"/>
      <c r="B34" s="2913"/>
      <c r="C34" s="2912" t="s">
        <v>493</v>
      </c>
      <c r="D34" s="2913"/>
      <c r="E34" s="2912" t="s">
        <v>6511</v>
      </c>
      <c r="F34" s="2913"/>
      <c r="G34" s="2910" t="s">
        <v>6512</v>
      </c>
      <c r="H34" s="2914"/>
      <c r="I34" s="2911"/>
      <c r="J34" s="2912" t="s">
        <v>6511</v>
      </c>
      <c r="K34" s="2915"/>
      <c r="L34" s="2913"/>
    </row>
    <row r="35" spans="1:12" ht="18.75" customHeight="1">
      <c r="A35" s="2898" t="s">
        <v>494</v>
      </c>
      <c r="B35" s="2899"/>
      <c r="C35" s="2904"/>
      <c r="D35" s="2904" t="s">
        <v>2504</v>
      </c>
      <c r="E35" s="2904"/>
      <c r="F35" s="2904" t="s">
        <v>2504</v>
      </c>
      <c r="G35" s="2910"/>
      <c r="H35" s="2911"/>
      <c r="I35" s="1660" t="s">
        <v>2504</v>
      </c>
      <c r="J35" s="2898"/>
      <c r="K35" s="2899"/>
      <c r="L35" s="2904" t="s">
        <v>2504</v>
      </c>
    </row>
    <row r="36" spans="1:12" ht="18.75" customHeight="1">
      <c r="A36" s="2900"/>
      <c r="B36" s="2901"/>
      <c r="C36" s="2905"/>
      <c r="D36" s="2905"/>
      <c r="E36" s="2905"/>
      <c r="F36" s="2905"/>
      <c r="G36" s="1660" t="s">
        <v>495</v>
      </c>
      <c r="H36" s="1660"/>
      <c r="I36" s="1660" t="s">
        <v>2504</v>
      </c>
      <c r="J36" s="2900"/>
      <c r="K36" s="2901"/>
      <c r="L36" s="2905"/>
    </row>
    <row r="37" spans="1:12" ht="18.75" customHeight="1">
      <c r="A37" s="2902"/>
      <c r="B37" s="2903"/>
      <c r="C37" s="2906"/>
      <c r="D37" s="2906"/>
      <c r="E37" s="2906"/>
      <c r="F37" s="2906"/>
      <c r="G37" s="1660" t="s">
        <v>496</v>
      </c>
      <c r="H37" s="1660"/>
      <c r="I37" s="1660" t="s">
        <v>2504</v>
      </c>
      <c r="J37" s="2902"/>
      <c r="K37" s="2903"/>
      <c r="L37" s="2906"/>
    </row>
    <row r="38" spans="1:12" ht="18.75" customHeight="1">
      <c r="A38" s="2898" t="s">
        <v>497</v>
      </c>
      <c r="B38" s="2899"/>
      <c r="C38" s="2904"/>
      <c r="D38" s="2904" t="s">
        <v>2504</v>
      </c>
      <c r="E38" s="2904"/>
      <c r="F38" s="2904" t="s">
        <v>2504</v>
      </c>
      <c r="G38" s="2910"/>
      <c r="H38" s="2911"/>
      <c r="I38" s="1660" t="s">
        <v>2504</v>
      </c>
      <c r="J38" s="2898"/>
      <c r="K38" s="2899"/>
      <c r="L38" s="2904" t="s">
        <v>2504</v>
      </c>
    </row>
    <row r="39" spans="1:12" ht="18.75" customHeight="1">
      <c r="A39" s="2900"/>
      <c r="B39" s="2901"/>
      <c r="C39" s="2905"/>
      <c r="D39" s="2905"/>
      <c r="E39" s="2905"/>
      <c r="F39" s="2905"/>
      <c r="G39" s="1660" t="s">
        <v>495</v>
      </c>
      <c r="H39" s="1660"/>
      <c r="I39" s="1660" t="s">
        <v>2504</v>
      </c>
      <c r="J39" s="2900"/>
      <c r="K39" s="2901"/>
      <c r="L39" s="2905"/>
    </row>
    <row r="40" spans="1:12" ht="18.75" customHeight="1">
      <c r="A40" s="2902"/>
      <c r="B40" s="2903"/>
      <c r="C40" s="2906"/>
      <c r="D40" s="2906"/>
      <c r="E40" s="2906"/>
      <c r="F40" s="2906"/>
      <c r="G40" s="1660" t="s">
        <v>496</v>
      </c>
      <c r="H40" s="1660"/>
      <c r="I40" s="1660" t="s">
        <v>2504</v>
      </c>
      <c r="J40" s="2902"/>
      <c r="K40" s="2903"/>
      <c r="L40" s="2906"/>
    </row>
    <row r="41" spans="1:12" ht="18.75" customHeight="1">
      <c r="A41" s="2898" t="s">
        <v>498</v>
      </c>
      <c r="B41" s="2899"/>
      <c r="C41" s="2904"/>
      <c r="D41" s="2904" t="s">
        <v>2504</v>
      </c>
      <c r="E41" s="2904"/>
      <c r="F41" s="2904" t="s">
        <v>2504</v>
      </c>
      <c r="G41" s="2910"/>
      <c r="H41" s="2911"/>
      <c r="I41" s="1660" t="s">
        <v>2504</v>
      </c>
      <c r="J41" s="2898"/>
      <c r="K41" s="2899"/>
      <c r="L41" s="2904" t="s">
        <v>2504</v>
      </c>
    </row>
    <row r="42" spans="1:12" ht="18.75" customHeight="1">
      <c r="A42" s="2900"/>
      <c r="B42" s="2901"/>
      <c r="C42" s="2905"/>
      <c r="D42" s="2905"/>
      <c r="E42" s="2905"/>
      <c r="F42" s="2905"/>
      <c r="G42" s="1660" t="s">
        <v>495</v>
      </c>
      <c r="H42" s="1660"/>
      <c r="I42" s="1660" t="s">
        <v>2504</v>
      </c>
      <c r="J42" s="2900"/>
      <c r="K42" s="2901"/>
      <c r="L42" s="2905"/>
    </row>
    <row r="43" spans="1:12" ht="18.75" customHeight="1">
      <c r="A43" s="2902"/>
      <c r="B43" s="2903"/>
      <c r="C43" s="2906"/>
      <c r="D43" s="2906"/>
      <c r="E43" s="2906"/>
      <c r="F43" s="2906"/>
      <c r="G43" s="1660" t="s">
        <v>496</v>
      </c>
      <c r="H43" s="1660"/>
      <c r="I43" s="1660" t="s">
        <v>2504</v>
      </c>
      <c r="J43" s="2902"/>
      <c r="K43" s="2903"/>
      <c r="L43" s="2906"/>
    </row>
    <row r="44" spans="1:12" ht="18.75" customHeight="1">
      <c r="A44" s="2898" t="s">
        <v>499</v>
      </c>
      <c r="B44" s="2899"/>
      <c r="C44" s="2904"/>
      <c r="D44" s="2904" t="s">
        <v>2504</v>
      </c>
      <c r="E44" s="2904"/>
      <c r="F44" s="2904" t="s">
        <v>2504</v>
      </c>
      <c r="G44" s="2910"/>
      <c r="H44" s="2911"/>
      <c r="I44" s="1660" t="s">
        <v>2504</v>
      </c>
      <c r="J44" s="2898"/>
      <c r="K44" s="2899"/>
      <c r="L44" s="2904" t="s">
        <v>2504</v>
      </c>
    </row>
    <row r="45" spans="1:12" ht="18.75" customHeight="1">
      <c r="A45" s="2900"/>
      <c r="B45" s="2901"/>
      <c r="C45" s="2905"/>
      <c r="D45" s="2905"/>
      <c r="E45" s="2905"/>
      <c r="F45" s="2905"/>
      <c r="G45" s="1660" t="s">
        <v>495</v>
      </c>
      <c r="H45" s="1660"/>
      <c r="I45" s="1660" t="s">
        <v>2504</v>
      </c>
      <c r="J45" s="2900"/>
      <c r="K45" s="2901"/>
      <c r="L45" s="2905"/>
    </row>
    <row r="46" spans="1:12" ht="18.75" customHeight="1">
      <c r="A46" s="2902"/>
      <c r="B46" s="2903"/>
      <c r="C46" s="2906"/>
      <c r="D46" s="2906"/>
      <c r="E46" s="2906"/>
      <c r="F46" s="2906"/>
      <c r="G46" s="1660" t="s">
        <v>496</v>
      </c>
      <c r="H46" s="1660"/>
      <c r="I46" s="1660" t="s">
        <v>2504</v>
      </c>
      <c r="J46" s="2902"/>
      <c r="K46" s="2903"/>
      <c r="L46" s="2906"/>
    </row>
    <row r="47" spans="1:12" ht="18.75" customHeight="1">
      <c r="A47" s="2898" t="s">
        <v>500</v>
      </c>
      <c r="B47" s="2899"/>
      <c r="C47" s="2904"/>
      <c r="D47" s="2904" t="s">
        <v>2504</v>
      </c>
      <c r="E47" s="2904"/>
      <c r="F47" s="2904" t="s">
        <v>2504</v>
      </c>
      <c r="G47" s="2910"/>
      <c r="H47" s="2911"/>
      <c r="I47" s="1660" t="s">
        <v>2504</v>
      </c>
      <c r="J47" s="2898"/>
      <c r="K47" s="2899"/>
      <c r="L47" s="2904" t="s">
        <v>2504</v>
      </c>
    </row>
    <row r="48" spans="1:12" ht="18.75" customHeight="1">
      <c r="A48" s="2900"/>
      <c r="B48" s="2901"/>
      <c r="C48" s="2905"/>
      <c r="D48" s="2905"/>
      <c r="E48" s="2905"/>
      <c r="F48" s="2905"/>
      <c r="G48" s="1660" t="s">
        <v>495</v>
      </c>
      <c r="H48" s="1660"/>
      <c r="I48" s="1660" t="s">
        <v>2504</v>
      </c>
      <c r="J48" s="2900"/>
      <c r="K48" s="2901"/>
      <c r="L48" s="2905"/>
    </row>
    <row r="49" spans="1:12" ht="18.75" customHeight="1">
      <c r="A49" s="2902"/>
      <c r="B49" s="2903"/>
      <c r="C49" s="2906"/>
      <c r="D49" s="2906"/>
      <c r="E49" s="2906"/>
      <c r="F49" s="2906"/>
      <c r="G49" s="1660" t="s">
        <v>496</v>
      </c>
      <c r="H49" s="1660"/>
      <c r="I49" s="1660" t="s">
        <v>2504</v>
      </c>
      <c r="J49" s="2902"/>
      <c r="K49" s="2903"/>
      <c r="L49" s="2906"/>
    </row>
    <row r="50" spans="1:12" ht="18.75" customHeight="1">
      <c r="A50" s="2898" t="s">
        <v>501</v>
      </c>
      <c r="B50" s="2899"/>
      <c r="C50" s="2904"/>
      <c r="D50" s="2904" t="s">
        <v>2504</v>
      </c>
      <c r="E50" s="2904"/>
      <c r="F50" s="2904" t="s">
        <v>2504</v>
      </c>
      <c r="G50" s="2910"/>
      <c r="H50" s="2911"/>
      <c r="I50" s="1660" t="s">
        <v>2504</v>
      </c>
      <c r="J50" s="2898"/>
      <c r="K50" s="2899"/>
      <c r="L50" s="2904" t="s">
        <v>2504</v>
      </c>
    </row>
    <row r="51" spans="1:12" ht="18.75" customHeight="1">
      <c r="A51" s="2900"/>
      <c r="B51" s="2901"/>
      <c r="C51" s="2905"/>
      <c r="D51" s="2905"/>
      <c r="E51" s="2905"/>
      <c r="F51" s="2905"/>
      <c r="G51" s="1660" t="s">
        <v>495</v>
      </c>
      <c r="H51" s="1660"/>
      <c r="I51" s="1660" t="s">
        <v>2504</v>
      </c>
      <c r="J51" s="2900"/>
      <c r="K51" s="2901"/>
      <c r="L51" s="2905"/>
    </row>
    <row r="52" spans="1:12" ht="18.75" customHeight="1">
      <c r="A52" s="2902"/>
      <c r="B52" s="2903"/>
      <c r="C52" s="2906"/>
      <c r="D52" s="2906"/>
      <c r="E52" s="2906"/>
      <c r="F52" s="2906"/>
      <c r="G52" s="1660" t="s">
        <v>496</v>
      </c>
      <c r="H52" s="1660"/>
      <c r="I52" s="1660" t="s">
        <v>2504</v>
      </c>
      <c r="J52" s="2902"/>
      <c r="K52" s="2903"/>
      <c r="L52" s="2906"/>
    </row>
    <row r="53" spans="1:12" ht="18.75" customHeight="1">
      <c r="A53" s="2898" t="s">
        <v>502</v>
      </c>
      <c r="B53" s="2899"/>
      <c r="C53" s="2904"/>
      <c r="D53" s="2904" t="s">
        <v>2504</v>
      </c>
      <c r="E53" s="2904"/>
      <c r="F53" s="2904" t="s">
        <v>2504</v>
      </c>
      <c r="G53" s="2910"/>
      <c r="H53" s="2911"/>
      <c r="I53" s="1660" t="s">
        <v>2504</v>
      </c>
      <c r="J53" s="2898"/>
      <c r="K53" s="2899"/>
      <c r="L53" s="2904" t="s">
        <v>2504</v>
      </c>
    </row>
    <row r="54" spans="1:12" ht="18.75" customHeight="1">
      <c r="A54" s="2900"/>
      <c r="B54" s="2901"/>
      <c r="C54" s="2905"/>
      <c r="D54" s="2905"/>
      <c r="E54" s="2905"/>
      <c r="F54" s="2905"/>
      <c r="G54" s="1660" t="s">
        <v>495</v>
      </c>
      <c r="H54" s="1660"/>
      <c r="I54" s="1660" t="s">
        <v>2504</v>
      </c>
      <c r="J54" s="2900"/>
      <c r="K54" s="2901"/>
      <c r="L54" s="2905"/>
    </row>
    <row r="55" spans="1:12" ht="18.75" customHeight="1">
      <c r="A55" s="2902"/>
      <c r="B55" s="2903"/>
      <c r="C55" s="2906"/>
      <c r="D55" s="2906"/>
      <c r="E55" s="2906"/>
      <c r="F55" s="2906"/>
      <c r="G55" s="1660" t="s">
        <v>496</v>
      </c>
      <c r="H55" s="1660"/>
      <c r="I55" s="1660" t="s">
        <v>2504</v>
      </c>
      <c r="J55" s="2902"/>
      <c r="K55" s="2903"/>
      <c r="L55" s="2906"/>
    </row>
    <row r="56" spans="1:12" ht="18.75" customHeight="1">
      <c r="A56" s="2898" t="s">
        <v>503</v>
      </c>
      <c r="B56" s="2899"/>
      <c r="C56" s="2904"/>
      <c r="D56" s="2904" t="s">
        <v>2504</v>
      </c>
      <c r="E56" s="2904"/>
      <c r="F56" s="2904" t="s">
        <v>2504</v>
      </c>
      <c r="G56" s="2910"/>
      <c r="H56" s="2911"/>
      <c r="I56" s="1660" t="s">
        <v>2504</v>
      </c>
      <c r="J56" s="2898"/>
      <c r="K56" s="2899"/>
      <c r="L56" s="2904" t="s">
        <v>2504</v>
      </c>
    </row>
    <row r="57" spans="1:12" ht="18.75" customHeight="1">
      <c r="A57" s="2900"/>
      <c r="B57" s="2901"/>
      <c r="C57" s="2905"/>
      <c r="D57" s="2905"/>
      <c r="E57" s="2905"/>
      <c r="F57" s="2905"/>
      <c r="G57" s="1660" t="s">
        <v>495</v>
      </c>
      <c r="H57" s="1660"/>
      <c r="I57" s="1660" t="s">
        <v>2504</v>
      </c>
      <c r="J57" s="2900"/>
      <c r="K57" s="2901"/>
      <c r="L57" s="2905"/>
    </row>
    <row r="58" spans="1:12" ht="18.75" customHeight="1">
      <c r="A58" s="2902"/>
      <c r="B58" s="2903"/>
      <c r="C58" s="2906"/>
      <c r="D58" s="2906"/>
      <c r="E58" s="2906"/>
      <c r="F58" s="2906"/>
      <c r="G58" s="1660" t="s">
        <v>496</v>
      </c>
      <c r="H58" s="1660"/>
      <c r="I58" s="1660" t="s">
        <v>2504</v>
      </c>
      <c r="J58" s="2902"/>
      <c r="K58" s="2903"/>
      <c r="L58" s="2906"/>
    </row>
    <row r="59" spans="1:12" ht="18.75" customHeight="1">
      <c r="A59" s="2898" t="s">
        <v>504</v>
      </c>
      <c r="B59" s="2899"/>
      <c r="C59" s="2904"/>
      <c r="D59" s="2904" t="s">
        <v>2504</v>
      </c>
      <c r="E59" s="2904"/>
      <c r="F59" s="2904" t="s">
        <v>2504</v>
      </c>
      <c r="G59" s="2910"/>
      <c r="H59" s="2911"/>
      <c r="I59" s="1660" t="s">
        <v>2504</v>
      </c>
      <c r="J59" s="2898"/>
      <c r="K59" s="2899"/>
      <c r="L59" s="2904" t="s">
        <v>2504</v>
      </c>
    </row>
    <row r="60" spans="1:12" ht="18.75" customHeight="1">
      <c r="A60" s="2900"/>
      <c r="B60" s="2901"/>
      <c r="C60" s="2905"/>
      <c r="D60" s="2905"/>
      <c r="E60" s="2905"/>
      <c r="F60" s="2905"/>
      <c r="G60" s="1660" t="s">
        <v>495</v>
      </c>
      <c r="H60" s="1660"/>
      <c r="I60" s="1660" t="s">
        <v>2504</v>
      </c>
      <c r="J60" s="2900"/>
      <c r="K60" s="2901"/>
      <c r="L60" s="2905"/>
    </row>
    <row r="61" spans="1:12" ht="18.75" customHeight="1">
      <c r="A61" s="2902"/>
      <c r="B61" s="2903"/>
      <c r="C61" s="2906"/>
      <c r="D61" s="2906"/>
      <c r="E61" s="2906"/>
      <c r="F61" s="2906"/>
      <c r="G61" s="1660" t="s">
        <v>496</v>
      </c>
      <c r="H61" s="1660"/>
      <c r="I61" s="1660" t="s">
        <v>2504</v>
      </c>
      <c r="J61" s="2902"/>
      <c r="K61" s="2903"/>
      <c r="L61" s="2906"/>
    </row>
    <row r="62" spans="1:12" ht="18.75" customHeight="1">
      <c r="A62" s="2898" t="s">
        <v>505</v>
      </c>
      <c r="B62" s="2899"/>
      <c r="C62" s="2904"/>
      <c r="D62" s="2904" t="s">
        <v>2504</v>
      </c>
      <c r="E62" s="2904"/>
      <c r="F62" s="2904" t="s">
        <v>2504</v>
      </c>
      <c r="G62" s="2910"/>
      <c r="H62" s="2911"/>
      <c r="I62" s="1660" t="s">
        <v>2504</v>
      </c>
      <c r="J62" s="2898"/>
      <c r="K62" s="2899"/>
      <c r="L62" s="2904" t="s">
        <v>2504</v>
      </c>
    </row>
    <row r="63" spans="1:12" ht="18.75" customHeight="1">
      <c r="A63" s="2900"/>
      <c r="B63" s="2901"/>
      <c r="C63" s="2905"/>
      <c r="D63" s="2905"/>
      <c r="E63" s="2905"/>
      <c r="F63" s="2905"/>
      <c r="G63" s="1660" t="s">
        <v>495</v>
      </c>
      <c r="H63" s="1660"/>
      <c r="I63" s="1660" t="s">
        <v>2504</v>
      </c>
      <c r="J63" s="2900"/>
      <c r="K63" s="2901"/>
      <c r="L63" s="2905"/>
    </row>
    <row r="64" spans="1:12" ht="18.75" customHeight="1">
      <c r="A64" s="2902"/>
      <c r="B64" s="2903"/>
      <c r="C64" s="2906"/>
      <c r="D64" s="2906"/>
      <c r="E64" s="2906"/>
      <c r="F64" s="2906"/>
      <c r="G64" s="1660" t="s">
        <v>496</v>
      </c>
      <c r="H64" s="1660"/>
      <c r="I64" s="1660" t="s">
        <v>2504</v>
      </c>
      <c r="J64" s="2902"/>
      <c r="K64" s="2903"/>
      <c r="L64" s="2906"/>
    </row>
    <row r="65" spans="1:13" ht="18.75" customHeight="1">
      <c r="A65" s="2898" t="s">
        <v>506</v>
      </c>
      <c r="B65" s="2899"/>
      <c r="C65" s="2904"/>
      <c r="D65" s="2904" t="s">
        <v>2504</v>
      </c>
      <c r="E65" s="2904"/>
      <c r="F65" s="2904" t="s">
        <v>2504</v>
      </c>
      <c r="G65" s="2910"/>
      <c r="H65" s="2911"/>
      <c r="I65" s="1660" t="s">
        <v>2504</v>
      </c>
      <c r="J65" s="2898"/>
      <c r="K65" s="2899"/>
      <c r="L65" s="2904" t="s">
        <v>2504</v>
      </c>
    </row>
    <row r="66" spans="1:13" ht="18.75" customHeight="1">
      <c r="A66" s="2900"/>
      <c r="B66" s="2901"/>
      <c r="C66" s="2905"/>
      <c r="D66" s="2905"/>
      <c r="E66" s="2905"/>
      <c r="F66" s="2905"/>
      <c r="G66" s="1660" t="s">
        <v>495</v>
      </c>
      <c r="H66" s="1660"/>
      <c r="I66" s="1660" t="s">
        <v>2504</v>
      </c>
      <c r="J66" s="2900"/>
      <c r="K66" s="2901"/>
      <c r="L66" s="2905"/>
    </row>
    <row r="67" spans="1:13" ht="18.75" customHeight="1">
      <c r="A67" s="2902"/>
      <c r="B67" s="2903"/>
      <c r="C67" s="2906"/>
      <c r="D67" s="2906"/>
      <c r="E67" s="2906"/>
      <c r="F67" s="2906"/>
      <c r="G67" s="1660" t="s">
        <v>496</v>
      </c>
      <c r="H67" s="1660"/>
      <c r="I67" s="1660" t="s">
        <v>2504</v>
      </c>
      <c r="J67" s="2902"/>
      <c r="K67" s="2903"/>
      <c r="L67" s="2906"/>
    </row>
    <row r="68" spans="1:13" ht="18.75" customHeight="1">
      <c r="A68" s="2898" t="s">
        <v>507</v>
      </c>
      <c r="B68" s="2899"/>
      <c r="C68" s="2904"/>
      <c r="D68" s="2904" t="s">
        <v>2504</v>
      </c>
      <c r="E68" s="2904"/>
      <c r="F68" s="2904" t="s">
        <v>2504</v>
      </c>
      <c r="G68" s="2910"/>
      <c r="H68" s="2911"/>
      <c r="I68" s="1660" t="s">
        <v>2504</v>
      </c>
      <c r="J68" s="2898"/>
      <c r="K68" s="2899"/>
      <c r="L68" s="2904" t="s">
        <v>2504</v>
      </c>
    </row>
    <row r="69" spans="1:13" ht="18.75" customHeight="1">
      <c r="A69" s="2900"/>
      <c r="B69" s="2901"/>
      <c r="C69" s="2905"/>
      <c r="D69" s="2905"/>
      <c r="E69" s="2905"/>
      <c r="F69" s="2905"/>
      <c r="G69" s="1660" t="s">
        <v>495</v>
      </c>
      <c r="H69" s="1660"/>
      <c r="I69" s="1660" t="s">
        <v>2504</v>
      </c>
      <c r="J69" s="2900"/>
      <c r="K69" s="2901"/>
      <c r="L69" s="2905"/>
    </row>
    <row r="70" spans="1:13" ht="18.75" customHeight="1">
      <c r="A70" s="2902"/>
      <c r="B70" s="2903"/>
      <c r="C70" s="2906"/>
      <c r="D70" s="2906"/>
      <c r="E70" s="2906"/>
      <c r="F70" s="2906"/>
      <c r="G70" s="1660" t="s">
        <v>496</v>
      </c>
      <c r="H70" s="1660"/>
      <c r="I70" s="1660" t="s">
        <v>2504</v>
      </c>
      <c r="J70" s="2902"/>
      <c r="K70" s="2903"/>
      <c r="L70" s="2906"/>
    </row>
    <row r="71" spans="1:13">
      <c r="A71" s="1661"/>
      <c r="B71" s="1661"/>
      <c r="C71" s="1661"/>
      <c r="D71" s="1661"/>
    </row>
    <row r="72" spans="1:13">
      <c r="A72" s="2907" t="s">
        <v>6513</v>
      </c>
      <c r="B72" s="2907"/>
      <c r="C72" s="2907"/>
      <c r="D72" s="2907"/>
      <c r="E72" s="2907"/>
      <c r="F72" s="2907"/>
      <c r="G72" s="2907"/>
      <c r="H72" s="2907"/>
      <c r="I72" s="2907"/>
      <c r="J72" s="2907"/>
      <c r="K72" s="2907"/>
      <c r="L72" s="2907"/>
    </row>
    <row r="73" spans="1:13">
      <c r="A73" s="1662" t="s">
        <v>6514</v>
      </c>
      <c r="B73" s="1663"/>
      <c r="C73" s="1664"/>
      <c r="D73" s="1664"/>
      <c r="E73" s="1665"/>
      <c r="F73" s="1665"/>
      <c r="G73" s="1665"/>
      <c r="H73" s="1665"/>
      <c r="I73" s="1665"/>
      <c r="J73" s="1665"/>
      <c r="K73" s="1665"/>
      <c r="L73" s="1666"/>
      <c r="M73" s="1659"/>
    </row>
    <row r="74" spans="1:13">
      <c r="A74" s="1667" t="s">
        <v>6515</v>
      </c>
      <c r="B74" s="1668"/>
      <c r="C74" s="1669"/>
      <c r="D74" s="1669"/>
      <c r="L74" s="1670"/>
    </row>
    <row r="75" spans="1:13">
      <c r="A75" s="1671" t="s">
        <v>6516</v>
      </c>
      <c r="B75" s="1672"/>
      <c r="C75" s="1673"/>
      <c r="D75" s="1673"/>
      <c r="E75" s="1674"/>
      <c r="F75" s="1674"/>
      <c r="G75" s="1674"/>
      <c r="H75" s="1674"/>
      <c r="I75" s="1674"/>
      <c r="J75" s="1674"/>
      <c r="K75" s="1674" t="s">
        <v>6517</v>
      </c>
      <c r="L75" s="1675"/>
    </row>
    <row r="76" spans="1:13">
      <c r="A76" s="2908" t="s">
        <v>508</v>
      </c>
      <c r="B76" s="2908"/>
      <c r="C76" s="2908"/>
      <c r="D76" s="2908"/>
      <c r="E76" s="2908"/>
      <c r="F76" s="2908"/>
      <c r="G76" s="2908"/>
      <c r="H76" s="2908"/>
      <c r="I76" s="2908"/>
      <c r="J76" s="2908"/>
      <c r="K76" s="2908"/>
      <c r="L76" s="1676"/>
    </row>
    <row r="77" spans="1:13" ht="96" customHeight="1">
      <c r="A77" s="2909" t="s">
        <v>6518</v>
      </c>
      <c r="B77" s="2909"/>
      <c r="C77" s="2909"/>
      <c r="D77" s="2909"/>
      <c r="E77" s="2909"/>
      <c r="F77" s="2909"/>
      <c r="G77" s="2909"/>
      <c r="H77" s="2909"/>
      <c r="I77" s="2909"/>
      <c r="J77" s="2909"/>
      <c r="K77" s="2909"/>
      <c r="L77" s="1676"/>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27781B4B-4911-44DF-A14D-58D346D1F668}">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1" manualBreakCount="1">
    <brk id="3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661505"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661506"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661507"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661508"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661509"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661510"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661511"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661512"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661513"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661514"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661515"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661516"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661517"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661518"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661519"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661520"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661521"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661522"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661523"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661524"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661525"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661526"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661527"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661528"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661529"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661530"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661531"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661532"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661533"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661534"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661535"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661536"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661537"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661538"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661539"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661540"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661541"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661542"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F0"/>
    <pageSetUpPr fitToPage="1"/>
  </sheetPr>
  <dimension ref="A1:U73"/>
  <sheetViews>
    <sheetView zoomScaleNormal="100" zoomScaleSheetLayoutView="100" workbookViewId="0">
      <selection activeCell="V13" sqref="V13"/>
    </sheetView>
  </sheetViews>
  <sheetFormatPr defaultColWidth="9" defaultRowHeight="13.5"/>
  <cols>
    <col min="1" max="9" width="4.25" style="1" customWidth="1"/>
    <col min="10" max="10" width="5" style="1" customWidth="1"/>
    <col min="11" max="16" width="4.25" style="1" customWidth="1"/>
    <col min="17" max="19" width="3.75" style="1" customWidth="1"/>
    <col min="20" max="20" width="4.375" style="1" customWidth="1"/>
    <col min="21" max="21" width="4.25" style="1" customWidth="1"/>
    <col min="22" max="16384" width="9" style="1"/>
  </cols>
  <sheetData>
    <row r="1" spans="1:21">
      <c r="B1" s="1" t="s">
        <v>2822</v>
      </c>
      <c r="T1" s="122"/>
      <c r="U1" s="525"/>
    </row>
    <row r="2" spans="1:21" ht="29.25" customHeight="1">
      <c r="A2" s="2924" t="s">
        <v>2823</v>
      </c>
      <c r="B2" s="2924"/>
      <c r="C2" s="2924"/>
      <c r="D2" s="2924"/>
      <c r="E2" s="2924"/>
      <c r="F2" s="2924"/>
      <c r="G2" s="2924"/>
      <c r="H2" s="2924"/>
      <c r="I2" s="2924"/>
      <c r="J2" s="2924"/>
      <c r="K2" s="2924"/>
      <c r="L2" s="2924"/>
      <c r="M2" s="2924"/>
      <c r="N2" s="2924"/>
      <c r="O2" s="2924"/>
      <c r="P2" s="2924"/>
      <c r="Q2" s="2924"/>
      <c r="R2" s="2924"/>
      <c r="S2" s="2924"/>
      <c r="T2" s="2924"/>
    </row>
    <row r="3" spans="1:21" ht="8.25" customHeight="1">
      <c r="A3" s="123"/>
      <c r="B3" s="123"/>
      <c r="C3" s="123"/>
      <c r="D3" s="123"/>
      <c r="E3" s="123"/>
      <c r="F3" s="123"/>
      <c r="G3" s="123"/>
      <c r="H3" s="123"/>
      <c r="I3" s="123"/>
      <c r="J3" s="123"/>
      <c r="K3" s="123"/>
      <c r="L3" s="123"/>
      <c r="M3" s="123"/>
      <c r="N3" s="123"/>
      <c r="O3" s="123"/>
      <c r="P3" s="123"/>
      <c r="Q3" s="123"/>
      <c r="R3" s="123"/>
      <c r="S3" s="123"/>
      <c r="T3" s="123"/>
    </row>
    <row r="4" spans="1:21" ht="35.25" customHeight="1">
      <c r="J4" s="2925" t="s">
        <v>1</v>
      </c>
      <c r="K4" s="2925"/>
      <c r="L4" s="2925"/>
      <c r="M4" s="2925"/>
      <c r="N4" s="2926"/>
      <c r="O4" s="2926"/>
      <c r="P4" s="2926"/>
      <c r="Q4" s="2926"/>
      <c r="R4" s="2926"/>
      <c r="S4" s="2926"/>
      <c r="T4" s="2926"/>
      <c r="U4" s="245"/>
    </row>
    <row r="5" spans="1:21" ht="21" customHeight="1">
      <c r="J5" s="2927" t="s">
        <v>0</v>
      </c>
      <c r="K5" s="2927"/>
      <c r="L5" s="2927"/>
      <c r="M5" s="2927"/>
      <c r="N5" s="2928"/>
      <c r="O5" s="2928"/>
      <c r="P5" s="2928"/>
      <c r="Q5" s="2928"/>
      <c r="R5" s="2928"/>
      <c r="S5" s="2928"/>
      <c r="T5" s="2928"/>
      <c r="U5" s="526"/>
    </row>
    <row r="6" spans="1:21">
      <c r="U6" s="46"/>
    </row>
    <row r="7" spans="1:21" ht="20.25" customHeight="1">
      <c r="B7" s="527" t="s">
        <v>1623</v>
      </c>
      <c r="U7" s="46"/>
    </row>
    <row r="8" spans="1:21" ht="18.75" customHeight="1">
      <c r="B8" s="56" t="s">
        <v>1624</v>
      </c>
      <c r="C8" s="49"/>
      <c r="D8" s="49"/>
      <c r="E8" s="49"/>
      <c r="F8" s="49"/>
      <c r="G8" s="49"/>
      <c r="H8" s="49"/>
      <c r="I8" s="49"/>
      <c r="J8" s="49"/>
      <c r="K8" s="49"/>
      <c r="L8" s="49"/>
      <c r="M8" s="53"/>
      <c r="N8" s="56"/>
      <c r="O8" s="49" t="s">
        <v>1625</v>
      </c>
      <c r="P8" s="49"/>
      <c r="Q8" s="49"/>
      <c r="R8" s="49"/>
      <c r="S8" s="49"/>
      <c r="T8" s="53"/>
    </row>
    <row r="9" spans="1:21" ht="18.75" customHeight="1">
      <c r="B9" s="4"/>
      <c r="C9" s="46"/>
      <c r="D9" s="46"/>
      <c r="E9" s="46"/>
      <c r="F9" s="46"/>
      <c r="G9" s="46"/>
      <c r="H9" s="46"/>
      <c r="I9" s="46"/>
      <c r="J9" s="46"/>
      <c r="K9" s="46"/>
      <c r="L9" s="46"/>
      <c r="M9" s="54"/>
      <c r="N9" s="4"/>
      <c r="O9" s="46" t="s">
        <v>1626</v>
      </c>
      <c r="P9" s="46"/>
      <c r="Q9" s="46"/>
      <c r="R9" s="46"/>
      <c r="S9" s="46"/>
      <c r="T9" s="54"/>
    </row>
    <row r="10" spans="1:21" ht="18.75" customHeight="1">
      <c r="B10" s="57"/>
      <c r="C10" s="47"/>
      <c r="D10" s="47"/>
      <c r="E10" s="47"/>
      <c r="F10" s="47"/>
      <c r="G10" s="47"/>
      <c r="H10" s="47"/>
      <c r="I10" s="47"/>
      <c r="J10" s="47"/>
      <c r="K10" s="47"/>
      <c r="L10" s="47"/>
      <c r="M10" s="55"/>
      <c r="N10" s="57"/>
      <c r="O10" s="47" t="s">
        <v>1627</v>
      </c>
      <c r="P10" s="47"/>
      <c r="Q10" s="47"/>
      <c r="R10" s="47"/>
      <c r="S10" s="47"/>
      <c r="T10" s="55"/>
    </row>
    <row r="11" spans="1:21" ht="18.75" customHeight="1">
      <c r="B11" s="2401" t="s">
        <v>1628</v>
      </c>
      <c r="C11" s="2402"/>
      <c r="D11" s="2402"/>
      <c r="E11" s="2402"/>
      <c r="F11" s="2402"/>
      <c r="G11" s="2402"/>
      <c r="H11" s="2402"/>
      <c r="I11" s="2402"/>
      <c r="J11" s="2402"/>
      <c r="K11" s="2402"/>
      <c r="L11" s="2402"/>
      <c r="M11" s="2403"/>
      <c r="N11" s="56"/>
      <c r="O11" s="49" t="s">
        <v>1629</v>
      </c>
      <c r="P11" s="49"/>
      <c r="Q11" s="49"/>
      <c r="R11" s="49"/>
      <c r="S11" s="49"/>
      <c r="T11" s="53"/>
    </row>
    <row r="12" spans="1:21" ht="18.75" customHeight="1">
      <c r="B12" s="2404"/>
      <c r="C12" s="2405"/>
      <c r="D12" s="2405"/>
      <c r="E12" s="2405"/>
      <c r="F12" s="2405"/>
      <c r="G12" s="2405"/>
      <c r="H12" s="2405"/>
      <c r="I12" s="2405"/>
      <c r="J12" s="2405"/>
      <c r="K12" s="2405"/>
      <c r="L12" s="2405"/>
      <c r="M12" s="2406"/>
      <c r="N12" s="4"/>
      <c r="O12" s="46" t="s">
        <v>1630</v>
      </c>
      <c r="P12" s="46"/>
      <c r="Q12" s="46"/>
      <c r="R12" s="46"/>
      <c r="S12" s="46"/>
      <c r="T12" s="54"/>
    </row>
    <row r="13" spans="1:21" ht="18.75" customHeight="1">
      <c r="B13" s="2404"/>
      <c r="C13" s="2405"/>
      <c r="D13" s="2405"/>
      <c r="E13" s="2405"/>
      <c r="F13" s="2405"/>
      <c r="G13" s="2405"/>
      <c r="H13" s="2405"/>
      <c r="I13" s="2405"/>
      <c r="J13" s="2405"/>
      <c r="K13" s="2405"/>
      <c r="L13" s="2405"/>
      <c r="M13" s="2406"/>
      <c r="N13" s="4"/>
      <c r="O13" s="46" t="s">
        <v>1626</v>
      </c>
      <c r="P13" s="46"/>
      <c r="Q13" s="46"/>
      <c r="R13" s="46"/>
      <c r="S13" s="46"/>
      <c r="T13" s="54"/>
    </row>
    <row r="14" spans="1:21" ht="18.75" customHeight="1">
      <c r="B14" s="2407"/>
      <c r="C14" s="2408"/>
      <c r="D14" s="2408"/>
      <c r="E14" s="2408"/>
      <c r="F14" s="2408"/>
      <c r="G14" s="2408"/>
      <c r="H14" s="2408"/>
      <c r="I14" s="2408"/>
      <c r="J14" s="2408"/>
      <c r="K14" s="2408"/>
      <c r="L14" s="2408"/>
      <c r="M14" s="2409"/>
      <c r="N14" s="57"/>
      <c r="O14" s="47" t="s">
        <v>1627</v>
      </c>
      <c r="P14" s="47"/>
      <c r="Q14" s="47"/>
      <c r="R14" s="47"/>
      <c r="S14" s="47"/>
      <c r="T14" s="55"/>
    </row>
    <row r="15" spans="1:21" ht="18.75" customHeight="1">
      <c r="B15" s="2929" t="s">
        <v>1631</v>
      </c>
      <c r="C15" s="2402"/>
      <c r="D15" s="2402"/>
      <c r="E15" s="2402"/>
      <c r="F15" s="2402"/>
      <c r="G15" s="2402"/>
      <c r="H15" s="2402"/>
      <c r="I15" s="2402"/>
      <c r="J15" s="2402"/>
      <c r="K15" s="2402"/>
      <c r="L15" s="2402"/>
      <c r="M15" s="2403"/>
      <c r="N15" s="56"/>
      <c r="O15" s="49" t="s">
        <v>1625</v>
      </c>
      <c r="P15" s="49"/>
      <c r="Q15" s="49"/>
      <c r="R15" s="49"/>
      <c r="S15" s="49"/>
      <c r="T15" s="53"/>
    </row>
    <row r="16" spans="1:21" ht="18.75" customHeight="1">
      <c r="B16" s="2404"/>
      <c r="C16" s="2405"/>
      <c r="D16" s="2405"/>
      <c r="E16" s="2405"/>
      <c r="F16" s="2405"/>
      <c r="G16" s="2405"/>
      <c r="H16" s="2405"/>
      <c r="I16" s="2405"/>
      <c r="J16" s="2405"/>
      <c r="K16" s="2405"/>
      <c r="L16" s="2405"/>
      <c r="M16" s="2406"/>
      <c r="N16" s="4"/>
      <c r="O16" s="46" t="s">
        <v>1626</v>
      </c>
      <c r="P16" s="46"/>
      <c r="Q16" s="46"/>
      <c r="R16" s="46"/>
      <c r="S16" s="46"/>
      <c r="T16" s="54"/>
    </row>
    <row r="17" spans="2:20" ht="18.75" customHeight="1">
      <c r="B17" s="2407"/>
      <c r="C17" s="2408"/>
      <c r="D17" s="2408"/>
      <c r="E17" s="2408"/>
      <c r="F17" s="2408"/>
      <c r="G17" s="2408"/>
      <c r="H17" s="2408"/>
      <c r="I17" s="2408"/>
      <c r="J17" s="2408"/>
      <c r="K17" s="2408"/>
      <c r="L17" s="2408"/>
      <c r="M17" s="2409"/>
      <c r="N17" s="57"/>
      <c r="O17" s="47" t="s">
        <v>1627</v>
      </c>
      <c r="P17" s="47"/>
      <c r="Q17" s="47"/>
      <c r="R17" s="47"/>
      <c r="S17" s="47"/>
      <c r="T17" s="55"/>
    </row>
    <row r="18" spans="2:20" ht="18.75" customHeight="1">
      <c r="B18" s="2929" t="s">
        <v>1632</v>
      </c>
      <c r="C18" s="2402"/>
      <c r="D18" s="2402"/>
      <c r="E18" s="2402"/>
      <c r="F18" s="2402"/>
      <c r="G18" s="2402"/>
      <c r="H18" s="2402"/>
      <c r="I18" s="2402"/>
      <c r="J18" s="2402"/>
      <c r="K18" s="2402"/>
      <c r="L18" s="2402"/>
      <c r="M18" s="2403"/>
      <c r="N18" s="56"/>
      <c r="O18" s="49" t="s">
        <v>1625</v>
      </c>
      <c r="P18" s="49"/>
      <c r="Q18" s="49"/>
      <c r="R18" s="49"/>
      <c r="S18" s="49"/>
      <c r="T18" s="53"/>
    </row>
    <row r="19" spans="2:20" ht="18.75" customHeight="1">
      <c r="B19" s="2404"/>
      <c r="C19" s="2405"/>
      <c r="D19" s="2405"/>
      <c r="E19" s="2405"/>
      <c r="F19" s="2405"/>
      <c r="G19" s="2405"/>
      <c r="H19" s="2405"/>
      <c r="I19" s="2405"/>
      <c r="J19" s="2405"/>
      <c r="K19" s="2405"/>
      <c r="L19" s="2405"/>
      <c r="M19" s="2406"/>
      <c r="N19" s="4"/>
      <c r="O19" s="46" t="s">
        <v>1626</v>
      </c>
      <c r="P19" s="46"/>
      <c r="Q19" s="46"/>
      <c r="R19" s="46"/>
      <c r="S19" s="46"/>
      <c r="T19" s="54"/>
    </row>
    <row r="20" spans="2:20" ht="18.75" customHeight="1">
      <c r="B20" s="2407"/>
      <c r="C20" s="2408"/>
      <c r="D20" s="2408"/>
      <c r="E20" s="2408"/>
      <c r="F20" s="2408"/>
      <c r="G20" s="2408"/>
      <c r="H20" s="2408"/>
      <c r="I20" s="2408"/>
      <c r="J20" s="2408"/>
      <c r="K20" s="2408"/>
      <c r="L20" s="2408"/>
      <c r="M20" s="2409"/>
      <c r="N20" s="57"/>
      <c r="O20" s="47" t="s">
        <v>1627</v>
      </c>
      <c r="P20" s="47"/>
      <c r="Q20" s="47"/>
      <c r="R20" s="47"/>
      <c r="S20" s="47"/>
      <c r="T20" s="55"/>
    </row>
    <row r="21" spans="2:20" ht="18.75" customHeight="1">
      <c r="B21" s="56" t="s">
        <v>1633</v>
      </c>
      <c r="C21" s="49"/>
      <c r="D21" s="49"/>
      <c r="E21" s="49"/>
      <c r="F21" s="49"/>
      <c r="G21" s="49"/>
      <c r="H21" s="49"/>
      <c r="I21" s="49"/>
      <c r="J21" s="49"/>
      <c r="K21" s="49"/>
      <c r="L21" s="49"/>
      <c r="M21" s="53"/>
      <c r="N21" s="56"/>
      <c r="O21" s="49" t="s">
        <v>1625</v>
      </c>
      <c r="P21" s="49"/>
      <c r="Q21" s="49"/>
      <c r="R21" s="49"/>
      <c r="S21" s="49"/>
      <c r="T21" s="53"/>
    </row>
    <row r="22" spans="2:20" ht="18.75" customHeight="1">
      <c r="B22" s="4"/>
      <c r="C22" s="46"/>
      <c r="D22" s="46"/>
      <c r="E22" s="46"/>
      <c r="F22" s="46"/>
      <c r="G22" s="46"/>
      <c r="H22" s="46"/>
      <c r="I22" s="46"/>
      <c r="J22" s="46"/>
      <c r="K22" s="46"/>
      <c r="L22" s="46"/>
      <c r="M22" s="54"/>
      <c r="N22" s="4"/>
      <c r="O22" s="46" t="s">
        <v>1626</v>
      </c>
      <c r="P22" s="46"/>
      <c r="Q22" s="46"/>
      <c r="R22" s="46"/>
      <c r="S22" s="46"/>
      <c r="T22" s="54"/>
    </row>
    <row r="23" spans="2:20" ht="18.75" customHeight="1">
      <c r="B23" s="57"/>
      <c r="C23" s="47"/>
      <c r="D23" s="47"/>
      <c r="E23" s="47"/>
      <c r="F23" s="47"/>
      <c r="G23" s="47"/>
      <c r="H23" s="47"/>
      <c r="I23" s="47"/>
      <c r="J23" s="47"/>
      <c r="K23" s="47"/>
      <c r="L23" s="47"/>
      <c r="M23" s="55"/>
      <c r="N23" s="57"/>
      <c r="O23" s="47" t="s">
        <v>1627</v>
      </c>
      <c r="P23" s="47"/>
      <c r="Q23" s="47"/>
      <c r="R23" s="47"/>
      <c r="S23" s="47"/>
      <c r="T23" s="55"/>
    </row>
    <row r="24" spans="2:20" ht="18.75" customHeight="1">
      <c r="B24" s="2929" t="s">
        <v>1634</v>
      </c>
      <c r="C24" s="2402"/>
      <c r="D24" s="2402"/>
      <c r="E24" s="2402"/>
      <c r="F24" s="2402"/>
      <c r="G24" s="2402"/>
      <c r="H24" s="2402"/>
      <c r="I24" s="2403"/>
      <c r="J24" s="2309" t="s">
        <v>1635</v>
      </c>
      <c r="K24" s="2930"/>
      <c r="L24" s="2930"/>
      <c r="M24" s="2931"/>
      <c r="N24" s="56"/>
      <c r="O24" s="49" t="s">
        <v>1636</v>
      </c>
      <c r="P24" s="49"/>
      <c r="Q24" s="49"/>
      <c r="R24" s="49"/>
      <c r="S24" s="49"/>
      <c r="T24" s="53"/>
    </row>
    <row r="25" spans="2:20" ht="18.75" customHeight="1">
      <c r="B25" s="2404"/>
      <c r="C25" s="2405"/>
      <c r="D25" s="2405"/>
      <c r="E25" s="2405"/>
      <c r="F25" s="2405"/>
      <c r="G25" s="2405"/>
      <c r="H25" s="2405"/>
      <c r="I25" s="2406"/>
      <c r="J25" s="2354"/>
      <c r="K25" s="2355"/>
      <c r="L25" s="2355"/>
      <c r="M25" s="2356"/>
      <c r="N25" s="528" t="s">
        <v>605</v>
      </c>
      <c r="O25" s="46"/>
      <c r="P25" s="117" t="s">
        <v>842</v>
      </c>
      <c r="Q25" s="46"/>
      <c r="R25" s="278" t="s">
        <v>1637</v>
      </c>
      <c r="S25" s="54" t="s">
        <v>1638</v>
      </c>
      <c r="T25" s="54"/>
    </row>
    <row r="26" spans="2:20" ht="18.75" customHeight="1">
      <c r="B26" s="2404"/>
      <c r="C26" s="2405"/>
      <c r="D26" s="2405"/>
      <c r="E26" s="2405"/>
      <c r="F26" s="2405"/>
      <c r="G26" s="2405"/>
      <c r="H26" s="2405"/>
      <c r="I26" s="2406"/>
      <c r="J26" s="2310"/>
      <c r="K26" s="2357"/>
      <c r="L26" s="2357"/>
      <c r="M26" s="2358"/>
      <c r="N26" s="57"/>
      <c r="O26" s="47" t="s">
        <v>1639</v>
      </c>
      <c r="P26" s="47"/>
      <c r="Q26" s="47"/>
      <c r="R26" s="47"/>
      <c r="S26" s="47"/>
      <c r="T26" s="55"/>
    </row>
    <row r="27" spans="2:20" ht="18.75" customHeight="1">
      <c r="B27" s="2404"/>
      <c r="C27" s="2405"/>
      <c r="D27" s="2405"/>
      <c r="E27" s="2405"/>
      <c r="F27" s="2405"/>
      <c r="G27" s="2405"/>
      <c r="H27" s="2405"/>
      <c r="I27" s="2406"/>
      <c r="J27" s="2309" t="s">
        <v>1640</v>
      </c>
      <c r="K27" s="2930"/>
      <c r="L27" s="2930"/>
      <c r="M27" s="2931"/>
      <c r="N27" s="56"/>
      <c r="O27" s="49" t="s">
        <v>1636</v>
      </c>
      <c r="P27" s="49"/>
      <c r="Q27" s="49"/>
      <c r="R27" s="49"/>
      <c r="S27" s="49"/>
      <c r="T27" s="53"/>
    </row>
    <row r="28" spans="2:20" ht="18.75" customHeight="1">
      <c r="B28" s="2404"/>
      <c r="C28" s="2405"/>
      <c r="D28" s="2405"/>
      <c r="E28" s="2405"/>
      <c r="F28" s="2405"/>
      <c r="G28" s="2405"/>
      <c r="H28" s="2405"/>
      <c r="I28" s="2406"/>
      <c r="J28" s="2354"/>
      <c r="K28" s="2355"/>
      <c r="L28" s="2355"/>
      <c r="M28" s="2356"/>
      <c r="N28" s="528" t="s">
        <v>605</v>
      </c>
      <c r="O28" s="46"/>
      <c r="P28" s="117" t="s">
        <v>842</v>
      </c>
      <c r="Q28" s="46"/>
      <c r="R28" s="278" t="s">
        <v>1637</v>
      </c>
      <c r="S28" s="54" t="s">
        <v>1638</v>
      </c>
      <c r="T28" s="54"/>
    </row>
    <row r="29" spans="2:20" ht="18.75" customHeight="1">
      <c r="B29" s="2407"/>
      <c r="C29" s="2408"/>
      <c r="D29" s="2408"/>
      <c r="E29" s="2408"/>
      <c r="F29" s="2408"/>
      <c r="G29" s="2408"/>
      <c r="H29" s="2408"/>
      <c r="I29" s="2409"/>
      <c r="J29" s="2310"/>
      <c r="K29" s="2357"/>
      <c r="L29" s="2357"/>
      <c r="M29" s="2358"/>
      <c r="N29" s="57"/>
      <c r="O29" s="47" t="s">
        <v>1639</v>
      </c>
      <c r="P29" s="47"/>
      <c r="Q29" s="47"/>
      <c r="R29" s="47"/>
      <c r="S29" s="47"/>
      <c r="T29" s="55"/>
    </row>
    <row r="30" spans="2:20" ht="18.75" customHeight="1">
      <c r="B30" s="56" t="s">
        <v>1641</v>
      </c>
      <c r="C30" s="49"/>
      <c r="D30" s="49"/>
      <c r="E30" s="49"/>
      <c r="F30" s="49"/>
      <c r="G30" s="49"/>
      <c r="H30" s="49"/>
      <c r="I30" s="49"/>
      <c r="J30" s="49"/>
      <c r="K30" s="49"/>
      <c r="L30" s="49"/>
      <c r="M30" s="49"/>
      <c r="N30" s="49"/>
      <c r="O30" s="49"/>
      <c r="P30" s="49"/>
      <c r="Q30" s="49"/>
      <c r="R30" s="49"/>
      <c r="S30" s="49"/>
      <c r="T30" s="53"/>
    </row>
    <row r="31" spans="2:20" ht="18.75" customHeight="1">
      <c r="B31" s="4"/>
      <c r="C31" s="46" t="s">
        <v>1642</v>
      </c>
      <c r="D31" s="46"/>
      <c r="E31" s="46"/>
      <c r="F31" s="46"/>
      <c r="G31" s="46"/>
      <c r="H31" s="46"/>
      <c r="I31" s="46"/>
      <c r="J31" s="46"/>
      <c r="K31" s="46"/>
      <c r="L31" s="46"/>
      <c r="M31" s="46"/>
      <c r="N31" s="46"/>
      <c r="O31" s="46"/>
      <c r="P31" s="46"/>
      <c r="Q31" s="46"/>
      <c r="R31" s="46"/>
      <c r="S31" s="46"/>
      <c r="T31" s="54"/>
    </row>
    <row r="32" spans="2:20" ht="18.75" customHeight="1">
      <c r="B32" s="4"/>
      <c r="C32" s="46" t="s">
        <v>1643</v>
      </c>
      <c r="D32" s="46"/>
      <c r="E32" s="46"/>
      <c r="F32" s="46"/>
      <c r="G32" s="46"/>
      <c r="H32" s="46"/>
      <c r="I32" s="46"/>
      <c r="J32" s="46"/>
      <c r="K32" s="46"/>
      <c r="L32" s="46"/>
      <c r="M32" s="46"/>
      <c r="N32" s="46"/>
      <c r="O32" s="46"/>
      <c r="P32" s="46"/>
      <c r="Q32" s="46"/>
      <c r="R32" s="46"/>
      <c r="S32" s="46"/>
      <c r="T32" s="54"/>
    </row>
    <row r="33" spans="2:21" ht="18.75" customHeight="1">
      <c r="B33" s="4"/>
      <c r="C33" s="46" t="s">
        <v>1644</v>
      </c>
      <c r="D33" s="46"/>
      <c r="E33" s="46"/>
      <c r="F33" s="46"/>
      <c r="G33" s="46"/>
      <c r="H33" s="46"/>
      <c r="I33" s="46"/>
      <c r="J33" s="46"/>
      <c r="K33" s="46"/>
      <c r="L33" s="46"/>
      <c r="M33" s="46"/>
      <c r="N33" s="46"/>
      <c r="O33" s="46"/>
      <c r="P33" s="46"/>
      <c r="Q33" s="46"/>
      <c r="R33" s="46"/>
      <c r="S33" s="46"/>
      <c r="T33" s="54"/>
    </row>
    <row r="34" spans="2:21" ht="18.75" customHeight="1">
      <c r="B34" s="57"/>
      <c r="C34" s="47" t="s">
        <v>1645</v>
      </c>
      <c r="D34" s="47"/>
      <c r="E34" s="47"/>
      <c r="F34" s="47"/>
      <c r="G34" s="2408"/>
      <c r="H34" s="2408"/>
      <c r="I34" s="2408"/>
      <c r="J34" s="2408"/>
      <c r="K34" s="2408"/>
      <c r="L34" s="2408"/>
      <c r="M34" s="2408"/>
      <c r="N34" s="2408"/>
      <c r="O34" s="2408"/>
      <c r="P34" s="2408"/>
      <c r="Q34" s="2408"/>
      <c r="R34" s="241"/>
      <c r="S34" s="241"/>
      <c r="T34" s="529" t="s">
        <v>944</v>
      </c>
    </row>
    <row r="38" spans="2:21">
      <c r="B38" s="1" t="s">
        <v>2822</v>
      </c>
      <c r="T38" s="122"/>
      <c r="U38" s="525"/>
    </row>
    <row r="39" spans="2:21" ht="37.5" customHeight="1">
      <c r="J39" s="2925" t="s">
        <v>1</v>
      </c>
      <c r="K39" s="2925"/>
      <c r="L39" s="2925"/>
      <c r="M39" s="2925"/>
      <c r="N39" s="2932">
        <f>N4</f>
        <v>0</v>
      </c>
      <c r="O39" s="2932"/>
      <c r="P39" s="2932"/>
      <c r="Q39" s="2932"/>
      <c r="R39" s="2932"/>
      <c r="S39" s="2932"/>
      <c r="T39" s="2932"/>
      <c r="U39" s="245"/>
    </row>
    <row r="40" spans="2:21" ht="21.75" customHeight="1">
      <c r="J40" s="2927" t="s">
        <v>0</v>
      </c>
      <c r="K40" s="2927"/>
      <c r="L40" s="2927"/>
      <c r="M40" s="2927"/>
      <c r="N40" s="2932">
        <f>N5</f>
        <v>0</v>
      </c>
      <c r="O40" s="2932"/>
      <c r="P40" s="2932"/>
      <c r="Q40" s="2932"/>
      <c r="R40" s="2932"/>
      <c r="S40" s="2932"/>
      <c r="T40" s="2932"/>
      <c r="U40" s="526"/>
    </row>
    <row r="42" spans="2:21" ht="18.75" customHeight="1">
      <c r="B42" s="44" t="s">
        <v>1646</v>
      </c>
    </row>
    <row r="43" spans="2:21" ht="21" customHeight="1">
      <c r="B43" s="2416" t="s">
        <v>1647</v>
      </c>
      <c r="C43" s="2416"/>
      <c r="D43" s="2416"/>
      <c r="E43" s="2416"/>
      <c r="F43" s="2416"/>
      <c r="G43" s="2416" t="s">
        <v>1648</v>
      </c>
      <c r="H43" s="2416"/>
      <c r="I43" s="2416"/>
      <c r="J43" s="2416"/>
      <c r="K43" s="2416" t="s">
        <v>1649</v>
      </c>
      <c r="L43" s="2416"/>
      <c r="M43" s="2416"/>
      <c r="N43" s="2416"/>
      <c r="O43" s="2416" t="s">
        <v>1650</v>
      </c>
      <c r="P43" s="2416"/>
      <c r="Q43" s="2416"/>
      <c r="R43" s="2416"/>
      <c r="S43" s="2416"/>
      <c r="T43" s="2416"/>
    </row>
    <row r="44" spans="2:21" ht="18.75" customHeight="1">
      <c r="B44" s="56"/>
      <c r="C44" s="49" t="s">
        <v>1651</v>
      </c>
      <c r="D44" s="49"/>
      <c r="E44" s="49"/>
      <c r="F44" s="53"/>
      <c r="G44" s="56"/>
      <c r="H44" s="49" t="s">
        <v>1652</v>
      </c>
      <c r="I44" s="49"/>
      <c r="J44" s="53"/>
      <c r="K44" s="56"/>
      <c r="L44" s="49" t="s">
        <v>1653</v>
      </c>
      <c r="M44" s="49"/>
      <c r="N44" s="53"/>
      <c r="O44" s="56"/>
      <c r="P44" s="49" t="s">
        <v>1654</v>
      </c>
      <c r="Q44" s="49"/>
      <c r="R44" s="49"/>
      <c r="S44" s="49"/>
      <c r="T44" s="53"/>
    </row>
    <row r="45" spans="2:21" ht="18.75" customHeight="1">
      <c r="B45" s="4"/>
      <c r="C45" s="46"/>
      <c r="D45" s="46"/>
      <c r="E45" s="46"/>
      <c r="F45" s="54"/>
      <c r="G45" s="4"/>
      <c r="H45" s="46" t="s">
        <v>1655</v>
      </c>
      <c r="I45" s="46"/>
      <c r="J45" s="54"/>
      <c r="K45" s="4"/>
      <c r="L45" s="46" t="s">
        <v>1656</v>
      </c>
      <c r="M45" s="46"/>
      <c r="N45" s="54"/>
      <c r="O45" s="4"/>
      <c r="P45" s="46" t="s">
        <v>1657</v>
      </c>
      <c r="Q45" s="46"/>
      <c r="R45" s="46"/>
      <c r="S45" s="46"/>
      <c r="T45" s="54"/>
    </row>
    <row r="46" spans="2:21" ht="18.75" customHeight="1">
      <c r="B46" s="4"/>
      <c r="C46" s="46"/>
      <c r="D46" s="46"/>
      <c r="E46" s="46"/>
      <c r="F46" s="54"/>
      <c r="G46" s="4"/>
      <c r="H46" s="46" t="s">
        <v>1658</v>
      </c>
      <c r="I46" s="46"/>
      <c r="J46" s="54"/>
      <c r="K46" s="4"/>
      <c r="L46" s="46" t="s">
        <v>1659</v>
      </c>
      <c r="M46" s="46"/>
      <c r="N46" s="54"/>
      <c r="O46" s="4"/>
      <c r="P46" s="46" t="s">
        <v>1660</v>
      </c>
      <c r="Q46" s="46"/>
      <c r="R46" s="46"/>
      <c r="S46" s="46" t="s">
        <v>1661</v>
      </c>
      <c r="T46" s="54"/>
    </row>
    <row r="47" spans="2:21" ht="18.75" customHeight="1">
      <c r="B47" s="57"/>
      <c r="C47" s="47"/>
      <c r="D47" s="47"/>
      <c r="E47" s="47"/>
      <c r="F47" s="55"/>
      <c r="G47" s="57"/>
      <c r="H47" s="47" t="s">
        <v>1662</v>
      </c>
      <c r="I47" s="47"/>
      <c r="J47" s="530" t="s">
        <v>944</v>
      </c>
      <c r="K47" s="57"/>
      <c r="L47" s="47"/>
      <c r="M47" s="47"/>
      <c r="N47" s="55"/>
      <c r="O47" s="57"/>
      <c r="P47" s="47" t="s">
        <v>1662</v>
      </c>
      <c r="Q47" s="47"/>
      <c r="R47" s="2357"/>
      <c r="S47" s="2357"/>
      <c r="T47" s="530" t="s">
        <v>944</v>
      </c>
    </row>
    <row r="48" spans="2:21" ht="18.75" customHeight="1">
      <c r="B48" s="56"/>
      <c r="C48" s="49" t="s">
        <v>1663</v>
      </c>
      <c r="D48" s="49"/>
      <c r="E48" s="49"/>
      <c r="F48" s="53"/>
      <c r="G48" s="56"/>
      <c r="H48" s="49" t="s">
        <v>1652</v>
      </c>
      <c r="I48" s="49"/>
      <c r="J48" s="53"/>
      <c r="K48" s="56"/>
      <c r="L48" s="49" t="s">
        <v>1653</v>
      </c>
      <c r="M48" s="49"/>
      <c r="N48" s="53"/>
      <c r="O48" s="56"/>
      <c r="P48" s="49" t="s">
        <v>1654</v>
      </c>
      <c r="Q48" s="49"/>
      <c r="R48" s="49"/>
      <c r="S48" s="49"/>
      <c r="T48" s="53"/>
    </row>
    <row r="49" spans="2:20" ht="18.75" customHeight="1">
      <c r="B49" s="4"/>
      <c r="C49" s="46" t="s">
        <v>1664</v>
      </c>
      <c r="D49" s="46"/>
      <c r="E49" s="46"/>
      <c r="F49" s="54"/>
      <c r="G49" s="4"/>
      <c r="H49" s="46" t="s">
        <v>1655</v>
      </c>
      <c r="I49" s="46"/>
      <c r="J49" s="54"/>
      <c r="K49" s="4"/>
      <c r="L49" s="46" t="s">
        <v>1656</v>
      </c>
      <c r="M49" s="46"/>
      <c r="N49" s="54"/>
      <c r="O49" s="4"/>
      <c r="P49" s="46" t="s">
        <v>1657</v>
      </c>
      <c r="Q49" s="46"/>
      <c r="R49" s="46"/>
      <c r="S49" s="46"/>
      <c r="T49" s="54"/>
    </row>
    <row r="50" spans="2:20" ht="18.75" customHeight="1">
      <c r="B50" s="4"/>
      <c r="C50" s="46"/>
      <c r="D50" s="46"/>
      <c r="E50" s="46"/>
      <c r="F50" s="54"/>
      <c r="G50" s="4"/>
      <c r="H50" s="46" t="s">
        <v>1658</v>
      </c>
      <c r="I50" s="46"/>
      <c r="J50" s="54"/>
      <c r="K50" s="4"/>
      <c r="L50" s="46" t="s">
        <v>1659</v>
      </c>
      <c r="M50" s="46"/>
      <c r="N50" s="54"/>
      <c r="O50" s="4"/>
      <c r="P50" s="46" t="s">
        <v>1660</v>
      </c>
      <c r="Q50" s="46"/>
      <c r="R50" s="46"/>
      <c r="S50" s="46" t="s">
        <v>1661</v>
      </c>
      <c r="T50" s="54"/>
    </row>
    <row r="51" spans="2:20" ht="18.75" customHeight="1">
      <c r="B51" s="57"/>
      <c r="C51" s="47"/>
      <c r="D51" s="47"/>
      <c r="E51" s="47"/>
      <c r="F51" s="55"/>
      <c r="G51" s="57"/>
      <c r="H51" s="47" t="s">
        <v>1662</v>
      </c>
      <c r="I51" s="47"/>
      <c r="J51" s="530" t="s">
        <v>944</v>
      </c>
      <c r="K51" s="57"/>
      <c r="L51" s="47"/>
      <c r="M51" s="47"/>
      <c r="N51" s="55"/>
      <c r="O51" s="57"/>
      <c r="P51" s="47" t="s">
        <v>1662</v>
      </c>
      <c r="Q51" s="47"/>
      <c r="R51" s="2357"/>
      <c r="S51" s="2357"/>
      <c r="T51" s="530" t="s">
        <v>944</v>
      </c>
    </row>
    <row r="52" spans="2:20" ht="18.75" customHeight="1">
      <c r="B52" s="56"/>
      <c r="C52" s="49" t="s">
        <v>1665</v>
      </c>
      <c r="D52" s="49"/>
      <c r="E52" s="49"/>
      <c r="F52" s="53"/>
      <c r="H52" s="1" t="s">
        <v>1652</v>
      </c>
      <c r="K52" s="56"/>
      <c r="L52" s="49" t="s">
        <v>1653</v>
      </c>
      <c r="M52" s="49"/>
      <c r="N52" s="53"/>
      <c r="O52" s="56"/>
      <c r="P52" s="49" t="s">
        <v>1654</v>
      </c>
      <c r="Q52" s="49"/>
      <c r="R52" s="49"/>
      <c r="S52" s="49"/>
      <c r="T52" s="53"/>
    </row>
    <row r="53" spans="2:20" ht="18.75" customHeight="1">
      <c r="B53" s="4"/>
      <c r="C53" s="46" t="s">
        <v>1664</v>
      </c>
      <c r="D53" s="46"/>
      <c r="E53" s="46"/>
      <c r="F53" s="54"/>
      <c r="H53" s="1" t="s">
        <v>1655</v>
      </c>
      <c r="K53" s="4"/>
      <c r="L53" s="46" t="s">
        <v>1656</v>
      </c>
      <c r="M53" s="46"/>
      <c r="N53" s="54"/>
      <c r="O53" s="4"/>
      <c r="P53" s="46" t="s">
        <v>1657</v>
      </c>
      <c r="Q53" s="46"/>
      <c r="R53" s="46"/>
      <c r="S53" s="46"/>
      <c r="T53" s="54"/>
    </row>
    <row r="54" spans="2:20" ht="18.75" customHeight="1">
      <c r="B54" s="4"/>
      <c r="C54" s="46"/>
      <c r="D54" s="46"/>
      <c r="E54" s="46"/>
      <c r="F54" s="54"/>
      <c r="H54" s="1" t="s">
        <v>1658</v>
      </c>
      <c r="K54" s="4"/>
      <c r="L54" s="46" t="s">
        <v>1659</v>
      </c>
      <c r="M54" s="46"/>
      <c r="N54" s="54"/>
      <c r="O54" s="4"/>
      <c r="P54" s="46" t="s">
        <v>1660</v>
      </c>
      <c r="Q54" s="46"/>
      <c r="R54" s="46"/>
      <c r="S54" s="46" t="s">
        <v>1661</v>
      </c>
      <c r="T54" s="54"/>
    </row>
    <row r="55" spans="2:20" ht="18.75" customHeight="1">
      <c r="B55" s="57"/>
      <c r="C55" s="47"/>
      <c r="D55" s="47"/>
      <c r="E55" s="47"/>
      <c r="F55" s="55"/>
      <c r="H55" s="1" t="s">
        <v>1662</v>
      </c>
      <c r="J55" s="531" t="s">
        <v>944</v>
      </c>
      <c r="K55" s="57"/>
      <c r="L55" s="47"/>
      <c r="M55" s="47"/>
      <c r="N55" s="55"/>
      <c r="O55" s="57"/>
      <c r="P55" s="47" t="s">
        <v>1662</v>
      </c>
      <c r="Q55" s="47"/>
      <c r="R55" s="2357"/>
      <c r="S55" s="2357"/>
      <c r="T55" s="530" t="s">
        <v>944</v>
      </c>
    </row>
    <row r="56" spans="2:20" ht="18.75" customHeight="1">
      <c r="B56" s="56"/>
      <c r="C56" s="49" t="s">
        <v>1666</v>
      </c>
      <c r="D56" s="49"/>
      <c r="E56" s="49"/>
      <c r="F56" s="53"/>
      <c r="G56" s="56"/>
      <c r="H56" s="49" t="s">
        <v>1652</v>
      </c>
      <c r="I56" s="49"/>
      <c r="J56" s="53"/>
      <c r="K56" s="56"/>
      <c r="L56" s="49" t="s">
        <v>1653</v>
      </c>
      <c r="M56" s="49"/>
      <c r="N56" s="53"/>
      <c r="O56" s="56"/>
      <c r="P56" s="49" t="s">
        <v>1654</v>
      </c>
      <c r="Q56" s="49"/>
      <c r="R56" s="49"/>
      <c r="S56" s="49"/>
      <c r="T56" s="53"/>
    </row>
    <row r="57" spans="2:20" ht="18.75" customHeight="1">
      <c r="B57" s="4"/>
      <c r="C57" s="46"/>
      <c r="D57" s="46"/>
      <c r="E57" s="46"/>
      <c r="F57" s="54"/>
      <c r="G57" s="4"/>
      <c r="H57" s="46" t="s">
        <v>1655</v>
      </c>
      <c r="I57" s="46"/>
      <c r="J57" s="54"/>
      <c r="K57" s="4"/>
      <c r="L57" s="46" t="s">
        <v>1656</v>
      </c>
      <c r="M57" s="46"/>
      <c r="N57" s="54"/>
      <c r="O57" s="4"/>
      <c r="P57" s="46" t="s">
        <v>1657</v>
      </c>
      <c r="Q57" s="46"/>
      <c r="R57" s="46"/>
      <c r="S57" s="46"/>
      <c r="T57" s="54"/>
    </row>
    <row r="58" spans="2:20" ht="18.75" customHeight="1">
      <c r="B58" s="4"/>
      <c r="C58" s="46"/>
      <c r="D58" s="46"/>
      <c r="E58" s="46"/>
      <c r="F58" s="54"/>
      <c r="G58" s="4"/>
      <c r="H58" s="46" t="s">
        <v>1658</v>
      </c>
      <c r="I58" s="46"/>
      <c r="J58" s="54"/>
      <c r="K58" s="4"/>
      <c r="L58" s="46" t="s">
        <v>1659</v>
      </c>
      <c r="M58" s="46"/>
      <c r="N58" s="54"/>
      <c r="O58" s="4"/>
      <c r="P58" s="46" t="s">
        <v>1660</v>
      </c>
      <c r="Q58" s="46"/>
      <c r="R58" s="46"/>
      <c r="S58" s="46" t="s">
        <v>1661</v>
      </c>
      <c r="T58" s="54"/>
    </row>
    <row r="59" spans="2:20" ht="18.75" customHeight="1">
      <c r="B59" s="4"/>
      <c r="C59" s="46"/>
      <c r="D59" s="46"/>
      <c r="E59" s="46"/>
      <c r="F59" s="54"/>
      <c r="G59" s="57"/>
      <c r="H59" s="47" t="s">
        <v>1662</v>
      </c>
      <c r="I59" s="47"/>
      <c r="J59" s="530" t="s">
        <v>944</v>
      </c>
      <c r="K59" s="57"/>
      <c r="L59" s="47"/>
      <c r="M59" s="47"/>
      <c r="N59" s="55"/>
      <c r="O59" s="57"/>
      <c r="P59" s="47" t="s">
        <v>1662</v>
      </c>
      <c r="Q59" s="47"/>
      <c r="R59" s="2357"/>
      <c r="S59" s="2357"/>
      <c r="T59" s="530" t="s">
        <v>944</v>
      </c>
    </row>
    <row r="60" spans="2:20" ht="18.75" customHeight="1">
      <c r="B60" s="56"/>
      <c r="C60" s="49" t="s">
        <v>1667</v>
      </c>
      <c r="D60" s="49"/>
      <c r="E60" s="49"/>
      <c r="F60" s="53"/>
      <c r="H60" s="1" t="s">
        <v>1652</v>
      </c>
      <c r="K60" s="56"/>
      <c r="L60" s="49" t="s">
        <v>1653</v>
      </c>
      <c r="M60" s="49"/>
      <c r="N60" s="53"/>
      <c r="O60" s="56"/>
      <c r="P60" s="49" t="s">
        <v>1654</v>
      </c>
      <c r="Q60" s="49"/>
      <c r="R60" s="49"/>
      <c r="S60" s="49"/>
      <c r="T60" s="53"/>
    </row>
    <row r="61" spans="2:20" ht="18.75" customHeight="1">
      <c r="B61" s="4"/>
      <c r="C61" s="121" t="s">
        <v>605</v>
      </c>
      <c r="D61" s="2335"/>
      <c r="E61" s="2335"/>
      <c r="F61" s="267" t="s">
        <v>944</v>
      </c>
      <c r="H61" s="1" t="s">
        <v>1655</v>
      </c>
      <c r="K61" s="4"/>
      <c r="L61" s="46" t="s">
        <v>1656</v>
      </c>
      <c r="M61" s="46"/>
      <c r="N61" s="54"/>
      <c r="O61" s="4"/>
      <c r="P61" s="46" t="s">
        <v>1657</v>
      </c>
      <c r="Q61" s="46"/>
      <c r="R61" s="46"/>
      <c r="S61" s="46"/>
      <c r="T61" s="54"/>
    </row>
    <row r="62" spans="2:20" ht="18.75" customHeight="1">
      <c r="B62" s="4"/>
      <c r="C62" s="46"/>
      <c r="D62" s="46"/>
      <c r="E62" s="46"/>
      <c r="F62" s="54"/>
      <c r="H62" s="1" t="s">
        <v>1658</v>
      </c>
      <c r="K62" s="4"/>
      <c r="L62" s="46" t="s">
        <v>1659</v>
      </c>
      <c r="M62" s="46"/>
      <c r="N62" s="54"/>
      <c r="O62" s="4"/>
      <c r="P62" s="46" t="s">
        <v>1660</v>
      </c>
      <c r="Q62" s="46"/>
      <c r="R62" s="46"/>
      <c r="S62" s="46" t="s">
        <v>1661</v>
      </c>
      <c r="T62" s="54"/>
    </row>
    <row r="63" spans="2:20" ht="18.75" customHeight="1">
      <c r="B63" s="4"/>
      <c r="C63" s="46"/>
      <c r="D63" s="46"/>
      <c r="E63" s="46"/>
      <c r="F63" s="54"/>
      <c r="H63" s="1" t="s">
        <v>1662</v>
      </c>
      <c r="J63" s="531" t="s">
        <v>944</v>
      </c>
      <c r="K63" s="57"/>
      <c r="L63" s="47"/>
      <c r="M63" s="47"/>
      <c r="N63" s="55"/>
      <c r="O63" s="57"/>
      <c r="P63" s="47" t="s">
        <v>1662</v>
      </c>
      <c r="Q63" s="47"/>
      <c r="R63" s="2357"/>
      <c r="S63" s="2357"/>
      <c r="T63" s="530" t="s">
        <v>944</v>
      </c>
    </row>
    <row r="64" spans="2:20" ht="18.75" customHeight="1">
      <c r="B64" s="2303" t="s">
        <v>1668</v>
      </c>
      <c r="C64" s="2304"/>
      <c r="D64" s="2304"/>
      <c r="E64" s="2304"/>
      <c r="F64" s="2304"/>
      <c r="G64" s="2304"/>
      <c r="H64" s="2304"/>
      <c r="I64" s="2304"/>
      <c r="J64" s="2304"/>
      <c r="K64" s="2304"/>
      <c r="L64" s="2304"/>
      <c r="M64" s="2304"/>
      <c r="N64" s="2305"/>
      <c r="O64" s="56"/>
      <c r="P64" s="49" t="s">
        <v>1669</v>
      </c>
      <c r="Q64" s="49"/>
      <c r="R64" s="49"/>
      <c r="S64" s="49"/>
      <c r="T64" s="53"/>
    </row>
    <row r="65" spans="2:20" ht="18.75" customHeight="1">
      <c r="B65" s="2315"/>
      <c r="C65" s="2316"/>
      <c r="D65" s="2316"/>
      <c r="E65" s="2316"/>
      <c r="F65" s="2316"/>
      <c r="G65" s="2316"/>
      <c r="H65" s="2316"/>
      <c r="I65" s="2316"/>
      <c r="J65" s="2316"/>
      <c r="K65" s="2316"/>
      <c r="L65" s="2316"/>
      <c r="M65" s="2316"/>
      <c r="N65" s="2317"/>
      <c r="O65" s="4"/>
      <c r="P65" s="46" t="s">
        <v>1670</v>
      </c>
      <c r="Q65" s="46"/>
      <c r="R65" s="46"/>
      <c r="S65" s="46"/>
      <c r="T65" s="54"/>
    </row>
    <row r="66" spans="2:20" ht="18.75" customHeight="1">
      <c r="B66" s="4"/>
      <c r="C66" s="46"/>
      <c r="D66" s="46"/>
      <c r="E66" s="46"/>
      <c r="F66" s="46"/>
      <c r="G66" s="46"/>
      <c r="H66" s="46"/>
      <c r="I66" s="46"/>
      <c r="J66" s="46"/>
      <c r="K66" s="46"/>
      <c r="L66" s="46"/>
      <c r="M66" s="46"/>
      <c r="N66" s="54"/>
      <c r="O66" s="4"/>
      <c r="P66" s="46" t="s">
        <v>1671</v>
      </c>
      <c r="Q66" s="46"/>
      <c r="R66" s="46"/>
      <c r="S66" s="46"/>
      <c r="T66" s="54"/>
    </row>
    <row r="67" spans="2:20" ht="18.75" customHeight="1">
      <c r="B67" s="4"/>
      <c r="C67" s="46"/>
      <c r="D67" s="46"/>
      <c r="E67" s="46"/>
      <c r="F67" s="46"/>
      <c r="G67" s="46"/>
      <c r="H67" s="46"/>
      <c r="I67" s="46"/>
      <c r="J67" s="46"/>
      <c r="K67" s="46"/>
      <c r="L67" s="46"/>
      <c r="M67" s="46"/>
      <c r="N67" s="54"/>
      <c r="O67" s="4"/>
      <c r="P67" s="46" t="s">
        <v>1672</v>
      </c>
      <c r="Q67" s="46"/>
      <c r="R67" s="46"/>
      <c r="S67" s="46"/>
      <c r="T67" s="54"/>
    </row>
    <row r="68" spans="2:20" ht="18.75" customHeight="1">
      <c r="B68" s="57"/>
      <c r="C68" s="47"/>
      <c r="D68" s="47"/>
      <c r="E68" s="47"/>
      <c r="F68" s="47"/>
      <c r="G68" s="47"/>
      <c r="H68" s="47"/>
      <c r="I68" s="47"/>
      <c r="J68" s="47"/>
      <c r="K68" s="47"/>
      <c r="L68" s="47"/>
      <c r="M68" s="47"/>
      <c r="N68" s="55"/>
      <c r="O68" s="57"/>
      <c r="P68" s="47" t="s">
        <v>1673</v>
      </c>
      <c r="Q68" s="47"/>
      <c r="R68" s="47"/>
      <c r="S68" s="47"/>
      <c r="T68" s="55"/>
    </row>
    <row r="69" spans="2:20" ht="18.75" customHeight="1">
      <c r="B69" s="2303" t="s">
        <v>1674</v>
      </c>
      <c r="C69" s="2311"/>
      <c r="D69" s="2311"/>
      <c r="E69" s="2311"/>
      <c r="F69" s="2311"/>
      <c r="G69" s="2311"/>
      <c r="H69" s="2311"/>
      <c r="I69" s="2311"/>
      <c r="J69" s="2311"/>
      <c r="K69" s="2311"/>
      <c r="L69" s="2311"/>
      <c r="M69" s="2311"/>
      <c r="N69" s="2312"/>
      <c r="O69" s="2309" t="s">
        <v>1675</v>
      </c>
      <c r="P69" s="2930"/>
      <c r="Q69" s="2930"/>
      <c r="R69" s="2930"/>
      <c r="S69" s="2930"/>
      <c r="T69" s="53" t="s">
        <v>1676</v>
      </c>
    </row>
    <row r="70" spans="2:20" ht="18.75" customHeight="1">
      <c r="B70" s="2331"/>
      <c r="C70" s="2313"/>
      <c r="D70" s="2313"/>
      <c r="E70" s="2313"/>
      <c r="F70" s="2313"/>
      <c r="G70" s="2313"/>
      <c r="H70" s="2313"/>
      <c r="I70" s="2313"/>
      <c r="J70" s="2313"/>
      <c r="K70" s="2313"/>
      <c r="L70" s="2313"/>
      <c r="M70" s="2313"/>
      <c r="N70" s="2314"/>
      <c r="O70" s="2310" t="s">
        <v>1677</v>
      </c>
      <c r="P70" s="2357"/>
      <c r="Q70" s="2357"/>
      <c r="R70" s="2357"/>
      <c r="S70" s="2357"/>
      <c r="T70" s="55" t="s">
        <v>1676</v>
      </c>
    </row>
    <row r="72" spans="2:20">
      <c r="B72" s="2420" t="s">
        <v>2818</v>
      </c>
      <c r="C72" s="2420"/>
      <c r="D72" s="2420"/>
      <c r="E72" s="2420"/>
      <c r="F72" s="2420"/>
      <c r="G72" s="2420"/>
      <c r="H72" s="2420"/>
      <c r="I72" s="2420"/>
      <c r="J72" s="2420"/>
      <c r="K72" s="2420"/>
      <c r="L72" s="2420"/>
      <c r="M72" s="2420"/>
      <c r="N72" s="2420"/>
      <c r="O72" s="2420"/>
      <c r="P72" s="2420"/>
      <c r="Q72" s="2420"/>
      <c r="R72" s="2420"/>
      <c r="S72" s="2420"/>
      <c r="T72" s="2420"/>
    </row>
    <row r="73" spans="2:20" ht="16.5">
      <c r="B73" s="2420" t="s">
        <v>2824</v>
      </c>
      <c r="C73" s="2420"/>
      <c r="D73" s="2420"/>
      <c r="E73" s="2420"/>
      <c r="F73" s="2420"/>
      <c r="G73" s="2420"/>
      <c r="H73" s="2420"/>
      <c r="I73" s="2420"/>
      <c r="J73" s="2420"/>
      <c r="K73" s="2420"/>
      <c r="L73" s="2420"/>
      <c r="M73" s="2420"/>
      <c r="N73" s="2420"/>
      <c r="O73" s="2420"/>
      <c r="P73" s="2420"/>
      <c r="Q73" s="2420"/>
      <c r="R73" s="2420"/>
      <c r="S73" s="2420"/>
      <c r="T73" s="2420"/>
    </row>
  </sheetData>
  <mergeCells count="34">
    <mergeCell ref="D61:E61"/>
    <mergeCell ref="B73:T73"/>
    <mergeCell ref="B64:N65"/>
    <mergeCell ref="B69:N70"/>
    <mergeCell ref="O69:P69"/>
    <mergeCell ref="Q69:S69"/>
    <mergeCell ref="O70:P70"/>
    <mergeCell ref="Q70:S70"/>
    <mergeCell ref="R63:S63"/>
    <mergeCell ref="B72:T72"/>
    <mergeCell ref="J39:M39"/>
    <mergeCell ref="N39:T39"/>
    <mergeCell ref="J40:M40"/>
    <mergeCell ref="N40:T40"/>
    <mergeCell ref="R47:S47"/>
    <mergeCell ref="R51:S51"/>
    <mergeCell ref="R55:S55"/>
    <mergeCell ref="R59:S59"/>
    <mergeCell ref="B43:F43"/>
    <mergeCell ref="G43:J43"/>
    <mergeCell ref="K43:N43"/>
    <mergeCell ref="O43:T43"/>
    <mergeCell ref="G34:Q34"/>
    <mergeCell ref="B11:M14"/>
    <mergeCell ref="A2:T2"/>
    <mergeCell ref="J4:M4"/>
    <mergeCell ref="N4:T4"/>
    <mergeCell ref="J5:M5"/>
    <mergeCell ref="N5:T5"/>
    <mergeCell ref="B15:M17"/>
    <mergeCell ref="B18:M20"/>
    <mergeCell ref="B24:I29"/>
    <mergeCell ref="J24:M26"/>
    <mergeCell ref="J27:M29"/>
  </mergeCells>
  <phoneticPr fontId="1"/>
  <pageMargins left="0.7" right="0.7" top="0.75" bottom="0.75" header="0.3" footer="0.3"/>
  <pageSetup paperSize="9" fitToHeight="0" orientation="portrait" r:id="rId1"/>
  <rowBreaks count="1" manualBreakCount="1">
    <brk id="37" min="1"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13</xdr:col>
                    <xdr:colOff>57150</xdr:colOff>
                    <xdr:row>7</xdr:row>
                    <xdr:rowOff>0</xdr:rowOff>
                  </from>
                  <to>
                    <xdr:col>13</xdr:col>
                    <xdr:colOff>304800</xdr:colOff>
                    <xdr:row>8</xdr:row>
                    <xdr:rowOff>9525</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13</xdr:col>
                    <xdr:colOff>57150</xdr:colOff>
                    <xdr:row>8</xdr:row>
                    <xdr:rowOff>0</xdr:rowOff>
                  </from>
                  <to>
                    <xdr:col>13</xdr:col>
                    <xdr:colOff>304800</xdr:colOff>
                    <xdr:row>9</xdr:row>
                    <xdr:rowOff>9525</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13</xdr:col>
                    <xdr:colOff>57150</xdr:colOff>
                    <xdr:row>9</xdr:row>
                    <xdr:rowOff>0</xdr:rowOff>
                  </from>
                  <to>
                    <xdr:col>13</xdr:col>
                    <xdr:colOff>304800</xdr:colOff>
                    <xdr:row>10</xdr:row>
                    <xdr:rowOff>9525</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13</xdr:col>
                    <xdr:colOff>57150</xdr:colOff>
                    <xdr:row>10</xdr:row>
                    <xdr:rowOff>0</xdr:rowOff>
                  </from>
                  <to>
                    <xdr:col>13</xdr:col>
                    <xdr:colOff>304800</xdr:colOff>
                    <xdr:row>11</xdr:row>
                    <xdr:rowOff>9525</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13</xdr:col>
                    <xdr:colOff>57150</xdr:colOff>
                    <xdr:row>11</xdr:row>
                    <xdr:rowOff>0</xdr:rowOff>
                  </from>
                  <to>
                    <xdr:col>13</xdr:col>
                    <xdr:colOff>304800</xdr:colOff>
                    <xdr:row>12</xdr:row>
                    <xdr:rowOff>9525</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13</xdr:col>
                    <xdr:colOff>57150</xdr:colOff>
                    <xdr:row>12</xdr:row>
                    <xdr:rowOff>0</xdr:rowOff>
                  </from>
                  <to>
                    <xdr:col>13</xdr:col>
                    <xdr:colOff>304800</xdr:colOff>
                    <xdr:row>13</xdr:row>
                    <xdr:rowOff>9525</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13</xdr:col>
                    <xdr:colOff>57150</xdr:colOff>
                    <xdr:row>13</xdr:row>
                    <xdr:rowOff>0</xdr:rowOff>
                  </from>
                  <to>
                    <xdr:col>13</xdr:col>
                    <xdr:colOff>304800</xdr:colOff>
                    <xdr:row>14</xdr:row>
                    <xdr:rowOff>9525</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13</xdr:col>
                    <xdr:colOff>57150</xdr:colOff>
                    <xdr:row>14</xdr:row>
                    <xdr:rowOff>0</xdr:rowOff>
                  </from>
                  <to>
                    <xdr:col>13</xdr:col>
                    <xdr:colOff>304800</xdr:colOff>
                    <xdr:row>15</xdr:row>
                    <xdr:rowOff>9525</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13</xdr:col>
                    <xdr:colOff>57150</xdr:colOff>
                    <xdr:row>15</xdr:row>
                    <xdr:rowOff>0</xdr:rowOff>
                  </from>
                  <to>
                    <xdr:col>13</xdr:col>
                    <xdr:colOff>304800</xdr:colOff>
                    <xdr:row>16</xdr:row>
                    <xdr:rowOff>9525</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13</xdr:col>
                    <xdr:colOff>57150</xdr:colOff>
                    <xdr:row>16</xdr:row>
                    <xdr:rowOff>0</xdr:rowOff>
                  </from>
                  <to>
                    <xdr:col>13</xdr:col>
                    <xdr:colOff>304800</xdr:colOff>
                    <xdr:row>17</xdr:row>
                    <xdr:rowOff>9525</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13</xdr:col>
                    <xdr:colOff>57150</xdr:colOff>
                    <xdr:row>17</xdr:row>
                    <xdr:rowOff>0</xdr:rowOff>
                  </from>
                  <to>
                    <xdr:col>13</xdr:col>
                    <xdr:colOff>304800</xdr:colOff>
                    <xdr:row>18</xdr:row>
                    <xdr:rowOff>9525</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13</xdr:col>
                    <xdr:colOff>57150</xdr:colOff>
                    <xdr:row>18</xdr:row>
                    <xdr:rowOff>0</xdr:rowOff>
                  </from>
                  <to>
                    <xdr:col>13</xdr:col>
                    <xdr:colOff>304800</xdr:colOff>
                    <xdr:row>19</xdr:row>
                    <xdr:rowOff>9525</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13</xdr:col>
                    <xdr:colOff>57150</xdr:colOff>
                    <xdr:row>19</xdr:row>
                    <xdr:rowOff>0</xdr:rowOff>
                  </from>
                  <to>
                    <xdr:col>13</xdr:col>
                    <xdr:colOff>304800</xdr:colOff>
                    <xdr:row>20</xdr:row>
                    <xdr:rowOff>9525</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13</xdr:col>
                    <xdr:colOff>57150</xdr:colOff>
                    <xdr:row>20</xdr:row>
                    <xdr:rowOff>0</xdr:rowOff>
                  </from>
                  <to>
                    <xdr:col>13</xdr:col>
                    <xdr:colOff>304800</xdr:colOff>
                    <xdr:row>21</xdr:row>
                    <xdr:rowOff>9525</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13</xdr:col>
                    <xdr:colOff>57150</xdr:colOff>
                    <xdr:row>21</xdr:row>
                    <xdr:rowOff>0</xdr:rowOff>
                  </from>
                  <to>
                    <xdr:col>13</xdr:col>
                    <xdr:colOff>304800</xdr:colOff>
                    <xdr:row>22</xdr:row>
                    <xdr:rowOff>9525</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13</xdr:col>
                    <xdr:colOff>57150</xdr:colOff>
                    <xdr:row>22</xdr:row>
                    <xdr:rowOff>0</xdr:rowOff>
                  </from>
                  <to>
                    <xdr:col>13</xdr:col>
                    <xdr:colOff>304800</xdr:colOff>
                    <xdr:row>23</xdr:row>
                    <xdr:rowOff>9525</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13</xdr:col>
                    <xdr:colOff>57150</xdr:colOff>
                    <xdr:row>23</xdr:row>
                    <xdr:rowOff>0</xdr:rowOff>
                  </from>
                  <to>
                    <xdr:col>13</xdr:col>
                    <xdr:colOff>304800</xdr:colOff>
                    <xdr:row>24</xdr:row>
                    <xdr:rowOff>9525</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13</xdr:col>
                    <xdr:colOff>57150</xdr:colOff>
                    <xdr:row>25</xdr:row>
                    <xdr:rowOff>0</xdr:rowOff>
                  </from>
                  <to>
                    <xdr:col>13</xdr:col>
                    <xdr:colOff>304800</xdr:colOff>
                    <xdr:row>26</xdr:row>
                    <xdr:rowOff>9525</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13</xdr:col>
                    <xdr:colOff>57150</xdr:colOff>
                    <xdr:row>26</xdr:row>
                    <xdr:rowOff>0</xdr:rowOff>
                  </from>
                  <to>
                    <xdr:col>13</xdr:col>
                    <xdr:colOff>304800</xdr:colOff>
                    <xdr:row>27</xdr:row>
                    <xdr:rowOff>9525</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13</xdr:col>
                    <xdr:colOff>57150</xdr:colOff>
                    <xdr:row>28</xdr:row>
                    <xdr:rowOff>0</xdr:rowOff>
                  </from>
                  <to>
                    <xdr:col>13</xdr:col>
                    <xdr:colOff>304800</xdr:colOff>
                    <xdr:row>29</xdr:row>
                    <xdr:rowOff>9525</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xdr:col>
                    <xdr:colOff>57150</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1</xdr:col>
                    <xdr:colOff>57150</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1</xdr:col>
                    <xdr:colOff>57150</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xdr:col>
                    <xdr:colOff>57150</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6</xdr:col>
                    <xdr:colOff>57150</xdr:colOff>
                    <xdr:row>43</xdr:row>
                    <xdr:rowOff>0</xdr:rowOff>
                  </from>
                  <to>
                    <xdr:col>6</xdr:col>
                    <xdr:colOff>304800</xdr:colOff>
                    <xdr:row>44</xdr:row>
                    <xdr:rowOff>9525</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6</xdr:col>
                    <xdr:colOff>57150</xdr:colOff>
                    <xdr:row>44</xdr:row>
                    <xdr:rowOff>0</xdr:rowOff>
                  </from>
                  <to>
                    <xdr:col>6</xdr:col>
                    <xdr:colOff>304800</xdr:colOff>
                    <xdr:row>45</xdr:row>
                    <xdr:rowOff>9525</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6</xdr:col>
                    <xdr:colOff>57150</xdr:colOff>
                    <xdr:row>45</xdr:row>
                    <xdr:rowOff>0</xdr:rowOff>
                  </from>
                  <to>
                    <xdr:col>6</xdr:col>
                    <xdr:colOff>304800</xdr:colOff>
                    <xdr:row>46</xdr:row>
                    <xdr:rowOff>9525</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6</xdr:col>
                    <xdr:colOff>57150</xdr:colOff>
                    <xdr:row>46</xdr:row>
                    <xdr:rowOff>0</xdr:rowOff>
                  </from>
                  <to>
                    <xdr:col>6</xdr:col>
                    <xdr:colOff>304800</xdr:colOff>
                    <xdr:row>47</xdr:row>
                    <xdr:rowOff>9525</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6</xdr:col>
                    <xdr:colOff>57150</xdr:colOff>
                    <xdr:row>47</xdr:row>
                    <xdr:rowOff>0</xdr:rowOff>
                  </from>
                  <to>
                    <xdr:col>6</xdr:col>
                    <xdr:colOff>304800</xdr:colOff>
                    <xdr:row>48</xdr:row>
                    <xdr:rowOff>9525</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6</xdr:col>
                    <xdr:colOff>57150</xdr:colOff>
                    <xdr:row>48</xdr:row>
                    <xdr:rowOff>0</xdr:rowOff>
                  </from>
                  <to>
                    <xdr:col>6</xdr:col>
                    <xdr:colOff>304800</xdr:colOff>
                    <xdr:row>49</xdr:row>
                    <xdr:rowOff>9525</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6</xdr:col>
                    <xdr:colOff>57150</xdr:colOff>
                    <xdr:row>49</xdr:row>
                    <xdr:rowOff>0</xdr:rowOff>
                  </from>
                  <to>
                    <xdr:col>6</xdr:col>
                    <xdr:colOff>304800</xdr:colOff>
                    <xdr:row>50</xdr:row>
                    <xdr:rowOff>9525</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6</xdr:col>
                    <xdr:colOff>57150</xdr:colOff>
                    <xdr:row>50</xdr:row>
                    <xdr:rowOff>0</xdr:rowOff>
                  </from>
                  <to>
                    <xdr:col>6</xdr:col>
                    <xdr:colOff>304800</xdr:colOff>
                    <xdr:row>51</xdr:row>
                    <xdr:rowOff>9525</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6</xdr:col>
                    <xdr:colOff>57150</xdr:colOff>
                    <xdr:row>51</xdr:row>
                    <xdr:rowOff>0</xdr:rowOff>
                  </from>
                  <to>
                    <xdr:col>6</xdr:col>
                    <xdr:colOff>304800</xdr:colOff>
                    <xdr:row>52</xdr:row>
                    <xdr:rowOff>9525</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6</xdr:col>
                    <xdr:colOff>57150</xdr:colOff>
                    <xdr:row>52</xdr:row>
                    <xdr:rowOff>0</xdr:rowOff>
                  </from>
                  <to>
                    <xdr:col>6</xdr:col>
                    <xdr:colOff>304800</xdr:colOff>
                    <xdr:row>53</xdr:row>
                    <xdr:rowOff>9525</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6</xdr:col>
                    <xdr:colOff>57150</xdr:colOff>
                    <xdr:row>53</xdr:row>
                    <xdr:rowOff>0</xdr:rowOff>
                  </from>
                  <to>
                    <xdr:col>6</xdr:col>
                    <xdr:colOff>304800</xdr:colOff>
                    <xdr:row>54</xdr:row>
                    <xdr:rowOff>9525</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6</xdr:col>
                    <xdr:colOff>57150</xdr:colOff>
                    <xdr:row>54</xdr:row>
                    <xdr:rowOff>0</xdr:rowOff>
                  </from>
                  <to>
                    <xdr:col>6</xdr:col>
                    <xdr:colOff>304800</xdr:colOff>
                    <xdr:row>55</xdr:row>
                    <xdr:rowOff>9525</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6</xdr:col>
                    <xdr:colOff>57150</xdr:colOff>
                    <xdr:row>55</xdr:row>
                    <xdr:rowOff>0</xdr:rowOff>
                  </from>
                  <to>
                    <xdr:col>6</xdr:col>
                    <xdr:colOff>304800</xdr:colOff>
                    <xdr:row>56</xdr:row>
                    <xdr:rowOff>9525</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6</xdr:col>
                    <xdr:colOff>57150</xdr:colOff>
                    <xdr:row>56</xdr:row>
                    <xdr:rowOff>0</xdr:rowOff>
                  </from>
                  <to>
                    <xdr:col>6</xdr:col>
                    <xdr:colOff>304800</xdr:colOff>
                    <xdr:row>57</xdr:row>
                    <xdr:rowOff>9525</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6</xdr:col>
                    <xdr:colOff>57150</xdr:colOff>
                    <xdr:row>57</xdr:row>
                    <xdr:rowOff>0</xdr:rowOff>
                  </from>
                  <to>
                    <xdr:col>6</xdr:col>
                    <xdr:colOff>304800</xdr:colOff>
                    <xdr:row>58</xdr:row>
                    <xdr:rowOff>9525</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6</xdr:col>
                    <xdr:colOff>57150</xdr:colOff>
                    <xdr:row>58</xdr:row>
                    <xdr:rowOff>0</xdr:rowOff>
                  </from>
                  <to>
                    <xdr:col>6</xdr:col>
                    <xdr:colOff>304800</xdr:colOff>
                    <xdr:row>59</xdr:row>
                    <xdr:rowOff>9525</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6</xdr:col>
                    <xdr:colOff>57150</xdr:colOff>
                    <xdr:row>59</xdr:row>
                    <xdr:rowOff>0</xdr:rowOff>
                  </from>
                  <to>
                    <xdr:col>6</xdr:col>
                    <xdr:colOff>304800</xdr:colOff>
                    <xdr:row>60</xdr:row>
                    <xdr:rowOff>9525</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6</xdr:col>
                    <xdr:colOff>57150</xdr:colOff>
                    <xdr:row>60</xdr:row>
                    <xdr:rowOff>0</xdr:rowOff>
                  </from>
                  <to>
                    <xdr:col>6</xdr:col>
                    <xdr:colOff>304800</xdr:colOff>
                    <xdr:row>61</xdr:row>
                    <xdr:rowOff>9525</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6</xdr:col>
                    <xdr:colOff>57150</xdr:colOff>
                    <xdr:row>61</xdr:row>
                    <xdr:rowOff>0</xdr:rowOff>
                  </from>
                  <to>
                    <xdr:col>6</xdr:col>
                    <xdr:colOff>304800</xdr:colOff>
                    <xdr:row>62</xdr:row>
                    <xdr:rowOff>9525</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6</xdr:col>
                    <xdr:colOff>57150</xdr:colOff>
                    <xdr:row>62</xdr:row>
                    <xdr:rowOff>0</xdr:rowOff>
                  </from>
                  <to>
                    <xdr:col>6</xdr:col>
                    <xdr:colOff>304800</xdr:colOff>
                    <xdr:row>63</xdr:row>
                    <xdr:rowOff>9525</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1</xdr:col>
                    <xdr:colOff>57150</xdr:colOff>
                    <xdr:row>43</xdr:row>
                    <xdr:rowOff>0</xdr:rowOff>
                  </from>
                  <to>
                    <xdr:col>1</xdr:col>
                    <xdr:colOff>304800</xdr:colOff>
                    <xdr:row>44</xdr:row>
                    <xdr:rowOff>9525</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1</xdr:col>
                    <xdr:colOff>57150</xdr:colOff>
                    <xdr:row>47</xdr:row>
                    <xdr:rowOff>0</xdr:rowOff>
                  </from>
                  <to>
                    <xdr:col>1</xdr:col>
                    <xdr:colOff>304800</xdr:colOff>
                    <xdr:row>48</xdr:row>
                    <xdr:rowOff>9525</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1</xdr:col>
                    <xdr:colOff>57150</xdr:colOff>
                    <xdr:row>51</xdr:row>
                    <xdr:rowOff>0</xdr:rowOff>
                  </from>
                  <to>
                    <xdr:col>1</xdr:col>
                    <xdr:colOff>304800</xdr:colOff>
                    <xdr:row>52</xdr:row>
                    <xdr:rowOff>9525</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1</xdr:col>
                    <xdr:colOff>57150</xdr:colOff>
                    <xdr:row>55</xdr:row>
                    <xdr:rowOff>0</xdr:rowOff>
                  </from>
                  <to>
                    <xdr:col>1</xdr:col>
                    <xdr:colOff>304800</xdr:colOff>
                    <xdr:row>56</xdr:row>
                    <xdr:rowOff>9525</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xdr:col>
                    <xdr:colOff>57150</xdr:colOff>
                    <xdr:row>59</xdr:row>
                    <xdr:rowOff>0</xdr:rowOff>
                  </from>
                  <to>
                    <xdr:col>1</xdr:col>
                    <xdr:colOff>304800</xdr:colOff>
                    <xdr:row>60</xdr:row>
                    <xdr:rowOff>9525</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10</xdr:col>
                    <xdr:colOff>57150</xdr:colOff>
                    <xdr:row>43</xdr:row>
                    <xdr:rowOff>0</xdr:rowOff>
                  </from>
                  <to>
                    <xdr:col>10</xdr:col>
                    <xdr:colOff>304800</xdr:colOff>
                    <xdr:row>44</xdr:row>
                    <xdr:rowOff>9525</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10</xdr:col>
                    <xdr:colOff>57150</xdr:colOff>
                    <xdr:row>44</xdr:row>
                    <xdr:rowOff>0</xdr:rowOff>
                  </from>
                  <to>
                    <xdr:col>10</xdr:col>
                    <xdr:colOff>304800</xdr:colOff>
                    <xdr:row>45</xdr:row>
                    <xdr:rowOff>9525</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10</xdr:col>
                    <xdr:colOff>57150</xdr:colOff>
                    <xdr:row>45</xdr:row>
                    <xdr:rowOff>0</xdr:rowOff>
                  </from>
                  <to>
                    <xdr:col>10</xdr:col>
                    <xdr:colOff>304800</xdr:colOff>
                    <xdr:row>46</xdr:row>
                    <xdr:rowOff>9525</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10</xdr:col>
                    <xdr:colOff>57150</xdr:colOff>
                    <xdr:row>47</xdr:row>
                    <xdr:rowOff>0</xdr:rowOff>
                  </from>
                  <to>
                    <xdr:col>10</xdr:col>
                    <xdr:colOff>304800</xdr:colOff>
                    <xdr:row>48</xdr:row>
                    <xdr:rowOff>9525</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10</xdr:col>
                    <xdr:colOff>57150</xdr:colOff>
                    <xdr:row>48</xdr:row>
                    <xdr:rowOff>0</xdr:rowOff>
                  </from>
                  <to>
                    <xdr:col>10</xdr:col>
                    <xdr:colOff>304800</xdr:colOff>
                    <xdr:row>49</xdr:row>
                    <xdr:rowOff>9525</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10</xdr:col>
                    <xdr:colOff>57150</xdr:colOff>
                    <xdr:row>49</xdr:row>
                    <xdr:rowOff>0</xdr:rowOff>
                  </from>
                  <to>
                    <xdr:col>10</xdr:col>
                    <xdr:colOff>304800</xdr:colOff>
                    <xdr:row>50</xdr:row>
                    <xdr:rowOff>9525</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10</xdr:col>
                    <xdr:colOff>57150</xdr:colOff>
                    <xdr:row>51</xdr:row>
                    <xdr:rowOff>0</xdr:rowOff>
                  </from>
                  <to>
                    <xdr:col>10</xdr:col>
                    <xdr:colOff>304800</xdr:colOff>
                    <xdr:row>52</xdr:row>
                    <xdr:rowOff>9525</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10</xdr:col>
                    <xdr:colOff>57150</xdr:colOff>
                    <xdr:row>52</xdr:row>
                    <xdr:rowOff>0</xdr:rowOff>
                  </from>
                  <to>
                    <xdr:col>10</xdr:col>
                    <xdr:colOff>304800</xdr:colOff>
                    <xdr:row>53</xdr:row>
                    <xdr:rowOff>9525</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10</xdr:col>
                    <xdr:colOff>57150</xdr:colOff>
                    <xdr:row>53</xdr:row>
                    <xdr:rowOff>0</xdr:rowOff>
                  </from>
                  <to>
                    <xdr:col>10</xdr:col>
                    <xdr:colOff>304800</xdr:colOff>
                    <xdr:row>54</xdr:row>
                    <xdr:rowOff>9525</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10</xdr:col>
                    <xdr:colOff>57150</xdr:colOff>
                    <xdr:row>55</xdr:row>
                    <xdr:rowOff>0</xdr:rowOff>
                  </from>
                  <to>
                    <xdr:col>10</xdr:col>
                    <xdr:colOff>304800</xdr:colOff>
                    <xdr:row>56</xdr:row>
                    <xdr:rowOff>9525</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10</xdr:col>
                    <xdr:colOff>57150</xdr:colOff>
                    <xdr:row>56</xdr:row>
                    <xdr:rowOff>0</xdr:rowOff>
                  </from>
                  <to>
                    <xdr:col>10</xdr:col>
                    <xdr:colOff>304800</xdr:colOff>
                    <xdr:row>57</xdr:row>
                    <xdr:rowOff>9525</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10</xdr:col>
                    <xdr:colOff>57150</xdr:colOff>
                    <xdr:row>57</xdr:row>
                    <xdr:rowOff>0</xdr:rowOff>
                  </from>
                  <to>
                    <xdr:col>10</xdr:col>
                    <xdr:colOff>304800</xdr:colOff>
                    <xdr:row>58</xdr:row>
                    <xdr:rowOff>9525</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10</xdr:col>
                    <xdr:colOff>57150</xdr:colOff>
                    <xdr:row>59</xdr:row>
                    <xdr:rowOff>0</xdr:rowOff>
                  </from>
                  <to>
                    <xdr:col>10</xdr:col>
                    <xdr:colOff>304800</xdr:colOff>
                    <xdr:row>60</xdr:row>
                    <xdr:rowOff>9525</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10</xdr:col>
                    <xdr:colOff>57150</xdr:colOff>
                    <xdr:row>60</xdr:row>
                    <xdr:rowOff>0</xdr:rowOff>
                  </from>
                  <to>
                    <xdr:col>10</xdr:col>
                    <xdr:colOff>304800</xdr:colOff>
                    <xdr:row>61</xdr:row>
                    <xdr:rowOff>9525</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10</xdr:col>
                    <xdr:colOff>57150</xdr:colOff>
                    <xdr:row>61</xdr:row>
                    <xdr:rowOff>0</xdr:rowOff>
                  </from>
                  <to>
                    <xdr:col>10</xdr:col>
                    <xdr:colOff>304800</xdr:colOff>
                    <xdr:row>62</xdr:row>
                    <xdr:rowOff>9525</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14</xdr:col>
                    <xdr:colOff>57150</xdr:colOff>
                    <xdr:row>43</xdr:row>
                    <xdr:rowOff>0</xdr:rowOff>
                  </from>
                  <to>
                    <xdr:col>14</xdr:col>
                    <xdr:colOff>304800</xdr:colOff>
                    <xdr:row>44</xdr:row>
                    <xdr:rowOff>9525</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14</xdr:col>
                    <xdr:colOff>57150</xdr:colOff>
                    <xdr:row>44</xdr:row>
                    <xdr:rowOff>0</xdr:rowOff>
                  </from>
                  <to>
                    <xdr:col>14</xdr:col>
                    <xdr:colOff>304800</xdr:colOff>
                    <xdr:row>45</xdr:row>
                    <xdr:rowOff>9525</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14</xdr:col>
                    <xdr:colOff>57150</xdr:colOff>
                    <xdr:row>45</xdr:row>
                    <xdr:rowOff>0</xdr:rowOff>
                  </from>
                  <to>
                    <xdr:col>14</xdr:col>
                    <xdr:colOff>304800</xdr:colOff>
                    <xdr:row>46</xdr:row>
                    <xdr:rowOff>9525</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14</xdr:col>
                    <xdr:colOff>57150</xdr:colOff>
                    <xdr:row>46</xdr:row>
                    <xdr:rowOff>0</xdr:rowOff>
                  </from>
                  <to>
                    <xdr:col>14</xdr:col>
                    <xdr:colOff>304800</xdr:colOff>
                    <xdr:row>47</xdr:row>
                    <xdr:rowOff>9525</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17</xdr:col>
                    <xdr:colOff>57150</xdr:colOff>
                    <xdr:row>45</xdr:row>
                    <xdr:rowOff>0</xdr:rowOff>
                  </from>
                  <to>
                    <xdr:col>18</xdr:col>
                    <xdr:colOff>19050</xdr:colOff>
                    <xdr:row>46</xdr:row>
                    <xdr:rowOff>9525</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14</xdr:col>
                    <xdr:colOff>57150</xdr:colOff>
                    <xdr:row>47</xdr:row>
                    <xdr:rowOff>0</xdr:rowOff>
                  </from>
                  <to>
                    <xdr:col>14</xdr:col>
                    <xdr:colOff>304800</xdr:colOff>
                    <xdr:row>48</xdr:row>
                    <xdr:rowOff>9525</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14</xdr:col>
                    <xdr:colOff>57150</xdr:colOff>
                    <xdr:row>48</xdr:row>
                    <xdr:rowOff>0</xdr:rowOff>
                  </from>
                  <to>
                    <xdr:col>14</xdr:col>
                    <xdr:colOff>304800</xdr:colOff>
                    <xdr:row>49</xdr:row>
                    <xdr:rowOff>9525</xdr:rowOff>
                  </to>
                </anchor>
              </controlPr>
            </control>
          </mc:Choice>
        </mc:AlternateContent>
        <mc:AlternateContent xmlns:mc="http://schemas.openxmlformats.org/markup-compatibility/2006">
          <mc:Choice Requires="x14">
            <control shapeId="158792" r:id="rId75" name="Check Box 72">
              <controlPr defaultSize="0" autoFill="0" autoLine="0" autoPict="0">
                <anchor moveWithCells="1">
                  <from>
                    <xdr:col>14</xdr:col>
                    <xdr:colOff>57150</xdr:colOff>
                    <xdr:row>49</xdr:row>
                    <xdr:rowOff>0</xdr:rowOff>
                  </from>
                  <to>
                    <xdr:col>14</xdr:col>
                    <xdr:colOff>304800</xdr:colOff>
                    <xdr:row>50</xdr:row>
                    <xdr:rowOff>9525</xdr:rowOff>
                  </to>
                </anchor>
              </controlPr>
            </control>
          </mc:Choice>
        </mc:AlternateContent>
        <mc:AlternateContent xmlns:mc="http://schemas.openxmlformats.org/markup-compatibility/2006">
          <mc:Choice Requires="x14">
            <control shapeId="158793" r:id="rId76" name="Check Box 73">
              <controlPr defaultSize="0" autoFill="0" autoLine="0" autoPict="0">
                <anchor moveWithCells="1">
                  <from>
                    <xdr:col>14</xdr:col>
                    <xdr:colOff>57150</xdr:colOff>
                    <xdr:row>50</xdr:row>
                    <xdr:rowOff>0</xdr:rowOff>
                  </from>
                  <to>
                    <xdr:col>14</xdr:col>
                    <xdr:colOff>304800</xdr:colOff>
                    <xdr:row>51</xdr:row>
                    <xdr:rowOff>9525</xdr:rowOff>
                  </to>
                </anchor>
              </controlPr>
            </control>
          </mc:Choice>
        </mc:AlternateContent>
        <mc:AlternateContent xmlns:mc="http://schemas.openxmlformats.org/markup-compatibility/2006">
          <mc:Choice Requires="x14">
            <control shapeId="158794" r:id="rId77" name="Check Box 74">
              <controlPr defaultSize="0" autoFill="0" autoLine="0" autoPict="0">
                <anchor moveWithCells="1">
                  <from>
                    <xdr:col>17</xdr:col>
                    <xdr:colOff>57150</xdr:colOff>
                    <xdr:row>49</xdr:row>
                    <xdr:rowOff>0</xdr:rowOff>
                  </from>
                  <to>
                    <xdr:col>18</xdr:col>
                    <xdr:colOff>19050</xdr:colOff>
                    <xdr:row>50</xdr:row>
                    <xdr:rowOff>9525</xdr:rowOff>
                  </to>
                </anchor>
              </controlPr>
            </control>
          </mc:Choice>
        </mc:AlternateContent>
        <mc:AlternateContent xmlns:mc="http://schemas.openxmlformats.org/markup-compatibility/2006">
          <mc:Choice Requires="x14">
            <control shapeId="158795" r:id="rId78" name="Check Box 75">
              <controlPr defaultSize="0" autoFill="0" autoLine="0" autoPict="0">
                <anchor moveWithCells="1">
                  <from>
                    <xdr:col>14</xdr:col>
                    <xdr:colOff>57150</xdr:colOff>
                    <xdr:row>51</xdr:row>
                    <xdr:rowOff>0</xdr:rowOff>
                  </from>
                  <to>
                    <xdr:col>14</xdr:col>
                    <xdr:colOff>304800</xdr:colOff>
                    <xdr:row>52</xdr:row>
                    <xdr:rowOff>9525</xdr:rowOff>
                  </to>
                </anchor>
              </controlPr>
            </control>
          </mc:Choice>
        </mc:AlternateContent>
        <mc:AlternateContent xmlns:mc="http://schemas.openxmlformats.org/markup-compatibility/2006">
          <mc:Choice Requires="x14">
            <control shapeId="158796" r:id="rId79" name="Check Box 76">
              <controlPr defaultSize="0" autoFill="0" autoLine="0" autoPict="0">
                <anchor moveWithCells="1">
                  <from>
                    <xdr:col>14</xdr:col>
                    <xdr:colOff>57150</xdr:colOff>
                    <xdr:row>52</xdr:row>
                    <xdr:rowOff>0</xdr:rowOff>
                  </from>
                  <to>
                    <xdr:col>14</xdr:col>
                    <xdr:colOff>304800</xdr:colOff>
                    <xdr:row>53</xdr:row>
                    <xdr:rowOff>9525</xdr:rowOff>
                  </to>
                </anchor>
              </controlPr>
            </control>
          </mc:Choice>
        </mc:AlternateContent>
        <mc:AlternateContent xmlns:mc="http://schemas.openxmlformats.org/markup-compatibility/2006">
          <mc:Choice Requires="x14">
            <control shapeId="158797" r:id="rId80" name="Check Box 77">
              <controlPr defaultSize="0" autoFill="0" autoLine="0" autoPict="0">
                <anchor moveWithCells="1">
                  <from>
                    <xdr:col>14</xdr:col>
                    <xdr:colOff>57150</xdr:colOff>
                    <xdr:row>53</xdr:row>
                    <xdr:rowOff>0</xdr:rowOff>
                  </from>
                  <to>
                    <xdr:col>14</xdr:col>
                    <xdr:colOff>304800</xdr:colOff>
                    <xdr:row>54</xdr:row>
                    <xdr:rowOff>9525</xdr:rowOff>
                  </to>
                </anchor>
              </controlPr>
            </control>
          </mc:Choice>
        </mc:AlternateContent>
        <mc:AlternateContent xmlns:mc="http://schemas.openxmlformats.org/markup-compatibility/2006">
          <mc:Choice Requires="x14">
            <control shapeId="158798" r:id="rId81" name="Check Box 78">
              <controlPr defaultSize="0" autoFill="0" autoLine="0" autoPict="0">
                <anchor moveWithCells="1">
                  <from>
                    <xdr:col>14</xdr:col>
                    <xdr:colOff>57150</xdr:colOff>
                    <xdr:row>54</xdr:row>
                    <xdr:rowOff>0</xdr:rowOff>
                  </from>
                  <to>
                    <xdr:col>14</xdr:col>
                    <xdr:colOff>304800</xdr:colOff>
                    <xdr:row>55</xdr:row>
                    <xdr:rowOff>9525</xdr:rowOff>
                  </to>
                </anchor>
              </controlPr>
            </control>
          </mc:Choice>
        </mc:AlternateContent>
        <mc:AlternateContent xmlns:mc="http://schemas.openxmlformats.org/markup-compatibility/2006">
          <mc:Choice Requires="x14">
            <control shapeId="158799" r:id="rId82" name="Check Box 79">
              <controlPr defaultSize="0" autoFill="0" autoLine="0" autoPict="0">
                <anchor moveWithCells="1">
                  <from>
                    <xdr:col>17</xdr:col>
                    <xdr:colOff>57150</xdr:colOff>
                    <xdr:row>53</xdr:row>
                    <xdr:rowOff>0</xdr:rowOff>
                  </from>
                  <to>
                    <xdr:col>18</xdr:col>
                    <xdr:colOff>19050</xdr:colOff>
                    <xdr:row>54</xdr:row>
                    <xdr:rowOff>9525</xdr:rowOff>
                  </to>
                </anchor>
              </controlPr>
            </control>
          </mc:Choice>
        </mc:AlternateContent>
        <mc:AlternateContent xmlns:mc="http://schemas.openxmlformats.org/markup-compatibility/2006">
          <mc:Choice Requires="x14">
            <control shapeId="158800" r:id="rId83" name="Check Box 80">
              <controlPr defaultSize="0" autoFill="0" autoLine="0" autoPict="0">
                <anchor moveWithCells="1">
                  <from>
                    <xdr:col>14</xdr:col>
                    <xdr:colOff>57150</xdr:colOff>
                    <xdr:row>55</xdr:row>
                    <xdr:rowOff>0</xdr:rowOff>
                  </from>
                  <to>
                    <xdr:col>14</xdr:col>
                    <xdr:colOff>304800</xdr:colOff>
                    <xdr:row>56</xdr:row>
                    <xdr:rowOff>9525</xdr:rowOff>
                  </to>
                </anchor>
              </controlPr>
            </control>
          </mc:Choice>
        </mc:AlternateContent>
        <mc:AlternateContent xmlns:mc="http://schemas.openxmlformats.org/markup-compatibility/2006">
          <mc:Choice Requires="x14">
            <control shapeId="158801" r:id="rId84" name="Check Box 81">
              <controlPr defaultSize="0" autoFill="0" autoLine="0" autoPict="0">
                <anchor moveWithCells="1">
                  <from>
                    <xdr:col>14</xdr:col>
                    <xdr:colOff>57150</xdr:colOff>
                    <xdr:row>56</xdr:row>
                    <xdr:rowOff>0</xdr:rowOff>
                  </from>
                  <to>
                    <xdr:col>14</xdr:col>
                    <xdr:colOff>304800</xdr:colOff>
                    <xdr:row>57</xdr:row>
                    <xdr:rowOff>9525</xdr:rowOff>
                  </to>
                </anchor>
              </controlPr>
            </control>
          </mc:Choice>
        </mc:AlternateContent>
        <mc:AlternateContent xmlns:mc="http://schemas.openxmlformats.org/markup-compatibility/2006">
          <mc:Choice Requires="x14">
            <control shapeId="158802" r:id="rId85" name="Check Box 82">
              <controlPr defaultSize="0" autoFill="0" autoLine="0" autoPict="0">
                <anchor moveWithCells="1">
                  <from>
                    <xdr:col>14</xdr:col>
                    <xdr:colOff>57150</xdr:colOff>
                    <xdr:row>57</xdr:row>
                    <xdr:rowOff>0</xdr:rowOff>
                  </from>
                  <to>
                    <xdr:col>14</xdr:col>
                    <xdr:colOff>304800</xdr:colOff>
                    <xdr:row>58</xdr:row>
                    <xdr:rowOff>9525</xdr:rowOff>
                  </to>
                </anchor>
              </controlPr>
            </control>
          </mc:Choice>
        </mc:AlternateContent>
        <mc:AlternateContent xmlns:mc="http://schemas.openxmlformats.org/markup-compatibility/2006">
          <mc:Choice Requires="x14">
            <control shapeId="158803" r:id="rId86" name="Check Box 83">
              <controlPr defaultSize="0" autoFill="0" autoLine="0" autoPict="0">
                <anchor moveWithCells="1">
                  <from>
                    <xdr:col>14</xdr:col>
                    <xdr:colOff>57150</xdr:colOff>
                    <xdr:row>58</xdr:row>
                    <xdr:rowOff>0</xdr:rowOff>
                  </from>
                  <to>
                    <xdr:col>14</xdr:col>
                    <xdr:colOff>304800</xdr:colOff>
                    <xdr:row>59</xdr:row>
                    <xdr:rowOff>9525</xdr:rowOff>
                  </to>
                </anchor>
              </controlPr>
            </control>
          </mc:Choice>
        </mc:AlternateContent>
        <mc:AlternateContent xmlns:mc="http://schemas.openxmlformats.org/markup-compatibility/2006">
          <mc:Choice Requires="x14">
            <control shapeId="158804" r:id="rId87" name="Check Box 84">
              <controlPr defaultSize="0" autoFill="0" autoLine="0" autoPict="0">
                <anchor moveWithCells="1">
                  <from>
                    <xdr:col>17</xdr:col>
                    <xdr:colOff>57150</xdr:colOff>
                    <xdr:row>57</xdr:row>
                    <xdr:rowOff>0</xdr:rowOff>
                  </from>
                  <to>
                    <xdr:col>18</xdr:col>
                    <xdr:colOff>19050</xdr:colOff>
                    <xdr:row>58</xdr:row>
                    <xdr:rowOff>9525</xdr:rowOff>
                  </to>
                </anchor>
              </controlPr>
            </control>
          </mc:Choice>
        </mc:AlternateContent>
        <mc:AlternateContent xmlns:mc="http://schemas.openxmlformats.org/markup-compatibility/2006">
          <mc:Choice Requires="x14">
            <control shapeId="158805" r:id="rId88" name="Check Box 85">
              <controlPr defaultSize="0" autoFill="0" autoLine="0" autoPict="0">
                <anchor moveWithCells="1">
                  <from>
                    <xdr:col>14</xdr:col>
                    <xdr:colOff>57150</xdr:colOff>
                    <xdr:row>59</xdr:row>
                    <xdr:rowOff>0</xdr:rowOff>
                  </from>
                  <to>
                    <xdr:col>14</xdr:col>
                    <xdr:colOff>304800</xdr:colOff>
                    <xdr:row>60</xdr:row>
                    <xdr:rowOff>9525</xdr:rowOff>
                  </to>
                </anchor>
              </controlPr>
            </control>
          </mc:Choice>
        </mc:AlternateContent>
        <mc:AlternateContent xmlns:mc="http://schemas.openxmlformats.org/markup-compatibility/2006">
          <mc:Choice Requires="x14">
            <control shapeId="158806" r:id="rId89" name="Check Box 86">
              <controlPr defaultSize="0" autoFill="0" autoLine="0" autoPict="0">
                <anchor moveWithCells="1">
                  <from>
                    <xdr:col>14</xdr:col>
                    <xdr:colOff>57150</xdr:colOff>
                    <xdr:row>60</xdr:row>
                    <xdr:rowOff>0</xdr:rowOff>
                  </from>
                  <to>
                    <xdr:col>14</xdr:col>
                    <xdr:colOff>304800</xdr:colOff>
                    <xdr:row>61</xdr:row>
                    <xdr:rowOff>9525</xdr:rowOff>
                  </to>
                </anchor>
              </controlPr>
            </control>
          </mc:Choice>
        </mc:AlternateContent>
        <mc:AlternateContent xmlns:mc="http://schemas.openxmlformats.org/markup-compatibility/2006">
          <mc:Choice Requires="x14">
            <control shapeId="158807" r:id="rId90" name="Check Box 87">
              <controlPr defaultSize="0" autoFill="0" autoLine="0" autoPict="0">
                <anchor moveWithCells="1">
                  <from>
                    <xdr:col>14</xdr:col>
                    <xdr:colOff>57150</xdr:colOff>
                    <xdr:row>61</xdr:row>
                    <xdr:rowOff>0</xdr:rowOff>
                  </from>
                  <to>
                    <xdr:col>14</xdr:col>
                    <xdr:colOff>304800</xdr:colOff>
                    <xdr:row>62</xdr:row>
                    <xdr:rowOff>9525</xdr:rowOff>
                  </to>
                </anchor>
              </controlPr>
            </control>
          </mc:Choice>
        </mc:AlternateContent>
        <mc:AlternateContent xmlns:mc="http://schemas.openxmlformats.org/markup-compatibility/2006">
          <mc:Choice Requires="x14">
            <control shapeId="158808" r:id="rId91" name="Check Box 88">
              <controlPr defaultSize="0" autoFill="0" autoLine="0" autoPict="0">
                <anchor moveWithCells="1">
                  <from>
                    <xdr:col>14</xdr:col>
                    <xdr:colOff>57150</xdr:colOff>
                    <xdr:row>62</xdr:row>
                    <xdr:rowOff>0</xdr:rowOff>
                  </from>
                  <to>
                    <xdr:col>14</xdr:col>
                    <xdr:colOff>304800</xdr:colOff>
                    <xdr:row>63</xdr:row>
                    <xdr:rowOff>9525</xdr:rowOff>
                  </to>
                </anchor>
              </controlPr>
            </control>
          </mc:Choice>
        </mc:AlternateContent>
        <mc:AlternateContent xmlns:mc="http://schemas.openxmlformats.org/markup-compatibility/2006">
          <mc:Choice Requires="x14">
            <control shapeId="158809" r:id="rId92" name="Check Box 89">
              <controlPr defaultSize="0" autoFill="0" autoLine="0" autoPict="0">
                <anchor moveWithCells="1">
                  <from>
                    <xdr:col>17</xdr:col>
                    <xdr:colOff>57150</xdr:colOff>
                    <xdr:row>61</xdr:row>
                    <xdr:rowOff>0</xdr:rowOff>
                  </from>
                  <to>
                    <xdr:col>18</xdr:col>
                    <xdr:colOff>19050</xdr:colOff>
                    <xdr:row>62</xdr:row>
                    <xdr:rowOff>9525</xdr:rowOff>
                  </to>
                </anchor>
              </controlPr>
            </control>
          </mc:Choice>
        </mc:AlternateContent>
        <mc:AlternateContent xmlns:mc="http://schemas.openxmlformats.org/markup-compatibility/2006">
          <mc:Choice Requires="x14">
            <control shapeId="158810" r:id="rId93" name="Check Box 90">
              <controlPr defaultSize="0" autoFill="0" autoLine="0" autoPict="0">
                <anchor moveWithCells="1">
                  <from>
                    <xdr:col>14</xdr:col>
                    <xdr:colOff>57150</xdr:colOff>
                    <xdr:row>63</xdr:row>
                    <xdr:rowOff>0</xdr:rowOff>
                  </from>
                  <to>
                    <xdr:col>14</xdr:col>
                    <xdr:colOff>304800</xdr:colOff>
                    <xdr:row>64</xdr:row>
                    <xdr:rowOff>9525</xdr:rowOff>
                  </to>
                </anchor>
              </controlPr>
            </control>
          </mc:Choice>
        </mc:AlternateContent>
        <mc:AlternateContent xmlns:mc="http://schemas.openxmlformats.org/markup-compatibility/2006">
          <mc:Choice Requires="x14">
            <control shapeId="158811" r:id="rId94" name="Check Box 91">
              <controlPr defaultSize="0" autoFill="0" autoLine="0" autoPict="0">
                <anchor moveWithCells="1">
                  <from>
                    <xdr:col>14</xdr:col>
                    <xdr:colOff>57150</xdr:colOff>
                    <xdr:row>64</xdr:row>
                    <xdr:rowOff>0</xdr:rowOff>
                  </from>
                  <to>
                    <xdr:col>14</xdr:col>
                    <xdr:colOff>304800</xdr:colOff>
                    <xdr:row>65</xdr:row>
                    <xdr:rowOff>9525</xdr:rowOff>
                  </to>
                </anchor>
              </controlPr>
            </control>
          </mc:Choice>
        </mc:AlternateContent>
        <mc:AlternateContent xmlns:mc="http://schemas.openxmlformats.org/markup-compatibility/2006">
          <mc:Choice Requires="x14">
            <control shapeId="158812" r:id="rId95" name="Check Box 92">
              <controlPr defaultSize="0" autoFill="0" autoLine="0" autoPict="0">
                <anchor moveWithCells="1">
                  <from>
                    <xdr:col>14</xdr:col>
                    <xdr:colOff>57150</xdr:colOff>
                    <xdr:row>65</xdr:row>
                    <xdr:rowOff>0</xdr:rowOff>
                  </from>
                  <to>
                    <xdr:col>14</xdr:col>
                    <xdr:colOff>304800</xdr:colOff>
                    <xdr:row>66</xdr:row>
                    <xdr:rowOff>9525</xdr:rowOff>
                  </to>
                </anchor>
              </controlPr>
            </control>
          </mc:Choice>
        </mc:AlternateContent>
        <mc:AlternateContent xmlns:mc="http://schemas.openxmlformats.org/markup-compatibility/2006">
          <mc:Choice Requires="x14">
            <control shapeId="158813" r:id="rId96" name="Check Box 93">
              <controlPr defaultSize="0" autoFill="0" autoLine="0" autoPict="0">
                <anchor moveWithCells="1">
                  <from>
                    <xdr:col>14</xdr:col>
                    <xdr:colOff>57150</xdr:colOff>
                    <xdr:row>66</xdr:row>
                    <xdr:rowOff>0</xdr:rowOff>
                  </from>
                  <to>
                    <xdr:col>14</xdr:col>
                    <xdr:colOff>304800</xdr:colOff>
                    <xdr:row>67</xdr:row>
                    <xdr:rowOff>9525</xdr:rowOff>
                  </to>
                </anchor>
              </controlPr>
            </control>
          </mc:Choice>
        </mc:AlternateContent>
        <mc:AlternateContent xmlns:mc="http://schemas.openxmlformats.org/markup-compatibility/2006">
          <mc:Choice Requires="x14">
            <control shapeId="158814" r:id="rId97" name="Check Box 94">
              <controlPr defaultSize="0" autoFill="0" autoLine="0" autoPict="0">
                <anchor moveWithCells="1">
                  <from>
                    <xdr:col>14</xdr:col>
                    <xdr:colOff>57150</xdr:colOff>
                    <xdr:row>67</xdr:row>
                    <xdr:rowOff>0</xdr:rowOff>
                  </from>
                  <to>
                    <xdr:col>14</xdr:col>
                    <xdr:colOff>304800</xdr:colOff>
                    <xdr:row>68</xdr:row>
                    <xdr:rowOff>9525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14C67-E24D-4634-9983-3D067CAF01D4}">
  <dimension ref="A1:R49"/>
  <sheetViews>
    <sheetView zoomScaleNormal="100" zoomScaleSheetLayoutView="100" workbookViewId="0">
      <selection activeCell="E2" sqref="E2"/>
    </sheetView>
  </sheetViews>
  <sheetFormatPr defaultColWidth="5" defaultRowHeight="18.75"/>
  <cols>
    <col min="5" max="5" width="10.25" customWidth="1"/>
    <col min="10" max="10" width="10" customWidth="1"/>
  </cols>
  <sheetData>
    <row r="1" spans="1:18" s="1384" customFormat="1" ht="14.25">
      <c r="A1" s="2624" t="s">
        <v>3105</v>
      </c>
      <c r="B1" s="2624"/>
      <c r="C1" s="2624"/>
      <c r="D1" s="2624"/>
      <c r="E1" s="2624"/>
      <c r="F1" s="2624"/>
      <c r="G1" s="2624"/>
      <c r="H1" s="2624"/>
      <c r="I1" s="2624"/>
      <c r="J1" s="2624"/>
      <c r="K1" s="2624"/>
      <c r="L1" s="2624"/>
      <c r="M1" s="2624"/>
      <c r="N1" s="2624"/>
      <c r="O1" s="2624"/>
      <c r="P1" s="2624"/>
      <c r="Q1" s="2624"/>
      <c r="R1" s="2624"/>
    </row>
    <row r="2" spans="1:18" s="1384" customFormat="1" ht="14.25">
      <c r="A2" s="1385"/>
      <c r="B2" s="1385"/>
      <c r="C2" s="1385"/>
      <c r="D2" s="1385"/>
      <c r="E2" s="1385"/>
      <c r="F2" s="1385"/>
      <c r="G2" s="1385"/>
      <c r="H2" s="1385"/>
      <c r="I2" s="1385"/>
      <c r="J2" s="1386" t="s">
        <v>2921</v>
      </c>
      <c r="L2" s="2934"/>
      <c r="M2" s="2934"/>
      <c r="N2" s="2934"/>
      <c r="O2" s="2935"/>
      <c r="P2" s="2935"/>
      <c r="Q2" s="2935"/>
      <c r="R2" s="2935"/>
    </row>
    <row r="3" spans="1:18" s="1384" customFormat="1" ht="14.25">
      <c r="A3" s="1385"/>
      <c r="B3" s="1385"/>
      <c r="C3" s="1385"/>
      <c r="D3" s="1385"/>
      <c r="E3" s="1385"/>
      <c r="F3" s="1385"/>
      <c r="G3" s="1385"/>
      <c r="H3" s="1385"/>
      <c r="I3" s="1385"/>
      <c r="J3" s="1386" t="s">
        <v>2922</v>
      </c>
      <c r="L3" s="2936"/>
      <c r="M3" s="2936"/>
      <c r="N3" s="2936"/>
      <c r="O3" s="2937"/>
      <c r="P3" s="2937"/>
      <c r="Q3" s="2937"/>
      <c r="R3" s="2937"/>
    </row>
    <row r="4" spans="1:18" s="1384" customFormat="1" ht="14.25">
      <c r="A4" s="1385"/>
      <c r="B4" s="1385"/>
      <c r="C4" s="1385"/>
      <c r="D4" s="1385"/>
      <c r="E4" s="1385"/>
      <c r="F4" s="1385"/>
      <c r="G4" s="1385"/>
      <c r="H4" s="1385"/>
      <c r="I4" s="1385"/>
      <c r="K4" s="1385"/>
      <c r="L4" s="1386" t="s">
        <v>2923</v>
      </c>
      <c r="M4" s="1385"/>
      <c r="N4" s="1385"/>
      <c r="O4" s="1385"/>
      <c r="P4" s="1385"/>
      <c r="Q4" s="1385"/>
    </row>
    <row r="5" spans="1:18" s="1384" customFormat="1" ht="14.25">
      <c r="A5" s="1385"/>
      <c r="B5" s="1385"/>
      <c r="C5" s="1385"/>
      <c r="D5" s="1385"/>
      <c r="E5" s="1385"/>
      <c r="F5" s="1385"/>
      <c r="G5" s="1385"/>
      <c r="H5" s="1385"/>
      <c r="I5" s="1385"/>
      <c r="J5" s="1386" t="s">
        <v>2924</v>
      </c>
      <c r="L5" s="2938"/>
      <c r="M5" s="2938"/>
      <c r="N5" s="2938"/>
      <c r="O5" s="2938"/>
      <c r="P5" s="2938"/>
      <c r="Q5" s="2938"/>
      <c r="R5" s="2938"/>
    </row>
    <row r="6" spans="1:18" s="1384" customFormat="1" ht="14.25">
      <c r="A6" s="1385"/>
      <c r="B6" s="1385"/>
      <c r="C6" s="1385"/>
      <c r="D6" s="1385"/>
      <c r="E6" s="1385"/>
      <c r="F6" s="1385"/>
      <c r="G6" s="1385"/>
      <c r="H6" s="1385"/>
      <c r="I6" s="1385"/>
      <c r="J6" s="1385"/>
      <c r="K6" s="1385"/>
      <c r="L6" s="1385"/>
      <c r="M6" s="1385"/>
      <c r="N6" s="1385"/>
      <c r="O6" s="1385"/>
      <c r="P6" s="1385"/>
      <c r="Q6" s="1385"/>
      <c r="R6" s="1387"/>
    </row>
    <row r="7" spans="1:18" s="1384" customFormat="1" ht="18.75" customHeight="1">
      <c r="A7" s="2613" t="s">
        <v>3106</v>
      </c>
      <c r="B7" s="2613"/>
      <c r="C7" s="2613"/>
      <c r="D7" s="2613"/>
      <c r="E7" s="2613"/>
      <c r="F7" s="2613"/>
      <c r="G7" s="2613"/>
      <c r="H7" s="2613"/>
      <c r="I7" s="2613"/>
      <c r="J7" s="2613"/>
      <c r="K7" s="2613"/>
      <c r="L7" s="2613"/>
      <c r="M7" s="2613"/>
      <c r="N7" s="2613"/>
      <c r="O7" s="2613"/>
      <c r="P7" s="2613"/>
      <c r="Q7" s="2613"/>
      <c r="R7" s="2613"/>
    </row>
    <row r="8" spans="1:18" s="1384" customFormat="1" ht="13.5">
      <c r="A8" s="2614"/>
      <c r="B8" s="2614"/>
      <c r="C8" s="2614"/>
      <c r="D8" s="2614"/>
      <c r="E8" s="2614"/>
      <c r="F8" s="2614"/>
      <c r="G8" s="2614"/>
      <c r="H8" s="2614"/>
      <c r="I8" s="2614"/>
      <c r="J8" s="2614"/>
      <c r="K8" s="2614"/>
      <c r="L8" s="2614"/>
      <c r="M8" s="2614"/>
      <c r="N8" s="2614"/>
      <c r="O8" s="2614"/>
      <c r="P8" s="2614"/>
      <c r="Q8" s="2614"/>
      <c r="R8" s="2614"/>
    </row>
    <row r="9" spans="1:18" s="1389" customFormat="1" ht="17.25">
      <c r="A9" s="1388" t="s">
        <v>2807</v>
      </c>
      <c r="B9" s="1388"/>
      <c r="C9" s="1388"/>
      <c r="D9" s="1388"/>
      <c r="E9" s="1388"/>
      <c r="F9" s="1388"/>
      <c r="G9" s="1388"/>
      <c r="H9" s="1388"/>
    </row>
    <row r="10" spans="1:18" s="1390" customFormat="1" ht="45" customHeight="1">
      <c r="A10" s="2615" t="s">
        <v>2806</v>
      </c>
      <c r="B10" s="2616"/>
      <c r="C10" s="2616"/>
      <c r="D10" s="2616"/>
      <c r="E10" s="2616"/>
      <c r="F10" s="2616"/>
      <c r="G10" s="2616"/>
      <c r="H10" s="2616"/>
      <c r="I10" s="2616"/>
      <c r="J10" s="2616"/>
      <c r="K10" s="2616"/>
      <c r="L10" s="2616"/>
      <c r="M10" s="2617"/>
      <c r="N10" s="2617"/>
      <c r="O10" s="2617"/>
      <c r="P10" s="2618"/>
      <c r="Q10" s="2619" t="s">
        <v>2805</v>
      </c>
      <c r="R10" s="2620"/>
    </row>
    <row r="11" spans="1:18" s="1390" customFormat="1" ht="14.25">
      <c r="A11" s="1392"/>
      <c r="B11" s="1392"/>
      <c r="C11" s="1392"/>
      <c r="D11" s="1392"/>
      <c r="E11" s="1392"/>
      <c r="F11" s="1392"/>
      <c r="G11" s="1392"/>
      <c r="H11" s="1392"/>
    </row>
    <row r="12" spans="1:18" s="1389" customFormat="1" ht="17.25">
      <c r="A12" s="1388" t="s">
        <v>2802</v>
      </c>
      <c r="B12" s="1388"/>
      <c r="C12" s="1388"/>
      <c r="D12" s="1388"/>
      <c r="E12" s="1388"/>
      <c r="F12" s="1388"/>
      <c r="G12" s="1388"/>
      <c r="H12" s="1388"/>
    </row>
    <row r="13" spans="1:18" s="1390" customFormat="1" ht="14.25">
      <c r="A13" s="1393" t="s">
        <v>2801</v>
      </c>
      <c r="B13" s="1393"/>
      <c r="C13" s="1393"/>
      <c r="D13" s="1392"/>
      <c r="E13" s="1392"/>
      <c r="F13" s="1392"/>
      <c r="G13" s="1392"/>
      <c r="H13" s="1392"/>
    </row>
    <row r="14" spans="1:18" s="1390" customFormat="1" ht="18.75" customHeight="1">
      <c r="A14" s="1393" t="s">
        <v>2800</v>
      </c>
      <c r="B14" s="1393"/>
      <c r="C14" s="1393"/>
      <c r="D14" s="1392"/>
      <c r="E14" s="1392"/>
      <c r="F14" s="1392"/>
      <c r="G14" s="1392"/>
      <c r="H14" s="1392"/>
      <c r="K14" s="1526"/>
      <c r="L14" s="1527"/>
      <c r="M14" s="2933" t="s">
        <v>2799</v>
      </c>
      <c r="N14" s="2933"/>
      <c r="O14" s="1527"/>
      <c r="P14" s="2933" t="s">
        <v>2798</v>
      </c>
      <c r="Q14" s="2933"/>
    </row>
    <row r="15" spans="1:18" s="1390" customFormat="1" ht="14.25">
      <c r="A15" s="1392"/>
      <c r="B15" s="1392"/>
      <c r="C15" s="1392"/>
      <c r="D15" s="1392"/>
      <c r="E15" s="1392"/>
      <c r="F15" s="1392"/>
      <c r="G15" s="1392"/>
      <c r="H15" s="1392"/>
    </row>
    <row r="16" spans="1:18" s="1390" customFormat="1" ht="16.5" customHeight="1">
      <c r="A16" s="2642" t="s">
        <v>2927</v>
      </c>
      <c r="B16" s="2642"/>
      <c r="C16" s="2642"/>
      <c r="D16" s="2642"/>
      <c r="E16" s="2642"/>
      <c r="F16" s="2642"/>
      <c r="G16" s="2642"/>
      <c r="H16" s="2642"/>
      <c r="I16" s="2642"/>
      <c r="J16" s="2642"/>
      <c r="K16" s="2642"/>
      <c r="L16" s="2642"/>
      <c r="M16" s="2642"/>
      <c r="N16" s="2642"/>
      <c r="O16" s="2642"/>
      <c r="P16" s="2642"/>
      <c r="Q16" s="2642"/>
      <c r="R16" s="2642"/>
    </row>
    <row r="17" spans="1:18" s="1390" customFormat="1" ht="22.5" customHeight="1">
      <c r="A17" s="2650" t="s">
        <v>3107</v>
      </c>
      <c r="B17" s="2650"/>
      <c r="C17" s="2650"/>
      <c r="D17" s="2650"/>
      <c r="E17" s="2650"/>
      <c r="F17" s="2650"/>
      <c r="G17" s="2650"/>
      <c r="H17" s="2650"/>
      <c r="I17" s="2650" t="s">
        <v>3108</v>
      </c>
      <c r="J17" s="2650"/>
      <c r="K17" s="2650"/>
      <c r="L17" s="2650"/>
      <c r="M17" s="2650"/>
      <c r="N17" s="2650"/>
      <c r="O17" s="2650"/>
      <c r="P17" s="1528"/>
      <c r="Q17" s="1529"/>
      <c r="R17" s="1529"/>
    </row>
    <row r="18" spans="1:18" s="1390" customFormat="1" ht="45" customHeight="1">
      <c r="A18" s="2939"/>
      <c r="B18" s="2940"/>
      <c r="C18" s="2940"/>
      <c r="D18" s="2940"/>
      <c r="E18" s="2940"/>
      <c r="F18" s="2941"/>
      <c r="G18" s="2942" t="s">
        <v>2930</v>
      </c>
      <c r="H18" s="2651"/>
      <c r="I18" s="2939"/>
      <c r="J18" s="2940"/>
      <c r="K18" s="2940"/>
      <c r="L18" s="2940"/>
      <c r="M18" s="2941"/>
      <c r="N18" s="2942" t="s">
        <v>2932</v>
      </c>
      <c r="O18" s="2651"/>
      <c r="P18" s="1528"/>
      <c r="Q18" s="1529"/>
      <c r="R18" s="1529"/>
    </row>
    <row r="19" spans="1:18" s="1390" customFormat="1" ht="17.25" customHeight="1">
      <c r="A19" s="1397"/>
      <c r="B19" s="1397"/>
      <c r="C19" s="1397"/>
      <c r="D19" s="1397"/>
      <c r="E19" s="1397"/>
      <c r="F19" s="1397"/>
      <c r="G19" s="1397"/>
      <c r="H19" s="1397"/>
      <c r="I19" s="1397"/>
      <c r="J19" s="1397"/>
      <c r="K19" s="1397"/>
      <c r="L19" s="1397"/>
      <c r="M19" s="1397"/>
      <c r="N19" s="1397"/>
      <c r="O19" s="1397"/>
      <c r="R19" s="1244"/>
    </row>
    <row r="20" spans="1:18" s="1390" customFormat="1" ht="17.25" customHeight="1">
      <c r="A20" s="2642" t="s">
        <v>3109</v>
      </c>
      <c r="B20" s="2642"/>
      <c r="C20" s="2642"/>
      <c r="D20" s="2642"/>
      <c r="E20" s="2642"/>
      <c r="F20" s="2642"/>
      <c r="G20" s="2642"/>
      <c r="H20" s="2642"/>
      <c r="I20" s="2642"/>
      <c r="J20" s="2642"/>
      <c r="K20" s="2642"/>
      <c r="L20" s="2642"/>
      <c r="M20" s="2642"/>
      <c r="N20" s="2642"/>
      <c r="O20" s="2642"/>
      <c r="P20" s="2642"/>
      <c r="Q20" s="2642"/>
      <c r="R20" s="2642"/>
    </row>
    <row r="21" spans="1:18" s="1390" customFormat="1" ht="17.25" customHeight="1">
      <c r="A21" s="2642" t="s">
        <v>3110</v>
      </c>
      <c r="B21" s="2642"/>
      <c r="C21" s="2642"/>
      <c r="D21" s="2642"/>
      <c r="E21" s="2642"/>
      <c r="F21" s="2642"/>
      <c r="G21" s="2642"/>
      <c r="H21" s="2642"/>
      <c r="I21" s="2642"/>
      <c r="J21" s="2642"/>
      <c r="K21" s="2642"/>
      <c r="L21" s="2642"/>
      <c r="M21" s="2642"/>
      <c r="N21" s="2642"/>
      <c r="O21" s="2642"/>
      <c r="P21" s="2642"/>
      <c r="Q21" s="2642"/>
      <c r="R21" s="2642"/>
    </row>
    <row r="22" spans="1:18" s="1390" customFormat="1" ht="33.75" customHeight="1">
      <c r="A22" s="1530"/>
      <c r="B22" s="1531"/>
      <c r="C22" s="1531"/>
      <c r="D22" s="1531"/>
      <c r="E22" s="1531"/>
      <c r="F22" s="1531"/>
      <c r="G22" s="1531"/>
      <c r="H22" s="1531"/>
      <c r="I22" s="1531"/>
      <c r="J22" s="2943" t="s">
        <v>2937</v>
      </c>
      <c r="K22" s="2943"/>
      <c r="L22" s="2943"/>
      <c r="M22" s="2943" t="s">
        <v>3111</v>
      </c>
      <c r="N22" s="2943"/>
      <c r="O22" s="2943"/>
      <c r="P22" s="2943"/>
      <c r="Q22" s="2944" t="s">
        <v>3112</v>
      </c>
      <c r="R22" s="2945"/>
    </row>
    <row r="23" spans="1:18" s="1390" customFormat="1" ht="17.25" customHeight="1">
      <c r="A23" s="2959" t="s">
        <v>3113</v>
      </c>
      <c r="B23" s="2961" t="s">
        <v>3114</v>
      </c>
      <c r="C23" s="2961"/>
      <c r="D23" s="2961"/>
      <c r="E23" s="2961"/>
      <c r="F23" s="2961"/>
      <c r="G23" s="2961"/>
      <c r="H23" s="2961"/>
      <c r="I23" s="2962"/>
      <c r="J23" s="2967" t="s">
        <v>3113</v>
      </c>
      <c r="K23" s="2968"/>
      <c r="L23" s="2969"/>
      <c r="M23" s="2970" t="s">
        <v>3115</v>
      </c>
      <c r="N23" s="2971"/>
      <c r="O23" s="2971"/>
      <c r="P23" s="2972"/>
      <c r="Q23" s="2973"/>
      <c r="R23" s="2974"/>
    </row>
    <row r="24" spans="1:18" s="1390" customFormat="1" ht="17.25" customHeight="1">
      <c r="A24" s="2952"/>
      <c r="B24" s="2963"/>
      <c r="C24" s="2963"/>
      <c r="D24" s="2963"/>
      <c r="E24" s="2963"/>
      <c r="F24" s="2963"/>
      <c r="G24" s="2963"/>
      <c r="H24" s="2963"/>
      <c r="I24" s="2964"/>
      <c r="J24" s="1532"/>
      <c r="K24" s="1533" t="s">
        <v>2941</v>
      </c>
      <c r="L24" s="1534"/>
      <c r="M24" s="2946"/>
      <c r="N24" s="2947"/>
      <c r="O24" s="2948" t="s">
        <v>2941</v>
      </c>
      <c r="P24" s="2949"/>
      <c r="Q24" s="2950" t="s">
        <v>3116</v>
      </c>
      <c r="R24" s="2951"/>
    </row>
    <row r="25" spans="1:18" s="1390" customFormat="1" ht="17.25" customHeight="1">
      <c r="A25" s="2952"/>
      <c r="B25" s="2963"/>
      <c r="C25" s="2963"/>
      <c r="D25" s="2963"/>
      <c r="E25" s="2963"/>
      <c r="F25" s="2963"/>
      <c r="G25" s="2963"/>
      <c r="H25" s="2963"/>
      <c r="I25" s="2964"/>
      <c r="J25" s="2952" t="s">
        <v>2943</v>
      </c>
      <c r="K25" s="2953"/>
      <c r="L25" s="2954"/>
      <c r="M25" s="2665" t="s">
        <v>2943</v>
      </c>
      <c r="N25" s="2666"/>
      <c r="O25" s="2666"/>
      <c r="P25" s="2667"/>
      <c r="Q25" s="2668" t="s">
        <v>2943</v>
      </c>
      <c r="R25" s="2669"/>
    </row>
    <row r="26" spans="1:18" s="1390" customFormat="1" ht="17.25" customHeight="1">
      <c r="A26" s="2960"/>
      <c r="B26" s="2965"/>
      <c r="C26" s="2965"/>
      <c r="D26" s="2965"/>
      <c r="E26" s="2965"/>
      <c r="F26" s="2965"/>
      <c r="G26" s="2965"/>
      <c r="H26" s="2965"/>
      <c r="I26" s="2966"/>
      <c r="J26" s="1535"/>
      <c r="K26" s="2682" t="s">
        <v>2944</v>
      </c>
      <c r="L26" s="2683"/>
      <c r="M26" s="2955"/>
      <c r="N26" s="2956"/>
      <c r="O26" s="2690" t="s">
        <v>2944</v>
      </c>
      <c r="P26" s="2957"/>
      <c r="Q26" s="2955" t="s">
        <v>3117</v>
      </c>
      <c r="R26" s="2958"/>
    </row>
    <row r="27" spans="1:18" s="1390" customFormat="1" ht="17.25" customHeight="1">
      <c r="A27" s="2959" t="s">
        <v>3118</v>
      </c>
      <c r="B27" s="2961" t="s">
        <v>3119</v>
      </c>
      <c r="C27" s="2961"/>
      <c r="D27" s="2961"/>
      <c r="E27" s="2961"/>
      <c r="F27" s="2961"/>
      <c r="G27" s="2961"/>
      <c r="H27" s="2961"/>
      <c r="I27" s="2962"/>
      <c r="J27" s="2967" t="s">
        <v>3118</v>
      </c>
      <c r="K27" s="2968"/>
      <c r="L27" s="2969"/>
      <c r="M27" s="2970" t="s">
        <v>3120</v>
      </c>
      <c r="N27" s="2971"/>
      <c r="O27" s="2971"/>
      <c r="P27" s="2972"/>
      <c r="Q27" s="2973"/>
      <c r="R27" s="2974"/>
    </row>
    <row r="28" spans="1:18" s="1390" customFormat="1" ht="17.25" customHeight="1">
      <c r="A28" s="2952"/>
      <c r="B28" s="2963"/>
      <c r="C28" s="2963"/>
      <c r="D28" s="2963"/>
      <c r="E28" s="2963"/>
      <c r="F28" s="2963"/>
      <c r="G28" s="2963"/>
      <c r="H28" s="2963"/>
      <c r="I28" s="2964"/>
      <c r="J28" s="1532"/>
      <c r="K28" s="1533" t="s">
        <v>2941</v>
      </c>
      <c r="L28" s="1534"/>
      <c r="M28" s="2975"/>
      <c r="N28" s="2976"/>
      <c r="O28" s="2948" t="s">
        <v>2941</v>
      </c>
      <c r="P28" s="2949"/>
      <c r="Q28" s="2950" t="s">
        <v>3121</v>
      </c>
      <c r="R28" s="2951"/>
    </row>
    <row r="29" spans="1:18" s="1390" customFormat="1" ht="17.25" customHeight="1">
      <c r="A29" s="2952"/>
      <c r="B29" s="2963"/>
      <c r="C29" s="2963"/>
      <c r="D29" s="2963"/>
      <c r="E29" s="2963"/>
      <c r="F29" s="2963"/>
      <c r="G29" s="2963"/>
      <c r="H29" s="2963"/>
      <c r="I29" s="2964"/>
      <c r="J29" s="2952" t="s">
        <v>2943</v>
      </c>
      <c r="K29" s="2953"/>
      <c r="L29" s="2954"/>
      <c r="M29" s="2950"/>
      <c r="N29" s="2977"/>
      <c r="O29" s="2688"/>
      <c r="P29" s="2669"/>
      <c r="Q29" s="2668" t="s">
        <v>2943</v>
      </c>
      <c r="R29" s="2669"/>
    </row>
    <row r="30" spans="1:18" s="1390" customFormat="1" ht="17.25" customHeight="1">
      <c r="A30" s="2960"/>
      <c r="B30" s="2965"/>
      <c r="C30" s="2965"/>
      <c r="D30" s="2965"/>
      <c r="E30" s="2965"/>
      <c r="F30" s="2965"/>
      <c r="G30" s="2965"/>
      <c r="H30" s="2965"/>
      <c r="I30" s="2966"/>
      <c r="J30" s="1535"/>
      <c r="K30" s="2682" t="s">
        <v>2949</v>
      </c>
      <c r="L30" s="2683"/>
      <c r="M30" s="2978"/>
      <c r="N30" s="2979"/>
      <c r="O30" s="2690"/>
      <c r="P30" s="2957"/>
      <c r="Q30" s="2955" t="s">
        <v>2950</v>
      </c>
      <c r="R30" s="2958"/>
    </row>
    <row r="31" spans="1:18" s="1390" customFormat="1" ht="17.25" customHeight="1">
      <c r="A31" s="2943" t="s">
        <v>3122</v>
      </c>
      <c r="B31" s="2980" t="s">
        <v>3123</v>
      </c>
      <c r="C31" s="2980"/>
      <c r="D31" s="2980"/>
      <c r="E31" s="2980"/>
      <c r="F31" s="2980"/>
      <c r="G31" s="2981"/>
      <c r="H31" s="2982"/>
      <c r="I31" s="1403" t="s">
        <v>2941</v>
      </c>
      <c r="J31" s="2983" t="s">
        <v>3124</v>
      </c>
      <c r="K31" s="2984"/>
      <c r="L31" s="2984"/>
      <c r="M31" s="2984"/>
      <c r="N31" s="2984"/>
      <c r="O31" s="2984"/>
      <c r="P31" s="2985"/>
      <c r="Q31" s="2986"/>
      <c r="R31" s="1403" t="s">
        <v>2941</v>
      </c>
    </row>
    <row r="32" spans="1:18" s="1390" customFormat="1" ht="17.25" customHeight="1">
      <c r="A32" s="2943"/>
      <c r="B32" s="2980" t="s">
        <v>3125</v>
      </c>
      <c r="C32" s="2980"/>
      <c r="D32" s="2980"/>
      <c r="E32" s="2980"/>
      <c r="F32" s="2980"/>
      <c r="G32" s="2981"/>
      <c r="H32" s="2982"/>
      <c r="I32" s="1403" t="s">
        <v>2941</v>
      </c>
      <c r="J32" s="2987" t="s">
        <v>3126</v>
      </c>
      <c r="K32" s="2988"/>
      <c r="L32" s="2988"/>
      <c r="M32" s="2988"/>
      <c r="N32" s="2988"/>
      <c r="O32" s="2988"/>
      <c r="P32" s="2985"/>
      <c r="Q32" s="2986"/>
      <c r="R32" s="1403" t="s">
        <v>2941</v>
      </c>
    </row>
    <row r="33" spans="1:18" s="1390" customFormat="1" ht="17.25" customHeight="1">
      <c r="A33" s="2943"/>
      <c r="B33" s="2980" t="s">
        <v>3127</v>
      </c>
      <c r="C33" s="2980"/>
      <c r="D33" s="2980"/>
      <c r="E33" s="2980"/>
      <c r="F33" s="2980"/>
      <c r="G33" s="2981"/>
      <c r="H33" s="2982"/>
      <c r="I33" s="1403" t="s">
        <v>2941</v>
      </c>
      <c r="J33" s="2987" t="s">
        <v>3128</v>
      </c>
      <c r="K33" s="2988"/>
      <c r="L33" s="2988"/>
      <c r="M33" s="2988"/>
      <c r="N33" s="2988"/>
      <c r="O33" s="2988"/>
      <c r="P33" s="2985"/>
      <c r="Q33" s="2986"/>
      <c r="R33" s="1403" t="s">
        <v>2941</v>
      </c>
    </row>
    <row r="34" spans="1:18" s="1390" customFormat="1" ht="17.25" customHeight="1">
      <c r="A34" s="2943"/>
      <c r="B34" s="2980" t="s">
        <v>3129</v>
      </c>
      <c r="C34" s="2980"/>
      <c r="D34" s="2980"/>
      <c r="E34" s="2980"/>
      <c r="F34" s="2980"/>
      <c r="G34" s="2981"/>
      <c r="H34" s="2982"/>
      <c r="I34" s="1403" t="s">
        <v>2941</v>
      </c>
      <c r="J34" s="1536"/>
      <c r="K34" s="1537"/>
      <c r="L34" s="1538"/>
      <c r="M34" s="1405"/>
      <c r="N34" s="1405"/>
      <c r="O34" s="1405"/>
      <c r="P34" s="1405"/>
      <c r="Q34" s="1405"/>
      <c r="R34" s="1405"/>
    </row>
    <row r="35" spans="1:18" s="1390" customFormat="1" ht="17.25" customHeight="1">
      <c r="A35" s="1406"/>
      <c r="B35" s="1406"/>
      <c r="C35" s="1406"/>
      <c r="D35" s="1406"/>
      <c r="E35" s="1406"/>
      <c r="F35" s="1406"/>
      <c r="G35" s="1406"/>
      <c r="H35" s="1406"/>
      <c r="I35" s="1406"/>
      <c r="J35" s="1406"/>
      <c r="K35" s="1406"/>
      <c r="L35" s="1406"/>
      <c r="M35" s="1406"/>
      <c r="N35" s="1406"/>
      <c r="O35" s="1406"/>
      <c r="P35" s="1406"/>
      <c r="Q35" s="1406"/>
      <c r="R35" s="1406"/>
    </row>
    <row r="36" spans="1:18" s="1390" customFormat="1" ht="16.5" customHeight="1">
      <c r="A36" s="2642" t="s">
        <v>3130</v>
      </c>
      <c r="B36" s="2642"/>
      <c r="C36" s="2642"/>
      <c r="D36" s="2642"/>
      <c r="E36" s="2642"/>
      <c r="F36" s="2642"/>
      <c r="G36" s="2642"/>
      <c r="H36" s="2642"/>
      <c r="I36" s="2642"/>
      <c r="J36" s="2642"/>
      <c r="K36" s="2642"/>
      <c r="L36" s="2642"/>
      <c r="M36" s="2642"/>
      <c r="N36" s="2642"/>
      <c r="O36" s="2642"/>
      <c r="P36" s="2642"/>
      <c r="Q36" s="2642"/>
      <c r="R36" s="2642"/>
    </row>
    <row r="37" spans="1:18" s="1390" customFormat="1" ht="63.75" customHeight="1">
      <c r="A37" s="1539"/>
      <c r="B37" s="2629" t="s">
        <v>3131</v>
      </c>
      <c r="C37" s="2630"/>
      <c r="D37" s="2630"/>
      <c r="E37" s="2630"/>
      <c r="F37" s="2630"/>
      <c r="G37" s="2630"/>
      <c r="H37" s="2630"/>
      <c r="I37" s="2630"/>
      <c r="J37" s="2630"/>
      <c r="K37" s="2630"/>
      <c r="L37" s="2630"/>
      <c r="M37" s="2630"/>
      <c r="N37" s="2630"/>
      <c r="O37" s="2630"/>
      <c r="P37" s="2630"/>
      <c r="Q37" s="2630"/>
      <c r="R37" s="2631"/>
    </row>
    <row r="38" spans="1:18" s="1390" customFormat="1" ht="16.5" customHeight="1">
      <c r="A38" s="2989" t="s">
        <v>3132</v>
      </c>
      <c r="B38" s="2989"/>
      <c r="C38" s="2989"/>
      <c r="D38" s="2989"/>
      <c r="E38" s="2989"/>
      <c r="F38" s="2989"/>
      <c r="G38" s="2989"/>
      <c r="H38" s="2989"/>
      <c r="I38" s="2989"/>
      <c r="J38" s="2989"/>
      <c r="K38" s="2989"/>
      <c r="L38" s="2989"/>
      <c r="M38" s="2989"/>
      <c r="N38" s="2989"/>
      <c r="O38" s="2989"/>
      <c r="P38" s="2989"/>
      <c r="Q38" s="2989"/>
      <c r="R38" s="2989"/>
    </row>
    <row r="39" spans="1:18" s="1390" customFormat="1" ht="16.5" customHeight="1">
      <c r="A39" s="1406"/>
      <c r="B39" s="1406"/>
      <c r="C39" s="1406"/>
      <c r="D39" s="1406"/>
      <c r="E39" s="1406"/>
      <c r="F39" s="1406"/>
      <c r="G39" s="1406"/>
      <c r="H39" s="1406"/>
      <c r="I39" s="1406"/>
      <c r="J39" s="1406"/>
      <c r="K39" s="1406"/>
      <c r="L39" s="1406"/>
      <c r="M39" s="1406"/>
      <c r="N39" s="1406"/>
      <c r="O39" s="1406"/>
      <c r="P39" s="1406"/>
      <c r="Q39" s="1406"/>
      <c r="R39" s="1406"/>
    </row>
    <row r="40" spans="1:18" s="1390" customFormat="1" ht="16.5" customHeight="1">
      <c r="A40" s="2642" t="s">
        <v>3133</v>
      </c>
      <c r="B40" s="2642"/>
      <c r="C40" s="2642"/>
      <c r="D40" s="2642"/>
      <c r="E40" s="2642"/>
      <c r="F40" s="2642"/>
      <c r="G40" s="2642"/>
      <c r="H40" s="2642"/>
      <c r="I40" s="2642"/>
      <c r="J40" s="2642"/>
      <c r="K40" s="2642"/>
      <c r="L40" s="2642"/>
      <c r="M40" s="2642"/>
      <c r="N40" s="2642"/>
      <c r="O40" s="2642"/>
      <c r="P40" s="2642"/>
      <c r="Q40" s="2642"/>
      <c r="R40" s="2642"/>
    </row>
    <row r="41" spans="1:18" s="1390" customFormat="1" ht="16.5" customHeight="1">
      <c r="A41" s="2990" t="s">
        <v>3134</v>
      </c>
      <c r="B41" s="2990"/>
      <c r="C41" s="2990"/>
      <c r="D41" s="2990"/>
      <c r="E41" s="2990"/>
      <c r="F41" s="2990"/>
      <c r="G41" s="2990"/>
      <c r="H41" s="2990"/>
      <c r="I41" s="2990"/>
      <c r="J41" s="2990"/>
      <c r="K41" s="2990"/>
      <c r="L41" s="2990"/>
      <c r="M41" s="2990"/>
      <c r="N41" s="2990"/>
      <c r="O41" s="2990"/>
      <c r="P41" s="2990"/>
      <c r="Q41" s="2990"/>
      <c r="R41" s="2990"/>
    </row>
    <row r="42" spans="1:18" s="1390" customFormat="1" ht="63.75" customHeight="1">
      <c r="A42" s="1539"/>
      <c r="B42" s="2629" t="s">
        <v>3135</v>
      </c>
      <c r="C42" s="2630"/>
      <c r="D42" s="2630"/>
      <c r="E42" s="2630"/>
      <c r="F42" s="2630"/>
      <c r="G42" s="2630"/>
      <c r="H42" s="2630"/>
      <c r="I42" s="2630"/>
      <c r="J42" s="2630"/>
      <c r="K42" s="2630"/>
      <c r="L42" s="2630"/>
      <c r="M42" s="2630"/>
      <c r="N42" s="2630"/>
      <c r="O42" s="2630"/>
      <c r="P42" s="2630"/>
      <c r="Q42" s="2630"/>
      <c r="R42" s="2631"/>
    </row>
    <row r="43" spans="1:18" s="1390" customFormat="1" ht="63.75" customHeight="1">
      <c r="A43" s="1539"/>
      <c r="B43" s="2629" t="s">
        <v>3136</v>
      </c>
      <c r="C43" s="2630"/>
      <c r="D43" s="2630"/>
      <c r="E43" s="2630"/>
      <c r="F43" s="2630"/>
      <c r="G43" s="2630"/>
      <c r="H43" s="2630"/>
      <c r="I43" s="2630"/>
      <c r="J43" s="2630"/>
      <c r="K43" s="2630"/>
      <c r="L43" s="2630"/>
      <c r="M43" s="2630"/>
      <c r="N43" s="2630"/>
      <c r="O43" s="2630"/>
      <c r="P43" s="2630"/>
      <c r="Q43" s="2630"/>
      <c r="R43" s="2631"/>
    </row>
    <row r="44" spans="1:18" s="1390" customFormat="1" ht="63.75" customHeight="1">
      <c r="A44" s="1539"/>
      <c r="B44" s="2629" t="s">
        <v>3137</v>
      </c>
      <c r="C44" s="2630"/>
      <c r="D44" s="2630"/>
      <c r="E44" s="2630"/>
      <c r="F44" s="2630"/>
      <c r="G44" s="2630"/>
      <c r="H44" s="2630"/>
      <c r="I44" s="2630"/>
      <c r="J44" s="2630"/>
      <c r="K44" s="2630"/>
      <c r="L44" s="2630"/>
      <c r="M44" s="2630"/>
      <c r="N44" s="2630"/>
      <c r="O44" s="2630"/>
      <c r="P44" s="2630"/>
      <c r="Q44" s="2630"/>
      <c r="R44" s="2631"/>
    </row>
    <row r="45" spans="1:18" s="1390" customFormat="1" ht="16.5" customHeight="1">
      <c r="A45" s="2989"/>
      <c r="B45" s="2989"/>
      <c r="C45" s="2989"/>
      <c r="D45" s="2989"/>
      <c r="E45" s="2989"/>
      <c r="F45" s="2989"/>
      <c r="G45" s="2989"/>
      <c r="H45" s="2989"/>
      <c r="I45" s="2989"/>
      <c r="J45" s="2989"/>
      <c r="K45" s="2989"/>
      <c r="L45" s="2989"/>
      <c r="M45" s="2989"/>
      <c r="N45" s="2989"/>
      <c r="O45" s="2989"/>
      <c r="P45" s="2989"/>
      <c r="Q45" s="2989"/>
      <c r="R45" s="2989"/>
    </row>
    <row r="46" spans="1:18" s="1384" customFormat="1" ht="15.75" customHeight="1">
      <c r="A46" s="2746" t="s">
        <v>1328</v>
      </c>
      <c r="B46" s="2746"/>
      <c r="C46" s="2746"/>
      <c r="D46" s="2746"/>
      <c r="E46" s="2746"/>
      <c r="F46" s="2746"/>
      <c r="G46" s="2746"/>
      <c r="H46" s="2746"/>
      <c r="I46" s="2746"/>
      <c r="J46" s="2746"/>
      <c r="K46" s="2746"/>
      <c r="L46" s="2746"/>
      <c r="M46" s="2746"/>
      <c r="N46" s="2746"/>
      <c r="O46" s="2746"/>
      <c r="P46" s="2746"/>
      <c r="Q46" s="2746"/>
      <c r="R46" s="2746"/>
    </row>
    <row r="47" spans="1:18" s="1384" customFormat="1" ht="15.75" customHeight="1">
      <c r="A47" s="2738" t="s">
        <v>3138</v>
      </c>
      <c r="B47" s="2738"/>
      <c r="C47" s="2738"/>
      <c r="D47" s="2738"/>
      <c r="E47" s="2738"/>
      <c r="F47" s="2738"/>
      <c r="G47" s="2738"/>
      <c r="H47" s="2738"/>
      <c r="I47" s="2738"/>
      <c r="J47" s="2738"/>
      <c r="K47" s="2738"/>
      <c r="L47" s="2738"/>
      <c r="M47" s="2738"/>
      <c r="N47" s="2738"/>
      <c r="O47" s="2738"/>
      <c r="P47" s="2738"/>
      <c r="Q47" s="2738"/>
      <c r="R47" s="2738"/>
    </row>
    <row r="48" spans="1:18" s="1384" customFormat="1" ht="15.75" customHeight="1">
      <c r="A48" s="2738" t="s">
        <v>2779</v>
      </c>
      <c r="B48" s="2738"/>
      <c r="C48" s="2738"/>
      <c r="D48" s="2738"/>
      <c r="E48" s="2738"/>
      <c r="F48" s="2738"/>
      <c r="G48" s="2738"/>
      <c r="H48" s="2738"/>
      <c r="I48" s="2738"/>
      <c r="J48" s="2738"/>
      <c r="K48" s="2738"/>
      <c r="L48" s="2738"/>
      <c r="M48" s="2738"/>
      <c r="N48" s="2738"/>
      <c r="O48" s="2738"/>
      <c r="P48" s="2738"/>
      <c r="Q48" s="2738"/>
      <c r="R48" s="2738"/>
    </row>
    <row r="49" spans="1:18" s="1384" customFormat="1" ht="15.75" customHeight="1">
      <c r="A49" s="2738" t="s">
        <v>3139</v>
      </c>
      <c r="B49" s="2738"/>
      <c r="C49" s="2738"/>
      <c r="D49" s="2738"/>
      <c r="E49" s="2738"/>
      <c r="F49" s="2738"/>
      <c r="G49" s="2738"/>
      <c r="H49" s="2738"/>
      <c r="I49" s="2738"/>
      <c r="J49" s="2738"/>
      <c r="K49" s="2738"/>
      <c r="L49" s="2738"/>
      <c r="M49" s="2738"/>
      <c r="N49" s="2738"/>
      <c r="O49" s="2738"/>
      <c r="P49" s="2738"/>
      <c r="Q49" s="2738"/>
      <c r="R49" s="2738"/>
    </row>
  </sheetData>
  <mergeCells count="82">
    <mergeCell ref="A49:R49"/>
    <mergeCell ref="B37:R37"/>
    <mergeCell ref="A38:R38"/>
    <mergeCell ref="A40:R40"/>
    <mergeCell ref="A41:R41"/>
    <mergeCell ref="B42:R42"/>
    <mergeCell ref="B43:R43"/>
    <mergeCell ref="B44:R44"/>
    <mergeCell ref="A45:R45"/>
    <mergeCell ref="A46:R46"/>
    <mergeCell ref="A47:R47"/>
    <mergeCell ref="A48:R48"/>
    <mergeCell ref="A36:R36"/>
    <mergeCell ref="A31:A34"/>
    <mergeCell ref="B31:F31"/>
    <mergeCell ref="G31:H31"/>
    <mergeCell ref="J31:O31"/>
    <mergeCell ref="P31:Q31"/>
    <mergeCell ref="B32:F32"/>
    <mergeCell ref="G32:H32"/>
    <mergeCell ref="J32:O32"/>
    <mergeCell ref="P32:Q32"/>
    <mergeCell ref="B33:F33"/>
    <mergeCell ref="G33:H33"/>
    <mergeCell ref="J33:O33"/>
    <mergeCell ref="P33:Q33"/>
    <mergeCell ref="B34:F34"/>
    <mergeCell ref="G34:H34"/>
    <mergeCell ref="Q28:R28"/>
    <mergeCell ref="J29:L29"/>
    <mergeCell ref="M29:N29"/>
    <mergeCell ref="Q29:R29"/>
    <mergeCell ref="K30:L30"/>
    <mergeCell ref="M30:N30"/>
    <mergeCell ref="Q30:R30"/>
    <mergeCell ref="K26:L26"/>
    <mergeCell ref="M26:N26"/>
    <mergeCell ref="O26:P26"/>
    <mergeCell ref="Q26:R26"/>
    <mergeCell ref="A27:A30"/>
    <mergeCell ref="B27:I30"/>
    <mergeCell ref="J27:L27"/>
    <mergeCell ref="M27:P27"/>
    <mergeCell ref="Q27:R27"/>
    <mergeCell ref="M28:N28"/>
    <mergeCell ref="A23:A26"/>
    <mergeCell ref="B23:I26"/>
    <mergeCell ref="J23:L23"/>
    <mergeCell ref="M23:P23"/>
    <mergeCell ref="Q23:R23"/>
    <mergeCell ref="O28:P30"/>
    <mergeCell ref="M24:N24"/>
    <mergeCell ref="O24:P24"/>
    <mergeCell ref="Q24:R24"/>
    <mergeCell ref="J25:L25"/>
    <mergeCell ref="M25:P25"/>
    <mergeCell ref="Q25:R25"/>
    <mergeCell ref="A20:R20"/>
    <mergeCell ref="A21:R21"/>
    <mergeCell ref="J22:L22"/>
    <mergeCell ref="M22:P22"/>
    <mergeCell ref="Q22:R22"/>
    <mergeCell ref="A16:R16"/>
    <mergeCell ref="A17:H17"/>
    <mergeCell ref="I17:O17"/>
    <mergeCell ref="A18:F18"/>
    <mergeCell ref="G18:H18"/>
    <mergeCell ref="I18:M18"/>
    <mergeCell ref="N18:O18"/>
    <mergeCell ref="M14:N14"/>
    <mergeCell ref="P14:Q14"/>
    <mergeCell ref="A1:R1"/>
    <mergeCell ref="L2:N2"/>
    <mergeCell ref="O2:R2"/>
    <mergeCell ref="L3:N3"/>
    <mergeCell ref="O3:R3"/>
    <mergeCell ref="L5:R5"/>
    <mergeCell ref="A7:R7"/>
    <mergeCell ref="A8:R8"/>
    <mergeCell ref="A10:L10"/>
    <mergeCell ref="M10:P10"/>
    <mergeCell ref="Q10:R10"/>
  </mergeCells>
  <phoneticPr fontId="1"/>
  <pageMargins left="0.7" right="0.7" top="0.75" bottom="0.75" header="0.3" footer="0.3"/>
  <pageSetup paperSize="9" scale="80" orientation="portrait" r:id="rId1"/>
  <rowBreaks count="1" manualBreakCount="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71393" r:id="rId4" name="Check Box 1">
              <controlPr defaultSize="0" autoFill="0" autoLine="0" autoPict="0">
                <anchor moveWithCells="1">
                  <from>
                    <xdr:col>16</xdr:col>
                    <xdr:colOff>9525</xdr:colOff>
                    <xdr:row>24</xdr:row>
                    <xdr:rowOff>142875</xdr:rowOff>
                  </from>
                  <to>
                    <xdr:col>16</xdr:col>
                    <xdr:colOff>371475</xdr:colOff>
                    <xdr:row>26</xdr:row>
                    <xdr:rowOff>57150</xdr:rowOff>
                  </to>
                </anchor>
              </controlPr>
            </control>
          </mc:Choice>
        </mc:AlternateContent>
        <mc:AlternateContent xmlns:mc="http://schemas.openxmlformats.org/markup-compatibility/2006">
          <mc:Choice Requires="x14">
            <control shapeId="571394" r:id="rId5" name="Check Box 2">
              <controlPr defaultSize="0" autoFill="0" autoLine="0" autoPict="0">
                <anchor moveWithCells="1">
                  <from>
                    <xdr:col>16</xdr:col>
                    <xdr:colOff>9525</xdr:colOff>
                    <xdr:row>22</xdr:row>
                    <xdr:rowOff>161925</xdr:rowOff>
                  </from>
                  <to>
                    <xdr:col>16</xdr:col>
                    <xdr:colOff>371475</xdr:colOff>
                    <xdr:row>24</xdr:row>
                    <xdr:rowOff>76200</xdr:rowOff>
                  </to>
                </anchor>
              </controlPr>
            </control>
          </mc:Choice>
        </mc:AlternateContent>
        <mc:AlternateContent xmlns:mc="http://schemas.openxmlformats.org/markup-compatibility/2006">
          <mc:Choice Requires="x14">
            <control shapeId="571395" r:id="rId6" name="Check Box 3">
              <controlPr defaultSize="0" autoFill="0" autoLine="0" autoPict="0">
                <anchor moveWithCells="1">
                  <from>
                    <xdr:col>16</xdr:col>
                    <xdr:colOff>9525</xdr:colOff>
                    <xdr:row>28</xdr:row>
                    <xdr:rowOff>142875</xdr:rowOff>
                  </from>
                  <to>
                    <xdr:col>16</xdr:col>
                    <xdr:colOff>371475</xdr:colOff>
                    <xdr:row>30</xdr:row>
                    <xdr:rowOff>57150</xdr:rowOff>
                  </to>
                </anchor>
              </controlPr>
            </control>
          </mc:Choice>
        </mc:AlternateContent>
        <mc:AlternateContent xmlns:mc="http://schemas.openxmlformats.org/markup-compatibility/2006">
          <mc:Choice Requires="x14">
            <control shapeId="571396" r:id="rId7" name="Check Box 4">
              <controlPr defaultSize="0" autoFill="0" autoLine="0" autoPict="0">
                <anchor moveWithCells="1">
                  <from>
                    <xdr:col>16</xdr:col>
                    <xdr:colOff>9525</xdr:colOff>
                    <xdr:row>26</xdr:row>
                    <xdr:rowOff>161925</xdr:rowOff>
                  </from>
                  <to>
                    <xdr:col>16</xdr:col>
                    <xdr:colOff>371475</xdr:colOff>
                    <xdr:row>28</xdr:row>
                    <xdr:rowOff>76200</xdr:rowOff>
                  </to>
                </anchor>
              </controlPr>
            </control>
          </mc:Choice>
        </mc:AlternateContent>
        <mc:AlternateContent xmlns:mc="http://schemas.openxmlformats.org/markup-compatibility/2006">
          <mc:Choice Requires="x14">
            <control shapeId="571401" r:id="rId8" name="Check Box 9">
              <controlPr defaultSize="0" autoFill="0" autoLine="0" autoPict="0">
                <anchor moveWithCells="1">
                  <from>
                    <xdr:col>11</xdr:col>
                    <xdr:colOff>104775</xdr:colOff>
                    <xdr:row>12</xdr:row>
                    <xdr:rowOff>171450</xdr:rowOff>
                  </from>
                  <to>
                    <xdr:col>12</xdr:col>
                    <xdr:colOff>28575</xdr:colOff>
                    <xdr:row>14</xdr:row>
                    <xdr:rowOff>0</xdr:rowOff>
                  </to>
                </anchor>
              </controlPr>
            </control>
          </mc:Choice>
        </mc:AlternateContent>
        <mc:AlternateContent xmlns:mc="http://schemas.openxmlformats.org/markup-compatibility/2006">
          <mc:Choice Requires="x14">
            <control shapeId="571402" r:id="rId9" name="Check Box 10">
              <controlPr defaultSize="0" autoFill="0" autoLine="0" autoPict="0">
                <anchor moveWithCells="1">
                  <from>
                    <xdr:col>14</xdr:col>
                    <xdr:colOff>142875</xdr:colOff>
                    <xdr:row>13</xdr:row>
                    <xdr:rowOff>0</xdr:rowOff>
                  </from>
                  <to>
                    <xdr:col>15</xdr:col>
                    <xdr:colOff>66675</xdr:colOff>
                    <xdr:row>14</xdr:row>
                    <xdr:rowOff>9525</xdr:rowOff>
                  </to>
                </anchor>
              </controlPr>
            </control>
          </mc:Choice>
        </mc:AlternateContent>
        <mc:AlternateContent xmlns:mc="http://schemas.openxmlformats.org/markup-compatibility/2006">
          <mc:Choice Requires="x14">
            <control shapeId="571403" r:id="rId10" name="Check Box 11">
              <controlPr defaultSize="0" autoFill="0" autoLine="0" autoPict="0">
                <anchor moveWithCells="1">
                  <from>
                    <xdr:col>0</xdr:col>
                    <xdr:colOff>95250</xdr:colOff>
                    <xdr:row>36</xdr:row>
                    <xdr:rowOff>219075</xdr:rowOff>
                  </from>
                  <to>
                    <xdr:col>1</xdr:col>
                    <xdr:colOff>76200</xdr:colOff>
                    <xdr:row>36</xdr:row>
                    <xdr:rowOff>581025</xdr:rowOff>
                  </to>
                </anchor>
              </controlPr>
            </control>
          </mc:Choice>
        </mc:AlternateContent>
        <mc:AlternateContent xmlns:mc="http://schemas.openxmlformats.org/markup-compatibility/2006">
          <mc:Choice Requires="x14">
            <control shapeId="571404" r:id="rId11" name="Check Box 12">
              <controlPr defaultSize="0" autoFill="0" autoLine="0" autoPict="0">
                <anchor moveWithCells="1">
                  <from>
                    <xdr:col>0</xdr:col>
                    <xdr:colOff>95250</xdr:colOff>
                    <xdr:row>41</xdr:row>
                    <xdr:rowOff>219075</xdr:rowOff>
                  </from>
                  <to>
                    <xdr:col>1</xdr:col>
                    <xdr:colOff>76200</xdr:colOff>
                    <xdr:row>41</xdr:row>
                    <xdr:rowOff>581025</xdr:rowOff>
                  </to>
                </anchor>
              </controlPr>
            </control>
          </mc:Choice>
        </mc:AlternateContent>
        <mc:AlternateContent xmlns:mc="http://schemas.openxmlformats.org/markup-compatibility/2006">
          <mc:Choice Requires="x14">
            <control shapeId="571405" r:id="rId12" name="Check Box 13">
              <controlPr defaultSize="0" autoFill="0" autoLine="0" autoPict="0">
                <anchor moveWithCells="1">
                  <from>
                    <xdr:col>0</xdr:col>
                    <xdr:colOff>95250</xdr:colOff>
                    <xdr:row>42</xdr:row>
                    <xdr:rowOff>219075</xdr:rowOff>
                  </from>
                  <to>
                    <xdr:col>1</xdr:col>
                    <xdr:colOff>76200</xdr:colOff>
                    <xdr:row>42</xdr:row>
                    <xdr:rowOff>581025</xdr:rowOff>
                  </to>
                </anchor>
              </controlPr>
            </control>
          </mc:Choice>
        </mc:AlternateContent>
        <mc:AlternateContent xmlns:mc="http://schemas.openxmlformats.org/markup-compatibility/2006">
          <mc:Choice Requires="x14">
            <control shapeId="571406" r:id="rId13" name="Check Box 14">
              <controlPr defaultSize="0" autoFill="0" autoLine="0" autoPict="0">
                <anchor moveWithCells="1">
                  <from>
                    <xdr:col>0</xdr:col>
                    <xdr:colOff>95250</xdr:colOff>
                    <xdr:row>43</xdr:row>
                    <xdr:rowOff>219075</xdr:rowOff>
                  </from>
                  <to>
                    <xdr:col>1</xdr:col>
                    <xdr:colOff>76200</xdr:colOff>
                    <xdr:row>43</xdr:row>
                    <xdr:rowOff>581025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Q272"/>
  <sheetViews>
    <sheetView workbookViewId="0">
      <selection activeCell="S11" sqref="S11"/>
    </sheetView>
  </sheetViews>
  <sheetFormatPr defaultRowHeight="18.75"/>
  <cols>
    <col min="2" max="2" width="6.375" customWidth="1"/>
    <col min="3" max="3" width="5" customWidth="1"/>
    <col min="5" max="5" width="54.625" customWidth="1"/>
    <col min="6" max="6" width="6.25" style="605" customWidth="1"/>
    <col min="8" max="8" width="10.5" customWidth="1"/>
    <col min="9" max="9" width="6.5" customWidth="1"/>
  </cols>
  <sheetData>
    <row r="1" spans="1:17">
      <c r="A1" s="600">
        <v>112434</v>
      </c>
      <c r="B1" t="s">
        <v>76</v>
      </c>
      <c r="C1" t="s">
        <v>3146</v>
      </c>
      <c r="D1" t="s">
        <v>3147</v>
      </c>
      <c r="E1" t="s">
        <v>2031</v>
      </c>
      <c r="F1" s="605" t="s">
        <v>3148</v>
      </c>
      <c r="G1" t="s">
        <v>3458</v>
      </c>
      <c r="H1" t="s">
        <v>3459</v>
      </c>
      <c r="I1" t="s">
        <v>23</v>
      </c>
      <c r="J1" t="s">
        <v>3161</v>
      </c>
      <c r="K1" t="s">
        <v>3460</v>
      </c>
      <c r="L1" t="s">
        <v>3461</v>
      </c>
      <c r="M1" t="s">
        <v>3462</v>
      </c>
      <c r="N1" t="s">
        <v>3463</v>
      </c>
      <c r="O1" t="s">
        <v>2032</v>
      </c>
      <c r="P1" t="s">
        <v>395</v>
      </c>
      <c r="Q1" t="s">
        <v>3326</v>
      </c>
    </row>
    <row r="2" spans="1:17">
      <c r="A2" s="600">
        <v>112434</v>
      </c>
      <c r="B2" t="s">
        <v>76</v>
      </c>
      <c r="C2" t="s">
        <v>3146</v>
      </c>
      <c r="D2" t="s">
        <v>3147</v>
      </c>
      <c r="E2" t="s">
        <v>2031</v>
      </c>
      <c r="F2" s="605" t="s">
        <v>3148</v>
      </c>
      <c r="G2" t="s">
        <v>3458</v>
      </c>
      <c r="H2" t="s">
        <v>3459</v>
      </c>
      <c r="I2" t="s">
        <v>23</v>
      </c>
      <c r="J2" t="s">
        <v>3161</v>
      </c>
      <c r="K2" t="s">
        <v>3460</v>
      </c>
      <c r="L2" t="s">
        <v>3461</v>
      </c>
      <c r="M2" t="s">
        <v>3462</v>
      </c>
      <c r="N2" t="s">
        <v>3463</v>
      </c>
      <c r="O2" t="s">
        <v>2032</v>
      </c>
      <c r="P2" t="s">
        <v>395</v>
      </c>
      <c r="Q2" t="s">
        <v>3326</v>
      </c>
    </row>
    <row r="3" spans="1:17">
      <c r="A3" s="600">
        <v>112434</v>
      </c>
      <c r="B3" t="s">
        <v>76</v>
      </c>
      <c r="C3" t="s">
        <v>3146</v>
      </c>
      <c r="D3" t="s">
        <v>3147</v>
      </c>
      <c r="E3" t="s">
        <v>2031</v>
      </c>
      <c r="F3" s="605" t="s">
        <v>3148</v>
      </c>
      <c r="G3" t="s">
        <v>3458</v>
      </c>
      <c r="H3" t="s">
        <v>3459</v>
      </c>
      <c r="I3" t="s">
        <v>23</v>
      </c>
      <c r="J3" t="s">
        <v>3161</v>
      </c>
      <c r="K3" t="s">
        <v>3460</v>
      </c>
      <c r="L3" t="s">
        <v>3461</v>
      </c>
      <c r="M3" t="s">
        <v>3462</v>
      </c>
      <c r="N3" t="s">
        <v>3463</v>
      </c>
      <c r="O3" t="s">
        <v>2032</v>
      </c>
      <c r="P3" t="s">
        <v>395</v>
      </c>
      <c r="Q3" t="s">
        <v>3326</v>
      </c>
    </row>
    <row r="4" spans="1:17">
      <c r="A4" s="600">
        <v>112434</v>
      </c>
      <c r="B4" t="s">
        <v>76</v>
      </c>
      <c r="C4" t="s">
        <v>3146</v>
      </c>
      <c r="D4" t="s">
        <v>3147</v>
      </c>
      <c r="E4" t="s">
        <v>2031</v>
      </c>
      <c r="F4" s="605" t="s">
        <v>3148</v>
      </c>
      <c r="G4" t="s">
        <v>3458</v>
      </c>
      <c r="H4" t="s">
        <v>3459</v>
      </c>
      <c r="I4" t="s">
        <v>23</v>
      </c>
      <c r="J4" t="s">
        <v>3161</v>
      </c>
      <c r="K4" t="s">
        <v>3460</v>
      </c>
      <c r="L4" t="s">
        <v>3461</v>
      </c>
      <c r="M4" t="s">
        <v>3462</v>
      </c>
      <c r="N4" t="s">
        <v>3463</v>
      </c>
      <c r="O4" t="s">
        <v>2032</v>
      </c>
      <c r="P4" t="s">
        <v>395</v>
      </c>
      <c r="Q4" t="s">
        <v>3326</v>
      </c>
    </row>
    <row r="5" spans="1:17">
      <c r="A5" s="600">
        <v>112434</v>
      </c>
      <c r="B5" t="s">
        <v>76</v>
      </c>
      <c r="C5" t="s">
        <v>3146</v>
      </c>
      <c r="D5" t="s">
        <v>3147</v>
      </c>
      <c r="E5" t="s">
        <v>2031</v>
      </c>
      <c r="F5" s="605" t="s">
        <v>3148</v>
      </c>
      <c r="G5" t="s">
        <v>3458</v>
      </c>
      <c r="H5" t="s">
        <v>3459</v>
      </c>
      <c r="I5" t="s">
        <v>23</v>
      </c>
      <c r="J5" t="s">
        <v>3161</v>
      </c>
      <c r="K5" t="s">
        <v>3460</v>
      </c>
      <c r="L5" t="s">
        <v>3461</v>
      </c>
      <c r="M5" t="s">
        <v>3462</v>
      </c>
      <c r="N5" t="s">
        <v>3463</v>
      </c>
      <c r="O5" t="s">
        <v>2032</v>
      </c>
      <c r="P5" t="s">
        <v>395</v>
      </c>
      <c r="Q5" t="s">
        <v>3326</v>
      </c>
    </row>
    <row r="6" spans="1:17">
      <c r="A6" s="600">
        <v>112863</v>
      </c>
      <c r="B6" t="s">
        <v>41</v>
      </c>
      <c r="C6" t="s">
        <v>3146</v>
      </c>
      <c r="D6" t="s">
        <v>3147</v>
      </c>
      <c r="E6" t="s">
        <v>2031</v>
      </c>
      <c r="F6" s="605" t="s">
        <v>3148</v>
      </c>
      <c r="G6" t="s">
        <v>3464</v>
      </c>
      <c r="H6" t="s">
        <v>23</v>
      </c>
      <c r="I6" t="s">
        <v>23</v>
      </c>
      <c r="J6" t="s">
        <v>3465</v>
      </c>
      <c r="K6" t="s">
        <v>3466</v>
      </c>
      <c r="L6" t="s">
        <v>3467</v>
      </c>
      <c r="M6" t="s">
        <v>3468</v>
      </c>
      <c r="N6" t="s">
        <v>3469</v>
      </c>
      <c r="O6" t="s">
        <v>2032</v>
      </c>
      <c r="P6" t="s">
        <v>410</v>
      </c>
      <c r="Q6" t="s">
        <v>3265</v>
      </c>
    </row>
    <row r="7" spans="1:17">
      <c r="A7" s="600">
        <v>112863</v>
      </c>
      <c r="B7" t="s">
        <v>41</v>
      </c>
      <c r="C7" t="s">
        <v>3146</v>
      </c>
      <c r="D7" t="s">
        <v>3147</v>
      </c>
      <c r="E7" t="s">
        <v>2031</v>
      </c>
      <c r="F7" s="605" t="s">
        <v>3148</v>
      </c>
      <c r="G7" t="s">
        <v>3464</v>
      </c>
      <c r="H7" t="s">
        <v>23</v>
      </c>
      <c r="I7" t="s">
        <v>23</v>
      </c>
      <c r="J7" t="s">
        <v>3465</v>
      </c>
      <c r="K7" t="s">
        <v>3466</v>
      </c>
      <c r="L7" t="s">
        <v>3467</v>
      </c>
      <c r="M7" t="s">
        <v>3468</v>
      </c>
      <c r="N7" t="s">
        <v>3469</v>
      </c>
      <c r="O7" t="s">
        <v>2032</v>
      </c>
      <c r="P7" t="s">
        <v>410</v>
      </c>
      <c r="Q7" t="s">
        <v>3265</v>
      </c>
    </row>
    <row r="8" spans="1:17">
      <c r="A8" s="600">
        <v>112863</v>
      </c>
      <c r="B8" t="s">
        <v>41</v>
      </c>
      <c r="C8" t="s">
        <v>3146</v>
      </c>
      <c r="D8" t="s">
        <v>3147</v>
      </c>
      <c r="E8" t="s">
        <v>2031</v>
      </c>
      <c r="F8" s="605" t="s">
        <v>3148</v>
      </c>
      <c r="G8" t="s">
        <v>3464</v>
      </c>
      <c r="H8" t="s">
        <v>23</v>
      </c>
      <c r="I8" t="s">
        <v>23</v>
      </c>
      <c r="J8" t="s">
        <v>3465</v>
      </c>
      <c r="K8" t="s">
        <v>3466</v>
      </c>
      <c r="L8" t="s">
        <v>3467</v>
      </c>
      <c r="M8" t="s">
        <v>3468</v>
      </c>
      <c r="N8" t="s">
        <v>3469</v>
      </c>
      <c r="O8" t="s">
        <v>2032</v>
      </c>
      <c r="P8" t="s">
        <v>410</v>
      </c>
      <c r="Q8" t="s">
        <v>3265</v>
      </c>
    </row>
    <row r="9" spans="1:17">
      <c r="A9" s="600">
        <v>112863</v>
      </c>
      <c r="B9" t="s">
        <v>41</v>
      </c>
      <c r="C9" t="s">
        <v>3146</v>
      </c>
      <c r="D9" t="s">
        <v>3147</v>
      </c>
      <c r="E9" t="s">
        <v>2031</v>
      </c>
      <c r="F9" s="605" t="s">
        <v>3148</v>
      </c>
      <c r="G9" t="s">
        <v>3464</v>
      </c>
      <c r="H9" t="s">
        <v>23</v>
      </c>
      <c r="I9" t="s">
        <v>23</v>
      </c>
      <c r="J9" t="s">
        <v>3465</v>
      </c>
      <c r="K9" t="s">
        <v>3466</v>
      </c>
      <c r="L9" t="s">
        <v>3467</v>
      </c>
      <c r="M9" t="s">
        <v>3468</v>
      </c>
      <c r="N9" t="s">
        <v>3469</v>
      </c>
      <c r="O9" t="s">
        <v>2032</v>
      </c>
      <c r="P9" t="s">
        <v>410</v>
      </c>
      <c r="Q9" t="s">
        <v>3265</v>
      </c>
    </row>
    <row r="10" spans="1:17">
      <c r="A10" s="600">
        <v>112863</v>
      </c>
      <c r="B10" t="s">
        <v>41</v>
      </c>
      <c r="C10" t="s">
        <v>3146</v>
      </c>
      <c r="D10" t="s">
        <v>3147</v>
      </c>
      <c r="E10" t="s">
        <v>2031</v>
      </c>
      <c r="F10" s="605" t="s">
        <v>3148</v>
      </c>
      <c r="G10" t="s">
        <v>3464</v>
      </c>
      <c r="H10" t="s">
        <v>23</v>
      </c>
      <c r="I10" t="s">
        <v>23</v>
      </c>
      <c r="J10" t="s">
        <v>3465</v>
      </c>
      <c r="K10" t="s">
        <v>3466</v>
      </c>
      <c r="L10" t="s">
        <v>3467</v>
      </c>
      <c r="M10" t="s">
        <v>3468</v>
      </c>
      <c r="N10" t="s">
        <v>3469</v>
      </c>
      <c r="O10" t="s">
        <v>2032</v>
      </c>
      <c r="P10" t="s">
        <v>410</v>
      </c>
      <c r="Q10" t="s">
        <v>3265</v>
      </c>
    </row>
    <row r="11" spans="1:17">
      <c r="A11" s="600">
        <v>112863</v>
      </c>
      <c r="B11" t="s">
        <v>41</v>
      </c>
      <c r="C11" t="s">
        <v>3146</v>
      </c>
      <c r="D11" t="s">
        <v>3147</v>
      </c>
      <c r="E11" t="s">
        <v>2031</v>
      </c>
      <c r="F11" s="605" t="s">
        <v>3148</v>
      </c>
      <c r="G11" t="s">
        <v>3464</v>
      </c>
      <c r="H11" t="s">
        <v>23</v>
      </c>
      <c r="I11" t="s">
        <v>23</v>
      </c>
      <c r="J11" t="s">
        <v>3465</v>
      </c>
      <c r="K11" t="s">
        <v>3466</v>
      </c>
      <c r="L11" t="s">
        <v>3467</v>
      </c>
      <c r="M11" t="s">
        <v>3468</v>
      </c>
      <c r="N11" t="s">
        <v>3469</v>
      </c>
      <c r="O11" t="s">
        <v>2032</v>
      </c>
      <c r="P11" t="s">
        <v>410</v>
      </c>
      <c r="Q11" t="s">
        <v>3265</v>
      </c>
    </row>
    <row r="12" spans="1:17">
      <c r="A12" s="600">
        <v>112863</v>
      </c>
      <c r="B12" t="s">
        <v>41</v>
      </c>
      <c r="C12" t="s">
        <v>3146</v>
      </c>
      <c r="D12" t="s">
        <v>3147</v>
      </c>
      <c r="E12" t="s">
        <v>2031</v>
      </c>
      <c r="F12" s="605" t="s">
        <v>3148</v>
      </c>
      <c r="G12" t="s">
        <v>3464</v>
      </c>
      <c r="H12" t="s">
        <v>23</v>
      </c>
      <c r="I12" t="s">
        <v>23</v>
      </c>
      <c r="J12" t="s">
        <v>3465</v>
      </c>
      <c r="K12" t="s">
        <v>3466</v>
      </c>
      <c r="L12" t="s">
        <v>3467</v>
      </c>
      <c r="M12" t="s">
        <v>3468</v>
      </c>
      <c r="N12" t="s">
        <v>3469</v>
      </c>
      <c r="O12" t="s">
        <v>2032</v>
      </c>
      <c r="P12" t="s">
        <v>410</v>
      </c>
      <c r="Q12" t="s">
        <v>3265</v>
      </c>
    </row>
    <row r="13" spans="1:17">
      <c r="A13" s="600">
        <v>112863</v>
      </c>
      <c r="B13" t="s">
        <v>41</v>
      </c>
      <c r="C13" t="s">
        <v>3146</v>
      </c>
      <c r="D13" t="s">
        <v>3147</v>
      </c>
      <c r="E13" t="s">
        <v>2031</v>
      </c>
      <c r="F13" s="605" t="s">
        <v>3148</v>
      </c>
      <c r="G13" t="s">
        <v>3464</v>
      </c>
      <c r="H13" t="s">
        <v>23</v>
      </c>
      <c r="I13" t="s">
        <v>23</v>
      </c>
      <c r="J13" t="s">
        <v>3465</v>
      </c>
      <c r="K13" t="s">
        <v>3466</v>
      </c>
      <c r="L13" t="s">
        <v>3467</v>
      </c>
      <c r="M13" t="s">
        <v>3468</v>
      </c>
      <c r="N13" t="s">
        <v>3469</v>
      </c>
      <c r="O13" t="s">
        <v>2032</v>
      </c>
      <c r="P13" t="s">
        <v>410</v>
      </c>
      <c r="Q13" t="s">
        <v>3265</v>
      </c>
    </row>
    <row r="14" spans="1:17">
      <c r="A14" s="600">
        <v>114687</v>
      </c>
      <c r="B14" t="s">
        <v>29</v>
      </c>
      <c r="C14" t="s">
        <v>3146</v>
      </c>
      <c r="D14" t="s">
        <v>3147</v>
      </c>
      <c r="E14" t="s">
        <v>2031</v>
      </c>
      <c r="F14" s="605" t="s">
        <v>3148</v>
      </c>
      <c r="G14" t="s">
        <v>3470</v>
      </c>
      <c r="H14" t="s">
        <v>23</v>
      </c>
      <c r="I14" t="s">
        <v>23</v>
      </c>
      <c r="J14" t="s">
        <v>3471</v>
      </c>
      <c r="K14" t="s">
        <v>3472</v>
      </c>
      <c r="L14" t="s">
        <v>3473</v>
      </c>
      <c r="M14" t="s">
        <v>3474</v>
      </c>
      <c r="N14" t="s">
        <v>3475</v>
      </c>
      <c r="O14" t="s">
        <v>2032</v>
      </c>
      <c r="P14" t="s">
        <v>399</v>
      </c>
      <c r="Q14" t="s">
        <v>3259</v>
      </c>
    </row>
    <row r="15" spans="1:17">
      <c r="A15" s="600">
        <v>114687</v>
      </c>
      <c r="B15" t="s">
        <v>29</v>
      </c>
      <c r="C15" t="s">
        <v>3146</v>
      </c>
      <c r="D15" t="s">
        <v>3147</v>
      </c>
      <c r="E15" t="s">
        <v>2031</v>
      </c>
      <c r="F15" s="605" t="s">
        <v>3148</v>
      </c>
      <c r="G15" t="s">
        <v>3470</v>
      </c>
      <c r="H15" t="s">
        <v>23</v>
      </c>
      <c r="I15" t="s">
        <v>23</v>
      </c>
      <c r="J15" t="s">
        <v>3471</v>
      </c>
      <c r="K15" t="s">
        <v>3472</v>
      </c>
      <c r="L15" t="s">
        <v>3473</v>
      </c>
      <c r="M15" t="s">
        <v>3474</v>
      </c>
      <c r="N15" t="s">
        <v>3475</v>
      </c>
      <c r="O15" t="s">
        <v>2032</v>
      </c>
      <c r="P15" t="s">
        <v>399</v>
      </c>
      <c r="Q15" t="s">
        <v>3259</v>
      </c>
    </row>
    <row r="16" spans="1:17">
      <c r="A16" s="600">
        <v>114687</v>
      </c>
      <c r="B16" t="s">
        <v>29</v>
      </c>
      <c r="C16" t="s">
        <v>3146</v>
      </c>
      <c r="D16" t="s">
        <v>3147</v>
      </c>
      <c r="E16" t="s">
        <v>2031</v>
      </c>
      <c r="F16" s="605" t="s">
        <v>3148</v>
      </c>
      <c r="G16" t="s">
        <v>3470</v>
      </c>
      <c r="H16" t="s">
        <v>23</v>
      </c>
      <c r="I16" t="s">
        <v>23</v>
      </c>
      <c r="J16" t="s">
        <v>3471</v>
      </c>
      <c r="K16" t="s">
        <v>3472</v>
      </c>
      <c r="L16" t="s">
        <v>3473</v>
      </c>
      <c r="M16" t="s">
        <v>3474</v>
      </c>
      <c r="N16" t="s">
        <v>3475</v>
      </c>
      <c r="O16" t="s">
        <v>2032</v>
      </c>
      <c r="P16" t="s">
        <v>399</v>
      </c>
      <c r="Q16" t="s">
        <v>3259</v>
      </c>
    </row>
    <row r="17" spans="1:17">
      <c r="A17" s="600">
        <v>114687</v>
      </c>
      <c r="B17" t="s">
        <v>29</v>
      </c>
      <c r="C17" t="s">
        <v>3146</v>
      </c>
      <c r="D17" t="s">
        <v>3147</v>
      </c>
      <c r="E17" t="s">
        <v>2031</v>
      </c>
      <c r="F17" s="605" t="s">
        <v>3148</v>
      </c>
      <c r="G17" t="s">
        <v>3470</v>
      </c>
      <c r="H17" t="s">
        <v>23</v>
      </c>
      <c r="I17" t="s">
        <v>23</v>
      </c>
      <c r="J17" t="s">
        <v>3471</v>
      </c>
      <c r="K17" t="s">
        <v>3472</v>
      </c>
      <c r="L17" t="s">
        <v>3473</v>
      </c>
      <c r="M17" t="s">
        <v>3474</v>
      </c>
      <c r="N17" t="s">
        <v>3475</v>
      </c>
      <c r="O17" t="s">
        <v>2032</v>
      </c>
      <c r="P17" t="s">
        <v>399</v>
      </c>
      <c r="Q17" t="s">
        <v>3259</v>
      </c>
    </row>
    <row r="18" spans="1:17">
      <c r="A18" s="600">
        <v>114687</v>
      </c>
      <c r="B18" t="s">
        <v>29</v>
      </c>
      <c r="C18" t="s">
        <v>3146</v>
      </c>
      <c r="D18" t="s">
        <v>3147</v>
      </c>
      <c r="E18" t="s">
        <v>2031</v>
      </c>
      <c r="F18" s="605" t="s">
        <v>3148</v>
      </c>
      <c r="G18" t="s">
        <v>3470</v>
      </c>
      <c r="H18" t="s">
        <v>23</v>
      </c>
      <c r="I18" t="s">
        <v>23</v>
      </c>
      <c r="J18" t="s">
        <v>3471</v>
      </c>
      <c r="K18" t="s">
        <v>3472</v>
      </c>
      <c r="L18" t="s">
        <v>3473</v>
      </c>
      <c r="M18" t="s">
        <v>3474</v>
      </c>
      <c r="N18" t="s">
        <v>3475</v>
      </c>
      <c r="O18" t="s">
        <v>2032</v>
      </c>
      <c r="P18" t="s">
        <v>399</v>
      </c>
      <c r="Q18" t="s">
        <v>3259</v>
      </c>
    </row>
    <row r="19" spans="1:17">
      <c r="A19" s="600">
        <v>114687</v>
      </c>
      <c r="B19" t="s">
        <v>29</v>
      </c>
      <c r="C19" t="s">
        <v>3146</v>
      </c>
      <c r="D19" t="s">
        <v>3147</v>
      </c>
      <c r="E19" t="s">
        <v>2031</v>
      </c>
      <c r="F19" s="605" t="s">
        <v>3148</v>
      </c>
      <c r="G19" t="s">
        <v>3470</v>
      </c>
      <c r="H19" t="s">
        <v>23</v>
      </c>
      <c r="I19" t="s">
        <v>23</v>
      </c>
      <c r="J19" t="s">
        <v>3471</v>
      </c>
      <c r="K19" t="s">
        <v>3472</v>
      </c>
      <c r="L19" t="s">
        <v>3473</v>
      </c>
      <c r="M19" t="s">
        <v>3474</v>
      </c>
      <c r="N19" t="s">
        <v>3475</v>
      </c>
      <c r="O19" t="s">
        <v>2032</v>
      </c>
      <c r="P19" t="s">
        <v>399</v>
      </c>
      <c r="Q19" t="s">
        <v>3259</v>
      </c>
    </row>
    <row r="20" spans="1:17">
      <c r="A20" s="600">
        <v>114687</v>
      </c>
      <c r="B20" t="s">
        <v>29</v>
      </c>
      <c r="C20" t="s">
        <v>3146</v>
      </c>
      <c r="D20" t="s">
        <v>3147</v>
      </c>
      <c r="E20" t="s">
        <v>2031</v>
      </c>
      <c r="F20" s="605" t="s">
        <v>3148</v>
      </c>
      <c r="G20" t="s">
        <v>3470</v>
      </c>
      <c r="H20" t="s">
        <v>23</v>
      </c>
      <c r="I20" t="s">
        <v>23</v>
      </c>
      <c r="J20" t="s">
        <v>3471</v>
      </c>
      <c r="K20" t="s">
        <v>3472</v>
      </c>
      <c r="L20" t="s">
        <v>3473</v>
      </c>
      <c r="M20" t="s">
        <v>3474</v>
      </c>
      <c r="N20" t="s">
        <v>3475</v>
      </c>
      <c r="O20" t="s">
        <v>2032</v>
      </c>
      <c r="P20" t="s">
        <v>399</v>
      </c>
      <c r="Q20" t="s">
        <v>3259</v>
      </c>
    </row>
    <row r="21" spans="1:17">
      <c r="A21" s="600">
        <v>115577</v>
      </c>
      <c r="B21" t="s">
        <v>37</v>
      </c>
      <c r="C21" t="s">
        <v>3146</v>
      </c>
      <c r="D21" t="s">
        <v>3147</v>
      </c>
      <c r="E21" t="s">
        <v>2031</v>
      </c>
      <c r="F21" s="605" t="s">
        <v>3148</v>
      </c>
      <c r="G21" t="s">
        <v>3476</v>
      </c>
      <c r="H21" t="s">
        <v>23</v>
      </c>
      <c r="I21" t="s">
        <v>23</v>
      </c>
      <c r="J21" t="s">
        <v>3176</v>
      </c>
      <c r="K21" t="s">
        <v>3477</v>
      </c>
      <c r="L21" t="s">
        <v>3478</v>
      </c>
      <c r="M21" t="s">
        <v>3479</v>
      </c>
      <c r="N21" t="s">
        <v>3480</v>
      </c>
      <c r="O21" t="s">
        <v>2032</v>
      </c>
      <c r="P21" t="s">
        <v>440</v>
      </c>
      <c r="Q21" t="s">
        <v>3265</v>
      </c>
    </row>
    <row r="22" spans="1:17">
      <c r="A22" s="600">
        <v>115577</v>
      </c>
      <c r="B22" t="s">
        <v>37</v>
      </c>
      <c r="C22" t="s">
        <v>3146</v>
      </c>
      <c r="D22" t="s">
        <v>3147</v>
      </c>
      <c r="E22" t="s">
        <v>2031</v>
      </c>
      <c r="F22" s="605" t="s">
        <v>3148</v>
      </c>
      <c r="G22" t="s">
        <v>3476</v>
      </c>
      <c r="H22" t="s">
        <v>23</v>
      </c>
      <c r="I22" t="s">
        <v>23</v>
      </c>
      <c r="J22" t="s">
        <v>3176</v>
      </c>
      <c r="K22" t="s">
        <v>3477</v>
      </c>
      <c r="L22" t="s">
        <v>3478</v>
      </c>
      <c r="M22" t="s">
        <v>3479</v>
      </c>
      <c r="N22" t="s">
        <v>3480</v>
      </c>
      <c r="O22" t="s">
        <v>2032</v>
      </c>
      <c r="P22" t="s">
        <v>440</v>
      </c>
      <c r="Q22" t="s">
        <v>3265</v>
      </c>
    </row>
    <row r="23" spans="1:17">
      <c r="A23" s="600">
        <v>115577</v>
      </c>
      <c r="B23" t="s">
        <v>37</v>
      </c>
      <c r="C23" t="s">
        <v>3146</v>
      </c>
      <c r="D23" t="s">
        <v>3147</v>
      </c>
      <c r="E23" t="s">
        <v>2031</v>
      </c>
      <c r="F23" s="605" t="s">
        <v>3148</v>
      </c>
      <c r="G23" t="s">
        <v>3476</v>
      </c>
      <c r="H23" t="s">
        <v>23</v>
      </c>
      <c r="I23" t="s">
        <v>23</v>
      </c>
      <c r="J23" t="s">
        <v>3176</v>
      </c>
      <c r="K23" t="s">
        <v>3477</v>
      </c>
      <c r="L23" t="s">
        <v>3478</v>
      </c>
      <c r="M23" t="s">
        <v>3479</v>
      </c>
      <c r="N23" t="s">
        <v>3480</v>
      </c>
      <c r="O23" t="s">
        <v>2032</v>
      </c>
      <c r="P23" t="s">
        <v>440</v>
      </c>
      <c r="Q23" t="s">
        <v>3265</v>
      </c>
    </row>
    <row r="24" spans="1:17">
      <c r="A24" s="600">
        <v>115577</v>
      </c>
      <c r="B24" t="s">
        <v>37</v>
      </c>
      <c r="C24" t="s">
        <v>3146</v>
      </c>
      <c r="D24" t="s">
        <v>3147</v>
      </c>
      <c r="E24" t="s">
        <v>2031</v>
      </c>
      <c r="F24" s="605" t="s">
        <v>3148</v>
      </c>
      <c r="G24" t="s">
        <v>3476</v>
      </c>
      <c r="H24" t="s">
        <v>23</v>
      </c>
      <c r="I24" t="s">
        <v>23</v>
      </c>
      <c r="J24" t="s">
        <v>3176</v>
      </c>
      <c r="K24" t="s">
        <v>3477</v>
      </c>
      <c r="L24" t="s">
        <v>3478</v>
      </c>
      <c r="M24" t="s">
        <v>3479</v>
      </c>
      <c r="N24" t="s">
        <v>3480</v>
      </c>
      <c r="O24" t="s">
        <v>2032</v>
      </c>
      <c r="P24" t="s">
        <v>440</v>
      </c>
      <c r="Q24" t="s">
        <v>3265</v>
      </c>
    </row>
    <row r="25" spans="1:17">
      <c r="A25" s="600">
        <v>115577</v>
      </c>
      <c r="B25" t="s">
        <v>37</v>
      </c>
      <c r="C25" t="s">
        <v>3146</v>
      </c>
      <c r="D25" t="s">
        <v>3147</v>
      </c>
      <c r="E25" t="s">
        <v>2031</v>
      </c>
      <c r="F25" s="605" t="s">
        <v>3148</v>
      </c>
      <c r="G25" t="s">
        <v>3476</v>
      </c>
      <c r="H25" t="s">
        <v>23</v>
      </c>
      <c r="I25" t="s">
        <v>23</v>
      </c>
      <c r="J25" t="s">
        <v>3176</v>
      </c>
      <c r="K25" t="s">
        <v>3477</v>
      </c>
      <c r="L25" t="s">
        <v>3478</v>
      </c>
      <c r="M25" t="s">
        <v>3479</v>
      </c>
      <c r="N25" t="s">
        <v>3480</v>
      </c>
      <c r="O25" t="s">
        <v>2032</v>
      </c>
      <c r="P25" t="s">
        <v>440</v>
      </c>
      <c r="Q25" t="s">
        <v>3265</v>
      </c>
    </row>
    <row r="26" spans="1:17">
      <c r="A26" s="600">
        <v>115577</v>
      </c>
      <c r="B26" t="s">
        <v>37</v>
      </c>
      <c r="C26" t="s">
        <v>3146</v>
      </c>
      <c r="D26" t="s">
        <v>3147</v>
      </c>
      <c r="E26" t="s">
        <v>2031</v>
      </c>
      <c r="F26" s="605" t="s">
        <v>3148</v>
      </c>
      <c r="G26" t="s">
        <v>3476</v>
      </c>
      <c r="H26" t="s">
        <v>23</v>
      </c>
      <c r="I26" t="s">
        <v>23</v>
      </c>
      <c r="J26" t="s">
        <v>3176</v>
      </c>
      <c r="K26" t="s">
        <v>3477</v>
      </c>
      <c r="L26" t="s">
        <v>3478</v>
      </c>
      <c r="M26" t="s">
        <v>3479</v>
      </c>
      <c r="N26" t="s">
        <v>3480</v>
      </c>
      <c r="O26" t="s">
        <v>2032</v>
      </c>
      <c r="P26" t="s">
        <v>440</v>
      </c>
      <c r="Q26" t="s">
        <v>3265</v>
      </c>
    </row>
    <row r="27" spans="1:17">
      <c r="A27" s="600">
        <v>116989</v>
      </c>
      <c r="B27" t="s">
        <v>41</v>
      </c>
      <c r="C27" t="s">
        <v>3146</v>
      </c>
      <c r="D27" t="s">
        <v>3147</v>
      </c>
      <c r="E27" t="s">
        <v>2034</v>
      </c>
      <c r="F27" s="605" t="s">
        <v>3148</v>
      </c>
      <c r="G27" t="s">
        <v>3481</v>
      </c>
      <c r="H27" t="s">
        <v>23</v>
      </c>
      <c r="I27" t="s">
        <v>23</v>
      </c>
      <c r="J27" t="s">
        <v>3176</v>
      </c>
      <c r="K27" t="s">
        <v>3482</v>
      </c>
      <c r="L27" t="s">
        <v>3483</v>
      </c>
      <c r="M27" t="s">
        <v>3484</v>
      </c>
      <c r="N27" t="s">
        <v>3485</v>
      </c>
      <c r="O27" t="s">
        <v>2035</v>
      </c>
      <c r="P27" t="s">
        <v>382</v>
      </c>
      <c r="Q27" t="s">
        <v>3486</v>
      </c>
    </row>
    <row r="28" spans="1:17">
      <c r="A28" s="600">
        <v>116989</v>
      </c>
      <c r="B28" t="s">
        <v>41</v>
      </c>
      <c r="C28" t="s">
        <v>3146</v>
      </c>
      <c r="D28" t="s">
        <v>3147</v>
      </c>
      <c r="E28" t="s">
        <v>2034</v>
      </c>
      <c r="F28" s="605" t="s">
        <v>3148</v>
      </c>
      <c r="G28" t="s">
        <v>3481</v>
      </c>
      <c r="H28" t="s">
        <v>23</v>
      </c>
      <c r="I28" t="s">
        <v>23</v>
      </c>
      <c r="J28" t="s">
        <v>3176</v>
      </c>
      <c r="K28" t="s">
        <v>3482</v>
      </c>
      <c r="L28" t="s">
        <v>3483</v>
      </c>
      <c r="M28" t="s">
        <v>3484</v>
      </c>
      <c r="N28" t="s">
        <v>3485</v>
      </c>
      <c r="O28" t="s">
        <v>2035</v>
      </c>
      <c r="P28" t="s">
        <v>382</v>
      </c>
      <c r="Q28" t="s">
        <v>3486</v>
      </c>
    </row>
    <row r="29" spans="1:17">
      <c r="A29" s="600">
        <v>116989</v>
      </c>
      <c r="B29" t="s">
        <v>41</v>
      </c>
      <c r="C29" t="s">
        <v>3146</v>
      </c>
      <c r="D29" t="s">
        <v>3147</v>
      </c>
      <c r="E29" t="s">
        <v>2034</v>
      </c>
      <c r="F29" s="605" t="s">
        <v>3148</v>
      </c>
      <c r="G29" t="s">
        <v>3481</v>
      </c>
      <c r="H29" t="s">
        <v>23</v>
      </c>
      <c r="I29" t="s">
        <v>23</v>
      </c>
      <c r="J29" t="s">
        <v>3176</v>
      </c>
      <c r="K29" t="s">
        <v>3482</v>
      </c>
      <c r="L29" t="s">
        <v>3483</v>
      </c>
      <c r="M29" t="s">
        <v>3484</v>
      </c>
      <c r="N29" t="s">
        <v>3485</v>
      </c>
      <c r="O29" t="s">
        <v>2035</v>
      </c>
      <c r="P29" t="s">
        <v>382</v>
      </c>
      <c r="Q29" t="s">
        <v>3486</v>
      </c>
    </row>
    <row r="30" spans="1:17">
      <c r="A30" s="600">
        <v>116989</v>
      </c>
      <c r="B30" t="s">
        <v>41</v>
      </c>
      <c r="C30" t="s">
        <v>3146</v>
      </c>
      <c r="D30" t="s">
        <v>3147</v>
      </c>
      <c r="E30" t="s">
        <v>2034</v>
      </c>
      <c r="F30" s="605" t="s">
        <v>3148</v>
      </c>
      <c r="G30" t="s">
        <v>3481</v>
      </c>
      <c r="H30" t="s">
        <v>23</v>
      </c>
      <c r="I30" t="s">
        <v>23</v>
      </c>
      <c r="J30" t="s">
        <v>3176</v>
      </c>
      <c r="K30" t="s">
        <v>3482</v>
      </c>
      <c r="L30" t="s">
        <v>3483</v>
      </c>
      <c r="M30" t="s">
        <v>3484</v>
      </c>
      <c r="N30" t="s">
        <v>3485</v>
      </c>
      <c r="O30" t="s">
        <v>2035</v>
      </c>
      <c r="P30" t="s">
        <v>382</v>
      </c>
      <c r="Q30" t="s">
        <v>3486</v>
      </c>
    </row>
    <row r="31" spans="1:17">
      <c r="A31" s="600">
        <v>116989</v>
      </c>
      <c r="B31" t="s">
        <v>41</v>
      </c>
      <c r="C31" t="s">
        <v>3146</v>
      </c>
      <c r="D31" t="s">
        <v>3147</v>
      </c>
      <c r="E31" t="s">
        <v>2034</v>
      </c>
      <c r="F31" s="605" t="s">
        <v>3148</v>
      </c>
      <c r="G31" t="s">
        <v>3481</v>
      </c>
      <c r="H31" t="s">
        <v>23</v>
      </c>
      <c r="I31" t="s">
        <v>23</v>
      </c>
      <c r="J31" t="s">
        <v>3176</v>
      </c>
      <c r="K31" t="s">
        <v>3482</v>
      </c>
      <c r="L31" t="s">
        <v>3483</v>
      </c>
      <c r="M31" t="s">
        <v>3484</v>
      </c>
      <c r="N31" t="s">
        <v>3485</v>
      </c>
      <c r="O31" t="s">
        <v>2035</v>
      </c>
      <c r="P31" t="s">
        <v>382</v>
      </c>
      <c r="Q31" t="s">
        <v>3486</v>
      </c>
    </row>
    <row r="32" spans="1:17">
      <c r="A32" s="600">
        <v>116989</v>
      </c>
      <c r="B32" t="s">
        <v>41</v>
      </c>
      <c r="C32" t="s">
        <v>3146</v>
      </c>
      <c r="D32" t="s">
        <v>3147</v>
      </c>
      <c r="E32" t="s">
        <v>2034</v>
      </c>
      <c r="F32" s="605" t="s">
        <v>3148</v>
      </c>
      <c r="G32" t="s">
        <v>3481</v>
      </c>
      <c r="H32" t="s">
        <v>23</v>
      </c>
      <c r="I32" t="s">
        <v>23</v>
      </c>
      <c r="J32" t="s">
        <v>3176</v>
      </c>
      <c r="K32" t="s">
        <v>3482</v>
      </c>
      <c r="L32" t="s">
        <v>3483</v>
      </c>
      <c r="M32" t="s">
        <v>3484</v>
      </c>
      <c r="N32" t="s">
        <v>3485</v>
      </c>
      <c r="O32" t="s">
        <v>2035</v>
      </c>
      <c r="P32" t="s">
        <v>382</v>
      </c>
      <c r="Q32" t="s">
        <v>3486</v>
      </c>
    </row>
    <row r="33" spans="1:17">
      <c r="A33" s="600">
        <v>116989</v>
      </c>
      <c r="B33" t="s">
        <v>41</v>
      </c>
      <c r="C33" t="s">
        <v>3146</v>
      </c>
      <c r="D33" t="s">
        <v>3147</v>
      </c>
      <c r="E33" t="s">
        <v>2034</v>
      </c>
      <c r="F33" s="605" t="s">
        <v>3148</v>
      </c>
      <c r="G33" t="s">
        <v>3481</v>
      </c>
      <c r="H33" t="s">
        <v>23</v>
      </c>
      <c r="I33" t="s">
        <v>23</v>
      </c>
      <c r="J33" t="s">
        <v>3176</v>
      </c>
      <c r="K33" t="s">
        <v>3482</v>
      </c>
      <c r="L33" t="s">
        <v>3483</v>
      </c>
      <c r="M33" t="s">
        <v>3484</v>
      </c>
      <c r="N33" t="s">
        <v>3485</v>
      </c>
      <c r="O33" t="s">
        <v>2035</v>
      </c>
      <c r="P33" t="s">
        <v>382</v>
      </c>
      <c r="Q33" t="s">
        <v>3486</v>
      </c>
    </row>
    <row r="34" spans="1:17">
      <c r="A34" s="600">
        <v>116989</v>
      </c>
      <c r="B34" t="s">
        <v>41</v>
      </c>
      <c r="C34" t="s">
        <v>3146</v>
      </c>
      <c r="D34" t="s">
        <v>3147</v>
      </c>
      <c r="E34" t="s">
        <v>2034</v>
      </c>
      <c r="F34" s="605" t="s">
        <v>3148</v>
      </c>
      <c r="G34" t="s">
        <v>3481</v>
      </c>
      <c r="H34" t="s">
        <v>23</v>
      </c>
      <c r="I34" t="s">
        <v>23</v>
      </c>
      <c r="J34" t="s">
        <v>3176</v>
      </c>
      <c r="K34" t="s">
        <v>3482</v>
      </c>
      <c r="L34" t="s">
        <v>3483</v>
      </c>
      <c r="M34" t="s">
        <v>3484</v>
      </c>
      <c r="N34" t="s">
        <v>3485</v>
      </c>
      <c r="O34" t="s">
        <v>2035</v>
      </c>
      <c r="P34" t="s">
        <v>382</v>
      </c>
      <c r="Q34" t="s">
        <v>3486</v>
      </c>
    </row>
    <row r="35" spans="1:17">
      <c r="A35" s="600">
        <v>211772</v>
      </c>
      <c r="B35" t="s">
        <v>47</v>
      </c>
      <c r="C35" t="s">
        <v>3146</v>
      </c>
      <c r="D35" t="s">
        <v>3147</v>
      </c>
      <c r="E35" t="s">
        <v>2034</v>
      </c>
      <c r="F35" s="605" t="s">
        <v>3148</v>
      </c>
      <c r="G35" t="s">
        <v>3487</v>
      </c>
      <c r="H35" t="s">
        <v>3488</v>
      </c>
      <c r="I35" t="s">
        <v>23</v>
      </c>
      <c r="J35" t="s">
        <v>3489</v>
      </c>
      <c r="K35" t="s">
        <v>3490</v>
      </c>
      <c r="L35" t="s">
        <v>3491</v>
      </c>
      <c r="M35" t="s">
        <v>3492</v>
      </c>
      <c r="N35" t="s">
        <v>3493</v>
      </c>
      <c r="O35" t="s">
        <v>2035</v>
      </c>
      <c r="P35" t="s">
        <v>3494</v>
      </c>
      <c r="Q35" t="s">
        <v>3191</v>
      </c>
    </row>
    <row r="36" spans="1:17">
      <c r="A36" s="600">
        <v>211772</v>
      </c>
      <c r="B36" t="s">
        <v>47</v>
      </c>
      <c r="C36" t="s">
        <v>3146</v>
      </c>
      <c r="D36" t="s">
        <v>3147</v>
      </c>
      <c r="E36" t="s">
        <v>2034</v>
      </c>
      <c r="F36" s="605" t="s">
        <v>3148</v>
      </c>
      <c r="G36" t="s">
        <v>3487</v>
      </c>
      <c r="H36" t="s">
        <v>3488</v>
      </c>
      <c r="I36" t="s">
        <v>23</v>
      </c>
      <c r="J36" t="s">
        <v>3489</v>
      </c>
      <c r="K36" t="s">
        <v>3490</v>
      </c>
      <c r="L36" t="s">
        <v>3491</v>
      </c>
      <c r="M36" t="s">
        <v>3492</v>
      </c>
      <c r="N36" t="s">
        <v>3493</v>
      </c>
      <c r="O36" t="s">
        <v>2035</v>
      </c>
      <c r="P36" t="s">
        <v>3494</v>
      </c>
      <c r="Q36" t="s">
        <v>3191</v>
      </c>
    </row>
    <row r="37" spans="1:17">
      <c r="A37" s="600">
        <v>211772</v>
      </c>
      <c r="B37" t="s">
        <v>47</v>
      </c>
      <c r="C37" t="s">
        <v>3146</v>
      </c>
      <c r="D37" t="s">
        <v>3147</v>
      </c>
      <c r="E37" t="s">
        <v>2034</v>
      </c>
      <c r="F37" s="605" t="s">
        <v>3148</v>
      </c>
      <c r="G37" t="s">
        <v>3487</v>
      </c>
      <c r="H37" t="s">
        <v>3488</v>
      </c>
      <c r="I37" t="s">
        <v>23</v>
      </c>
      <c r="J37" t="s">
        <v>3489</v>
      </c>
      <c r="K37" t="s">
        <v>3490</v>
      </c>
      <c r="L37" t="s">
        <v>3491</v>
      </c>
      <c r="M37" t="s">
        <v>3492</v>
      </c>
      <c r="N37" t="s">
        <v>3493</v>
      </c>
      <c r="O37" t="s">
        <v>2035</v>
      </c>
      <c r="P37" t="s">
        <v>3494</v>
      </c>
      <c r="Q37" t="s">
        <v>3191</v>
      </c>
    </row>
    <row r="38" spans="1:17">
      <c r="A38" s="600">
        <v>211772</v>
      </c>
      <c r="B38" t="s">
        <v>47</v>
      </c>
      <c r="C38" t="s">
        <v>3146</v>
      </c>
      <c r="D38" t="s">
        <v>3147</v>
      </c>
      <c r="E38" t="s">
        <v>2034</v>
      </c>
      <c r="F38" s="605" t="s">
        <v>3148</v>
      </c>
      <c r="G38" t="s">
        <v>3487</v>
      </c>
      <c r="H38" t="s">
        <v>3488</v>
      </c>
      <c r="I38" t="s">
        <v>23</v>
      </c>
      <c r="J38" t="s">
        <v>3489</v>
      </c>
      <c r="K38" t="s">
        <v>3490</v>
      </c>
      <c r="L38" t="s">
        <v>3491</v>
      </c>
      <c r="M38" t="s">
        <v>3492</v>
      </c>
      <c r="N38" t="s">
        <v>3493</v>
      </c>
      <c r="O38" t="s">
        <v>2035</v>
      </c>
      <c r="P38" t="s">
        <v>3494</v>
      </c>
      <c r="Q38" t="s">
        <v>3191</v>
      </c>
    </row>
    <row r="39" spans="1:17">
      <c r="A39" s="600">
        <v>211772</v>
      </c>
      <c r="B39" t="s">
        <v>47</v>
      </c>
      <c r="C39" t="s">
        <v>3146</v>
      </c>
      <c r="D39" t="s">
        <v>3147</v>
      </c>
      <c r="E39" t="s">
        <v>2034</v>
      </c>
      <c r="F39" s="605" t="s">
        <v>3148</v>
      </c>
      <c r="G39" t="s">
        <v>3487</v>
      </c>
      <c r="H39" t="s">
        <v>3488</v>
      </c>
      <c r="I39" t="s">
        <v>23</v>
      </c>
      <c r="J39" t="s">
        <v>3489</v>
      </c>
      <c r="K39" t="s">
        <v>3490</v>
      </c>
      <c r="L39" t="s">
        <v>3491</v>
      </c>
      <c r="M39" t="s">
        <v>3492</v>
      </c>
      <c r="N39" t="s">
        <v>3493</v>
      </c>
      <c r="O39" t="s">
        <v>2035</v>
      </c>
      <c r="P39" t="s">
        <v>3494</v>
      </c>
      <c r="Q39" t="s">
        <v>3191</v>
      </c>
    </row>
    <row r="40" spans="1:17">
      <c r="A40" s="600">
        <v>211772</v>
      </c>
      <c r="B40" t="s">
        <v>47</v>
      </c>
      <c r="C40" t="s">
        <v>3146</v>
      </c>
      <c r="D40" t="s">
        <v>3147</v>
      </c>
      <c r="E40" t="s">
        <v>2034</v>
      </c>
      <c r="F40" s="605" t="s">
        <v>3148</v>
      </c>
      <c r="G40" t="s">
        <v>3487</v>
      </c>
      <c r="H40" t="s">
        <v>3488</v>
      </c>
      <c r="I40" t="s">
        <v>23</v>
      </c>
      <c r="J40" t="s">
        <v>3489</v>
      </c>
      <c r="K40" t="s">
        <v>3490</v>
      </c>
      <c r="L40" t="s">
        <v>3491</v>
      </c>
      <c r="M40" t="s">
        <v>3492</v>
      </c>
      <c r="N40" t="s">
        <v>3493</v>
      </c>
      <c r="O40" t="s">
        <v>2035</v>
      </c>
      <c r="P40" t="s">
        <v>3494</v>
      </c>
      <c r="Q40" t="s">
        <v>3191</v>
      </c>
    </row>
    <row r="41" spans="1:17">
      <c r="A41" s="600">
        <v>211772</v>
      </c>
      <c r="B41" t="s">
        <v>47</v>
      </c>
      <c r="C41" t="s">
        <v>3146</v>
      </c>
      <c r="D41" t="s">
        <v>3147</v>
      </c>
      <c r="E41" t="s">
        <v>2034</v>
      </c>
      <c r="F41" s="605" t="s">
        <v>3148</v>
      </c>
      <c r="G41" t="s">
        <v>3487</v>
      </c>
      <c r="H41" t="s">
        <v>3488</v>
      </c>
      <c r="I41" t="s">
        <v>23</v>
      </c>
      <c r="J41" t="s">
        <v>3489</v>
      </c>
      <c r="K41" t="s">
        <v>3490</v>
      </c>
      <c r="L41" t="s">
        <v>3491</v>
      </c>
      <c r="M41" t="s">
        <v>3492</v>
      </c>
      <c r="N41" t="s">
        <v>3493</v>
      </c>
      <c r="O41" t="s">
        <v>2035</v>
      </c>
      <c r="P41" t="s">
        <v>3494</v>
      </c>
      <c r="Q41" t="s">
        <v>3191</v>
      </c>
    </row>
    <row r="42" spans="1:17">
      <c r="A42" s="600">
        <v>310640</v>
      </c>
      <c r="B42" t="s">
        <v>62</v>
      </c>
      <c r="C42" t="s">
        <v>3146</v>
      </c>
      <c r="D42" t="s">
        <v>3147</v>
      </c>
      <c r="E42" t="s">
        <v>2031</v>
      </c>
      <c r="F42" s="605" t="s">
        <v>3148</v>
      </c>
      <c r="G42" t="s">
        <v>3495</v>
      </c>
      <c r="H42" t="s">
        <v>3496</v>
      </c>
      <c r="I42" t="s">
        <v>23</v>
      </c>
      <c r="J42" t="s">
        <v>3497</v>
      </c>
      <c r="K42" t="s">
        <v>3498</v>
      </c>
      <c r="L42" t="s">
        <v>3499</v>
      </c>
      <c r="M42" t="s">
        <v>3500</v>
      </c>
      <c r="N42" t="s">
        <v>3501</v>
      </c>
      <c r="O42" t="s">
        <v>2032</v>
      </c>
      <c r="P42" t="s">
        <v>398</v>
      </c>
      <c r="Q42" t="s">
        <v>3304</v>
      </c>
    </row>
    <row r="43" spans="1:17">
      <c r="A43" s="600">
        <v>310640</v>
      </c>
      <c r="B43" t="s">
        <v>62</v>
      </c>
      <c r="C43" t="s">
        <v>3146</v>
      </c>
      <c r="D43" t="s">
        <v>3147</v>
      </c>
      <c r="E43" t="s">
        <v>2031</v>
      </c>
      <c r="F43" s="605" t="s">
        <v>3148</v>
      </c>
      <c r="G43" t="s">
        <v>3495</v>
      </c>
      <c r="H43" t="s">
        <v>3496</v>
      </c>
      <c r="I43" t="s">
        <v>23</v>
      </c>
      <c r="J43" t="s">
        <v>3497</v>
      </c>
      <c r="K43" t="s">
        <v>3498</v>
      </c>
      <c r="L43" t="s">
        <v>3499</v>
      </c>
      <c r="M43" t="s">
        <v>3500</v>
      </c>
      <c r="N43" t="s">
        <v>3501</v>
      </c>
      <c r="O43" t="s">
        <v>2032</v>
      </c>
      <c r="P43" t="s">
        <v>398</v>
      </c>
      <c r="Q43" t="s">
        <v>3304</v>
      </c>
    </row>
    <row r="44" spans="1:17">
      <c r="A44" s="600">
        <v>310640</v>
      </c>
      <c r="B44" t="s">
        <v>62</v>
      </c>
      <c r="C44" t="s">
        <v>3146</v>
      </c>
      <c r="D44" t="s">
        <v>3147</v>
      </c>
      <c r="E44" t="s">
        <v>2031</v>
      </c>
      <c r="F44" s="605" t="s">
        <v>3148</v>
      </c>
      <c r="G44" t="s">
        <v>3495</v>
      </c>
      <c r="H44" t="s">
        <v>3496</v>
      </c>
      <c r="I44" t="s">
        <v>23</v>
      </c>
      <c r="J44" t="s">
        <v>3497</v>
      </c>
      <c r="K44" t="s">
        <v>3498</v>
      </c>
      <c r="L44" t="s">
        <v>3499</v>
      </c>
      <c r="M44" t="s">
        <v>3500</v>
      </c>
      <c r="N44" t="s">
        <v>3501</v>
      </c>
      <c r="O44" t="s">
        <v>2032</v>
      </c>
      <c r="P44" t="s">
        <v>398</v>
      </c>
      <c r="Q44" t="s">
        <v>3304</v>
      </c>
    </row>
    <row r="45" spans="1:17">
      <c r="A45" s="600">
        <v>310640</v>
      </c>
      <c r="B45" t="s">
        <v>62</v>
      </c>
      <c r="C45" t="s">
        <v>3146</v>
      </c>
      <c r="D45" t="s">
        <v>3147</v>
      </c>
      <c r="E45" t="s">
        <v>2031</v>
      </c>
      <c r="F45" s="605" t="s">
        <v>3148</v>
      </c>
      <c r="G45" t="s">
        <v>3495</v>
      </c>
      <c r="H45" t="s">
        <v>3496</v>
      </c>
      <c r="I45" t="s">
        <v>23</v>
      </c>
      <c r="J45" t="s">
        <v>3497</v>
      </c>
      <c r="K45" t="s">
        <v>3498</v>
      </c>
      <c r="L45" t="s">
        <v>3499</v>
      </c>
      <c r="M45" t="s">
        <v>3500</v>
      </c>
      <c r="N45" t="s">
        <v>3501</v>
      </c>
      <c r="O45" t="s">
        <v>2032</v>
      </c>
      <c r="P45" t="s">
        <v>398</v>
      </c>
      <c r="Q45" t="s">
        <v>3304</v>
      </c>
    </row>
    <row r="46" spans="1:17">
      <c r="A46" s="600">
        <v>310640</v>
      </c>
      <c r="B46" t="s">
        <v>62</v>
      </c>
      <c r="C46" t="s">
        <v>3146</v>
      </c>
      <c r="D46" t="s">
        <v>3147</v>
      </c>
      <c r="E46" t="s">
        <v>2031</v>
      </c>
      <c r="F46" s="605" t="s">
        <v>3148</v>
      </c>
      <c r="G46" t="s">
        <v>3495</v>
      </c>
      <c r="H46" t="s">
        <v>3496</v>
      </c>
      <c r="I46" t="s">
        <v>23</v>
      </c>
      <c r="J46" t="s">
        <v>3497</v>
      </c>
      <c r="K46" t="s">
        <v>3498</v>
      </c>
      <c r="L46" t="s">
        <v>3499</v>
      </c>
      <c r="M46" t="s">
        <v>3500</v>
      </c>
      <c r="N46" t="s">
        <v>3501</v>
      </c>
      <c r="O46" t="s">
        <v>2032</v>
      </c>
      <c r="P46" t="s">
        <v>398</v>
      </c>
      <c r="Q46" t="s">
        <v>3304</v>
      </c>
    </row>
    <row r="47" spans="1:17">
      <c r="A47" s="600">
        <v>310640</v>
      </c>
      <c r="B47" t="s">
        <v>62</v>
      </c>
      <c r="C47" t="s">
        <v>3146</v>
      </c>
      <c r="D47" t="s">
        <v>3147</v>
      </c>
      <c r="E47" t="s">
        <v>2031</v>
      </c>
      <c r="F47" s="605" t="s">
        <v>3148</v>
      </c>
      <c r="G47" t="s">
        <v>3495</v>
      </c>
      <c r="H47" t="s">
        <v>3496</v>
      </c>
      <c r="I47" t="s">
        <v>23</v>
      </c>
      <c r="J47" t="s">
        <v>3497</v>
      </c>
      <c r="K47" t="s">
        <v>3498</v>
      </c>
      <c r="L47" t="s">
        <v>3499</v>
      </c>
      <c r="M47" t="s">
        <v>3500</v>
      </c>
      <c r="N47" t="s">
        <v>3501</v>
      </c>
      <c r="O47" t="s">
        <v>2032</v>
      </c>
      <c r="P47" t="s">
        <v>398</v>
      </c>
      <c r="Q47" t="s">
        <v>3304</v>
      </c>
    </row>
    <row r="48" spans="1:17">
      <c r="A48" s="600">
        <v>310947</v>
      </c>
      <c r="B48" t="s">
        <v>59</v>
      </c>
      <c r="C48" t="s">
        <v>3146</v>
      </c>
      <c r="D48" t="s">
        <v>3147</v>
      </c>
      <c r="E48" t="s">
        <v>2034</v>
      </c>
      <c r="F48" s="605" t="s">
        <v>3148</v>
      </c>
      <c r="G48" t="s">
        <v>3502</v>
      </c>
      <c r="H48" t="s">
        <v>3503</v>
      </c>
      <c r="I48" t="s">
        <v>23</v>
      </c>
      <c r="J48" t="s">
        <v>3504</v>
      </c>
      <c r="K48" t="s">
        <v>3505</v>
      </c>
      <c r="L48" t="s">
        <v>3506</v>
      </c>
      <c r="M48" t="s">
        <v>3507</v>
      </c>
      <c r="N48" t="s">
        <v>3508</v>
      </c>
      <c r="O48" t="s">
        <v>2035</v>
      </c>
      <c r="P48" t="s">
        <v>376</v>
      </c>
      <c r="Q48" t="s">
        <v>3326</v>
      </c>
    </row>
    <row r="49" spans="1:17">
      <c r="A49" s="600">
        <v>310947</v>
      </c>
      <c r="B49" t="s">
        <v>59</v>
      </c>
      <c r="C49" t="s">
        <v>3146</v>
      </c>
      <c r="D49" t="s">
        <v>3147</v>
      </c>
      <c r="E49" t="s">
        <v>2034</v>
      </c>
      <c r="F49" s="605" t="s">
        <v>3148</v>
      </c>
      <c r="G49" t="s">
        <v>3502</v>
      </c>
      <c r="H49" t="s">
        <v>3503</v>
      </c>
      <c r="I49" t="s">
        <v>23</v>
      </c>
      <c r="J49" t="s">
        <v>3504</v>
      </c>
      <c r="K49" t="s">
        <v>3505</v>
      </c>
      <c r="L49" t="s">
        <v>3506</v>
      </c>
      <c r="M49" t="s">
        <v>3507</v>
      </c>
      <c r="N49" t="s">
        <v>3508</v>
      </c>
      <c r="O49" t="s">
        <v>2035</v>
      </c>
      <c r="P49" t="s">
        <v>376</v>
      </c>
      <c r="Q49" t="s">
        <v>3326</v>
      </c>
    </row>
    <row r="50" spans="1:17">
      <c r="A50" s="600">
        <v>310947</v>
      </c>
      <c r="B50" t="s">
        <v>59</v>
      </c>
      <c r="C50" t="s">
        <v>3146</v>
      </c>
      <c r="D50" t="s">
        <v>3147</v>
      </c>
      <c r="E50" t="s">
        <v>2034</v>
      </c>
      <c r="F50" s="605" t="s">
        <v>3148</v>
      </c>
      <c r="G50" t="s">
        <v>3502</v>
      </c>
      <c r="H50" t="s">
        <v>3503</v>
      </c>
      <c r="I50" t="s">
        <v>23</v>
      </c>
      <c r="J50" t="s">
        <v>3504</v>
      </c>
      <c r="K50" t="s">
        <v>3505</v>
      </c>
      <c r="L50" t="s">
        <v>3506</v>
      </c>
      <c r="M50" t="s">
        <v>3507</v>
      </c>
      <c r="N50" t="s">
        <v>3508</v>
      </c>
      <c r="O50" t="s">
        <v>2035</v>
      </c>
      <c r="P50" t="s">
        <v>376</v>
      </c>
      <c r="Q50" t="s">
        <v>3326</v>
      </c>
    </row>
    <row r="51" spans="1:17">
      <c r="A51" s="600">
        <v>310947</v>
      </c>
      <c r="B51" t="s">
        <v>59</v>
      </c>
      <c r="C51" t="s">
        <v>3146</v>
      </c>
      <c r="D51" t="s">
        <v>3147</v>
      </c>
      <c r="E51" t="s">
        <v>2034</v>
      </c>
      <c r="F51" s="605" t="s">
        <v>3148</v>
      </c>
      <c r="G51" t="s">
        <v>3502</v>
      </c>
      <c r="H51" t="s">
        <v>3503</v>
      </c>
      <c r="I51" t="s">
        <v>23</v>
      </c>
      <c r="J51" t="s">
        <v>3504</v>
      </c>
      <c r="K51" t="s">
        <v>3505</v>
      </c>
      <c r="L51" t="s">
        <v>3506</v>
      </c>
      <c r="M51" t="s">
        <v>3507</v>
      </c>
      <c r="N51" t="s">
        <v>3508</v>
      </c>
      <c r="O51" t="s">
        <v>2035</v>
      </c>
      <c r="P51" t="s">
        <v>376</v>
      </c>
      <c r="Q51" t="s">
        <v>3326</v>
      </c>
    </row>
    <row r="52" spans="1:17">
      <c r="A52" s="600">
        <v>310947</v>
      </c>
      <c r="B52" t="s">
        <v>59</v>
      </c>
      <c r="C52" t="s">
        <v>3146</v>
      </c>
      <c r="D52" t="s">
        <v>3147</v>
      </c>
      <c r="E52" t="s">
        <v>2034</v>
      </c>
      <c r="F52" s="605" t="s">
        <v>3148</v>
      </c>
      <c r="G52" t="s">
        <v>3502</v>
      </c>
      <c r="H52" t="s">
        <v>3503</v>
      </c>
      <c r="I52" t="s">
        <v>23</v>
      </c>
      <c r="J52" t="s">
        <v>3504</v>
      </c>
      <c r="K52" t="s">
        <v>3505</v>
      </c>
      <c r="L52" t="s">
        <v>3506</v>
      </c>
      <c r="M52" t="s">
        <v>3507</v>
      </c>
      <c r="N52" t="s">
        <v>3508</v>
      </c>
      <c r="O52" t="s">
        <v>2035</v>
      </c>
      <c r="P52" t="s">
        <v>376</v>
      </c>
      <c r="Q52" t="s">
        <v>3326</v>
      </c>
    </row>
    <row r="53" spans="1:17">
      <c r="A53" s="600">
        <v>310947</v>
      </c>
      <c r="B53" t="s">
        <v>59</v>
      </c>
      <c r="C53" t="s">
        <v>3146</v>
      </c>
      <c r="D53" t="s">
        <v>3147</v>
      </c>
      <c r="E53" t="s">
        <v>2034</v>
      </c>
      <c r="F53" s="605" t="s">
        <v>3148</v>
      </c>
      <c r="G53" t="s">
        <v>3502</v>
      </c>
      <c r="H53" t="s">
        <v>3503</v>
      </c>
      <c r="I53" t="s">
        <v>23</v>
      </c>
      <c r="J53" t="s">
        <v>3504</v>
      </c>
      <c r="K53" t="s">
        <v>3505</v>
      </c>
      <c r="L53" t="s">
        <v>3506</v>
      </c>
      <c r="M53" t="s">
        <v>3507</v>
      </c>
      <c r="N53" t="s">
        <v>3508</v>
      </c>
      <c r="O53" t="s">
        <v>2035</v>
      </c>
      <c r="P53" t="s">
        <v>376</v>
      </c>
      <c r="Q53" t="s">
        <v>3326</v>
      </c>
    </row>
    <row r="54" spans="1:17">
      <c r="A54" s="600">
        <v>310947</v>
      </c>
      <c r="B54" t="s">
        <v>59</v>
      </c>
      <c r="C54" t="s">
        <v>3146</v>
      </c>
      <c r="D54" t="s">
        <v>3147</v>
      </c>
      <c r="E54" t="s">
        <v>2034</v>
      </c>
      <c r="F54" s="605" t="s">
        <v>3148</v>
      </c>
      <c r="G54" t="s">
        <v>3502</v>
      </c>
      <c r="H54" t="s">
        <v>3503</v>
      </c>
      <c r="I54" t="s">
        <v>23</v>
      </c>
      <c r="J54" t="s">
        <v>3504</v>
      </c>
      <c r="K54" t="s">
        <v>3505</v>
      </c>
      <c r="L54" t="s">
        <v>3506</v>
      </c>
      <c r="M54" t="s">
        <v>3507</v>
      </c>
      <c r="N54" t="s">
        <v>3508</v>
      </c>
      <c r="O54" t="s">
        <v>2035</v>
      </c>
      <c r="P54" t="s">
        <v>376</v>
      </c>
      <c r="Q54" t="s">
        <v>3326</v>
      </c>
    </row>
    <row r="55" spans="1:17">
      <c r="A55" s="600">
        <v>310947</v>
      </c>
      <c r="B55" t="s">
        <v>59</v>
      </c>
      <c r="C55" t="s">
        <v>3146</v>
      </c>
      <c r="D55" t="s">
        <v>3147</v>
      </c>
      <c r="E55" t="s">
        <v>2034</v>
      </c>
      <c r="F55" s="605" t="s">
        <v>3148</v>
      </c>
      <c r="G55" t="s">
        <v>3502</v>
      </c>
      <c r="H55" t="s">
        <v>3503</v>
      </c>
      <c r="I55" t="s">
        <v>23</v>
      </c>
      <c r="J55" t="s">
        <v>3504</v>
      </c>
      <c r="K55" t="s">
        <v>3505</v>
      </c>
      <c r="L55" t="s">
        <v>3506</v>
      </c>
      <c r="M55" t="s">
        <v>3507</v>
      </c>
      <c r="N55" t="s">
        <v>3508</v>
      </c>
      <c r="O55" t="s">
        <v>2035</v>
      </c>
      <c r="P55" t="s">
        <v>376</v>
      </c>
      <c r="Q55" t="s">
        <v>3326</v>
      </c>
    </row>
    <row r="56" spans="1:17">
      <c r="A56" s="600">
        <v>310947</v>
      </c>
      <c r="B56" t="s">
        <v>59</v>
      </c>
      <c r="C56" t="s">
        <v>3146</v>
      </c>
      <c r="D56" t="s">
        <v>3147</v>
      </c>
      <c r="E56" t="s">
        <v>2034</v>
      </c>
      <c r="F56" s="605" t="s">
        <v>3148</v>
      </c>
      <c r="G56" t="s">
        <v>3502</v>
      </c>
      <c r="H56" t="s">
        <v>3503</v>
      </c>
      <c r="I56" t="s">
        <v>23</v>
      </c>
      <c r="J56" t="s">
        <v>3504</v>
      </c>
      <c r="K56" t="s">
        <v>3505</v>
      </c>
      <c r="L56" t="s">
        <v>3506</v>
      </c>
      <c r="M56" t="s">
        <v>3507</v>
      </c>
      <c r="N56" t="s">
        <v>3508</v>
      </c>
      <c r="O56" t="s">
        <v>2035</v>
      </c>
      <c r="P56" t="s">
        <v>376</v>
      </c>
      <c r="Q56" t="s">
        <v>3326</v>
      </c>
    </row>
    <row r="57" spans="1:17">
      <c r="A57" s="600">
        <v>312356</v>
      </c>
      <c r="B57" t="s">
        <v>32</v>
      </c>
      <c r="C57" t="s">
        <v>3146</v>
      </c>
      <c r="D57" t="s">
        <v>3147</v>
      </c>
      <c r="E57" t="s">
        <v>2034</v>
      </c>
      <c r="F57" s="605" t="s">
        <v>3148</v>
      </c>
      <c r="G57" t="s">
        <v>3509</v>
      </c>
      <c r="H57" t="s">
        <v>3510</v>
      </c>
      <c r="I57" t="s">
        <v>23</v>
      </c>
      <c r="J57" t="s">
        <v>3511</v>
      </c>
      <c r="K57" t="s">
        <v>3512</v>
      </c>
      <c r="L57" t="s">
        <v>3513</v>
      </c>
      <c r="M57" t="s">
        <v>3514</v>
      </c>
      <c r="N57" t="s">
        <v>3515</v>
      </c>
      <c r="O57" t="s">
        <v>2035</v>
      </c>
      <c r="P57" t="s">
        <v>3516</v>
      </c>
      <c r="Q57" t="s">
        <v>3265</v>
      </c>
    </row>
    <row r="58" spans="1:17">
      <c r="A58" s="600">
        <v>312356</v>
      </c>
      <c r="B58" t="s">
        <v>32</v>
      </c>
      <c r="C58" t="s">
        <v>3146</v>
      </c>
      <c r="D58" t="s">
        <v>3147</v>
      </c>
      <c r="E58" t="s">
        <v>2034</v>
      </c>
      <c r="F58" s="605" t="s">
        <v>3148</v>
      </c>
      <c r="G58" t="s">
        <v>3509</v>
      </c>
      <c r="H58" t="s">
        <v>3510</v>
      </c>
      <c r="I58" t="s">
        <v>23</v>
      </c>
      <c r="J58" t="s">
        <v>3511</v>
      </c>
      <c r="K58" t="s">
        <v>3512</v>
      </c>
      <c r="L58" t="s">
        <v>3513</v>
      </c>
      <c r="M58" t="s">
        <v>3514</v>
      </c>
      <c r="N58" t="s">
        <v>3515</v>
      </c>
      <c r="O58" t="s">
        <v>2035</v>
      </c>
      <c r="P58" t="s">
        <v>3516</v>
      </c>
      <c r="Q58" t="s">
        <v>3265</v>
      </c>
    </row>
    <row r="59" spans="1:17">
      <c r="A59" s="600">
        <v>312356</v>
      </c>
      <c r="B59" t="s">
        <v>32</v>
      </c>
      <c r="C59" t="s">
        <v>3146</v>
      </c>
      <c r="D59" t="s">
        <v>3147</v>
      </c>
      <c r="E59" t="s">
        <v>2034</v>
      </c>
      <c r="F59" s="605" t="s">
        <v>3148</v>
      </c>
      <c r="G59" t="s">
        <v>3509</v>
      </c>
      <c r="H59" t="s">
        <v>3510</v>
      </c>
      <c r="I59" t="s">
        <v>23</v>
      </c>
      <c r="J59" t="s">
        <v>3511</v>
      </c>
      <c r="K59" t="s">
        <v>3512</v>
      </c>
      <c r="L59" t="s">
        <v>3513</v>
      </c>
      <c r="M59" t="s">
        <v>3514</v>
      </c>
      <c r="N59" t="s">
        <v>3515</v>
      </c>
      <c r="O59" t="s">
        <v>2035</v>
      </c>
      <c r="P59" t="s">
        <v>3516</v>
      </c>
      <c r="Q59" t="s">
        <v>3265</v>
      </c>
    </row>
    <row r="60" spans="1:17">
      <c r="A60" s="600">
        <v>312356</v>
      </c>
      <c r="B60" t="s">
        <v>32</v>
      </c>
      <c r="C60" t="s">
        <v>3146</v>
      </c>
      <c r="D60" t="s">
        <v>3147</v>
      </c>
      <c r="E60" t="s">
        <v>2034</v>
      </c>
      <c r="F60" s="605" t="s">
        <v>3148</v>
      </c>
      <c r="G60" t="s">
        <v>3509</v>
      </c>
      <c r="H60" t="s">
        <v>3510</v>
      </c>
      <c r="I60" t="s">
        <v>23</v>
      </c>
      <c r="J60" t="s">
        <v>3511</v>
      </c>
      <c r="K60" t="s">
        <v>3512</v>
      </c>
      <c r="L60" t="s">
        <v>3513</v>
      </c>
      <c r="M60" t="s">
        <v>3514</v>
      </c>
      <c r="N60" t="s">
        <v>3515</v>
      </c>
      <c r="O60" t="s">
        <v>2035</v>
      </c>
      <c r="P60" t="s">
        <v>3516</v>
      </c>
      <c r="Q60" t="s">
        <v>3265</v>
      </c>
    </row>
    <row r="61" spans="1:17">
      <c r="A61" s="600">
        <v>312356</v>
      </c>
      <c r="B61" t="s">
        <v>32</v>
      </c>
      <c r="C61" t="s">
        <v>3146</v>
      </c>
      <c r="D61" t="s">
        <v>3147</v>
      </c>
      <c r="E61" t="s">
        <v>2034</v>
      </c>
      <c r="F61" s="605" t="s">
        <v>3148</v>
      </c>
      <c r="G61" t="s">
        <v>3509</v>
      </c>
      <c r="H61" t="s">
        <v>3510</v>
      </c>
      <c r="I61" t="s">
        <v>23</v>
      </c>
      <c r="J61" t="s">
        <v>3511</v>
      </c>
      <c r="K61" t="s">
        <v>3512</v>
      </c>
      <c r="L61" t="s">
        <v>3513</v>
      </c>
      <c r="M61" t="s">
        <v>3514</v>
      </c>
      <c r="N61" t="s">
        <v>3515</v>
      </c>
      <c r="O61" t="s">
        <v>2035</v>
      </c>
      <c r="P61" t="s">
        <v>3516</v>
      </c>
      <c r="Q61" t="s">
        <v>3265</v>
      </c>
    </row>
    <row r="62" spans="1:17">
      <c r="A62" s="600">
        <v>312356</v>
      </c>
      <c r="B62" t="s">
        <v>32</v>
      </c>
      <c r="C62" t="s">
        <v>3146</v>
      </c>
      <c r="D62" t="s">
        <v>3147</v>
      </c>
      <c r="E62" t="s">
        <v>2034</v>
      </c>
      <c r="F62" s="605" t="s">
        <v>3148</v>
      </c>
      <c r="G62" t="s">
        <v>3509</v>
      </c>
      <c r="H62" t="s">
        <v>3510</v>
      </c>
      <c r="I62" t="s">
        <v>23</v>
      </c>
      <c r="J62" t="s">
        <v>3511</v>
      </c>
      <c r="K62" t="s">
        <v>3512</v>
      </c>
      <c r="L62" t="s">
        <v>3513</v>
      </c>
      <c r="M62" t="s">
        <v>3514</v>
      </c>
      <c r="N62" t="s">
        <v>3515</v>
      </c>
      <c r="O62" t="s">
        <v>2035</v>
      </c>
      <c r="P62" t="s">
        <v>3516</v>
      </c>
      <c r="Q62" t="s">
        <v>3265</v>
      </c>
    </row>
    <row r="63" spans="1:17">
      <c r="A63" s="600">
        <v>312356</v>
      </c>
      <c r="B63" t="s">
        <v>32</v>
      </c>
      <c r="C63" t="s">
        <v>3146</v>
      </c>
      <c r="D63" t="s">
        <v>3147</v>
      </c>
      <c r="E63" t="s">
        <v>2034</v>
      </c>
      <c r="F63" s="605" t="s">
        <v>3148</v>
      </c>
      <c r="G63" t="s">
        <v>3509</v>
      </c>
      <c r="H63" t="s">
        <v>3510</v>
      </c>
      <c r="I63" t="s">
        <v>23</v>
      </c>
      <c r="J63" t="s">
        <v>3511</v>
      </c>
      <c r="K63" t="s">
        <v>3512</v>
      </c>
      <c r="L63" t="s">
        <v>3513</v>
      </c>
      <c r="M63" t="s">
        <v>3514</v>
      </c>
      <c r="N63" t="s">
        <v>3515</v>
      </c>
      <c r="O63" t="s">
        <v>2035</v>
      </c>
      <c r="P63" t="s">
        <v>3516</v>
      </c>
      <c r="Q63" t="s">
        <v>3265</v>
      </c>
    </row>
    <row r="64" spans="1:17">
      <c r="A64" s="600">
        <v>312356</v>
      </c>
      <c r="B64" t="s">
        <v>32</v>
      </c>
      <c r="C64" t="s">
        <v>3146</v>
      </c>
      <c r="D64" t="s">
        <v>3147</v>
      </c>
      <c r="E64" t="s">
        <v>2034</v>
      </c>
      <c r="F64" s="605" t="s">
        <v>3148</v>
      </c>
      <c r="G64" t="s">
        <v>3509</v>
      </c>
      <c r="H64" t="s">
        <v>3510</v>
      </c>
      <c r="I64" t="s">
        <v>23</v>
      </c>
      <c r="J64" t="s">
        <v>3511</v>
      </c>
      <c r="K64" t="s">
        <v>3512</v>
      </c>
      <c r="L64" t="s">
        <v>3513</v>
      </c>
      <c r="M64" t="s">
        <v>3514</v>
      </c>
      <c r="N64" t="s">
        <v>3515</v>
      </c>
      <c r="O64" t="s">
        <v>2035</v>
      </c>
      <c r="P64" t="s">
        <v>3516</v>
      </c>
      <c r="Q64" t="s">
        <v>3265</v>
      </c>
    </row>
    <row r="65" spans="1:17">
      <c r="A65" s="600">
        <v>312802</v>
      </c>
      <c r="B65" t="s">
        <v>43</v>
      </c>
      <c r="C65" t="s">
        <v>3146</v>
      </c>
      <c r="D65" t="s">
        <v>3147</v>
      </c>
      <c r="E65" t="s">
        <v>2031</v>
      </c>
      <c r="F65" s="605" t="s">
        <v>3148</v>
      </c>
      <c r="G65" t="s">
        <v>3517</v>
      </c>
      <c r="H65" t="s">
        <v>23</v>
      </c>
      <c r="I65" t="s">
        <v>23</v>
      </c>
      <c r="J65" t="s">
        <v>3518</v>
      </c>
      <c r="K65" t="s">
        <v>3519</v>
      </c>
      <c r="L65" t="s">
        <v>3520</v>
      </c>
      <c r="M65" t="s">
        <v>3521</v>
      </c>
      <c r="N65" t="s">
        <v>3522</v>
      </c>
      <c r="O65" t="s">
        <v>2032</v>
      </c>
      <c r="P65" t="s">
        <v>3523</v>
      </c>
      <c r="Q65" t="s">
        <v>3265</v>
      </c>
    </row>
    <row r="66" spans="1:17">
      <c r="A66" s="600">
        <v>312802</v>
      </c>
      <c r="B66" t="s">
        <v>43</v>
      </c>
      <c r="C66" t="s">
        <v>3146</v>
      </c>
      <c r="D66" t="s">
        <v>3147</v>
      </c>
      <c r="E66" t="s">
        <v>2031</v>
      </c>
      <c r="F66" s="605" t="s">
        <v>3148</v>
      </c>
      <c r="G66" t="s">
        <v>3517</v>
      </c>
      <c r="H66" t="s">
        <v>23</v>
      </c>
      <c r="I66" t="s">
        <v>23</v>
      </c>
      <c r="J66" t="s">
        <v>3518</v>
      </c>
      <c r="K66" t="s">
        <v>3519</v>
      </c>
      <c r="L66" t="s">
        <v>3520</v>
      </c>
      <c r="M66" t="s">
        <v>3521</v>
      </c>
      <c r="N66" t="s">
        <v>3522</v>
      </c>
      <c r="O66" t="s">
        <v>2032</v>
      </c>
      <c r="P66" t="s">
        <v>3523</v>
      </c>
      <c r="Q66" t="s">
        <v>3265</v>
      </c>
    </row>
    <row r="67" spans="1:17">
      <c r="A67" s="600">
        <v>312802</v>
      </c>
      <c r="B67" t="s">
        <v>43</v>
      </c>
      <c r="C67" t="s">
        <v>3146</v>
      </c>
      <c r="D67" t="s">
        <v>3147</v>
      </c>
      <c r="E67" t="s">
        <v>2031</v>
      </c>
      <c r="F67" s="605" t="s">
        <v>3148</v>
      </c>
      <c r="G67" t="s">
        <v>3517</v>
      </c>
      <c r="H67" t="s">
        <v>23</v>
      </c>
      <c r="I67" t="s">
        <v>23</v>
      </c>
      <c r="J67" t="s">
        <v>3518</v>
      </c>
      <c r="K67" t="s">
        <v>3519</v>
      </c>
      <c r="L67" t="s">
        <v>3520</v>
      </c>
      <c r="M67" t="s">
        <v>3521</v>
      </c>
      <c r="N67" t="s">
        <v>3522</v>
      </c>
      <c r="O67" t="s">
        <v>2032</v>
      </c>
      <c r="P67" t="s">
        <v>3523</v>
      </c>
      <c r="Q67" t="s">
        <v>3265</v>
      </c>
    </row>
    <row r="68" spans="1:17">
      <c r="A68" s="600">
        <v>312802</v>
      </c>
      <c r="B68" t="s">
        <v>43</v>
      </c>
      <c r="C68" t="s">
        <v>3146</v>
      </c>
      <c r="D68" t="s">
        <v>3147</v>
      </c>
      <c r="E68" t="s">
        <v>2031</v>
      </c>
      <c r="F68" s="605" t="s">
        <v>3148</v>
      </c>
      <c r="G68" t="s">
        <v>3517</v>
      </c>
      <c r="H68" t="s">
        <v>23</v>
      </c>
      <c r="I68" t="s">
        <v>23</v>
      </c>
      <c r="J68" t="s">
        <v>3518</v>
      </c>
      <c r="K68" t="s">
        <v>3519</v>
      </c>
      <c r="L68" t="s">
        <v>3520</v>
      </c>
      <c r="M68" t="s">
        <v>3521</v>
      </c>
      <c r="N68" t="s">
        <v>3522</v>
      </c>
      <c r="O68" t="s">
        <v>2032</v>
      </c>
      <c r="P68" t="s">
        <v>3523</v>
      </c>
      <c r="Q68" t="s">
        <v>3265</v>
      </c>
    </row>
    <row r="69" spans="1:17">
      <c r="A69" s="600">
        <v>312802</v>
      </c>
      <c r="B69" t="s">
        <v>43</v>
      </c>
      <c r="C69" t="s">
        <v>3146</v>
      </c>
      <c r="D69" t="s">
        <v>3147</v>
      </c>
      <c r="E69" t="s">
        <v>2031</v>
      </c>
      <c r="F69" s="605" t="s">
        <v>3148</v>
      </c>
      <c r="G69" t="s">
        <v>3517</v>
      </c>
      <c r="H69" t="s">
        <v>23</v>
      </c>
      <c r="I69" t="s">
        <v>23</v>
      </c>
      <c r="J69" t="s">
        <v>3518</v>
      </c>
      <c r="K69" t="s">
        <v>3519</v>
      </c>
      <c r="L69" t="s">
        <v>3520</v>
      </c>
      <c r="M69" t="s">
        <v>3521</v>
      </c>
      <c r="N69" t="s">
        <v>3522</v>
      </c>
      <c r="O69" t="s">
        <v>2032</v>
      </c>
      <c r="P69" t="s">
        <v>3523</v>
      </c>
      <c r="Q69" t="s">
        <v>3265</v>
      </c>
    </row>
    <row r="70" spans="1:17">
      <c r="A70" s="600">
        <v>312802</v>
      </c>
      <c r="B70" t="s">
        <v>43</v>
      </c>
      <c r="C70" t="s">
        <v>3146</v>
      </c>
      <c r="D70" t="s">
        <v>3147</v>
      </c>
      <c r="E70" t="s">
        <v>2031</v>
      </c>
      <c r="F70" s="605" t="s">
        <v>3148</v>
      </c>
      <c r="G70" t="s">
        <v>3517</v>
      </c>
      <c r="H70" t="s">
        <v>23</v>
      </c>
      <c r="I70" t="s">
        <v>23</v>
      </c>
      <c r="J70" t="s">
        <v>3518</v>
      </c>
      <c r="K70" t="s">
        <v>3519</v>
      </c>
      <c r="L70" t="s">
        <v>3520</v>
      </c>
      <c r="M70" t="s">
        <v>3521</v>
      </c>
      <c r="N70" t="s">
        <v>3522</v>
      </c>
      <c r="O70" t="s">
        <v>2032</v>
      </c>
      <c r="P70" t="s">
        <v>3523</v>
      </c>
      <c r="Q70" t="s">
        <v>3265</v>
      </c>
    </row>
    <row r="71" spans="1:17">
      <c r="A71" s="600">
        <v>312802</v>
      </c>
      <c r="B71" t="s">
        <v>43</v>
      </c>
      <c r="C71" t="s">
        <v>3146</v>
      </c>
      <c r="D71" t="s">
        <v>3147</v>
      </c>
      <c r="E71" t="s">
        <v>2031</v>
      </c>
      <c r="F71" s="605" t="s">
        <v>3148</v>
      </c>
      <c r="G71" t="s">
        <v>3517</v>
      </c>
      <c r="H71" t="s">
        <v>23</v>
      </c>
      <c r="I71" t="s">
        <v>23</v>
      </c>
      <c r="J71" t="s">
        <v>3518</v>
      </c>
      <c r="K71" t="s">
        <v>3519</v>
      </c>
      <c r="L71" t="s">
        <v>3520</v>
      </c>
      <c r="M71" t="s">
        <v>3521</v>
      </c>
      <c r="N71" t="s">
        <v>3522</v>
      </c>
      <c r="O71" t="s">
        <v>2032</v>
      </c>
      <c r="P71" t="s">
        <v>3523</v>
      </c>
      <c r="Q71" t="s">
        <v>3265</v>
      </c>
    </row>
    <row r="72" spans="1:17">
      <c r="A72" s="600">
        <v>312802</v>
      </c>
      <c r="B72" t="s">
        <v>43</v>
      </c>
      <c r="C72" t="s">
        <v>3146</v>
      </c>
      <c r="D72" t="s">
        <v>3147</v>
      </c>
      <c r="E72" t="s">
        <v>2031</v>
      </c>
      <c r="F72" s="605" t="s">
        <v>3148</v>
      </c>
      <c r="G72" t="s">
        <v>3517</v>
      </c>
      <c r="H72" t="s">
        <v>23</v>
      </c>
      <c r="I72" t="s">
        <v>23</v>
      </c>
      <c r="J72" t="s">
        <v>3518</v>
      </c>
      <c r="K72" t="s">
        <v>3519</v>
      </c>
      <c r="L72" t="s">
        <v>3520</v>
      </c>
      <c r="M72" t="s">
        <v>3521</v>
      </c>
      <c r="N72" t="s">
        <v>3522</v>
      </c>
      <c r="O72" t="s">
        <v>2032</v>
      </c>
      <c r="P72" t="s">
        <v>3523</v>
      </c>
      <c r="Q72" t="s">
        <v>3265</v>
      </c>
    </row>
    <row r="73" spans="1:17">
      <c r="A73" s="600">
        <v>312802</v>
      </c>
      <c r="B73" t="s">
        <v>43</v>
      </c>
      <c r="C73" t="s">
        <v>3146</v>
      </c>
      <c r="D73" t="s">
        <v>3147</v>
      </c>
      <c r="E73" t="s">
        <v>2031</v>
      </c>
      <c r="F73" s="605" t="s">
        <v>3148</v>
      </c>
      <c r="G73" t="s">
        <v>3517</v>
      </c>
      <c r="H73" t="s">
        <v>23</v>
      </c>
      <c r="I73" t="s">
        <v>23</v>
      </c>
      <c r="J73" t="s">
        <v>3518</v>
      </c>
      <c r="K73" t="s">
        <v>3519</v>
      </c>
      <c r="L73" t="s">
        <v>3520</v>
      </c>
      <c r="M73" t="s">
        <v>3521</v>
      </c>
      <c r="N73" t="s">
        <v>3522</v>
      </c>
      <c r="O73" t="s">
        <v>2032</v>
      </c>
      <c r="P73" t="s">
        <v>3523</v>
      </c>
      <c r="Q73" t="s">
        <v>3265</v>
      </c>
    </row>
    <row r="74" spans="1:17">
      <c r="A74" s="600">
        <v>312802</v>
      </c>
      <c r="B74" t="s">
        <v>43</v>
      </c>
      <c r="C74" t="s">
        <v>3146</v>
      </c>
      <c r="D74" t="s">
        <v>3147</v>
      </c>
      <c r="E74" t="s">
        <v>2031</v>
      </c>
      <c r="F74" s="605" t="s">
        <v>3148</v>
      </c>
      <c r="G74" t="s">
        <v>3517</v>
      </c>
      <c r="H74" t="s">
        <v>23</v>
      </c>
      <c r="I74" t="s">
        <v>23</v>
      </c>
      <c r="J74" t="s">
        <v>3518</v>
      </c>
      <c r="K74" t="s">
        <v>3519</v>
      </c>
      <c r="L74" t="s">
        <v>3520</v>
      </c>
      <c r="M74" t="s">
        <v>3521</v>
      </c>
      <c r="N74" t="s">
        <v>3522</v>
      </c>
      <c r="O74" t="s">
        <v>2032</v>
      </c>
      <c r="P74" t="s">
        <v>3523</v>
      </c>
      <c r="Q74" t="s">
        <v>3265</v>
      </c>
    </row>
    <row r="75" spans="1:17">
      <c r="A75" s="600">
        <v>312802</v>
      </c>
      <c r="B75" t="s">
        <v>43</v>
      </c>
      <c r="C75" t="s">
        <v>3146</v>
      </c>
      <c r="D75" t="s">
        <v>3147</v>
      </c>
      <c r="E75" t="s">
        <v>2031</v>
      </c>
      <c r="F75" s="605" t="s">
        <v>3148</v>
      </c>
      <c r="G75" t="s">
        <v>3517</v>
      </c>
      <c r="H75" t="s">
        <v>23</v>
      </c>
      <c r="I75" t="s">
        <v>23</v>
      </c>
      <c r="J75" t="s">
        <v>3518</v>
      </c>
      <c r="K75" t="s">
        <v>3519</v>
      </c>
      <c r="L75" t="s">
        <v>3520</v>
      </c>
      <c r="M75" t="s">
        <v>3521</v>
      </c>
      <c r="N75" t="s">
        <v>3522</v>
      </c>
      <c r="O75" t="s">
        <v>2032</v>
      </c>
      <c r="P75" t="s">
        <v>3523</v>
      </c>
      <c r="Q75" t="s">
        <v>3265</v>
      </c>
    </row>
    <row r="76" spans="1:17">
      <c r="A76" s="600">
        <v>312943</v>
      </c>
      <c r="B76" t="s">
        <v>34</v>
      </c>
      <c r="C76" t="s">
        <v>3146</v>
      </c>
      <c r="D76" t="s">
        <v>3147</v>
      </c>
      <c r="E76" t="s">
        <v>2031</v>
      </c>
      <c r="F76" s="605" t="s">
        <v>3148</v>
      </c>
      <c r="G76" t="s">
        <v>3524</v>
      </c>
      <c r="H76" t="s">
        <v>23</v>
      </c>
      <c r="I76" t="s">
        <v>23</v>
      </c>
      <c r="J76" t="s">
        <v>3525</v>
      </c>
      <c r="K76" t="s">
        <v>3526</v>
      </c>
      <c r="L76" t="s">
        <v>3527</v>
      </c>
      <c r="M76" t="s">
        <v>3528</v>
      </c>
      <c r="N76" t="s">
        <v>3529</v>
      </c>
      <c r="O76" t="s">
        <v>2032</v>
      </c>
      <c r="P76" t="s">
        <v>402</v>
      </c>
      <c r="Q76" t="s">
        <v>3265</v>
      </c>
    </row>
    <row r="77" spans="1:17">
      <c r="A77" s="600">
        <v>312943</v>
      </c>
      <c r="B77" t="s">
        <v>34</v>
      </c>
      <c r="C77" t="s">
        <v>3146</v>
      </c>
      <c r="D77" t="s">
        <v>3147</v>
      </c>
      <c r="E77" t="s">
        <v>2031</v>
      </c>
      <c r="F77" s="605" t="s">
        <v>3148</v>
      </c>
      <c r="G77" t="s">
        <v>3524</v>
      </c>
      <c r="H77" t="s">
        <v>23</v>
      </c>
      <c r="I77" t="s">
        <v>23</v>
      </c>
      <c r="J77" t="s">
        <v>3525</v>
      </c>
      <c r="K77" t="s">
        <v>3526</v>
      </c>
      <c r="L77" t="s">
        <v>3527</v>
      </c>
      <c r="M77" t="s">
        <v>3528</v>
      </c>
      <c r="N77" t="s">
        <v>3529</v>
      </c>
      <c r="O77" t="s">
        <v>2032</v>
      </c>
      <c r="P77" t="s">
        <v>402</v>
      </c>
      <c r="Q77" t="s">
        <v>3265</v>
      </c>
    </row>
    <row r="78" spans="1:17">
      <c r="A78" s="600">
        <v>312943</v>
      </c>
      <c r="B78" t="s">
        <v>34</v>
      </c>
      <c r="C78" t="s">
        <v>3146</v>
      </c>
      <c r="D78" t="s">
        <v>3147</v>
      </c>
      <c r="E78" t="s">
        <v>2031</v>
      </c>
      <c r="F78" s="605" t="s">
        <v>3148</v>
      </c>
      <c r="G78" t="s">
        <v>3524</v>
      </c>
      <c r="H78" t="s">
        <v>23</v>
      </c>
      <c r="I78" t="s">
        <v>23</v>
      </c>
      <c r="J78" t="s">
        <v>3525</v>
      </c>
      <c r="K78" t="s">
        <v>3526</v>
      </c>
      <c r="L78" t="s">
        <v>3527</v>
      </c>
      <c r="M78" t="s">
        <v>3528</v>
      </c>
      <c r="N78" t="s">
        <v>3529</v>
      </c>
      <c r="O78" t="s">
        <v>2032</v>
      </c>
      <c r="P78" t="s">
        <v>402</v>
      </c>
      <c r="Q78" t="s">
        <v>3265</v>
      </c>
    </row>
    <row r="79" spans="1:17">
      <c r="A79" s="600">
        <v>312943</v>
      </c>
      <c r="B79" t="s">
        <v>34</v>
      </c>
      <c r="C79" t="s">
        <v>3146</v>
      </c>
      <c r="D79" t="s">
        <v>3147</v>
      </c>
      <c r="E79" t="s">
        <v>2031</v>
      </c>
      <c r="F79" s="605" t="s">
        <v>3148</v>
      </c>
      <c r="G79" t="s">
        <v>3524</v>
      </c>
      <c r="H79" t="s">
        <v>23</v>
      </c>
      <c r="I79" t="s">
        <v>23</v>
      </c>
      <c r="J79" t="s">
        <v>3525</v>
      </c>
      <c r="K79" t="s">
        <v>3526</v>
      </c>
      <c r="L79" t="s">
        <v>3527</v>
      </c>
      <c r="M79" t="s">
        <v>3528</v>
      </c>
      <c r="N79" t="s">
        <v>3529</v>
      </c>
      <c r="O79" t="s">
        <v>2032</v>
      </c>
      <c r="P79" t="s">
        <v>402</v>
      </c>
      <c r="Q79" t="s">
        <v>3265</v>
      </c>
    </row>
    <row r="80" spans="1:17">
      <c r="A80" s="600">
        <v>312943</v>
      </c>
      <c r="B80" t="s">
        <v>34</v>
      </c>
      <c r="C80" t="s">
        <v>3146</v>
      </c>
      <c r="D80" t="s">
        <v>3147</v>
      </c>
      <c r="E80" t="s">
        <v>2031</v>
      </c>
      <c r="F80" s="605" t="s">
        <v>3148</v>
      </c>
      <c r="G80" t="s">
        <v>3524</v>
      </c>
      <c r="H80" t="s">
        <v>23</v>
      </c>
      <c r="I80" t="s">
        <v>23</v>
      </c>
      <c r="J80" t="s">
        <v>3525</v>
      </c>
      <c r="K80" t="s">
        <v>3526</v>
      </c>
      <c r="L80" t="s">
        <v>3527</v>
      </c>
      <c r="M80" t="s">
        <v>3528</v>
      </c>
      <c r="N80" t="s">
        <v>3529</v>
      </c>
      <c r="O80" t="s">
        <v>2032</v>
      </c>
      <c r="P80" t="s">
        <v>402</v>
      </c>
      <c r="Q80" t="s">
        <v>3265</v>
      </c>
    </row>
    <row r="81" spans="1:17">
      <c r="A81" s="600">
        <v>312943</v>
      </c>
      <c r="B81" t="s">
        <v>34</v>
      </c>
      <c r="C81" t="s">
        <v>3146</v>
      </c>
      <c r="D81" t="s">
        <v>3147</v>
      </c>
      <c r="E81" t="s">
        <v>2031</v>
      </c>
      <c r="F81" s="605" t="s">
        <v>3148</v>
      </c>
      <c r="G81" t="s">
        <v>3524</v>
      </c>
      <c r="H81" t="s">
        <v>23</v>
      </c>
      <c r="I81" t="s">
        <v>23</v>
      </c>
      <c r="J81" t="s">
        <v>3525</v>
      </c>
      <c r="K81" t="s">
        <v>3526</v>
      </c>
      <c r="L81" t="s">
        <v>3527</v>
      </c>
      <c r="M81" t="s">
        <v>3528</v>
      </c>
      <c r="N81" t="s">
        <v>3529</v>
      </c>
      <c r="O81" t="s">
        <v>2032</v>
      </c>
      <c r="P81" t="s">
        <v>402</v>
      </c>
      <c r="Q81" t="s">
        <v>3265</v>
      </c>
    </row>
    <row r="82" spans="1:17">
      <c r="A82" s="600">
        <v>317355</v>
      </c>
      <c r="B82" t="s">
        <v>45</v>
      </c>
      <c r="C82" t="s">
        <v>3146</v>
      </c>
      <c r="D82" t="s">
        <v>3147</v>
      </c>
      <c r="E82" t="s">
        <v>2031</v>
      </c>
      <c r="F82" s="605" t="s">
        <v>3148</v>
      </c>
      <c r="G82" t="s">
        <v>3530</v>
      </c>
      <c r="H82" t="s">
        <v>23</v>
      </c>
      <c r="I82" t="s">
        <v>23</v>
      </c>
      <c r="J82" t="s">
        <v>3531</v>
      </c>
      <c r="K82" t="s">
        <v>3532</v>
      </c>
      <c r="L82" t="s">
        <v>3533</v>
      </c>
      <c r="M82" t="s">
        <v>3534</v>
      </c>
      <c r="N82" t="s">
        <v>3535</v>
      </c>
      <c r="O82" t="s">
        <v>2032</v>
      </c>
      <c r="P82" t="s">
        <v>443</v>
      </c>
      <c r="Q82" t="s">
        <v>3265</v>
      </c>
    </row>
    <row r="83" spans="1:17">
      <c r="A83" s="600">
        <v>317355</v>
      </c>
      <c r="B83" t="s">
        <v>45</v>
      </c>
      <c r="C83" t="s">
        <v>3146</v>
      </c>
      <c r="D83" t="s">
        <v>3147</v>
      </c>
      <c r="E83" t="s">
        <v>2031</v>
      </c>
      <c r="F83" s="605" t="s">
        <v>3148</v>
      </c>
      <c r="G83" t="s">
        <v>3530</v>
      </c>
      <c r="H83" t="s">
        <v>23</v>
      </c>
      <c r="I83" t="s">
        <v>23</v>
      </c>
      <c r="J83" t="s">
        <v>3531</v>
      </c>
      <c r="K83" t="s">
        <v>3532</v>
      </c>
      <c r="L83" t="s">
        <v>3533</v>
      </c>
      <c r="M83" t="s">
        <v>3534</v>
      </c>
      <c r="N83" t="s">
        <v>3535</v>
      </c>
      <c r="O83" t="s">
        <v>2032</v>
      </c>
      <c r="P83" t="s">
        <v>443</v>
      </c>
      <c r="Q83" t="s">
        <v>3265</v>
      </c>
    </row>
    <row r="84" spans="1:17">
      <c r="A84" s="600">
        <v>317355</v>
      </c>
      <c r="B84" t="s">
        <v>45</v>
      </c>
      <c r="C84" t="s">
        <v>3146</v>
      </c>
      <c r="D84" t="s">
        <v>3147</v>
      </c>
      <c r="E84" t="s">
        <v>2031</v>
      </c>
      <c r="F84" s="605" t="s">
        <v>3148</v>
      </c>
      <c r="G84" t="s">
        <v>3530</v>
      </c>
      <c r="H84" t="s">
        <v>23</v>
      </c>
      <c r="I84" t="s">
        <v>23</v>
      </c>
      <c r="J84" t="s">
        <v>3531</v>
      </c>
      <c r="K84" t="s">
        <v>3532</v>
      </c>
      <c r="L84" t="s">
        <v>3533</v>
      </c>
      <c r="M84" t="s">
        <v>3534</v>
      </c>
      <c r="N84" t="s">
        <v>3535</v>
      </c>
      <c r="O84" t="s">
        <v>2032</v>
      </c>
      <c r="P84" t="s">
        <v>443</v>
      </c>
      <c r="Q84" t="s">
        <v>3265</v>
      </c>
    </row>
    <row r="85" spans="1:17">
      <c r="A85" s="600">
        <v>317355</v>
      </c>
      <c r="B85" t="s">
        <v>45</v>
      </c>
      <c r="C85" t="s">
        <v>3146</v>
      </c>
      <c r="D85" t="s">
        <v>3147</v>
      </c>
      <c r="E85" t="s">
        <v>2031</v>
      </c>
      <c r="F85" s="605" t="s">
        <v>3148</v>
      </c>
      <c r="G85" t="s">
        <v>3530</v>
      </c>
      <c r="H85" t="s">
        <v>23</v>
      </c>
      <c r="I85" t="s">
        <v>23</v>
      </c>
      <c r="J85" t="s">
        <v>3531</v>
      </c>
      <c r="K85" t="s">
        <v>3532</v>
      </c>
      <c r="L85" t="s">
        <v>3533</v>
      </c>
      <c r="M85" t="s">
        <v>3534</v>
      </c>
      <c r="N85" t="s">
        <v>3535</v>
      </c>
      <c r="O85" t="s">
        <v>2032</v>
      </c>
      <c r="P85" t="s">
        <v>443</v>
      </c>
      <c r="Q85" t="s">
        <v>3265</v>
      </c>
    </row>
    <row r="86" spans="1:17">
      <c r="A86" s="600">
        <v>317355</v>
      </c>
      <c r="B86" t="s">
        <v>45</v>
      </c>
      <c r="C86" t="s">
        <v>3146</v>
      </c>
      <c r="D86" t="s">
        <v>3147</v>
      </c>
      <c r="E86" t="s">
        <v>2031</v>
      </c>
      <c r="F86" s="605" t="s">
        <v>3148</v>
      </c>
      <c r="G86" t="s">
        <v>3530</v>
      </c>
      <c r="H86" t="s">
        <v>23</v>
      </c>
      <c r="I86" t="s">
        <v>23</v>
      </c>
      <c r="J86" t="s">
        <v>3531</v>
      </c>
      <c r="K86" t="s">
        <v>3532</v>
      </c>
      <c r="L86" t="s">
        <v>3533</v>
      </c>
      <c r="M86" t="s">
        <v>3534</v>
      </c>
      <c r="N86" t="s">
        <v>3535</v>
      </c>
      <c r="O86" t="s">
        <v>2032</v>
      </c>
      <c r="P86" t="s">
        <v>443</v>
      </c>
      <c r="Q86" t="s">
        <v>3265</v>
      </c>
    </row>
    <row r="87" spans="1:17">
      <c r="A87" s="600">
        <v>317355</v>
      </c>
      <c r="B87" t="s">
        <v>45</v>
      </c>
      <c r="C87" t="s">
        <v>3146</v>
      </c>
      <c r="D87" t="s">
        <v>3147</v>
      </c>
      <c r="E87" t="s">
        <v>2031</v>
      </c>
      <c r="F87" s="605" t="s">
        <v>3148</v>
      </c>
      <c r="G87" t="s">
        <v>3530</v>
      </c>
      <c r="H87" t="s">
        <v>23</v>
      </c>
      <c r="I87" t="s">
        <v>23</v>
      </c>
      <c r="J87" t="s">
        <v>3531</v>
      </c>
      <c r="K87" t="s">
        <v>3532</v>
      </c>
      <c r="L87" t="s">
        <v>3533</v>
      </c>
      <c r="M87" t="s">
        <v>3534</v>
      </c>
      <c r="N87" t="s">
        <v>3535</v>
      </c>
      <c r="O87" t="s">
        <v>2032</v>
      </c>
      <c r="P87" t="s">
        <v>443</v>
      </c>
      <c r="Q87" t="s">
        <v>3265</v>
      </c>
    </row>
    <row r="88" spans="1:17">
      <c r="A88" s="600">
        <v>317355</v>
      </c>
      <c r="B88" t="s">
        <v>45</v>
      </c>
      <c r="C88" t="s">
        <v>3146</v>
      </c>
      <c r="D88" t="s">
        <v>3147</v>
      </c>
      <c r="E88" t="s">
        <v>2031</v>
      </c>
      <c r="F88" s="605" t="s">
        <v>3148</v>
      </c>
      <c r="G88" t="s">
        <v>3530</v>
      </c>
      <c r="H88" t="s">
        <v>23</v>
      </c>
      <c r="I88" t="s">
        <v>23</v>
      </c>
      <c r="J88" t="s">
        <v>3531</v>
      </c>
      <c r="K88" t="s">
        <v>3532</v>
      </c>
      <c r="L88" t="s">
        <v>3533</v>
      </c>
      <c r="M88" t="s">
        <v>3534</v>
      </c>
      <c r="N88" t="s">
        <v>3535</v>
      </c>
      <c r="O88" t="s">
        <v>2032</v>
      </c>
      <c r="P88" t="s">
        <v>443</v>
      </c>
      <c r="Q88" t="s">
        <v>3265</v>
      </c>
    </row>
    <row r="89" spans="1:17">
      <c r="A89" s="600">
        <v>410838</v>
      </c>
      <c r="B89" t="s">
        <v>47</v>
      </c>
      <c r="C89" t="s">
        <v>3146</v>
      </c>
      <c r="D89" t="s">
        <v>3147</v>
      </c>
      <c r="E89" t="s">
        <v>2031</v>
      </c>
      <c r="F89" s="605" t="s">
        <v>3148</v>
      </c>
      <c r="G89" t="s">
        <v>3536</v>
      </c>
      <c r="H89" t="s">
        <v>23</v>
      </c>
      <c r="I89" t="s">
        <v>23</v>
      </c>
      <c r="J89" t="s">
        <v>3317</v>
      </c>
      <c r="K89" t="s">
        <v>3537</v>
      </c>
      <c r="L89" t="s">
        <v>3538</v>
      </c>
      <c r="M89" t="s">
        <v>3539</v>
      </c>
      <c r="N89" t="s">
        <v>3540</v>
      </c>
      <c r="O89" t="s">
        <v>2032</v>
      </c>
      <c r="P89" t="s">
        <v>397</v>
      </c>
      <c r="Q89" t="s">
        <v>2183</v>
      </c>
    </row>
    <row r="90" spans="1:17">
      <c r="A90" s="600">
        <v>410838</v>
      </c>
      <c r="B90" t="s">
        <v>47</v>
      </c>
      <c r="C90" t="s">
        <v>3146</v>
      </c>
      <c r="D90" t="s">
        <v>3147</v>
      </c>
      <c r="E90" t="s">
        <v>2031</v>
      </c>
      <c r="F90" s="605" t="s">
        <v>3148</v>
      </c>
      <c r="G90" t="s">
        <v>3536</v>
      </c>
      <c r="H90" t="s">
        <v>23</v>
      </c>
      <c r="I90" t="s">
        <v>23</v>
      </c>
      <c r="J90" t="s">
        <v>3317</v>
      </c>
      <c r="K90" t="s">
        <v>3537</v>
      </c>
      <c r="L90" t="s">
        <v>3538</v>
      </c>
      <c r="M90" t="s">
        <v>3539</v>
      </c>
      <c r="N90" t="s">
        <v>3540</v>
      </c>
      <c r="O90" t="s">
        <v>2032</v>
      </c>
      <c r="P90" t="s">
        <v>397</v>
      </c>
      <c r="Q90" t="s">
        <v>2183</v>
      </c>
    </row>
    <row r="91" spans="1:17">
      <c r="A91" s="600">
        <v>410838</v>
      </c>
      <c r="B91" t="s">
        <v>47</v>
      </c>
      <c r="C91" t="s">
        <v>3146</v>
      </c>
      <c r="D91" t="s">
        <v>3147</v>
      </c>
      <c r="E91" t="s">
        <v>2031</v>
      </c>
      <c r="F91" s="605" t="s">
        <v>3148</v>
      </c>
      <c r="G91" t="s">
        <v>3536</v>
      </c>
      <c r="H91" t="s">
        <v>23</v>
      </c>
      <c r="I91" t="s">
        <v>23</v>
      </c>
      <c r="J91" t="s">
        <v>3317</v>
      </c>
      <c r="K91" t="s">
        <v>3537</v>
      </c>
      <c r="L91" t="s">
        <v>3538</v>
      </c>
      <c r="M91" t="s">
        <v>3539</v>
      </c>
      <c r="N91" t="s">
        <v>3540</v>
      </c>
      <c r="O91" t="s">
        <v>2032</v>
      </c>
      <c r="P91" t="s">
        <v>397</v>
      </c>
      <c r="Q91" t="s">
        <v>2183</v>
      </c>
    </row>
    <row r="92" spans="1:17">
      <c r="A92" s="600">
        <v>410838</v>
      </c>
      <c r="B92" t="s">
        <v>47</v>
      </c>
      <c r="C92" t="s">
        <v>3146</v>
      </c>
      <c r="D92" t="s">
        <v>3147</v>
      </c>
      <c r="E92" t="s">
        <v>2031</v>
      </c>
      <c r="F92" s="605" t="s">
        <v>3148</v>
      </c>
      <c r="G92" t="s">
        <v>3536</v>
      </c>
      <c r="H92" t="s">
        <v>23</v>
      </c>
      <c r="I92" t="s">
        <v>23</v>
      </c>
      <c r="J92" t="s">
        <v>3317</v>
      </c>
      <c r="K92" t="s">
        <v>3537</v>
      </c>
      <c r="L92" t="s">
        <v>3538</v>
      </c>
      <c r="M92" t="s">
        <v>3539</v>
      </c>
      <c r="N92" t="s">
        <v>3540</v>
      </c>
      <c r="O92" t="s">
        <v>2032</v>
      </c>
      <c r="P92" t="s">
        <v>397</v>
      </c>
      <c r="Q92" t="s">
        <v>2183</v>
      </c>
    </row>
    <row r="93" spans="1:17">
      <c r="A93" s="600">
        <v>410838</v>
      </c>
      <c r="B93" t="s">
        <v>47</v>
      </c>
      <c r="C93" t="s">
        <v>3146</v>
      </c>
      <c r="D93" t="s">
        <v>3147</v>
      </c>
      <c r="E93" t="s">
        <v>2031</v>
      </c>
      <c r="F93" s="605" t="s">
        <v>3148</v>
      </c>
      <c r="G93" t="s">
        <v>3536</v>
      </c>
      <c r="H93" t="s">
        <v>23</v>
      </c>
      <c r="I93" t="s">
        <v>23</v>
      </c>
      <c r="J93" t="s">
        <v>3317</v>
      </c>
      <c r="K93" t="s">
        <v>3537</v>
      </c>
      <c r="L93" t="s">
        <v>3538</v>
      </c>
      <c r="M93" t="s">
        <v>3539</v>
      </c>
      <c r="N93" t="s">
        <v>3540</v>
      </c>
      <c r="O93" t="s">
        <v>2032</v>
      </c>
      <c r="P93" t="s">
        <v>397</v>
      </c>
      <c r="Q93" t="s">
        <v>2183</v>
      </c>
    </row>
    <row r="94" spans="1:17">
      <c r="A94" s="600">
        <v>410838</v>
      </c>
      <c r="B94" t="s">
        <v>47</v>
      </c>
      <c r="C94" t="s">
        <v>3146</v>
      </c>
      <c r="D94" t="s">
        <v>3147</v>
      </c>
      <c r="E94" t="s">
        <v>2031</v>
      </c>
      <c r="F94" s="605" t="s">
        <v>3148</v>
      </c>
      <c r="G94" t="s">
        <v>3536</v>
      </c>
      <c r="H94" t="s">
        <v>23</v>
      </c>
      <c r="I94" t="s">
        <v>23</v>
      </c>
      <c r="J94" t="s">
        <v>3317</v>
      </c>
      <c r="K94" t="s">
        <v>3537</v>
      </c>
      <c r="L94" t="s">
        <v>3538</v>
      </c>
      <c r="M94" t="s">
        <v>3539</v>
      </c>
      <c r="N94" t="s">
        <v>3540</v>
      </c>
      <c r="O94" t="s">
        <v>2032</v>
      </c>
      <c r="P94" t="s">
        <v>397</v>
      </c>
      <c r="Q94" t="s">
        <v>2183</v>
      </c>
    </row>
    <row r="95" spans="1:17">
      <c r="A95" s="600">
        <v>410838</v>
      </c>
      <c r="B95" t="s">
        <v>47</v>
      </c>
      <c r="C95" t="s">
        <v>3146</v>
      </c>
      <c r="D95" t="s">
        <v>3147</v>
      </c>
      <c r="E95" t="s">
        <v>2031</v>
      </c>
      <c r="F95" s="605" t="s">
        <v>3148</v>
      </c>
      <c r="G95" t="s">
        <v>3536</v>
      </c>
      <c r="H95" t="s">
        <v>23</v>
      </c>
      <c r="I95" t="s">
        <v>23</v>
      </c>
      <c r="J95" t="s">
        <v>3317</v>
      </c>
      <c r="K95" t="s">
        <v>3537</v>
      </c>
      <c r="L95" t="s">
        <v>3538</v>
      </c>
      <c r="M95" t="s">
        <v>3539</v>
      </c>
      <c r="N95" t="s">
        <v>3540</v>
      </c>
      <c r="O95" t="s">
        <v>2032</v>
      </c>
      <c r="P95" t="s">
        <v>397</v>
      </c>
      <c r="Q95" t="s">
        <v>2183</v>
      </c>
    </row>
    <row r="96" spans="1:17">
      <c r="A96" s="600">
        <v>410838</v>
      </c>
      <c r="B96" t="s">
        <v>47</v>
      </c>
      <c r="C96" t="s">
        <v>3146</v>
      </c>
      <c r="D96" t="s">
        <v>3147</v>
      </c>
      <c r="E96" t="s">
        <v>2031</v>
      </c>
      <c r="F96" s="605" t="s">
        <v>3148</v>
      </c>
      <c r="G96" t="s">
        <v>3536</v>
      </c>
      <c r="H96" t="s">
        <v>23</v>
      </c>
      <c r="I96" t="s">
        <v>23</v>
      </c>
      <c r="J96" t="s">
        <v>3317</v>
      </c>
      <c r="K96" t="s">
        <v>3537</v>
      </c>
      <c r="L96" t="s">
        <v>3538</v>
      </c>
      <c r="M96" t="s">
        <v>3539</v>
      </c>
      <c r="N96" t="s">
        <v>3540</v>
      </c>
      <c r="O96" t="s">
        <v>2032</v>
      </c>
      <c r="P96" t="s">
        <v>397</v>
      </c>
      <c r="Q96" t="s">
        <v>2183</v>
      </c>
    </row>
    <row r="97" spans="1:17">
      <c r="A97" s="600">
        <v>411489</v>
      </c>
      <c r="B97" t="s">
        <v>49</v>
      </c>
      <c r="C97" t="s">
        <v>3146</v>
      </c>
      <c r="D97" t="s">
        <v>3147</v>
      </c>
      <c r="E97" t="s">
        <v>2034</v>
      </c>
      <c r="F97" s="605" t="s">
        <v>3148</v>
      </c>
      <c r="G97" t="s">
        <v>3541</v>
      </c>
      <c r="H97" t="s">
        <v>3542</v>
      </c>
      <c r="I97" t="s">
        <v>23</v>
      </c>
      <c r="J97" t="s">
        <v>3543</v>
      </c>
      <c r="K97" t="s">
        <v>3544</v>
      </c>
      <c r="L97" t="s">
        <v>3545</v>
      </c>
      <c r="M97" t="s">
        <v>3546</v>
      </c>
      <c r="N97" t="s">
        <v>3547</v>
      </c>
      <c r="O97" t="s">
        <v>2035</v>
      </c>
      <c r="P97" t="s">
        <v>2127</v>
      </c>
      <c r="Q97" t="s">
        <v>3191</v>
      </c>
    </row>
    <row r="98" spans="1:17">
      <c r="A98" s="600">
        <v>411489</v>
      </c>
      <c r="B98" t="s">
        <v>49</v>
      </c>
      <c r="C98" t="s">
        <v>3146</v>
      </c>
      <c r="D98" t="s">
        <v>3147</v>
      </c>
      <c r="E98" t="s">
        <v>2034</v>
      </c>
      <c r="F98" s="605" t="s">
        <v>3148</v>
      </c>
      <c r="G98" t="s">
        <v>3541</v>
      </c>
      <c r="H98" t="s">
        <v>3542</v>
      </c>
      <c r="I98" t="s">
        <v>23</v>
      </c>
      <c r="J98" t="s">
        <v>3543</v>
      </c>
      <c r="K98" t="s">
        <v>3544</v>
      </c>
      <c r="L98" t="s">
        <v>3545</v>
      </c>
      <c r="M98" t="s">
        <v>3546</v>
      </c>
      <c r="N98" t="s">
        <v>3547</v>
      </c>
      <c r="O98" t="s">
        <v>2035</v>
      </c>
      <c r="P98" t="s">
        <v>2127</v>
      </c>
      <c r="Q98" t="s">
        <v>3191</v>
      </c>
    </row>
    <row r="99" spans="1:17">
      <c r="A99" s="600">
        <v>411489</v>
      </c>
      <c r="B99" t="s">
        <v>49</v>
      </c>
      <c r="C99" t="s">
        <v>3146</v>
      </c>
      <c r="D99" t="s">
        <v>3147</v>
      </c>
      <c r="E99" t="s">
        <v>2034</v>
      </c>
      <c r="F99" s="605" t="s">
        <v>3148</v>
      </c>
      <c r="G99" t="s">
        <v>3541</v>
      </c>
      <c r="H99" t="s">
        <v>3542</v>
      </c>
      <c r="I99" t="s">
        <v>23</v>
      </c>
      <c r="J99" t="s">
        <v>3543</v>
      </c>
      <c r="K99" t="s">
        <v>3544</v>
      </c>
      <c r="L99" t="s">
        <v>3545</v>
      </c>
      <c r="M99" t="s">
        <v>3546</v>
      </c>
      <c r="N99" t="s">
        <v>3547</v>
      </c>
      <c r="O99" t="s">
        <v>2035</v>
      </c>
      <c r="P99" t="s">
        <v>2127</v>
      </c>
      <c r="Q99" t="s">
        <v>3191</v>
      </c>
    </row>
    <row r="100" spans="1:17">
      <c r="A100" s="600">
        <v>411489</v>
      </c>
      <c r="B100" t="s">
        <v>49</v>
      </c>
      <c r="C100" t="s">
        <v>3146</v>
      </c>
      <c r="D100" t="s">
        <v>3147</v>
      </c>
      <c r="E100" t="s">
        <v>2034</v>
      </c>
      <c r="F100" s="605" t="s">
        <v>3148</v>
      </c>
      <c r="G100" t="s">
        <v>3541</v>
      </c>
      <c r="H100" t="s">
        <v>3542</v>
      </c>
      <c r="I100" t="s">
        <v>23</v>
      </c>
      <c r="J100" t="s">
        <v>3543</v>
      </c>
      <c r="K100" t="s">
        <v>3544</v>
      </c>
      <c r="L100" t="s">
        <v>3545</v>
      </c>
      <c r="M100" t="s">
        <v>3546</v>
      </c>
      <c r="N100" t="s">
        <v>3547</v>
      </c>
      <c r="O100" t="s">
        <v>2035</v>
      </c>
      <c r="P100" t="s">
        <v>2127</v>
      </c>
      <c r="Q100" t="s">
        <v>3191</v>
      </c>
    </row>
    <row r="101" spans="1:17">
      <c r="A101" s="600">
        <v>411489</v>
      </c>
      <c r="B101" t="s">
        <v>49</v>
      </c>
      <c r="C101" t="s">
        <v>3146</v>
      </c>
      <c r="D101" t="s">
        <v>3147</v>
      </c>
      <c r="E101" t="s">
        <v>2034</v>
      </c>
      <c r="F101" s="605" t="s">
        <v>3148</v>
      </c>
      <c r="G101" t="s">
        <v>3541</v>
      </c>
      <c r="H101" t="s">
        <v>3542</v>
      </c>
      <c r="I101" t="s">
        <v>23</v>
      </c>
      <c r="J101" t="s">
        <v>3543</v>
      </c>
      <c r="K101" t="s">
        <v>3544</v>
      </c>
      <c r="L101" t="s">
        <v>3545</v>
      </c>
      <c r="M101" t="s">
        <v>3546</v>
      </c>
      <c r="N101" t="s">
        <v>3547</v>
      </c>
      <c r="O101" t="s">
        <v>2035</v>
      </c>
      <c r="P101" t="s">
        <v>2127</v>
      </c>
      <c r="Q101" t="s">
        <v>3191</v>
      </c>
    </row>
    <row r="102" spans="1:17">
      <c r="A102" s="600">
        <v>411489</v>
      </c>
      <c r="B102" t="s">
        <v>49</v>
      </c>
      <c r="C102" t="s">
        <v>3146</v>
      </c>
      <c r="D102" t="s">
        <v>3147</v>
      </c>
      <c r="E102" t="s">
        <v>2034</v>
      </c>
      <c r="F102" s="605" t="s">
        <v>3148</v>
      </c>
      <c r="G102" t="s">
        <v>3541</v>
      </c>
      <c r="H102" t="s">
        <v>3542</v>
      </c>
      <c r="I102" t="s">
        <v>23</v>
      </c>
      <c r="J102" t="s">
        <v>3543</v>
      </c>
      <c r="K102" t="s">
        <v>3544</v>
      </c>
      <c r="L102" t="s">
        <v>3545</v>
      </c>
      <c r="M102" t="s">
        <v>3546</v>
      </c>
      <c r="N102" t="s">
        <v>3547</v>
      </c>
      <c r="O102" t="s">
        <v>2035</v>
      </c>
      <c r="P102" t="s">
        <v>2127</v>
      </c>
      <c r="Q102" t="s">
        <v>3191</v>
      </c>
    </row>
    <row r="103" spans="1:17">
      <c r="A103" s="600">
        <v>411489</v>
      </c>
      <c r="B103" t="s">
        <v>49</v>
      </c>
      <c r="C103" t="s">
        <v>3146</v>
      </c>
      <c r="D103" t="s">
        <v>3147</v>
      </c>
      <c r="E103" t="s">
        <v>2034</v>
      </c>
      <c r="F103" s="605" t="s">
        <v>3148</v>
      </c>
      <c r="G103" t="s">
        <v>3541</v>
      </c>
      <c r="H103" t="s">
        <v>3542</v>
      </c>
      <c r="I103" t="s">
        <v>23</v>
      </c>
      <c r="J103" t="s">
        <v>3543</v>
      </c>
      <c r="K103" t="s">
        <v>3544</v>
      </c>
      <c r="L103" t="s">
        <v>3545</v>
      </c>
      <c r="M103" t="s">
        <v>3546</v>
      </c>
      <c r="N103" t="s">
        <v>3547</v>
      </c>
      <c r="O103" t="s">
        <v>2035</v>
      </c>
      <c r="P103" t="s">
        <v>2127</v>
      </c>
      <c r="Q103" t="s">
        <v>3191</v>
      </c>
    </row>
    <row r="104" spans="1:17">
      <c r="A104" s="600">
        <v>411737</v>
      </c>
      <c r="B104" t="s">
        <v>32</v>
      </c>
      <c r="C104" t="s">
        <v>3146</v>
      </c>
      <c r="D104" t="s">
        <v>3147</v>
      </c>
      <c r="E104" t="s">
        <v>2031</v>
      </c>
      <c r="F104" s="605" t="s">
        <v>3148</v>
      </c>
      <c r="G104" t="s">
        <v>3438</v>
      </c>
      <c r="H104" t="s">
        <v>23</v>
      </c>
      <c r="I104" t="s">
        <v>23</v>
      </c>
      <c r="J104" t="s">
        <v>3439</v>
      </c>
      <c r="K104" t="s">
        <v>3440</v>
      </c>
      <c r="L104" t="s">
        <v>3441</v>
      </c>
      <c r="M104" t="s">
        <v>3442</v>
      </c>
      <c r="N104" t="s">
        <v>3443</v>
      </c>
      <c r="O104" t="s">
        <v>2032</v>
      </c>
      <c r="P104" t="s">
        <v>426</v>
      </c>
      <c r="Q104" t="s">
        <v>3265</v>
      </c>
    </row>
    <row r="105" spans="1:17">
      <c r="A105" s="600">
        <v>411737</v>
      </c>
      <c r="B105" t="s">
        <v>32</v>
      </c>
      <c r="C105" t="s">
        <v>3146</v>
      </c>
      <c r="D105" t="s">
        <v>3147</v>
      </c>
      <c r="E105" t="s">
        <v>2031</v>
      </c>
      <c r="F105" s="605" t="s">
        <v>3148</v>
      </c>
      <c r="G105" t="s">
        <v>3438</v>
      </c>
      <c r="H105" t="s">
        <v>23</v>
      </c>
      <c r="I105" t="s">
        <v>23</v>
      </c>
      <c r="J105" t="s">
        <v>3439</v>
      </c>
      <c r="K105" t="s">
        <v>3440</v>
      </c>
      <c r="L105" t="s">
        <v>3441</v>
      </c>
      <c r="M105" t="s">
        <v>3442</v>
      </c>
      <c r="N105" t="s">
        <v>3443</v>
      </c>
      <c r="O105" t="s">
        <v>2032</v>
      </c>
      <c r="P105" t="s">
        <v>426</v>
      </c>
      <c r="Q105" t="s">
        <v>3265</v>
      </c>
    </row>
    <row r="106" spans="1:17">
      <c r="A106" s="600">
        <v>411737</v>
      </c>
      <c r="B106" t="s">
        <v>32</v>
      </c>
      <c r="C106" t="s">
        <v>3146</v>
      </c>
      <c r="D106" t="s">
        <v>3147</v>
      </c>
      <c r="E106" t="s">
        <v>2031</v>
      </c>
      <c r="F106" s="605" t="s">
        <v>3148</v>
      </c>
      <c r="G106" t="s">
        <v>3438</v>
      </c>
      <c r="H106" t="s">
        <v>23</v>
      </c>
      <c r="I106" t="s">
        <v>23</v>
      </c>
      <c r="J106" t="s">
        <v>3439</v>
      </c>
      <c r="K106" t="s">
        <v>3440</v>
      </c>
      <c r="L106" t="s">
        <v>3441</v>
      </c>
      <c r="M106" t="s">
        <v>3442</v>
      </c>
      <c r="N106" t="s">
        <v>3443</v>
      </c>
      <c r="O106" t="s">
        <v>2032</v>
      </c>
      <c r="P106" t="s">
        <v>426</v>
      </c>
      <c r="Q106" t="s">
        <v>3265</v>
      </c>
    </row>
    <row r="107" spans="1:17">
      <c r="A107" s="600">
        <v>411737</v>
      </c>
      <c r="B107" t="s">
        <v>32</v>
      </c>
      <c r="C107" t="s">
        <v>3146</v>
      </c>
      <c r="D107" t="s">
        <v>3147</v>
      </c>
      <c r="E107" t="s">
        <v>2031</v>
      </c>
      <c r="F107" s="605" t="s">
        <v>3148</v>
      </c>
      <c r="G107" t="s">
        <v>3438</v>
      </c>
      <c r="H107" t="s">
        <v>23</v>
      </c>
      <c r="I107" t="s">
        <v>23</v>
      </c>
      <c r="J107" t="s">
        <v>3439</v>
      </c>
      <c r="K107" t="s">
        <v>3440</v>
      </c>
      <c r="L107" t="s">
        <v>3441</v>
      </c>
      <c r="M107" t="s">
        <v>3442</v>
      </c>
      <c r="N107" t="s">
        <v>3443</v>
      </c>
      <c r="O107" t="s">
        <v>2032</v>
      </c>
      <c r="P107" t="s">
        <v>426</v>
      </c>
      <c r="Q107" t="s">
        <v>3265</v>
      </c>
    </row>
    <row r="108" spans="1:17">
      <c r="A108" s="600">
        <v>411737</v>
      </c>
      <c r="B108" t="s">
        <v>32</v>
      </c>
      <c r="C108" t="s">
        <v>3146</v>
      </c>
      <c r="D108" t="s">
        <v>3147</v>
      </c>
      <c r="E108" t="s">
        <v>2031</v>
      </c>
      <c r="F108" s="605" t="s">
        <v>3148</v>
      </c>
      <c r="G108" t="s">
        <v>3438</v>
      </c>
      <c r="H108" t="s">
        <v>23</v>
      </c>
      <c r="I108" t="s">
        <v>23</v>
      </c>
      <c r="J108" t="s">
        <v>3439</v>
      </c>
      <c r="K108" t="s">
        <v>3440</v>
      </c>
      <c r="L108" t="s">
        <v>3441</v>
      </c>
      <c r="M108" t="s">
        <v>3442</v>
      </c>
      <c r="N108" t="s">
        <v>3443</v>
      </c>
      <c r="O108" t="s">
        <v>2032</v>
      </c>
      <c r="P108" t="s">
        <v>426</v>
      </c>
      <c r="Q108" t="s">
        <v>3265</v>
      </c>
    </row>
    <row r="109" spans="1:17">
      <c r="A109" s="600">
        <v>411737</v>
      </c>
      <c r="B109" t="s">
        <v>32</v>
      </c>
      <c r="C109" t="s">
        <v>3146</v>
      </c>
      <c r="D109" t="s">
        <v>3147</v>
      </c>
      <c r="E109" t="s">
        <v>2031</v>
      </c>
      <c r="F109" s="605" t="s">
        <v>3148</v>
      </c>
      <c r="G109" t="s">
        <v>3438</v>
      </c>
      <c r="H109" t="s">
        <v>23</v>
      </c>
      <c r="I109" t="s">
        <v>23</v>
      </c>
      <c r="J109" t="s">
        <v>3439</v>
      </c>
      <c r="K109" t="s">
        <v>3440</v>
      </c>
      <c r="L109" t="s">
        <v>3441</v>
      </c>
      <c r="M109" t="s">
        <v>3442</v>
      </c>
      <c r="N109" t="s">
        <v>3443</v>
      </c>
      <c r="O109" t="s">
        <v>2032</v>
      </c>
      <c r="P109" t="s">
        <v>426</v>
      </c>
      <c r="Q109" t="s">
        <v>3265</v>
      </c>
    </row>
    <row r="110" spans="1:17">
      <c r="A110" s="600">
        <v>411737</v>
      </c>
      <c r="B110" t="s">
        <v>32</v>
      </c>
      <c r="C110" t="s">
        <v>3146</v>
      </c>
      <c r="D110" t="s">
        <v>3147</v>
      </c>
      <c r="E110" t="s">
        <v>2031</v>
      </c>
      <c r="F110" s="605" t="s">
        <v>3148</v>
      </c>
      <c r="G110" t="s">
        <v>3438</v>
      </c>
      <c r="H110" t="s">
        <v>23</v>
      </c>
      <c r="I110" t="s">
        <v>23</v>
      </c>
      <c r="J110" t="s">
        <v>3439</v>
      </c>
      <c r="K110" t="s">
        <v>3440</v>
      </c>
      <c r="L110" t="s">
        <v>3441</v>
      </c>
      <c r="M110" t="s">
        <v>3442</v>
      </c>
      <c r="N110" t="s">
        <v>3443</v>
      </c>
      <c r="O110" t="s">
        <v>2032</v>
      </c>
      <c r="P110" t="s">
        <v>426</v>
      </c>
      <c r="Q110" t="s">
        <v>3265</v>
      </c>
    </row>
    <row r="111" spans="1:17">
      <c r="A111" s="600">
        <v>412339</v>
      </c>
      <c r="B111" t="s">
        <v>22</v>
      </c>
      <c r="C111" t="s">
        <v>3146</v>
      </c>
      <c r="D111" t="s">
        <v>3147</v>
      </c>
      <c r="E111" t="s">
        <v>2034</v>
      </c>
      <c r="F111" s="605" t="s">
        <v>3148</v>
      </c>
      <c r="G111" t="s">
        <v>3548</v>
      </c>
      <c r="H111" t="s">
        <v>23</v>
      </c>
      <c r="I111" t="s">
        <v>23</v>
      </c>
      <c r="J111" t="s">
        <v>3343</v>
      </c>
      <c r="K111" t="s">
        <v>3549</v>
      </c>
      <c r="L111" t="s">
        <v>3550</v>
      </c>
      <c r="M111" t="s">
        <v>3551</v>
      </c>
      <c r="N111" t="s">
        <v>3552</v>
      </c>
      <c r="O111" t="s">
        <v>2035</v>
      </c>
      <c r="P111" t="s">
        <v>3553</v>
      </c>
      <c r="Q111" t="s">
        <v>26</v>
      </c>
    </row>
    <row r="112" spans="1:17">
      <c r="A112" s="600">
        <v>412339</v>
      </c>
      <c r="B112" t="s">
        <v>22</v>
      </c>
      <c r="C112" t="s">
        <v>3146</v>
      </c>
      <c r="D112" t="s">
        <v>3147</v>
      </c>
      <c r="E112" t="s">
        <v>2034</v>
      </c>
      <c r="F112" s="605" t="s">
        <v>3148</v>
      </c>
      <c r="G112" t="s">
        <v>3548</v>
      </c>
      <c r="H112" t="s">
        <v>23</v>
      </c>
      <c r="I112" t="s">
        <v>23</v>
      </c>
      <c r="J112" t="s">
        <v>3343</v>
      </c>
      <c r="K112" t="s">
        <v>3549</v>
      </c>
      <c r="L112" t="s">
        <v>3550</v>
      </c>
      <c r="M112" t="s">
        <v>3551</v>
      </c>
      <c r="N112" t="s">
        <v>3552</v>
      </c>
      <c r="O112" t="s">
        <v>2035</v>
      </c>
      <c r="P112" t="s">
        <v>3553</v>
      </c>
      <c r="Q112" t="s">
        <v>26</v>
      </c>
    </row>
    <row r="113" spans="1:17">
      <c r="A113" s="600">
        <v>412339</v>
      </c>
      <c r="B113" t="s">
        <v>22</v>
      </c>
      <c r="C113" t="s">
        <v>3146</v>
      </c>
      <c r="D113" t="s">
        <v>3147</v>
      </c>
      <c r="E113" t="s">
        <v>2034</v>
      </c>
      <c r="F113" s="605" t="s">
        <v>3148</v>
      </c>
      <c r="G113" t="s">
        <v>3548</v>
      </c>
      <c r="H113" t="s">
        <v>23</v>
      </c>
      <c r="I113" t="s">
        <v>23</v>
      </c>
      <c r="J113" t="s">
        <v>3343</v>
      </c>
      <c r="K113" t="s">
        <v>3549</v>
      </c>
      <c r="L113" t="s">
        <v>3550</v>
      </c>
      <c r="M113" t="s">
        <v>3551</v>
      </c>
      <c r="N113" t="s">
        <v>3552</v>
      </c>
      <c r="O113" t="s">
        <v>2035</v>
      </c>
      <c r="P113" t="s">
        <v>3553</v>
      </c>
      <c r="Q113" t="s">
        <v>26</v>
      </c>
    </row>
    <row r="114" spans="1:17">
      <c r="A114" s="600">
        <v>412339</v>
      </c>
      <c r="B114" t="s">
        <v>22</v>
      </c>
      <c r="C114" t="s">
        <v>3146</v>
      </c>
      <c r="D114" t="s">
        <v>3147</v>
      </c>
      <c r="E114" t="s">
        <v>2034</v>
      </c>
      <c r="F114" s="605" t="s">
        <v>3148</v>
      </c>
      <c r="G114" t="s">
        <v>3548</v>
      </c>
      <c r="H114" t="s">
        <v>23</v>
      </c>
      <c r="I114" t="s">
        <v>23</v>
      </c>
      <c r="J114" t="s">
        <v>3343</v>
      </c>
      <c r="K114" t="s">
        <v>3549</v>
      </c>
      <c r="L114" t="s">
        <v>3550</v>
      </c>
      <c r="M114" t="s">
        <v>3551</v>
      </c>
      <c r="N114" t="s">
        <v>3552</v>
      </c>
      <c r="O114" t="s">
        <v>2035</v>
      </c>
      <c r="P114" t="s">
        <v>3553</v>
      </c>
      <c r="Q114" t="s">
        <v>26</v>
      </c>
    </row>
    <row r="115" spans="1:17">
      <c r="A115" s="600">
        <v>412339</v>
      </c>
      <c r="B115" t="s">
        <v>22</v>
      </c>
      <c r="C115" t="s">
        <v>3146</v>
      </c>
      <c r="D115" t="s">
        <v>3147</v>
      </c>
      <c r="E115" t="s">
        <v>2034</v>
      </c>
      <c r="F115" s="605" t="s">
        <v>3148</v>
      </c>
      <c r="G115" t="s">
        <v>3548</v>
      </c>
      <c r="H115" t="s">
        <v>23</v>
      </c>
      <c r="I115" t="s">
        <v>23</v>
      </c>
      <c r="J115" t="s">
        <v>3343</v>
      </c>
      <c r="K115" t="s">
        <v>3549</v>
      </c>
      <c r="L115" t="s">
        <v>3550</v>
      </c>
      <c r="M115" t="s">
        <v>3551</v>
      </c>
      <c r="N115" t="s">
        <v>3552</v>
      </c>
      <c r="O115" t="s">
        <v>2035</v>
      </c>
      <c r="P115" t="s">
        <v>3553</v>
      </c>
      <c r="Q115" t="s">
        <v>26</v>
      </c>
    </row>
    <row r="116" spans="1:17">
      <c r="A116" s="600">
        <v>412339</v>
      </c>
      <c r="B116" t="s">
        <v>22</v>
      </c>
      <c r="C116" t="s">
        <v>3146</v>
      </c>
      <c r="D116" t="s">
        <v>3147</v>
      </c>
      <c r="E116" t="s">
        <v>2034</v>
      </c>
      <c r="F116" s="605" t="s">
        <v>3148</v>
      </c>
      <c r="G116" t="s">
        <v>3548</v>
      </c>
      <c r="H116" t="s">
        <v>23</v>
      </c>
      <c r="I116" t="s">
        <v>23</v>
      </c>
      <c r="J116" t="s">
        <v>3343</v>
      </c>
      <c r="K116" t="s">
        <v>3549</v>
      </c>
      <c r="L116" t="s">
        <v>3550</v>
      </c>
      <c r="M116" t="s">
        <v>3551</v>
      </c>
      <c r="N116" t="s">
        <v>3552</v>
      </c>
      <c r="O116" t="s">
        <v>2035</v>
      </c>
      <c r="P116" t="s">
        <v>3553</v>
      </c>
      <c r="Q116" t="s">
        <v>26</v>
      </c>
    </row>
    <row r="117" spans="1:17">
      <c r="A117" s="600">
        <v>412545</v>
      </c>
      <c r="B117" t="s">
        <v>53</v>
      </c>
      <c r="C117" t="s">
        <v>3146</v>
      </c>
      <c r="D117" t="s">
        <v>3147</v>
      </c>
      <c r="E117" t="s">
        <v>2031</v>
      </c>
      <c r="F117" s="605" t="s">
        <v>3148</v>
      </c>
      <c r="G117" t="s">
        <v>3554</v>
      </c>
      <c r="H117" t="s">
        <v>23</v>
      </c>
      <c r="I117" t="s">
        <v>23</v>
      </c>
      <c r="J117" t="s">
        <v>3555</v>
      </c>
      <c r="K117" t="s">
        <v>3556</v>
      </c>
      <c r="L117" t="s">
        <v>3557</v>
      </c>
      <c r="M117" t="s">
        <v>3558</v>
      </c>
      <c r="N117" t="s">
        <v>3559</v>
      </c>
      <c r="O117" t="s">
        <v>2032</v>
      </c>
      <c r="P117" t="s">
        <v>473</v>
      </c>
      <c r="Q117" t="s">
        <v>3248</v>
      </c>
    </row>
    <row r="118" spans="1:17">
      <c r="A118" s="600">
        <v>412545</v>
      </c>
      <c r="B118" t="s">
        <v>53</v>
      </c>
      <c r="C118" t="s">
        <v>3146</v>
      </c>
      <c r="D118" t="s">
        <v>3147</v>
      </c>
      <c r="E118" t="s">
        <v>2031</v>
      </c>
      <c r="F118" s="605" t="s">
        <v>3148</v>
      </c>
      <c r="G118" t="s">
        <v>3554</v>
      </c>
      <c r="H118" t="s">
        <v>23</v>
      </c>
      <c r="I118" t="s">
        <v>23</v>
      </c>
      <c r="J118" t="s">
        <v>3555</v>
      </c>
      <c r="K118" t="s">
        <v>3556</v>
      </c>
      <c r="L118" t="s">
        <v>3557</v>
      </c>
      <c r="M118" t="s">
        <v>3558</v>
      </c>
      <c r="N118" t="s">
        <v>3559</v>
      </c>
      <c r="O118" t="s">
        <v>2032</v>
      </c>
      <c r="P118" t="s">
        <v>473</v>
      </c>
      <c r="Q118" t="s">
        <v>3248</v>
      </c>
    </row>
    <row r="119" spans="1:17">
      <c r="A119" s="600">
        <v>412545</v>
      </c>
      <c r="B119" t="s">
        <v>53</v>
      </c>
      <c r="C119" t="s">
        <v>3146</v>
      </c>
      <c r="D119" t="s">
        <v>3147</v>
      </c>
      <c r="E119" t="s">
        <v>2031</v>
      </c>
      <c r="F119" s="605" t="s">
        <v>3148</v>
      </c>
      <c r="G119" t="s">
        <v>3554</v>
      </c>
      <c r="H119" t="s">
        <v>23</v>
      </c>
      <c r="I119" t="s">
        <v>23</v>
      </c>
      <c r="J119" t="s">
        <v>3555</v>
      </c>
      <c r="K119" t="s">
        <v>3556</v>
      </c>
      <c r="L119" t="s">
        <v>3557</v>
      </c>
      <c r="M119" t="s">
        <v>3558</v>
      </c>
      <c r="N119" t="s">
        <v>3559</v>
      </c>
      <c r="O119" t="s">
        <v>2032</v>
      </c>
      <c r="P119" t="s">
        <v>473</v>
      </c>
      <c r="Q119" t="s">
        <v>3248</v>
      </c>
    </row>
    <row r="120" spans="1:17">
      <c r="A120" s="600">
        <v>412545</v>
      </c>
      <c r="B120" t="s">
        <v>53</v>
      </c>
      <c r="C120" t="s">
        <v>3146</v>
      </c>
      <c r="D120" t="s">
        <v>3147</v>
      </c>
      <c r="E120" t="s">
        <v>2031</v>
      </c>
      <c r="F120" s="605" t="s">
        <v>3148</v>
      </c>
      <c r="G120" t="s">
        <v>3554</v>
      </c>
      <c r="H120" t="s">
        <v>23</v>
      </c>
      <c r="I120" t="s">
        <v>23</v>
      </c>
      <c r="J120" t="s">
        <v>3555</v>
      </c>
      <c r="K120" t="s">
        <v>3556</v>
      </c>
      <c r="L120" t="s">
        <v>3557</v>
      </c>
      <c r="M120" t="s">
        <v>3558</v>
      </c>
      <c r="N120" t="s">
        <v>3559</v>
      </c>
      <c r="O120" t="s">
        <v>2032</v>
      </c>
      <c r="P120" t="s">
        <v>473</v>
      </c>
      <c r="Q120" t="s">
        <v>3248</v>
      </c>
    </row>
    <row r="121" spans="1:17">
      <c r="A121" s="600">
        <v>412545</v>
      </c>
      <c r="B121" t="s">
        <v>53</v>
      </c>
      <c r="C121" t="s">
        <v>3146</v>
      </c>
      <c r="D121" t="s">
        <v>3147</v>
      </c>
      <c r="E121" t="s">
        <v>2031</v>
      </c>
      <c r="F121" s="605" t="s">
        <v>3148</v>
      </c>
      <c r="G121" t="s">
        <v>3554</v>
      </c>
      <c r="H121" t="s">
        <v>23</v>
      </c>
      <c r="I121" t="s">
        <v>23</v>
      </c>
      <c r="J121" t="s">
        <v>3555</v>
      </c>
      <c r="K121" t="s">
        <v>3556</v>
      </c>
      <c r="L121" t="s">
        <v>3557</v>
      </c>
      <c r="M121" t="s">
        <v>3558</v>
      </c>
      <c r="N121" t="s">
        <v>3559</v>
      </c>
      <c r="O121" t="s">
        <v>2032</v>
      </c>
      <c r="P121" t="s">
        <v>473</v>
      </c>
      <c r="Q121" t="s">
        <v>3248</v>
      </c>
    </row>
    <row r="122" spans="1:17">
      <c r="A122" s="600">
        <v>412545</v>
      </c>
      <c r="B122" t="s">
        <v>53</v>
      </c>
      <c r="C122" t="s">
        <v>3146</v>
      </c>
      <c r="D122" t="s">
        <v>3147</v>
      </c>
      <c r="E122" t="s">
        <v>2031</v>
      </c>
      <c r="F122" s="605" t="s">
        <v>3148</v>
      </c>
      <c r="G122" t="s">
        <v>3554</v>
      </c>
      <c r="H122" t="s">
        <v>23</v>
      </c>
      <c r="I122" t="s">
        <v>23</v>
      </c>
      <c r="J122" t="s">
        <v>3555</v>
      </c>
      <c r="K122" t="s">
        <v>3556</v>
      </c>
      <c r="L122" t="s">
        <v>3557</v>
      </c>
      <c r="M122" t="s">
        <v>3558</v>
      </c>
      <c r="N122" t="s">
        <v>3559</v>
      </c>
      <c r="O122" t="s">
        <v>2032</v>
      </c>
      <c r="P122" t="s">
        <v>473</v>
      </c>
      <c r="Q122" t="s">
        <v>3248</v>
      </c>
    </row>
    <row r="123" spans="1:17">
      <c r="A123" s="600">
        <v>412545</v>
      </c>
      <c r="B123" t="s">
        <v>53</v>
      </c>
      <c r="C123" t="s">
        <v>3146</v>
      </c>
      <c r="D123" t="s">
        <v>3147</v>
      </c>
      <c r="E123" t="s">
        <v>2031</v>
      </c>
      <c r="F123" s="605" t="s">
        <v>3148</v>
      </c>
      <c r="G123" t="s">
        <v>3554</v>
      </c>
      <c r="H123" t="s">
        <v>23</v>
      </c>
      <c r="I123" t="s">
        <v>23</v>
      </c>
      <c r="J123" t="s">
        <v>3555</v>
      </c>
      <c r="K123" t="s">
        <v>3556</v>
      </c>
      <c r="L123" t="s">
        <v>3557</v>
      </c>
      <c r="M123" t="s">
        <v>3558</v>
      </c>
      <c r="N123" t="s">
        <v>3559</v>
      </c>
      <c r="O123" t="s">
        <v>2032</v>
      </c>
      <c r="P123" t="s">
        <v>473</v>
      </c>
      <c r="Q123" t="s">
        <v>3248</v>
      </c>
    </row>
    <row r="124" spans="1:17">
      <c r="A124" s="600">
        <v>412545</v>
      </c>
      <c r="B124" t="s">
        <v>53</v>
      </c>
      <c r="C124" t="s">
        <v>3146</v>
      </c>
      <c r="D124" t="s">
        <v>3147</v>
      </c>
      <c r="E124" t="s">
        <v>2031</v>
      </c>
      <c r="F124" s="605" t="s">
        <v>3148</v>
      </c>
      <c r="G124" t="s">
        <v>3554</v>
      </c>
      <c r="H124" t="s">
        <v>23</v>
      </c>
      <c r="I124" t="s">
        <v>23</v>
      </c>
      <c r="J124" t="s">
        <v>3555</v>
      </c>
      <c r="K124" t="s">
        <v>3556</v>
      </c>
      <c r="L124" t="s">
        <v>3557</v>
      </c>
      <c r="M124" t="s">
        <v>3558</v>
      </c>
      <c r="N124" t="s">
        <v>3559</v>
      </c>
      <c r="O124" t="s">
        <v>2032</v>
      </c>
      <c r="P124" t="s">
        <v>473</v>
      </c>
      <c r="Q124" t="s">
        <v>3248</v>
      </c>
    </row>
    <row r="125" spans="1:17">
      <c r="A125" s="600">
        <v>412545</v>
      </c>
      <c r="B125" t="s">
        <v>53</v>
      </c>
      <c r="C125" t="s">
        <v>3146</v>
      </c>
      <c r="D125" t="s">
        <v>3147</v>
      </c>
      <c r="E125" t="s">
        <v>2031</v>
      </c>
      <c r="F125" s="605" t="s">
        <v>3148</v>
      </c>
      <c r="G125" t="s">
        <v>3554</v>
      </c>
      <c r="H125" t="s">
        <v>23</v>
      </c>
      <c r="I125" t="s">
        <v>23</v>
      </c>
      <c r="J125" t="s">
        <v>3555</v>
      </c>
      <c r="K125" t="s">
        <v>3556</v>
      </c>
      <c r="L125" t="s">
        <v>3557</v>
      </c>
      <c r="M125" t="s">
        <v>3558</v>
      </c>
      <c r="N125" t="s">
        <v>3559</v>
      </c>
      <c r="O125" t="s">
        <v>2032</v>
      </c>
      <c r="P125" t="s">
        <v>473</v>
      </c>
      <c r="Q125" t="s">
        <v>3248</v>
      </c>
    </row>
    <row r="126" spans="1:17">
      <c r="A126" s="600">
        <v>412545</v>
      </c>
      <c r="B126" t="s">
        <v>53</v>
      </c>
      <c r="C126" t="s">
        <v>3146</v>
      </c>
      <c r="D126" t="s">
        <v>3147</v>
      </c>
      <c r="E126" t="s">
        <v>2031</v>
      </c>
      <c r="F126" s="605" t="s">
        <v>3148</v>
      </c>
      <c r="G126" t="s">
        <v>3554</v>
      </c>
      <c r="H126" t="s">
        <v>23</v>
      </c>
      <c r="I126" t="s">
        <v>23</v>
      </c>
      <c r="J126" t="s">
        <v>3555</v>
      </c>
      <c r="K126" t="s">
        <v>3556</v>
      </c>
      <c r="L126" t="s">
        <v>3557</v>
      </c>
      <c r="M126" t="s">
        <v>3558</v>
      </c>
      <c r="N126" t="s">
        <v>3559</v>
      </c>
      <c r="O126" t="s">
        <v>2032</v>
      </c>
      <c r="P126" t="s">
        <v>473</v>
      </c>
      <c r="Q126" t="s">
        <v>3248</v>
      </c>
    </row>
    <row r="127" spans="1:17">
      <c r="A127" s="600">
        <v>412545</v>
      </c>
      <c r="B127" t="s">
        <v>53</v>
      </c>
      <c r="C127" t="s">
        <v>3146</v>
      </c>
      <c r="D127" t="s">
        <v>3147</v>
      </c>
      <c r="E127" t="s">
        <v>2031</v>
      </c>
      <c r="F127" s="605" t="s">
        <v>3148</v>
      </c>
      <c r="G127" t="s">
        <v>3554</v>
      </c>
      <c r="H127" t="s">
        <v>23</v>
      </c>
      <c r="I127" t="s">
        <v>23</v>
      </c>
      <c r="J127" t="s">
        <v>3555</v>
      </c>
      <c r="K127" t="s">
        <v>3556</v>
      </c>
      <c r="L127" t="s">
        <v>3557</v>
      </c>
      <c r="M127" t="s">
        <v>3558</v>
      </c>
      <c r="N127" t="s">
        <v>3559</v>
      </c>
      <c r="O127" t="s">
        <v>2032</v>
      </c>
      <c r="P127" t="s">
        <v>473</v>
      </c>
      <c r="Q127" t="s">
        <v>3248</v>
      </c>
    </row>
    <row r="128" spans="1:17">
      <c r="A128" s="600">
        <v>412545</v>
      </c>
      <c r="B128" t="s">
        <v>53</v>
      </c>
      <c r="C128" t="s">
        <v>3146</v>
      </c>
      <c r="D128" t="s">
        <v>3147</v>
      </c>
      <c r="E128" t="s">
        <v>2031</v>
      </c>
      <c r="F128" s="605" t="s">
        <v>3148</v>
      </c>
      <c r="G128" t="s">
        <v>3554</v>
      </c>
      <c r="H128" t="s">
        <v>23</v>
      </c>
      <c r="I128" t="s">
        <v>23</v>
      </c>
      <c r="J128" t="s">
        <v>3555</v>
      </c>
      <c r="K128" t="s">
        <v>3556</v>
      </c>
      <c r="L128" t="s">
        <v>3557</v>
      </c>
      <c r="M128" t="s">
        <v>3558</v>
      </c>
      <c r="N128" t="s">
        <v>3559</v>
      </c>
      <c r="O128" t="s">
        <v>2032</v>
      </c>
      <c r="P128" t="s">
        <v>473</v>
      </c>
      <c r="Q128" t="s">
        <v>3248</v>
      </c>
    </row>
    <row r="129" spans="1:17">
      <c r="A129" s="600">
        <v>412545</v>
      </c>
      <c r="B129" t="s">
        <v>53</v>
      </c>
      <c r="C129" t="s">
        <v>3146</v>
      </c>
      <c r="D129" t="s">
        <v>3147</v>
      </c>
      <c r="E129" t="s">
        <v>2031</v>
      </c>
      <c r="F129" s="605" t="s">
        <v>3148</v>
      </c>
      <c r="G129" t="s">
        <v>3554</v>
      </c>
      <c r="H129" t="s">
        <v>23</v>
      </c>
      <c r="I129" t="s">
        <v>23</v>
      </c>
      <c r="J129" t="s">
        <v>3555</v>
      </c>
      <c r="K129" t="s">
        <v>3556</v>
      </c>
      <c r="L129" t="s">
        <v>3557</v>
      </c>
      <c r="M129" t="s">
        <v>3558</v>
      </c>
      <c r="N129" t="s">
        <v>3559</v>
      </c>
      <c r="O129" t="s">
        <v>2032</v>
      </c>
      <c r="P129" t="s">
        <v>473</v>
      </c>
      <c r="Q129" t="s">
        <v>3248</v>
      </c>
    </row>
    <row r="130" spans="1:17">
      <c r="A130" s="600">
        <v>413584</v>
      </c>
      <c r="B130" t="s">
        <v>39</v>
      </c>
      <c r="C130" t="s">
        <v>3146</v>
      </c>
      <c r="D130" t="s">
        <v>3147</v>
      </c>
      <c r="E130" t="s">
        <v>2031</v>
      </c>
      <c r="F130" s="605" t="s">
        <v>3148</v>
      </c>
      <c r="G130" t="s">
        <v>3305</v>
      </c>
      <c r="H130" t="s">
        <v>23</v>
      </c>
      <c r="I130" t="s">
        <v>23</v>
      </c>
      <c r="J130" t="s">
        <v>3306</v>
      </c>
      <c r="K130" t="s">
        <v>3307</v>
      </c>
      <c r="L130" t="s">
        <v>3308</v>
      </c>
      <c r="M130" t="s">
        <v>3309</v>
      </c>
      <c r="N130" t="s">
        <v>3310</v>
      </c>
      <c r="O130" t="s">
        <v>2032</v>
      </c>
      <c r="P130" t="s">
        <v>427</v>
      </c>
      <c r="Q130" t="s">
        <v>3265</v>
      </c>
    </row>
    <row r="131" spans="1:17">
      <c r="A131" s="600">
        <v>413584</v>
      </c>
      <c r="B131" t="s">
        <v>39</v>
      </c>
      <c r="C131" t="s">
        <v>3146</v>
      </c>
      <c r="D131" t="s">
        <v>3147</v>
      </c>
      <c r="E131" t="s">
        <v>2031</v>
      </c>
      <c r="F131" s="605" t="s">
        <v>3148</v>
      </c>
      <c r="G131" t="s">
        <v>3305</v>
      </c>
      <c r="H131" t="s">
        <v>23</v>
      </c>
      <c r="I131" t="s">
        <v>23</v>
      </c>
      <c r="J131" t="s">
        <v>3306</v>
      </c>
      <c r="K131" t="s">
        <v>3307</v>
      </c>
      <c r="L131" t="s">
        <v>3308</v>
      </c>
      <c r="M131" t="s">
        <v>3309</v>
      </c>
      <c r="N131" t="s">
        <v>3310</v>
      </c>
      <c r="O131" t="s">
        <v>2032</v>
      </c>
      <c r="P131" t="s">
        <v>427</v>
      </c>
      <c r="Q131" t="s">
        <v>3265</v>
      </c>
    </row>
    <row r="132" spans="1:17">
      <c r="A132" s="600">
        <v>413584</v>
      </c>
      <c r="B132" t="s">
        <v>39</v>
      </c>
      <c r="C132" t="s">
        <v>3146</v>
      </c>
      <c r="D132" t="s">
        <v>3147</v>
      </c>
      <c r="E132" t="s">
        <v>2031</v>
      </c>
      <c r="F132" s="605" t="s">
        <v>3148</v>
      </c>
      <c r="G132" t="s">
        <v>3305</v>
      </c>
      <c r="H132" t="s">
        <v>23</v>
      </c>
      <c r="I132" t="s">
        <v>23</v>
      </c>
      <c r="J132" t="s">
        <v>3306</v>
      </c>
      <c r="K132" t="s">
        <v>3307</v>
      </c>
      <c r="L132" t="s">
        <v>3308</v>
      </c>
      <c r="M132" t="s">
        <v>3309</v>
      </c>
      <c r="N132" t="s">
        <v>3310</v>
      </c>
      <c r="O132" t="s">
        <v>2032</v>
      </c>
      <c r="P132" t="s">
        <v>427</v>
      </c>
      <c r="Q132" t="s">
        <v>3265</v>
      </c>
    </row>
    <row r="133" spans="1:17">
      <c r="A133" s="600">
        <v>413584</v>
      </c>
      <c r="B133" t="s">
        <v>39</v>
      </c>
      <c r="C133" t="s">
        <v>3146</v>
      </c>
      <c r="D133" t="s">
        <v>3147</v>
      </c>
      <c r="E133" t="s">
        <v>2031</v>
      </c>
      <c r="F133" s="605" t="s">
        <v>3148</v>
      </c>
      <c r="G133" t="s">
        <v>3305</v>
      </c>
      <c r="H133" t="s">
        <v>23</v>
      </c>
      <c r="I133" t="s">
        <v>23</v>
      </c>
      <c r="J133" t="s">
        <v>3306</v>
      </c>
      <c r="K133" t="s">
        <v>3307</v>
      </c>
      <c r="L133" t="s">
        <v>3308</v>
      </c>
      <c r="M133" t="s">
        <v>3309</v>
      </c>
      <c r="N133" t="s">
        <v>3310</v>
      </c>
      <c r="O133" t="s">
        <v>2032</v>
      </c>
      <c r="P133" t="s">
        <v>427</v>
      </c>
      <c r="Q133" t="s">
        <v>3265</v>
      </c>
    </row>
    <row r="134" spans="1:17">
      <c r="A134" s="600">
        <v>413584</v>
      </c>
      <c r="B134" t="s">
        <v>39</v>
      </c>
      <c r="C134" t="s">
        <v>3146</v>
      </c>
      <c r="D134" t="s">
        <v>3147</v>
      </c>
      <c r="E134" t="s">
        <v>2031</v>
      </c>
      <c r="F134" s="605" t="s">
        <v>3148</v>
      </c>
      <c r="G134" t="s">
        <v>3305</v>
      </c>
      <c r="H134" t="s">
        <v>23</v>
      </c>
      <c r="I134" t="s">
        <v>23</v>
      </c>
      <c r="J134" t="s">
        <v>3306</v>
      </c>
      <c r="K134" t="s">
        <v>3307</v>
      </c>
      <c r="L134" t="s">
        <v>3308</v>
      </c>
      <c r="M134" t="s">
        <v>3309</v>
      </c>
      <c r="N134" t="s">
        <v>3310</v>
      </c>
      <c r="O134" t="s">
        <v>2032</v>
      </c>
      <c r="P134" t="s">
        <v>427</v>
      </c>
      <c r="Q134" t="s">
        <v>3265</v>
      </c>
    </row>
    <row r="135" spans="1:17">
      <c r="A135" s="600">
        <v>413584</v>
      </c>
      <c r="B135" t="s">
        <v>39</v>
      </c>
      <c r="C135" t="s">
        <v>3146</v>
      </c>
      <c r="D135" t="s">
        <v>3147</v>
      </c>
      <c r="E135" t="s">
        <v>2031</v>
      </c>
      <c r="F135" s="605" t="s">
        <v>3148</v>
      </c>
      <c r="G135" t="s">
        <v>3305</v>
      </c>
      <c r="H135" t="s">
        <v>23</v>
      </c>
      <c r="I135" t="s">
        <v>23</v>
      </c>
      <c r="J135" t="s">
        <v>3306</v>
      </c>
      <c r="K135" t="s">
        <v>3307</v>
      </c>
      <c r="L135" t="s">
        <v>3308</v>
      </c>
      <c r="M135" t="s">
        <v>3309</v>
      </c>
      <c r="N135" t="s">
        <v>3310</v>
      </c>
      <c r="O135" t="s">
        <v>2032</v>
      </c>
      <c r="P135" t="s">
        <v>427</v>
      </c>
      <c r="Q135" t="s">
        <v>3265</v>
      </c>
    </row>
    <row r="136" spans="1:17">
      <c r="A136" s="600">
        <v>413584</v>
      </c>
      <c r="B136" t="s">
        <v>39</v>
      </c>
      <c r="C136" t="s">
        <v>3146</v>
      </c>
      <c r="D136" t="s">
        <v>3147</v>
      </c>
      <c r="E136" t="s">
        <v>2031</v>
      </c>
      <c r="F136" s="605" t="s">
        <v>3148</v>
      </c>
      <c r="G136" t="s">
        <v>3305</v>
      </c>
      <c r="H136" t="s">
        <v>23</v>
      </c>
      <c r="I136" t="s">
        <v>23</v>
      </c>
      <c r="J136" t="s">
        <v>3306</v>
      </c>
      <c r="K136" t="s">
        <v>3307</v>
      </c>
      <c r="L136" t="s">
        <v>3308</v>
      </c>
      <c r="M136" t="s">
        <v>3309</v>
      </c>
      <c r="N136" t="s">
        <v>3310</v>
      </c>
      <c r="O136" t="s">
        <v>2032</v>
      </c>
      <c r="P136" t="s">
        <v>427</v>
      </c>
      <c r="Q136" t="s">
        <v>3265</v>
      </c>
    </row>
    <row r="137" spans="1:17">
      <c r="A137" s="600">
        <v>413584</v>
      </c>
      <c r="B137" t="s">
        <v>39</v>
      </c>
      <c r="C137" t="s">
        <v>3146</v>
      </c>
      <c r="D137" t="s">
        <v>3147</v>
      </c>
      <c r="E137" t="s">
        <v>2031</v>
      </c>
      <c r="F137" s="605" t="s">
        <v>3148</v>
      </c>
      <c r="G137" t="s">
        <v>3305</v>
      </c>
      <c r="H137" t="s">
        <v>23</v>
      </c>
      <c r="I137" t="s">
        <v>23</v>
      </c>
      <c r="J137" t="s">
        <v>3306</v>
      </c>
      <c r="K137" t="s">
        <v>3307</v>
      </c>
      <c r="L137" t="s">
        <v>3308</v>
      </c>
      <c r="M137" t="s">
        <v>3309</v>
      </c>
      <c r="N137" t="s">
        <v>3310</v>
      </c>
      <c r="O137" t="s">
        <v>2032</v>
      </c>
      <c r="P137" t="s">
        <v>427</v>
      </c>
      <c r="Q137" t="s">
        <v>3265</v>
      </c>
    </row>
    <row r="138" spans="1:17">
      <c r="A138" s="600">
        <v>413584</v>
      </c>
      <c r="B138" t="s">
        <v>39</v>
      </c>
      <c r="C138" t="s">
        <v>3146</v>
      </c>
      <c r="D138" t="s">
        <v>3147</v>
      </c>
      <c r="E138" t="s">
        <v>2031</v>
      </c>
      <c r="F138" s="605" t="s">
        <v>3148</v>
      </c>
      <c r="G138" t="s">
        <v>3305</v>
      </c>
      <c r="H138" t="s">
        <v>23</v>
      </c>
      <c r="I138" t="s">
        <v>23</v>
      </c>
      <c r="J138" t="s">
        <v>3306</v>
      </c>
      <c r="K138" t="s">
        <v>3307</v>
      </c>
      <c r="L138" t="s">
        <v>3308</v>
      </c>
      <c r="M138" t="s">
        <v>3309</v>
      </c>
      <c r="N138" t="s">
        <v>3310</v>
      </c>
      <c r="O138" t="s">
        <v>2032</v>
      </c>
      <c r="P138" t="s">
        <v>427</v>
      </c>
      <c r="Q138" t="s">
        <v>3265</v>
      </c>
    </row>
    <row r="139" spans="1:17">
      <c r="A139" s="600">
        <v>413584</v>
      </c>
      <c r="B139" t="s">
        <v>39</v>
      </c>
      <c r="C139" t="s">
        <v>3146</v>
      </c>
      <c r="D139" t="s">
        <v>3147</v>
      </c>
      <c r="E139" t="s">
        <v>2031</v>
      </c>
      <c r="F139" s="605" t="s">
        <v>3148</v>
      </c>
      <c r="G139" t="s">
        <v>3305</v>
      </c>
      <c r="H139" t="s">
        <v>23</v>
      </c>
      <c r="I139" t="s">
        <v>23</v>
      </c>
      <c r="J139" t="s">
        <v>3306</v>
      </c>
      <c r="K139" t="s">
        <v>3307</v>
      </c>
      <c r="L139" t="s">
        <v>3308</v>
      </c>
      <c r="M139" t="s">
        <v>3309</v>
      </c>
      <c r="N139" t="s">
        <v>3310</v>
      </c>
      <c r="O139" t="s">
        <v>2032</v>
      </c>
      <c r="P139" t="s">
        <v>427</v>
      </c>
      <c r="Q139" t="s">
        <v>3265</v>
      </c>
    </row>
    <row r="140" spans="1:17">
      <c r="A140" s="600">
        <v>413584</v>
      </c>
      <c r="B140" t="s">
        <v>39</v>
      </c>
      <c r="C140" t="s">
        <v>3146</v>
      </c>
      <c r="D140" t="s">
        <v>3147</v>
      </c>
      <c r="E140" t="s">
        <v>2031</v>
      </c>
      <c r="F140" s="605" t="s">
        <v>3148</v>
      </c>
      <c r="G140" t="s">
        <v>3305</v>
      </c>
      <c r="H140" t="s">
        <v>23</v>
      </c>
      <c r="I140" t="s">
        <v>23</v>
      </c>
      <c r="J140" t="s">
        <v>3306</v>
      </c>
      <c r="K140" t="s">
        <v>3307</v>
      </c>
      <c r="L140" t="s">
        <v>3308</v>
      </c>
      <c r="M140" t="s">
        <v>3309</v>
      </c>
      <c r="N140" t="s">
        <v>3310</v>
      </c>
      <c r="O140" t="s">
        <v>2032</v>
      </c>
      <c r="P140" t="s">
        <v>427</v>
      </c>
      <c r="Q140" t="s">
        <v>3265</v>
      </c>
    </row>
    <row r="141" spans="1:17">
      <c r="A141" s="600">
        <v>413584</v>
      </c>
      <c r="B141" t="s">
        <v>39</v>
      </c>
      <c r="C141" t="s">
        <v>3146</v>
      </c>
      <c r="D141" t="s">
        <v>3147</v>
      </c>
      <c r="E141" t="s">
        <v>2031</v>
      </c>
      <c r="F141" s="605" t="s">
        <v>3148</v>
      </c>
      <c r="G141" t="s">
        <v>3305</v>
      </c>
      <c r="H141" t="s">
        <v>23</v>
      </c>
      <c r="I141" t="s">
        <v>23</v>
      </c>
      <c r="J141" t="s">
        <v>3306</v>
      </c>
      <c r="K141" t="s">
        <v>3307</v>
      </c>
      <c r="L141" t="s">
        <v>3308</v>
      </c>
      <c r="M141" t="s">
        <v>3309</v>
      </c>
      <c r="N141" t="s">
        <v>3310</v>
      </c>
      <c r="O141" t="s">
        <v>2032</v>
      </c>
      <c r="P141" t="s">
        <v>427</v>
      </c>
      <c r="Q141" t="s">
        <v>3265</v>
      </c>
    </row>
    <row r="142" spans="1:17">
      <c r="A142" s="600">
        <v>416702</v>
      </c>
      <c r="B142" t="s">
        <v>49</v>
      </c>
      <c r="C142" t="s">
        <v>3146</v>
      </c>
      <c r="D142" t="s">
        <v>3147</v>
      </c>
      <c r="E142" t="s">
        <v>2031</v>
      </c>
      <c r="F142" s="605" t="s">
        <v>3148</v>
      </c>
      <c r="G142" t="s">
        <v>3560</v>
      </c>
      <c r="H142" t="s">
        <v>23</v>
      </c>
      <c r="I142" t="s">
        <v>23</v>
      </c>
      <c r="J142" t="s">
        <v>3561</v>
      </c>
      <c r="K142" t="s">
        <v>3562</v>
      </c>
      <c r="L142" t="s">
        <v>3563</v>
      </c>
      <c r="M142" t="s">
        <v>3564</v>
      </c>
      <c r="N142" t="s">
        <v>3565</v>
      </c>
      <c r="O142" t="s">
        <v>2032</v>
      </c>
      <c r="P142" t="s">
        <v>424</v>
      </c>
      <c r="Q142" t="s">
        <v>2182</v>
      </c>
    </row>
    <row r="143" spans="1:17">
      <c r="A143" s="600">
        <v>416702</v>
      </c>
      <c r="B143" t="s">
        <v>49</v>
      </c>
      <c r="C143" t="s">
        <v>3146</v>
      </c>
      <c r="D143" t="s">
        <v>3147</v>
      </c>
      <c r="E143" t="s">
        <v>2031</v>
      </c>
      <c r="F143" s="605" t="s">
        <v>3148</v>
      </c>
      <c r="G143" t="s">
        <v>3560</v>
      </c>
      <c r="H143" t="s">
        <v>23</v>
      </c>
      <c r="I143" t="s">
        <v>23</v>
      </c>
      <c r="J143" t="s">
        <v>3561</v>
      </c>
      <c r="K143" t="s">
        <v>3562</v>
      </c>
      <c r="L143" t="s">
        <v>3563</v>
      </c>
      <c r="M143" t="s">
        <v>3564</v>
      </c>
      <c r="N143" t="s">
        <v>3565</v>
      </c>
      <c r="O143" t="s">
        <v>2032</v>
      </c>
      <c r="P143" t="s">
        <v>424</v>
      </c>
      <c r="Q143" t="s">
        <v>2182</v>
      </c>
    </row>
    <row r="144" spans="1:17">
      <c r="A144" s="600">
        <v>416702</v>
      </c>
      <c r="B144" t="s">
        <v>49</v>
      </c>
      <c r="C144" t="s">
        <v>3146</v>
      </c>
      <c r="D144" t="s">
        <v>3147</v>
      </c>
      <c r="E144" t="s">
        <v>2031</v>
      </c>
      <c r="F144" s="605" t="s">
        <v>3148</v>
      </c>
      <c r="G144" t="s">
        <v>3560</v>
      </c>
      <c r="H144" t="s">
        <v>23</v>
      </c>
      <c r="I144" t="s">
        <v>23</v>
      </c>
      <c r="J144" t="s">
        <v>3561</v>
      </c>
      <c r="K144" t="s">
        <v>3562</v>
      </c>
      <c r="L144" t="s">
        <v>3563</v>
      </c>
      <c r="M144" t="s">
        <v>3564</v>
      </c>
      <c r="N144" t="s">
        <v>3565</v>
      </c>
      <c r="O144" t="s">
        <v>2032</v>
      </c>
      <c r="P144" t="s">
        <v>424</v>
      </c>
      <c r="Q144" t="s">
        <v>2182</v>
      </c>
    </row>
    <row r="145" spans="1:17">
      <c r="A145" s="600">
        <v>416702</v>
      </c>
      <c r="B145" t="s">
        <v>49</v>
      </c>
      <c r="C145" t="s">
        <v>3146</v>
      </c>
      <c r="D145" t="s">
        <v>3147</v>
      </c>
      <c r="E145" t="s">
        <v>2031</v>
      </c>
      <c r="F145" s="605" t="s">
        <v>3148</v>
      </c>
      <c r="G145" t="s">
        <v>3560</v>
      </c>
      <c r="H145" t="s">
        <v>23</v>
      </c>
      <c r="I145" t="s">
        <v>23</v>
      </c>
      <c r="J145" t="s">
        <v>3561</v>
      </c>
      <c r="K145" t="s">
        <v>3562</v>
      </c>
      <c r="L145" t="s">
        <v>3563</v>
      </c>
      <c r="M145" t="s">
        <v>3564</v>
      </c>
      <c r="N145" t="s">
        <v>3565</v>
      </c>
      <c r="O145" t="s">
        <v>2032</v>
      </c>
      <c r="P145" t="s">
        <v>424</v>
      </c>
      <c r="Q145" t="s">
        <v>2182</v>
      </c>
    </row>
    <row r="146" spans="1:17">
      <c r="A146" s="600">
        <v>416702</v>
      </c>
      <c r="B146" t="s">
        <v>49</v>
      </c>
      <c r="C146" t="s">
        <v>3146</v>
      </c>
      <c r="D146" t="s">
        <v>3147</v>
      </c>
      <c r="E146" t="s">
        <v>2031</v>
      </c>
      <c r="F146" s="605" t="s">
        <v>3148</v>
      </c>
      <c r="G146" t="s">
        <v>3560</v>
      </c>
      <c r="H146" t="s">
        <v>23</v>
      </c>
      <c r="I146" t="s">
        <v>23</v>
      </c>
      <c r="J146" t="s">
        <v>3561</v>
      </c>
      <c r="K146" t="s">
        <v>3562</v>
      </c>
      <c r="L146" t="s">
        <v>3563</v>
      </c>
      <c r="M146" t="s">
        <v>3564</v>
      </c>
      <c r="N146" t="s">
        <v>3565</v>
      </c>
      <c r="O146" t="s">
        <v>2032</v>
      </c>
      <c r="P146" t="s">
        <v>424</v>
      </c>
      <c r="Q146" t="s">
        <v>2182</v>
      </c>
    </row>
    <row r="147" spans="1:17">
      <c r="A147" s="600">
        <v>416702</v>
      </c>
      <c r="B147" t="s">
        <v>49</v>
      </c>
      <c r="C147" t="s">
        <v>3146</v>
      </c>
      <c r="D147" t="s">
        <v>3147</v>
      </c>
      <c r="E147" t="s">
        <v>2031</v>
      </c>
      <c r="F147" s="605" t="s">
        <v>3148</v>
      </c>
      <c r="G147" t="s">
        <v>3560</v>
      </c>
      <c r="H147" t="s">
        <v>23</v>
      </c>
      <c r="I147" t="s">
        <v>23</v>
      </c>
      <c r="J147" t="s">
        <v>3561</v>
      </c>
      <c r="K147" t="s">
        <v>3562</v>
      </c>
      <c r="L147" t="s">
        <v>3563</v>
      </c>
      <c r="M147" t="s">
        <v>3564</v>
      </c>
      <c r="N147" t="s">
        <v>3565</v>
      </c>
      <c r="O147" t="s">
        <v>2032</v>
      </c>
      <c r="P147" t="s">
        <v>424</v>
      </c>
      <c r="Q147" t="s">
        <v>2182</v>
      </c>
    </row>
    <row r="148" spans="1:17">
      <c r="A148" s="600">
        <v>416702</v>
      </c>
      <c r="B148" t="s">
        <v>49</v>
      </c>
      <c r="C148" t="s">
        <v>3146</v>
      </c>
      <c r="D148" t="s">
        <v>3147</v>
      </c>
      <c r="E148" t="s">
        <v>2031</v>
      </c>
      <c r="F148" s="605" t="s">
        <v>3148</v>
      </c>
      <c r="G148" t="s">
        <v>3560</v>
      </c>
      <c r="H148" t="s">
        <v>23</v>
      </c>
      <c r="I148" t="s">
        <v>23</v>
      </c>
      <c r="J148" t="s">
        <v>3561</v>
      </c>
      <c r="K148" t="s">
        <v>3562</v>
      </c>
      <c r="L148" t="s">
        <v>3563</v>
      </c>
      <c r="M148" t="s">
        <v>3564</v>
      </c>
      <c r="N148" t="s">
        <v>3565</v>
      </c>
      <c r="O148" t="s">
        <v>2032</v>
      </c>
      <c r="P148" t="s">
        <v>424</v>
      </c>
      <c r="Q148" t="s">
        <v>2182</v>
      </c>
    </row>
    <row r="149" spans="1:17">
      <c r="A149" s="600">
        <v>418492</v>
      </c>
      <c r="B149" t="s">
        <v>43</v>
      </c>
      <c r="C149" t="s">
        <v>3146</v>
      </c>
      <c r="D149" t="s">
        <v>3147</v>
      </c>
      <c r="E149" t="s">
        <v>2034</v>
      </c>
      <c r="F149" s="605" t="s">
        <v>3148</v>
      </c>
      <c r="G149" t="s">
        <v>3566</v>
      </c>
      <c r="H149" t="s">
        <v>23</v>
      </c>
      <c r="I149" t="s">
        <v>23</v>
      </c>
      <c r="J149" t="s">
        <v>3567</v>
      </c>
      <c r="K149" t="s">
        <v>3568</v>
      </c>
      <c r="L149" t="s">
        <v>3569</v>
      </c>
      <c r="M149" t="s">
        <v>3570</v>
      </c>
      <c r="N149" t="s">
        <v>3571</v>
      </c>
      <c r="O149" t="s">
        <v>2035</v>
      </c>
      <c r="P149" t="s">
        <v>377</v>
      </c>
      <c r="Q149" t="s">
        <v>3191</v>
      </c>
    </row>
    <row r="150" spans="1:17">
      <c r="A150" s="600">
        <v>418492</v>
      </c>
      <c r="B150" t="s">
        <v>43</v>
      </c>
      <c r="C150" t="s">
        <v>3146</v>
      </c>
      <c r="D150" t="s">
        <v>3147</v>
      </c>
      <c r="E150" t="s">
        <v>2034</v>
      </c>
      <c r="F150" s="605" t="s">
        <v>3148</v>
      </c>
      <c r="G150" t="s">
        <v>3566</v>
      </c>
      <c r="H150" t="s">
        <v>23</v>
      </c>
      <c r="I150" t="s">
        <v>23</v>
      </c>
      <c r="J150" t="s">
        <v>3567</v>
      </c>
      <c r="K150" t="s">
        <v>3568</v>
      </c>
      <c r="L150" t="s">
        <v>3569</v>
      </c>
      <c r="M150" t="s">
        <v>3570</v>
      </c>
      <c r="N150" t="s">
        <v>3571</v>
      </c>
      <c r="O150" t="s">
        <v>2035</v>
      </c>
      <c r="P150" t="s">
        <v>377</v>
      </c>
      <c r="Q150" t="s">
        <v>3191</v>
      </c>
    </row>
    <row r="151" spans="1:17">
      <c r="A151" s="600">
        <v>418492</v>
      </c>
      <c r="B151" t="s">
        <v>43</v>
      </c>
      <c r="C151" t="s">
        <v>3146</v>
      </c>
      <c r="D151" t="s">
        <v>3147</v>
      </c>
      <c r="E151" t="s">
        <v>2034</v>
      </c>
      <c r="F151" s="605" t="s">
        <v>3148</v>
      </c>
      <c r="G151" t="s">
        <v>3566</v>
      </c>
      <c r="H151" t="s">
        <v>23</v>
      </c>
      <c r="I151" t="s">
        <v>23</v>
      </c>
      <c r="J151" t="s">
        <v>3567</v>
      </c>
      <c r="K151" t="s">
        <v>3568</v>
      </c>
      <c r="L151" t="s">
        <v>3569</v>
      </c>
      <c r="M151" t="s">
        <v>3570</v>
      </c>
      <c r="N151" t="s">
        <v>3571</v>
      </c>
      <c r="O151" t="s">
        <v>2035</v>
      </c>
      <c r="P151" t="s">
        <v>377</v>
      </c>
      <c r="Q151" t="s">
        <v>3191</v>
      </c>
    </row>
    <row r="152" spans="1:17">
      <c r="A152" s="600">
        <v>418492</v>
      </c>
      <c r="B152" t="s">
        <v>43</v>
      </c>
      <c r="C152" t="s">
        <v>3146</v>
      </c>
      <c r="D152" t="s">
        <v>3147</v>
      </c>
      <c r="E152" t="s">
        <v>2034</v>
      </c>
      <c r="F152" s="605" t="s">
        <v>3148</v>
      </c>
      <c r="G152" t="s">
        <v>3566</v>
      </c>
      <c r="H152" t="s">
        <v>23</v>
      </c>
      <c r="I152" t="s">
        <v>23</v>
      </c>
      <c r="J152" t="s">
        <v>3567</v>
      </c>
      <c r="K152" t="s">
        <v>3568</v>
      </c>
      <c r="L152" t="s">
        <v>3569</v>
      </c>
      <c r="M152" t="s">
        <v>3570</v>
      </c>
      <c r="N152" t="s">
        <v>3571</v>
      </c>
      <c r="O152" t="s">
        <v>2035</v>
      </c>
      <c r="P152" t="s">
        <v>377</v>
      </c>
      <c r="Q152" t="s">
        <v>3191</v>
      </c>
    </row>
    <row r="153" spans="1:17">
      <c r="A153" s="600">
        <v>511254</v>
      </c>
      <c r="B153" t="s">
        <v>37</v>
      </c>
      <c r="C153" t="s">
        <v>3146</v>
      </c>
      <c r="D153" t="s">
        <v>3147</v>
      </c>
      <c r="E153" t="s">
        <v>2034</v>
      </c>
      <c r="F153" s="605" t="s">
        <v>3148</v>
      </c>
      <c r="G153" t="s">
        <v>3572</v>
      </c>
      <c r="H153" t="s">
        <v>23</v>
      </c>
      <c r="I153" t="s">
        <v>23</v>
      </c>
      <c r="J153" t="s">
        <v>3573</v>
      </c>
      <c r="K153" t="s">
        <v>3574</v>
      </c>
      <c r="L153" t="s">
        <v>3575</v>
      </c>
      <c r="M153" t="s">
        <v>3576</v>
      </c>
      <c r="N153" t="s">
        <v>3577</v>
      </c>
      <c r="O153" t="s">
        <v>2035</v>
      </c>
      <c r="P153" t="s">
        <v>2125</v>
      </c>
      <c r="Q153" t="s">
        <v>2183</v>
      </c>
    </row>
    <row r="154" spans="1:17">
      <c r="A154" s="600">
        <v>511254</v>
      </c>
      <c r="B154" t="s">
        <v>37</v>
      </c>
      <c r="C154" t="s">
        <v>3146</v>
      </c>
      <c r="D154" t="s">
        <v>3147</v>
      </c>
      <c r="E154" t="s">
        <v>2034</v>
      </c>
      <c r="F154" s="605" t="s">
        <v>3148</v>
      </c>
      <c r="G154" t="s">
        <v>3572</v>
      </c>
      <c r="H154" t="s">
        <v>23</v>
      </c>
      <c r="I154" t="s">
        <v>23</v>
      </c>
      <c r="J154" t="s">
        <v>3573</v>
      </c>
      <c r="K154" t="s">
        <v>3574</v>
      </c>
      <c r="L154" t="s">
        <v>3575</v>
      </c>
      <c r="M154" t="s">
        <v>3576</v>
      </c>
      <c r="N154" t="s">
        <v>3577</v>
      </c>
      <c r="O154" t="s">
        <v>2035</v>
      </c>
      <c r="P154" t="s">
        <v>2125</v>
      </c>
      <c r="Q154" t="s">
        <v>2183</v>
      </c>
    </row>
    <row r="155" spans="1:17">
      <c r="A155" s="600">
        <v>511254</v>
      </c>
      <c r="B155" t="s">
        <v>37</v>
      </c>
      <c r="C155" t="s">
        <v>3146</v>
      </c>
      <c r="D155" t="s">
        <v>3147</v>
      </c>
      <c r="E155" t="s">
        <v>2034</v>
      </c>
      <c r="F155" s="605" t="s">
        <v>3148</v>
      </c>
      <c r="G155" t="s">
        <v>3572</v>
      </c>
      <c r="H155" t="s">
        <v>23</v>
      </c>
      <c r="I155" t="s">
        <v>23</v>
      </c>
      <c r="J155" t="s">
        <v>3573</v>
      </c>
      <c r="K155" t="s">
        <v>3574</v>
      </c>
      <c r="L155" t="s">
        <v>3575</v>
      </c>
      <c r="M155" t="s">
        <v>3576</v>
      </c>
      <c r="N155" t="s">
        <v>3577</v>
      </c>
      <c r="O155" t="s">
        <v>2035</v>
      </c>
      <c r="P155" t="s">
        <v>2125</v>
      </c>
      <c r="Q155" t="s">
        <v>2183</v>
      </c>
    </row>
    <row r="156" spans="1:17">
      <c r="A156" s="600">
        <v>511254</v>
      </c>
      <c r="B156" t="s">
        <v>37</v>
      </c>
      <c r="C156" t="s">
        <v>3146</v>
      </c>
      <c r="D156" t="s">
        <v>3147</v>
      </c>
      <c r="E156" t="s">
        <v>2034</v>
      </c>
      <c r="F156" s="605" t="s">
        <v>3148</v>
      </c>
      <c r="G156" t="s">
        <v>3572</v>
      </c>
      <c r="H156" t="s">
        <v>23</v>
      </c>
      <c r="I156" t="s">
        <v>23</v>
      </c>
      <c r="J156" t="s">
        <v>3573</v>
      </c>
      <c r="K156" t="s">
        <v>3574</v>
      </c>
      <c r="L156" t="s">
        <v>3575</v>
      </c>
      <c r="M156" t="s">
        <v>3576</v>
      </c>
      <c r="N156" t="s">
        <v>3577</v>
      </c>
      <c r="O156" t="s">
        <v>2035</v>
      </c>
      <c r="P156" t="s">
        <v>2125</v>
      </c>
      <c r="Q156" t="s">
        <v>2183</v>
      </c>
    </row>
    <row r="157" spans="1:17">
      <c r="A157" s="600">
        <v>511254</v>
      </c>
      <c r="B157" t="s">
        <v>37</v>
      </c>
      <c r="C157" t="s">
        <v>3146</v>
      </c>
      <c r="D157" t="s">
        <v>3147</v>
      </c>
      <c r="E157" t="s">
        <v>2034</v>
      </c>
      <c r="F157" s="605" t="s">
        <v>3148</v>
      </c>
      <c r="G157" t="s">
        <v>3572</v>
      </c>
      <c r="H157" t="s">
        <v>23</v>
      </c>
      <c r="I157" t="s">
        <v>23</v>
      </c>
      <c r="J157" t="s">
        <v>3573</v>
      </c>
      <c r="K157" t="s">
        <v>3574</v>
      </c>
      <c r="L157" t="s">
        <v>3575</v>
      </c>
      <c r="M157" t="s">
        <v>3576</v>
      </c>
      <c r="N157" t="s">
        <v>3577</v>
      </c>
      <c r="O157" t="s">
        <v>2035</v>
      </c>
      <c r="P157" t="s">
        <v>2125</v>
      </c>
      <c r="Q157" t="s">
        <v>2183</v>
      </c>
    </row>
    <row r="158" spans="1:17">
      <c r="A158" s="600">
        <v>710021</v>
      </c>
      <c r="B158" t="s">
        <v>39</v>
      </c>
      <c r="C158" t="s">
        <v>3146</v>
      </c>
      <c r="D158" t="s">
        <v>3147</v>
      </c>
      <c r="E158" t="s">
        <v>2034</v>
      </c>
      <c r="F158" s="605" t="s">
        <v>3148</v>
      </c>
      <c r="G158" t="s">
        <v>3578</v>
      </c>
      <c r="H158" t="s">
        <v>23</v>
      </c>
      <c r="I158" t="s">
        <v>23</v>
      </c>
      <c r="J158" t="s">
        <v>3579</v>
      </c>
      <c r="K158" t="s">
        <v>3580</v>
      </c>
      <c r="L158" t="s">
        <v>3581</v>
      </c>
      <c r="M158" t="s">
        <v>3582</v>
      </c>
      <c r="N158" t="s">
        <v>3583</v>
      </c>
      <c r="O158" t="s">
        <v>2035</v>
      </c>
      <c r="P158" t="s">
        <v>3584</v>
      </c>
      <c r="Q158" t="s">
        <v>2178</v>
      </c>
    </row>
    <row r="159" spans="1:17">
      <c r="A159" s="600">
        <v>710021</v>
      </c>
      <c r="B159" t="s">
        <v>39</v>
      </c>
      <c r="C159" t="s">
        <v>3146</v>
      </c>
      <c r="D159" t="s">
        <v>3147</v>
      </c>
      <c r="E159" t="s">
        <v>2034</v>
      </c>
      <c r="F159" s="605" t="s">
        <v>3148</v>
      </c>
      <c r="G159" t="s">
        <v>3578</v>
      </c>
      <c r="H159" t="s">
        <v>23</v>
      </c>
      <c r="I159" t="s">
        <v>23</v>
      </c>
      <c r="J159" t="s">
        <v>3579</v>
      </c>
      <c r="K159" t="s">
        <v>3580</v>
      </c>
      <c r="L159" t="s">
        <v>3581</v>
      </c>
      <c r="M159" t="s">
        <v>3582</v>
      </c>
      <c r="N159" t="s">
        <v>3583</v>
      </c>
      <c r="O159" t="s">
        <v>2035</v>
      </c>
      <c r="P159" t="s">
        <v>3584</v>
      </c>
      <c r="Q159" t="s">
        <v>2178</v>
      </c>
    </row>
    <row r="160" spans="1:17">
      <c r="A160" s="600">
        <v>710021</v>
      </c>
      <c r="B160" t="s">
        <v>39</v>
      </c>
      <c r="C160" t="s">
        <v>3146</v>
      </c>
      <c r="D160" t="s">
        <v>3147</v>
      </c>
      <c r="E160" t="s">
        <v>2034</v>
      </c>
      <c r="F160" s="605" t="s">
        <v>3148</v>
      </c>
      <c r="G160" t="s">
        <v>3578</v>
      </c>
      <c r="H160" t="s">
        <v>23</v>
      </c>
      <c r="I160" t="s">
        <v>23</v>
      </c>
      <c r="J160" t="s">
        <v>3579</v>
      </c>
      <c r="K160" t="s">
        <v>3580</v>
      </c>
      <c r="L160" t="s">
        <v>3581</v>
      </c>
      <c r="M160" t="s">
        <v>3582</v>
      </c>
      <c r="N160" t="s">
        <v>3583</v>
      </c>
      <c r="O160" t="s">
        <v>2035</v>
      </c>
      <c r="P160" t="s">
        <v>3584</v>
      </c>
      <c r="Q160" t="s">
        <v>2178</v>
      </c>
    </row>
    <row r="161" spans="1:17">
      <c r="A161" s="600">
        <v>710021</v>
      </c>
      <c r="B161" t="s">
        <v>39</v>
      </c>
      <c r="C161" t="s">
        <v>3146</v>
      </c>
      <c r="D161" t="s">
        <v>3147</v>
      </c>
      <c r="E161" t="s">
        <v>2034</v>
      </c>
      <c r="F161" s="605" t="s">
        <v>3148</v>
      </c>
      <c r="G161" t="s">
        <v>3578</v>
      </c>
      <c r="H161" t="s">
        <v>23</v>
      </c>
      <c r="I161" t="s">
        <v>23</v>
      </c>
      <c r="J161" t="s">
        <v>3579</v>
      </c>
      <c r="K161" t="s">
        <v>3580</v>
      </c>
      <c r="L161" t="s">
        <v>3581</v>
      </c>
      <c r="M161" t="s">
        <v>3582</v>
      </c>
      <c r="N161" t="s">
        <v>3583</v>
      </c>
      <c r="O161" t="s">
        <v>2035</v>
      </c>
      <c r="P161" t="s">
        <v>3584</v>
      </c>
      <c r="Q161" t="s">
        <v>2178</v>
      </c>
    </row>
    <row r="162" spans="1:17">
      <c r="A162" s="600">
        <v>710021</v>
      </c>
      <c r="B162" t="s">
        <v>39</v>
      </c>
      <c r="C162" t="s">
        <v>3146</v>
      </c>
      <c r="D162" t="s">
        <v>3147</v>
      </c>
      <c r="E162" t="s">
        <v>2034</v>
      </c>
      <c r="F162" s="605" t="s">
        <v>3148</v>
      </c>
      <c r="G162" t="s">
        <v>3578</v>
      </c>
      <c r="H162" t="s">
        <v>23</v>
      </c>
      <c r="I162" t="s">
        <v>23</v>
      </c>
      <c r="J162" t="s">
        <v>3579</v>
      </c>
      <c r="K162" t="s">
        <v>3580</v>
      </c>
      <c r="L162" t="s">
        <v>3581</v>
      </c>
      <c r="M162" t="s">
        <v>3582</v>
      </c>
      <c r="N162" t="s">
        <v>3583</v>
      </c>
      <c r="O162" t="s">
        <v>2035</v>
      </c>
      <c r="P162" t="s">
        <v>3584</v>
      </c>
      <c r="Q162" t="s">
        <v>2178</v>
      </c>
    </row>
    <row r="163" spans="1:17">
      <c r="A163" s="600">
        <v>710021</v>
      </c>
      <c r="B163" t="s">
        <v>39</v>
      </c>
      <c r="C163" t="s">
        <v>3146</v>
      </c>
      <c r="D163" t="s">
        <v>3147</v>
      </c>
      <c r="E163" t="s">
        <v>2034</v>
      </c>
      <c r="F163" s="605" t="s">
        <v>3148</v>
      </c>
      <c r="G163" t="s">
        <v>3578</v>
      </c>
      <c r="H163" t="s">
        <v>23</v>
      </c>
      <c r="I163" t="s">
        <v>23</v>
      </c>
      <c r="J163" t="s">
        <v>3579</v>
      </c>
      <c r="K163" t="s">
        <v>3580</v>
      </c>
      <c r="L163" t="s">
        <v>3581</v>
      </c>
      <c r="M163" t="s">
        <v>3582</v>
      </c>
      <c r="N163" t="s">
        <v>3583</v>
      </c>
      <c r="O163" t="s">
        <v>2035</v>
      </c>
      <c r="P163" t="s">
        <v>3584</v>
      </c>
      <c r="Q163" t="s">
        <v>2178</v>
      </c>
    </row>
    <row r="164" spans="1:17">
      <c r="A164" s="600">
        <v>710021</v>
      </c>
      <c r="B164" t="s">
        <v>39</v>
      </c>
      <c r="C164" t="s">
        <v>3146</v>
      </c>
      <c r="D164" t="s">
        <v>3147</v>
      </c>
      <c r="E164" t="s">
        <v>2034</v>
      </c>
      <c r="F164" s="605" t="s">
        <v>3148</v>
      </c>
      <c r="G164" t="s">
        <v>3578</v>
      </c>
      <c r="H164" t="s">
        <v>23</v>
      </c>
      <c r="I164" t="s">
        <v>23</v>
      </c>
      <c r="J164" t="s">
        <v>3579</v>
      </c>
      <c r="K164" t="s">
        <v>3580</v>
      </c>
      <c r="L164" t="s">
        <v>3581</v>
      </c>
      <c r="M164" t="s">
        <v>3582</v>
      </c>
      <c r="N164" t="s">
        <v>3583</v>
      </c>
      <c r="O164" t="s">
        <v>2035</v>
      </c>
      <c r="P164" t="s">
        <v>3584</v>
      </c>
      <c r="Q164" t="s">
        <v>2178</v>
      </c>
    </row>
    <row r="165" spans="1:17">
      <c r="A165" s="600">
        <v>710021</v>
      </c>
      <c r="B165" t="s">
        <v>39</v>
      </c>
      <c r="C165" t="s">
        <v>3146</v>
      </c>
      <c r="D165" t="s">
        <v>3147</v>
      </c>
      <c r="E165" t="s">
        <v>2034</v>
      </c>
      <c r="F165" s="605" t="s">
        <v>3148</v>
      </c>
      <c r="G165" t="s">
        <v>3578</v>
      </c>
      <c r="H165" t="s">
        <v>23</v>
      </c>
      <c r="I165" t="s">
        <v>23</v>
      </c>
      <c r="J165" t="s">
        <v>3579</v>
      </c>
      <c r="K165" t="s">
        <v>3580</v>
      </c>
      <c r="L165" t="s">
        <v>3581</v>
      </c>
      <c r="M165" t="s">
        <v>3582</v>
      </c>
      <c r="N165" t="s">
        <v>3583</v>
      </c>
      <c r="O165" t="s">
        <v>2035</v>
      </c>
      <c r="P165" t="s">
        <v>3584</v>
      </c>
      <c r="Q165" t="s">
        <v>2178</v>
      </c>
    </row>
    <row r="166" spans="1:17">
      <c r="A166" s="600">
        <v>711706</v>
      </c>
      <c r="B166" t="s">
        <v>34</v>
      </c>
      <c r="C166" t="s">
        <v>3146</v>
      </c>
      <c r="D166" t="s">
        <v>3147</v>
      </c>
      <c r="E166" t="s">
        <v>2034</v>
      </c>
      <c r="F166" s="605" t="s">
        <v>3148</v>
      </c>
      <c r="G166" t="s">
        <v>3585</v>
      </c>
      <c r="H166" t="s">
        <v>3586</v>
      </c>
      <c r="I166" t="s">
        <v>23</v>
      </c>
      <c r="J166" t="s">
        <v>3587</v>
      </c>
      <c r="K166" t="s">
        <v>3588</v>
      </c>
      <c r="L166" t="s">
        <v>3589</v>
      </c>
      <c r="M166" t="s">
        <v>3590</v>
      </c>
      <c r="N166" t="s">
        <v>3591</v>
      </c>
      <c r="O166" t="s">
        <v>2035</v>
      </c>
      <c r="P166" t="s">
        <v>2137</v>
      </c>
      <c r="Q166" t="s">
        <v>3265</v>
      </c>
    </row>
    <row r="167" spans="1:17">
      <c r="A167" s="600">
        <v>711706</v>
      </c>
      <c r="B167" t="s">
        <v>34</v>
      </c>
      <c r="C167" t="s">
        <v>3146</v>
      </c>
      <c r="D167" t="s">
        <v>3147</v>
      </c>
      <c r="E167" t="s">
        <v>2034</v>
      </c>
      <c r="F167" s="605" t="s">
        <v>3148</v>
      </c>
      <c r="G167" t="s">
        <v>3585</v>
      </c>
      <c r="H167" t="s">
        <v>3586</v>
      </c>
      <c r="I167" t="s">
        <v>23</v>
      </c>
      <c r="J167" t="s">
        <v>3587</v>
      </c>
      <c r="K167" t="s">
        <v>3588</v>
      </c>
      <c r="L167" t="s">
        <v>3589</v>
      </c>
      <c r="M167" t="s">
        <v>3590</v>
      </c>
      <c r="N167" t="s">
        <v>3591</v>
      </c>
      <c r="O167" t="s">
        <v>2035</v>
      </c>
      <c r="P167" t="s">
        <v>2137</v>
      </c>
      <c r="Q167" t="s">
        <v>3265</v>
      </c>
    </row>
    <row r="168" spans="1:17">
      <c r="A168" s="600">
        <v>711706</v>
      </c>
      <c r="B168" t="s">
        <v>34</v>
      </c>
      <c r="C168" t="s">
        <v>3146</v>
      </c>
      <c r="D168" t="s">
        <v>3147</v>
      </c>
      <c r="E168" t="s">
        <v>2034</v>
      </c>
      <c r="F168" s="605" t="s">
        <v>3148</v>
      </c>
      <c r="G168" t="s">
        <v>3585</v>
      </c>
      <c r="H168" t="s">
        <v>3586</v>
      </c>
      <c r="I168" t="s">
        <v>23</v>
      </c>
      <c r="J168" t="s">
        <v>3587</v>
      </c>
      <c r="K168" t="s">
        <v>3588</v>
      </c>
      <c r="L168" t="s">
        <v>3589</v>
      </c>
      <c r="M168" t="s">
        <v>3590</v>
      </c>
      <c r="N168" t="s">
        <v>3591</v>
      </c>
      <c r="O168" t="s">
        <v>2035</v>
      </c>
      <c r="P168" t="s">
        <v>2137</v>
      </c>
      <c r="Q168" t="s">
        <v>3265</v>
      </c>
    </row>
    <row r="169" spans="1:17">
      <c r="A169" s="600">
        <v>711706</v>
      </c>
      <c r="B169" t="s">
        <v>34</v>
      </c>
      <c r="C169" t="s">
        <v>3146</v>
      </c>
      <c r="D169" t="s">
        <v>3147</v>
      </c>
      <c r="E169" t="s">
        <v>2034</v>
      </c>
      <c r="F169" s="605" t="s">
        <v>3148</v>
      </c>
      <c r="G169" t="s">
        <v>3585</v>
      </c>
      <c r="H169" t="s">
        <v>3586</v>
      </c>
      <c r="I169" t="s">
        <v>23</v>
      </c>
      <c r="J169" t="s">
        <v>3587</v>
      </c>
      <c r="K169" t="s">
        <v>3588</v>
      </c>
      <c r="L169" t="s">
        <v>3589</v>
      </c>
      <c r="M169" t="s">
        <v>3590</v>
      </c>
      <c r="N169" t="s">
        <v>3591</v>
      </c>
      <c r="O169" t="s">
        <v>2035</v>
      </c>
      <c r="P169" t="s">
        <v>2137</v>
      </c>
      <c r="Q169" t="s">
        <v>3265</v>
      </c>
    </row>
    <row r="170" spans="1:17">
      <c r="A170" s="600">
        <v>711706</v>
      </c>
      <c r="B170" t="s">
        <v>34</v>
      </c>
      <c r="C170" t="s">
        <v>3146</v>
      </c>
      <c r="D170" t="s">
        <v>3147</v>
      </c>
      <c r="E170" t="s">
        <v>2034</v>
      </c>
      <c r="F170" s="605" t="s">
        <v>3148</v>
      </c>
      <c r="G170" t="s">
        <v>3585</v>
      </c>
      <c r="H170" t="s">
        <v>3586</v>
      </c>
      <c r="I170" t="s">
        <v>23</v>
      </c>
      <c r="J170" t="s">
        <v>3587</v>
      </c>
      <c r="K170" t="s">
        <v>3588</v>
      </c>
      <c r="L170" t="s">
        <v>3589</v>
      </c>
      <c r="M170" t="s">
        <v>3590</v>
      </c>
      <c r="N170" t="s">
        <v>3591</v>
      </c>
      <c r="O170" t="s">
        <v>2035</v>
      </c>
      <c r="P170" t="s">
        <v>2137</v>
      </c>
      <c r="Q170" t="s">
        <v>3265</v>
      </c>
    </row>
    <row r="171" spans="1:17">
      <c r="A171" s="600">
        <v>810664</v>
      </c>
      <c r="B171" t="s">
        <v>22</v>
      </c>
      <c r="C171" t="s">
        <v>3146</v>
      </c>
      <c r="D171" t="s">
        <v>3147</v>
      </c>
      <c r="E171" t="s">
        <v>2101</v>
      </c>
      <c r="F171" s="605" t="s">
        <v>3148</v>
      </c>
      <c r="G171" t="s">
        <v>3445</v>
      </c>
      <c r="H171" t="s">
        <v>23</v>
      </c>
      <c r="I171" t="s">
        <v>23</v>
      </c>
      <c r="J171" t="s">
        <v>3446</v>
      </c>
      <c r="K171" t="s">
        <v>3447</v>
      </c>
      <c r="L171" t="s">
        <v>3448</v>
      </c>
      <c r="M171" t="s">
        <v>3449</v>
      </c>
      <c r="N171" t="s">
        <v>3450</v>
      </c>
      <c r="O171" t="s">
        <v>2102</v>
      </c>
      <c r="P171" t="s">
        <v>40</v>
      </c>
      <c r="Q171" t="s">
        <v>3191</v>
      </c>
    </row>
    <row r="172" spans="1:17">
      <c r="A172" s="600">
        <v>810664</v>
      </c>
      <c r="B172" t="s">
        <v>22</v>
      </c>
      <c r="C172" t="s">
        <v>3146</v>
      </c>
      <c r="D172" t="s">
        <v>3147</v>
      </c>
      <c r="E172" t="s">
        <v>2101</v>
      </c>
      <c r="F172" s="605" t="s">
        <v>3148</v>
      </c>
      <c r="G172" t="s">
        <v>3445</v>
      </c>
      <c r="H172" t="s">
        <v>23</v>
      </c>
      <c r="I172" t="s">
        <v>23</v>
      </c>
      <c r="J172" t="s">
        <v>3446</v>
      </c>
      <c r="K172" t="s">
        <v>3447</v>
      </c>
      <c r="L172" t="s">
        <v>3448</v>
      </c>
      <c r="M172" t="s">
        <v>3449</v>
      </c>
      <c r="N172" t="s">
        <v>3450</v>
      </c>
      <c r="O172" t="s">
        <v>2102</v>
      </c>
      <c r="P172" t="s">
        <v>40</v>
      </c>
      <c r="Q172" t="s">
        <v>3191</v>
      </c>
    </row>
    <row r="173" spans="1:17">
      <c r="A173" s="600">
        <v>810664</v>
      </c>
      <c r="B173" t="s">
        <v>22</v>
      </c>
      <c r="C173" t="s">
        <v>3146</v>
      </c>
      <c r="D173" t="s">
        <v>3147</v>
      </c>
      <c r="E173" t="s">
        <v>2101</v>
      </c>
      <c r="F173" s="605" t="s">
        <v>3148</v>
      </c>
      <c r="G173" t="s">
        <v>3445</v>
      </c>
      <c r="H173" t="s">
        <v>23</v>
      </c>
      <c r="I173" t="s">
        <v>23</v>
      </c>
      <c r="J173" t="s">
        <v>3446</v>
      </c>
      <c r="K173" t="s">
        <v>3447</v>
      </c>
      <c r="L173" t="s">
        <v>3448</v>
      </c>
      <c r="M173" t="s">
        <v>3449</v>
      </c>
      <c r="N173" t="s">
        <v>3450</v>
      </c>
      <c r="O173" t="s">
        <v>2102</v>
      </c>
      <c r="P173" t="s">
        <v>40</v>
      </c>
      <c r="Q173" t="s">
        <v>3191</v>
      </c>
    </row>
    <row r="174" spans="1:17">
      <c r="A174" s="600">
        <v>810664</v>
      </c>
      <c r="B174" t="s">
        <v>22</v>
      </c>
      <c r="C174" t="s">
        <v>3146</v>
      </c>
      <c r="D174" t="s">
        <v>3147</v>
      </c>
      <c r="E174" t="s">
        <v>2101</v>
      </c>
      <c r="F174" s="605" t="s">
        <v>3148</v>
      </c>
      <c r="G174" t="s">
        <v>3445</v>
      </c>
      <c r="H174" t="s">
        <v>23</v>
      </c>
      <c r="I174" t="s">
        <v>23</v>
      </c>
      <c r="J174" t="s">
        <v>3446</v>
      </c>
      <c r="K174" t="s">
        <v>3447</v>
      </c>
      <c r="L174" t="s">
        <v>3448</v>
      </c>
      <c r="M174" t="s">
        <v>3449</v>
      </c>
      <c r="N174" t="s">
        <v>3450</v>
      </c>
      <c r="O174" t="s">
        <v>2102</v>
      </c>
      <c r="P174" t="s">
        <v>40</v>
      </c>
      <c r="Q174" t="s">
        <v>3191</v>
      </c>
    </row>
    <row r="175" spans="1:17">
      <c r="A175" s="600">
        <v>810664</v>
      </c>
      <c r="B175" t="s">
        <v>22</v>
      </c>
      <c r="C175" t="s">
        <v>3146</v>
      </c>
      <c r="D175" t="s">
        <v>3147</v>
      </c>
      <c r="E175" t="s">
        <v>2101</v>
      </c>
      <c r="F175" s="605" t="s">
        <v>3148</v>
      </c>
      <c r="G175" t="s">
        <v>3445</v>
      </c>
      <c r="H175" t="s">
        <v>23</v>
      </c>
      <c r="I175" t="s">
        <v>23</v>
      </c>
      <c r="J175" t="s">
        <v>3446</v>
      </c>
      <c r="K175" t="s">
        <v>3447</v>
      </c>
      <c r="L175" t="s">
        <v>3448</v>
      </c>
      <c r="M175" t="s">
        <v>3449</v>
      </c>
      <c r="N175" t="s">
        <v>3450</v>
      </c>
      <c r="O175" t="s">
        <v>2102</v>
      </c>
      <c r="P175" t="s">
        <v>40</v>
      </c>
      <c r="Q175" t="s">
        <v>3191</v>
      </c>
    </row>
    <row r="176" spans="1:17">
      <c r="A176" s="600">
        <v>810664</v>
      </c>
      <c r="B176" t="s">
        <v>22</v>
      </c>
      <c r="C176" t="s">
        <v>3146</v>
      </c>
      <c r="D176" t="s">
        <v>3147</v>
      </c>
      <c r="E176" t="s">
        <v>2101</v>
      </c>
      <c r="F176" s="605" t="s">
        <v>3148</v>
      </c>
      <c r="G176" t="s">
        <v>3445</v>
      </c>
      <c r="H176" t="s">
        <v>23</v>
      </c>
      <c r="I176" t="s">
        <v>23</v>
      </c>
      <c r="J176" t="s">
        <v>3446</v>
      </c>
      <c r="K176" t="s">
        <v>3447</v>
      </c>
      <c r="L176" t="s">
        <v>3448</v>
      </c>
      <c r="M176" t="s">
        <v>3449</v>
      </c>
      <c r="N176" t="s">
        <v>3450</v>
      </c>
      <c r="O176" t="s">
        <v>2102</v>
      </c>
      <c r="P176" t="s">
        <v>40</v>
      </c>
      <c r="Q176" t="s">
        <v>3191</v>
      </c>
    </row>
    <row r="177" spans="1:17">
      <c r="A177" s="600">
        <v>810664</v>
      </c>
      <c r="B177" t="s">
        <v>22</v>
      </c>
      <c r="C177" t="s">
        <v>3146</v>
      </c>
      <c r="D177" t="s">
        <v>3147</v>
      </c>
      <c r="E177" t="s">
        <v>2101</v>
      </c>
      <c r="F177" s="605" t="s">
        <v>3148</v>
      </c>
      <c r="G177" t="s">
        <v>3445</v>
      </c>
      <c r="H177" t="s">
        <v>23</v>
      </c>
      <c r="I177" t="s">
        <v>23</v>
      </c>
      <c r="J177" t="s">
        <v>3446</v>
      </c>
      <c r="K177" t="s">
        <v>3447</v>
      </c>
      <c r="L177" t="s">
        <v>3448</v>
      </c>
      <c r="M177" t="s">
        <v>3449</v>
      </c>
      <c r="N177" t="s">
        <v>3450</v>
      </c>
      <c r="O177" t="s">
        <v>2102</v>
      </c>
      <c r="P177" t="s">
        <v>40</v>
      </c>
      <c r="Q177" t="s">
        <v>3191</v>
      </c>
    </row>
    <row r="178" spans="1:17">
      <c r="A178" s="600">
        <v>810672</v>
      </c>
      <c r="B178" t="s">
        <v>55</v>
      </c>
      <c r="C178" t="s">
        <v>3146</v>
      </c>
      <c r="D178" t="s">
        <v>3147</v>
      </c>
      <c r="E178" t="s">
        <v>2031</v>
      </c>
      <c r="F178" s="605" t="s">
        <v>3148</v>
      </c>
      <c r="G178" t="s">
        <v>3592</v>
      </c>
      <c r="H178" t="s">
        <v>3593</v>
      </c>
      <c r="I178" t="s">
        <v>23</v>
      </c>
      <c r="J178" t="s">
        <v>3594</v>
      </c>
      <c r="K178" t="s">
        <v>3595</v>
      </c>
      <c r="L178" t="s">
        <v>3596</v>
      </c>
      <c r="M178" t="s">
        <v>3597</v>
      </c>
      <c r="N178" t="s">
        <v>3598</v>
      </c>
      <c r="O178" t="s">
        <v>2032</v>
      </c>
      <c r="P178" t="s">
        <v>464</v>
      </c>
      <c r="Q178" t="s">
        <v>3191</v>
      </c>
    </row>
    <row r="179" spans="1:17">
      <c r="A179" s="600">
        <v>810672</v>
      </c>
      <c r="B179" t="s">
        <v>55</v>
      </c>
      <c r="C179" t="s">
        <v>3146</v>
      </c>
      <c r="D179" t="s">
        <v>3147</v>
      </c>
      <c r="E179" t="s">
        <v>2031</v>
      </c>
      <c r="F179" s="605" t="s">
        <v>3148</v>
      </c>
      <c r="G179" t="s">
        <v>3592</v>
      </c>
      <c r="H179" t="s">
        <v>3593</v>
      </c>
      <c r="I179" t="s">
        <v>23</v>
      </c>
      <c r="J179" t="s">
        <v>3594</v>
      </c>
      <c r="K179" t="s">
        <v>3595</v>
      </c>
      <c r="L179" t="s">
        <v>3596</v>
      </c>
      <c r="M179" t="s">
        <v>3597</v>
      </c>
      <c r="N179" t="s">
        <v>3598</v>
      </c>
      <c r="O179" t="s">
        <v>2032</v>
      </c>
      <c r="P179" t="s">
        <v>464</v>
      </c>
      <c r="Q179" t="s">
        <v>3191</v>
      </c>
    </row>
    <row r="180" spans="1:17">
      <c r="A180" s="600">
        <v>810672</v>
      </c>
      <c r="B180" t="s">
        <v>55</v>
      </c>
      <c r="C180" t="s">
        <v>3146</v>
      </c>
      <c r="D180" t="s">
        <v>3147</v>
      </c>
      <c r="E180" t="s">
        <v>2031</v>
      </c>
      <c r="F180" s="605" t="s">
        <v>3148</v>
      </c>
      <c r="G180" t="s">
        <v>3592</v>
      </c>
      <c r="H180" t="s">
        <v>3593</v>
      </c>
      <c r="I180" t="s">
        <v>23</v>
      </c>
      <c r="J180" t="s">
        <v>3594</v>
      </c>
      <c r="K180" t="s">
        <v>3595</v>
      </c>
      <c r="L180" t="s">
        <v>3596</v>
      </c>
      <c r="M180" t="s">
        <v>3597</v>
      </c>
      <c r="N180" t="s">
        <v>3598</v>
      </c>
      <c r="O180" t="s">
        <v>2032</v>
      </c>
      <c r="P180" t="s">
        <v>464</v>
      </c>
      <c r="Q180" t="s">
        <v>3191</v>
      </c>
    </row>
    <row r="181" spans="1:17">
      <c r="A181">
        <v>810672</v>
      </c>
      <c r="B181" t="s">
        <v>55</v>
      </c>
      <c r="C181" t="s">
        <v>3146</v>
      </c>
      <c r="D181" t="s">
        <v>3147</v>
      </c>
      <c r="E181" t="s">
        <v>2031</v>
      </c>
      <c r="F181" s="605" t="s">
        <v>3148</v>
      </c>
      <c r="G181" t="s">
        <v>3592</v>
      </c>
      <c r="H181" t="s">
        <v>3593</v>
      </c>
      <c r="I181" t="s">
        <v>23</v>
      </c>
      <c r="J181" t="s">
        <v>3594</v>
      </c>
      <c r="K181" t="s">
        <v>3595</v>
      </c>
      <c r="L181" t="s">
        <v>3596</v>
      </c>
      <c r="M181" t="s">
        <v>3597</v>
      </c>
      <c r="N181" t="s">
        <v>3598</v>
      </c>
      <c r="O181" t="s">
        <v>2032</v>
      </c>
      <c r="P181" t="s">
        <v>464</v>
      </c>
      <c r="Q181" t="s">
        <v>3191</v>
      </c>
    </row>
    <row r="182" spans="1:17">
      <c r="A182">
        <v>810672</v>
      </c>
      <c r="B182" t="s">
        <v>55</v>
      </c>
      <c r="C182" t="s">
        <v>3146</v>
      </c>
      <c r="D182" t="s">
        <v>3147</v>
      </c>
      <c r="E182" t="s">
        <v>2031</v>
      </c>
      <c r="F182" s="605" t="s">
        <v>3148</v>
      </c>
      <c r="G182" t="s">
        <v>3592</v>
      </c>
      <c r="H182" t="s">
        <v>3593</v>
      </c>
      <c r="I182" t="s">
        <v>23</v>
      </c>
      <c r="J182" t="s">
        <v>3594</v>
      </c>
      <c r="K182" t="s">
        <v>3595</v>
      </c>
      <c r="L182" t="s">
        <v>3596</v>
      </c>
      <c r="M182" t="s">
        <v>3597</v>
      </c>
      <c r="N182" t="s">
        <v>3598</v>
      </c>
      <c r="O182" t="s">
        <v>2032</v>
      </c>
      <c r="P182" t="s">
        <v>464</v>
      </c>
      <c r="Q182" t="s">
        <v>3191</v>
      </c>
    </row>
    <row r="183" spans="1:17">
      <c r="A183">
        <v>810672</v>
      </c>
      <c r="B183" t="s">
        <v>55</v>
      </c>
      <c r="C183" t="s">
        <v>3146</v>
      </c>
      <c r="D183" t="s">
        <v>3147</v>
      </c>
      <c r="E183" t="s">
        <v>2031</v>
      </c>
      <c r="F183" s="605" t="s">
        <v>3148</v>
      </c>
      <c r="G183" t="s">
        <v>3592</v>
      </c>
      <c r="H183" t="s">
        <v>3593</v>
      </c>
      <c r="I183" t="s">
        <v>23</v>
      </c>
      <c r="J183" t="s">
        <v>3594</v>
      </c>
      <c r="K183" t="s">
        <v>3595</v>
      </c>
      <c r="L183" t="s">
        <v>3596</v>
      </c>
      <c r="M183" t="s">
        <v>3597</v>
      </c>
      <c r="N183" t="s">
        <v>3598</v>
      </c>
      <c r="O183" t="s">
        <v>2032</v>
      </c>
      <c r="P183" t="s">
        <v>464</v>
      </c>
      <c r="Q183" t="s">
        <v>3191</v>
      </c>
    </row>
    <row r="184" spans="1:17">
      <c r="A184">
        <v>810672</v>
      </c>
      <c r="B184" t="s">
        <v>55</v>
      </c>
      <c r="C184" t="s">
        <v>3146</v>
      </c>
      <c r="D184" t="s">
        <v>3147</v>
      </c>
      <c r="E184" t="s">
        <v>2031</v>
      </c>
      <c r="F184" s="605" t="s">
        <v>3148</v>
      </c>
      <c r="G184" t="s">
        <v>3592</v>
      </c>
      <c r="H184" t="s">
        <v>3593</v>
      </c>
      <c r="I184" t="s">
        <v>23</v>
      </c>
      <c r="J184" t="s">
        <v>3594</v>
      </c>
      <c r="K184" t="s">
        <v>3595</v>
      </c>
      <c r="L184" t="s">
        <v>3596</v>
      </c>
      <c r="M184" t="s">
        <v>3597</v>
      </c>
      <c r="N184" t="s">
        <v>3598</v>
      </c>
      <c r="O184" t="s">
        <v>2032</v>
      </c>
      <c r="P184" t="s">
        <v>464</v>
      </c>
      <c r="Q184" t="s">
        <v>3191</v>
      </c>
    </row>
    <row r="185" spans="1:17">
      <c r="A185">
        <v>910449</v>
      </c>
      <c r="B185" t="s">
        <v>51</v>
      </c>
      <c r="C185" t="s">
        <v>3146</v>
      </c>
      <c r="D185" t="s">
        <v>3147</v>
      </c>
      <c r="E185" t="s">
        <v>2034</v>
      </c>
      <c r="F185" s="605" t="s">
        <v>3148</v>
      </c>
      <c r="G185" t="s">
        <v>3599</v>
      </c>
      <c r="H185" t="s">
        <v>23</v>
      </c>
      <c r="I185" t="s">
        <v>23</v>
      </c>
      <c r="J185" t="s">
        <v>3600</v>
      </c>
      <c r="K185" t="s">
        <v>3601</v>
      </c>
      <c r="L185" t="s">
        <v>3602</v>
      </c>
      <c r="M185" t="s">
        <v>3603</v>
      </c>
      <c r="N185" t="s">
        <v>3604</v>
      </c>
      <c r="O185" t="s">
        <v>2035</v>
      </c>
      <c r="P185" t="s">
        <v>3605</v>
      </c>
      <c r="Q185" t="s">
        <v>3191</v>
      </c>
    </row>
    <row r="186" spans="1:17">
      <c r="A186">
        <v>910449</v>
      </c>
      <c r="B186" t="s">
        <v>51</v>
      </c>
      <c r="C186" t="s">
        <v>3146</v>
      </c>
      <c r="D186" t="s">
        <v>3147</v>
      </c>
      <c r="E186" t="s">
        <v>2034</v>
      </c>
      <c r="F186" s="605" t="s">
        <v>3148</v>
      </c>
      <c r="G186" t="s">
        <v>3599</v>
      </c>
      <c r="H186" t="s">
        <v>23</v>
      </c>
      <c r="I186" t="s">
        <v>23</v>
      </c>
      <c r="J186" t="s">
        <v>3600</v>
      </c>
      <c r="K186" t="s">
        <v>3601</v>
      </c>
      <c r="L186" t="s">
        <v>3602</v>
      </c>
      <c r="M186" t="s">
        <v>3603</v>
      </c>
      <c r="N186" t="s">
        <v>3604</v>
      </c>
      <c r="O186" t="s">
        <v>2035</v>
      </c>
      <c r="P186" t="s">
        <v>3605</v>
      </c>
      <c r="Q186" t="s">
        <v>3191</v>
      </c>
    </row>
    <row r="187" spans="1:17">
      <c r="A187">
        <v>910449</v>
      </c>
      <c r="B187" t="s">
        <v>51</v>
      </c>
      <c r="C187" t="s">
        <v>3146</v>
      </c>
      <c r="D187" t="s">
        <v>3147</v>
      </c>
      <c r="E187" t="s">
        <v>2034</v>
      </c>
      <c r="F187" s="605" t="s">
        <v>3148</v>
      </c>
      <c r="G187" t="s">
        <v>3599</v>
      </c>
      <c r="H187" t="s">
        <v>23</v>
      </c>
      <c r="I187" t="s">
        <v>23</v>
      </c>
      <c r="J187" t="s">
        <v>3600</v>
      </c>
      <c r="K187" t="s">
        <v>3601</v>
      </c>
      <c r="L187" t="s">
        <v>3602</v>
      </c>
      <c r="M187" t="s">
        <v>3603</v>
      </c>
      <c r="N187" t="s">
        <v>3604</v>
      </c>
      <c r="O187" t="s">
        <v>2035</v>
      </c>
      <c r="P187" t="s">
        <v>3605</v>
      </c>
      <c r="Q187" t="s">
        <v>3191</v>
      </c>
    </row>
    <row r="188" spans="1:17">
      <c r="A188">
        <v>910449</v>
      </c>
      <c r="B188" t="s">
        <v>51</v>
      </c>
      <c r="C188" t="s">
        <v>3146</v>
      </c>
      <c r="D188" t="s">
        <v>3147</v>
      </c>
      <c r="E188" t="s">
        <v>2034</v>
      </c>
      <c r="F188" s="605" t="s">
        <v>3148</v>
      </c>
      <c r="G188" t="s">
        <v>3599</v>
      </c>
      <c r="H188" t="s">
        <v>23</v>
      </c>
      <c r="I188" t="s">
        <v>23</v>
      </c>
      <c r="J188" t="s">
        <v>3600</v>
      </c>
      <c r="K188" t="s">
        <v>3601</v>
      </c>
      <c r="L188" t="s">
        <v>3602</v>
      </c>
      <c r="M188" t="s">
        <v>3603</v>
      </c>
      <c r="N188" t="s">
        <v>3604</v>
      </c>
      <c r="O188" t="s">
        <v>2035</v>
      </c>
      <c r="P188" t="s">
        <v>3605</v>
      </c>
      <c r="Q188" t="s">
        <v>3191</v>
      </c>
    </row>
    <row r="189" spans="1:17">
      <c r="A189">
        <v>1010413</v>
      </c>
      <c r="B189" t="s">
        <v>75</v>
      </c>
      <c r="C189" t="s">
        <v>3146</v>
      </c>
      <c r="D189" t="s">
        <v>3147</v>
      </c>
      <c r="E189" t="s">
        <v>2031</v>
      </c>
      <c r="F189" s="605" t="s">
        <v>3148</v>
      </c>
      <c r="G189" t="s">
        <v>3606</v>
      </c>
      <c r="H189" t="s">
        <v>3607</v>
      </c>
      <c r="I189" t="s">
        <v>23</v>
      </c>
      <c r="J189" t="s">
        <v>3608</v>
      </c>
      <c r="K189" t="s">
        <v>3609</v>
      </c>
      <c r="L189" t="s">
        <v>3610</v>
      </c>
      <c r="M189" t="s">
        <v>3611</v>
      </c>
      <c r="N189" t="s">
        <v>3612</v>
      </c>
      <c r="O189" t="s">
        <v>2032</v>
      </c>
      <c r="P189" t="s">
        <v>467</v>
      </c>
      <c r="Q189" t="s">
        <v>3326</v>
      </c>
    </row>
    <row r="190" spans="1:17">
      <c r="A190">
        <v>1010413</v>
      </c>
      <c r="B190" t="s">
        <v>75</v>
      </c>
      <c r="C190" t="s">
        <v>3146</v>
      </c>
      <c r="D190" t="s">
        <v>3147</v>
      </c>
      <c r="E190" t="s">
        <v>2031</v>
      </c>
      <c r="F190" s="605" t="s">
        <v>3148</v>
      </c>
      <c r="G190" t="s">
        <v>3606</v>
      </c>
      <c r="H190" t="s">
        <v>3607</v>
      </c>
      <c r="I190" t="s">
        <v>23</v>
      </c>
      <c r="J190" t="s">
        <v>3608</v>
      </c>
      <c r="K190" t="s">
        <v>3609</v>
      </c>
      <c r="L190" t="s">
        <v>3610</v>
      </c>
      <c r="M190" t="s">
        <v>3611</v>
      </c>
      <c r="N190" t="s">
        <v>3612</v>
      </c>
      <c r="O190" t="s">
        <v>2032</v>
      </c>
      <c r="P190" t="s">
        <v>467</v>
      </c>
      <c r="Q190" t="s">
        <v>3326</v>
      </c>
    </row>
    <row r="191" spans="1:17">
      <c r="A191">
        <v>1010413</v>
      </c>
      <c r="B191" t="s">
        <v>75</v>
      </c>
      <c r="C191" t="s">
        <v>3146</v>
      </c>
      <c r="D191" t="s">
        <v>3147</v>
      </c>
      <c r="E191" t="s">
        <v>2031</v>
      </c>
      <c r="F191" s="605" t="s">
        <v>3148</v>
      </c>
      <c r="G191" t="s">
        <v>3606</v>
      </c>
      <c r="H191" t="s">
        <v>3607</v>
      </c>
      <c r="I191" t="s">
        <v>23</v>
      </c>
      <c r="J191" t="s">
        <v>3608</v>
      </c>
      <c r="K191" t="s">
        <v>3609</v>
      </c>
      <c r="L191" t="s">
        <v>3610</v>
      </c>
      <c r="M191" t="s">
        <v>3611</v>
      </c>
      <c r="N191" t="s">
        <v>3612</v>
      </c>
      <c r="O191" t="s">
        <v>2032</v>
      </c>
      <c r="P191" t="s">
        <v>467</v>
      </c>
      <c r="Q191" t="s">
        <v>3326</v>
      </c>
    </row>
    <row r="192" spans="1:17">
      <c r="A192">
        <v>1010413</v>
      </c>
      <c r="B192" t="s">
        <v>75</v>
      </c>
      <c r="C192" t="s">
        <v>3146</v>
      </c>
      <c r="D192" t="s">
        <v>3147</v>
      </c>
      <c r="E192" t="s">
        <v>2031</v>
      </c>
      <c r="F192" s="605" t="s">
        <v>3148</v>
      </c>
      <c r="G192" t="s">
        <v>3606</v>
      </c>
      <c r="H192" t="s">
        <v>3607</v>
      </c>
      <c r="I192" t="s">
        <v>23</v>
      </c>
      <c r="J192" t="s">
        <v>3608</v>
      </c>
      <c r="K192" t="s">
        <v>3609</v>
      </c>
      <c r="L192" t="s">
        <v>3610</v>
      </c>
      <c r="M192" t="s">
        <v>3611</v>
      </c>
      <c r="N192" t="s">
        <v>3612</v>
      </c>
      <c r="O192" t="s">
        <v>2032</v>
      </c>
      <c r="P192" t="s">
        <v>467</v>
      </c>
      <c r="Q192" t="s">
        <v>3326</v>
      </c>
    </row>
    <row r="193" spans="1:17">
      <c r="A193">
        <v>1010413</v>
      </c>
      <c r="B193" t="s">
        <v>75</v>
      </c>
      <c r="C193" t="s">
        <v>3146</v>
      </c>
      <c r="D193" t="s">
        <v>3147</v>
      </c>
      <c r="E193" t="s">
        <v>2031</v>
      </c>
      <c r="F193" s="605" t="s">
        <v>3148</v>
      </c>
      <c r="G193" t="s">
        <v>3606</v>
      </c>
      <c r="H193" t="s">
        <v>3607</v>
      </c>
      <c r="I193" t="s">
        <v>23</v>
      </c>
      <c r="J193" t="s">
        <v>3608</v>
      </c>
      <c r="K193" t="s">
        <v>3609</v>
      </c>
      <c r="L193" t="s">
        <v>3610</v>
      </c>
      <c r="M193" t="s">
        <v>3611</v>
      </c>
      <c r="N193" t="s">
        <v>3612</v>
      </c>
      <c r="O193" t="s">
        <v>2032</v>
      </c>
      <c r="P193" t="s">
        <v>467</v>
      </c>
      <c r="Q193" t="s">
        <v>3326</v>
      </c>
    </row>
    <row r="194" spans="1:17">
      <c r="A194">
        <v>1010413</v>
      </c>
      <c r="B194" t="s">
        <v>75</v>
      </c>
      <c r="C194" t="s">
        <v>3146</v>
      </c>
      <c r="D194" t="s">
        <v>3147</v>
      </c>
      <c r="E194" t="s">
        <v>2031</v>
      </c>
      <c r="F194" s="605" t="s">
        <v>3148</v>
      </c>
      <c r="G194" t="s">
        <v>3606</v>
      </c>
      <c r="H194" t="s">
        <v>3607</v>
      </c>
      <c r="I194" t="s">
        <v>23</v>
      </c>
      <c r="J194" t="s">
        <v>3608</v>
      </c>
      <c r="K194" t="s">
        <v>3609</v>
      </c>
      <c r="L194" t="s">
        <v>3610</v>
      </c>
      <c r="M194" t="s">
        <v>3611</v>
      </c>
      <c r="N194" t="s">
        <v>3612</v>
      </c>
      <c r="O194" t="s">
        <v>2032</v>
      </c>
      <c r="P194" t="s">
        <v>467</v>
      </c>
      <c r="Q194" t="s">
        <v>3326</v>
      </c>
    </row>
    <row r="195" spans="1:17">
      <c r="A195">
        <v>1010413</v>
      </c>
      <c r="B195" t="s">
        <v>75</v>
      </c>
      <c r="C195" t="s">
        <v>3146</v>
      </c>
      <c r="D195" t="s">
        <v>3147</v>
      </c>
      <c r="E195" t="s">
        <v>2031</v>
      </c>
      <c r="F195" s="605" t="s">
        <v>3148</v>
      </c>
      <c r="G195" t="s">
        <v>3606</v>
      </c>
      <c r="H195" t="s">
        <v>3607</v>
      </c>
      <c r="I195" t="s">
        <v>23</v>
      </c>
      <c r="J195" t="s">
        <v>3608</v>
      </c>
      <c r="K195" t="s">
        <v>3609</v>
      </c>
      <c r="L195" t="s">
        <v>3610</v>
      </c>
      <c r="M195" t="s">
        <v>3611</v>
      </c>
      <c r="N195" t="s">
        <v>3612</v>
      </c>
      <c r="O195" t="s">
        <v>2032</v>
      </c>
      <c r="P195" t="s">
        <v>467</v>
      </c>
      <c r="Q195" t="s">
        <v>3326</v>
      </c>
    </row>
    <row r="196" spans="1:17">
      <c r="A196">
        <v>1010413</v>
      </c>
      <c r="B196" t="s">
        <v>75</v>
      </c>
      <c r="C196" t="s">
        <v>3146</v>
      </c>
      <c r="D196" t="s">
        <v>3147</v>
      </c>
      <c r="E196" t="s">
        <v>2031</v>
      </c>
      <c r="F196" s="605" t="s">
        <v>3148</v>
      </c>
      <c r="G196" t="s">
        <v>3606</v>
      </c>
      <c r="H196" t="s">
        <v>3607</v>
      </c>
      <c r="I196" t="s">
        <v>23</v>
      </c>
      <c r="J196" t="s">
        <v>3608</v>
      </c>
      <c r="K196" t="s">
        <v>3609</v>
      </c>
      <c r="L196" t="s">
        <v>3610</v>
      </c>
      <c r="M196" t="s">
        <v>3611</v>
      </c>
      <c r="N196" t="s">
        <v>3612</v>
      </c>
      <c r="O196" t="s">
        <v>2032</v>
      </c>
      <c r="P196" t="s">
        <v>467</v>
      </c>
      <c r="Q196" t="s">
        <v>3326</v>
      </c>
    </row>
    <row r="197" spans="1:17">
      <c r="A197">
        <v>1010413</v>
      </c>
      <c r="B197" t="s">
        <v>75</v>
      </c>
      <c r="C197" t="s">
        <v>3146</v>
      </c>
      <c r="D197" t="s">
        <v>3147</v>
      </c>
      <c r="E197" t="s">
        <v>2031</v>
      </c>
      <c r="F197" s="605" t="s">
        <v>3148</v>
      </c>
      <c r="G197" t="s">
        <v>3606</v>
      </c>
      <c r="H197" t="s">
        <v>3607</v>
      </c>
      <c r="I197" t="s">
        <v>23</v>
      </c>
      <c r="J197" t="s">
        <v>3608</v>
      </c>
      <c r="K197" t="s">
        <v>3609</v>
      </c>
      <c r="L197" t="s">
        <v>3610</v>
      </c>
      <c r="M197" t="s">
        <v>3611</v>
      </c>
      <c r="N197" t="s">
        <v>3612</v>
      </c>
      <c r="O197" t="s">
        <v>2032</v>
      </c>
      <c r="P197" t="s">
        <v>467</v>
      </c>
      <c r="Q197" t="s">
        <v>3326</v>
      </c>
    </row>
    <row r="198" spans="1:17">
      <c r="A198">
        <v>1010660</v>
      </c>
      <c r="B198" t="s">
        <v>27</v>
      </c>
      <c r="C198" t="s">
        <v>3146</v>
      </c>
      <c r="D198" t="s">
        <v>3147</v>
      </c>
      <c r="E198" t="s">
        <v>2034</v>
      </c>
      <c r="F198" s="605" t="s">
        <v>3148</v>
      </c>
      <c r="G198" t="s">
        <v>3613</v>
      </c>
      <c r="H198" t="s">
        <v>23</v>
      </c>
      <c r="I198" t="s">
        <v>23</v>
      </c>
      <c r="J198" t="s">
        <v>3614</v>
      </c>
      <c r="K198" t="s">
        <v>3615</v>
      </c>
      <c r="L198" t="s">
        <v>3616</v>
      </c>
      <c r="M198" t="s">
        <v>3617</v>
      </c>
      <c r="N198" t="s">
        <v>3598</v>
      </c>
      <c r="O198" t="s">
        <v>2035</v>
      </c>
      <c r="P198" t="s">
        <v>3618</v>
      </c>
      <c r="Q198" t="s">
        <v>3265</v>
      </c>
    </row>
    <row r="199" spans="1:17">
      <c r="A199">
        <v>1010660</v>
      </c>
      <c r="B199" t="s">
        <v>27</v>
      </c>
      <c r="C199" t="s">
        <v>3146</v>
      </c>
      <c r="D199" t="s">
        <v>3147</v>
      </c>
      <c r="E199" t="s">
        <v>2034</v>
      </c>
      <c r="F199" s="605" t="s">
        <v>3148</v>
      </c>
      <c r="G199" t="s">
        <v>3613</v>
      </c>
      <c r="H199" t="s">
        <v>23</v>
      </c>
      <c r="I199" t="s">
        <v>23</v>
      </c>
      <c r="J199" t="s">
        <v>3614</v>
      </c>
      <c r="K199" t="s">
        <v>3615</v>
      </c>
      <c r="L199" t="s">
        <v>3616</v>
      </c>
      <c r="M199" t="s">
        <v>3617</v>
      </c>
      <c r="N199" t="s">
        <v>3598</v>
      </c>
      <c r="O199" t="s">
        <v>2035</v>
      </c>
      <c r="P199" t="s">
        <v>3618</v>
      </c>
      <c r="Q199" t="s">
        <v>3265</v>
      </c>
    </row>
    <row r="200" spans="1:17">
      <c r="A200">
        <v>1010660</v>
      </c>
      <c r="B200" t="s">
        <v>27</v>
      </c>
      <c r="C200" t="s">
        <v>3146</v>
      </c>
      <c r="D200" t="s">
        <v>3147</v>
      </c>
      <c r="E200" t="s">
        <v>2034</v>
      </c>
      <c r="F200" s="605" t="s">
        <v>3148</v>
      </c>
      <c r="G200" t="s">
        <v>3613</v>
      </c>
      <c r="H200" t="s">
        <v>23</v>
      </c>
      <c r="I200" t="s">
        <v>23</v>
      </c>
      <c r="J200" t="s">
        <v>3614</v>
      </c>
      <c r="K200" t="s">
        <v>3615</v>
      </c>
      <c r="L200" t="s">
        <v>3616</v>
      </c>
      <c r="M200" t="s">
        <v>3617</v>
      </c>
      <c r="N200" t="s">
        <v>3598</v>
      </c>
      <c r="O200" t="s">
        <v>2035</v>
      </c>
      <c r="P200" t="s">
        <v>3618</v>
      </c>
      <c r="Q200" t="s">
        <v>3265</v>
      </c>
    </row>
    <row r="201" spans="1:17">
      <c r="A201">
        <v>1010660</v>
      </c>
      <c r="B201" t="s">
        <v>27</v>
      </c>
      <c r="C201" t="s">
        <v>3146</v>
      </c>
      <c r="D201" t="s">
        <v>3147</v>
      </c>
      <c r="E201" t="s">
        <v>2034</v>
      </c>
      <c r="F201" s="605" t="s">
        <v>3148</v>
      </c>
      <c r="G201" t="s">
        <v>3613</v>
      </c>
      <c r="H201" t="s">
        <v>23</v>
      </c>
      <c r="I201" t="s">
        <v>23</v>
      </c>
      <c r="J201" t="s">
        <v>3614</v>
      </c>
      <c r="K201" t="s">
        <v>3615</v>
      </c>
      <c r="L201" t="s">
        <v>3616</v>
      </c>
      <c r="M201" t="s">
        <v>3617</v>
      </c>
      <c r="N201" t="s">
        <v>3598</v>
      </c>
      <c r="O201" t="s">
        <v>2035</v>
      </c>
      <c r="P201" t="s">
        <v>3618</v>
      </c>
      <c r="Q201" t="s">
        <v>3265</v>
      </c>
    </row>
    <row r="202" spans="1:17">
      <c r="A202">
        <v>1010660</v>
      </c>
      <c r="B202" t="s">
        <v>27</v>
      </c>
      <c r="C202" t="s">
        <v>3146</v>
      </c>
      <c r="D202" t="s">
        <v>3147</v>
      </c>
      <c r="E202" t="s">
        <v>2034</v>
      </c>
      <c r="F202" s="605" t="s">
        <v>3148</v>
      </c>
      <c r="G202" t="s">
        <v>3613</v>
      </c>
      <c r="H202" t="s">
        <v>23</v>
      </c>
      <c r="I202" t="s">
        <v>23</v>
      </c>
      <c r="J202" t="s">
        <v>3614</v>
      </c>
      <c r="K202" t="s">
        <v>3615</v>
      </c>
      <c r="L202" t="s">
        <v>3616</v>
      </c>
      <c r="M202" t="s">
        <v>3617</v>
      </c>
      <c r="N202" t="s">
        <v>3598</v>
      </c>
      <c r="O202" t="s">
        <v>2035</v>
      </c>
      <c r="P202" t="s">
        <v>3618</v>
      </c>
      <c r="Q202" t="s">
        <v>3265</v>
      </c>
    </row>
    <row r="203" spans="1:17">
      <c r="A203">
        <v>1010660</v>
      </c>
      <c r="B203" t="s">
        <v>27</v>
      </c>
      <c r="C203" t="s">
        <v>3146</v>
      </c>
      <c r="D203" t="s">
        <v>3147</v>
      </c>
      <c r="E203" t="s">
        <v>2034</v>
      </c>
      <c r="F203" s="605" t="s">
        <v>3148</v>
      </c>
      <c r="G203" t="s">
        <v>3613</v>
      </c>
      <c r="H203" t="s">
        <v>23</v>
      </c>
      <c r="I203" t="s">
        <v>23</v>
      </c>
      <c r="J203" t="s">
        <v>3614</v>
      </c>
      <c r="K203" t="s">
        <v>3615</v>
      </c>
      <c r="L203" t="s">
        <v>3616</v>
      </c>
      <c r="M203" t="s">
        <v>3617</v>
      </c>
      <c r="N203" t="s">
        <v>3598</v>
      </c>
      <c r="O203" t="s">
        <v>2035</v>
      </c>
      <c r="P203" t="s">
        <v>3618</v>
      </c>
      <c r="Q203" t="s">
        <v>3265</v>
      </c>
    </row>
    <row r="204" spans="1:17">
      <c r="A204">
        <v>1210336</v>
      </c>
      <c r="B204" t="s">
        <v>22</v>
      </c>
      <c r="C204" t="s">
        <v>3146</v>
      </c>
      <c r="D204" t="s">
        <v>3147</v>
      </c>
      <c r="E204" t="s">
        <v>2031</v>
      </c>
      <c r="F204" s="605" t="s">
        <v>3148</v>
      </c>
      <c r="G204" t="s">
        <v>3619</v>
      </c>
      <c r="H204" t="s">
        <v>23</v>
      </c>
      <c r="I204" t="s">
        <v>23</v>
      </c>
      <c r="J204" t="s">
        <v>3620</v>
      </c>
      <c r="K204" t="s">
        <v>3621</v>
      </c>
      <c r="L204" t="s">
        <v>3622</v>
      </c>
      <c r="M204" t="s">
        <v>3623</v>
      </c>
      <c r="N204" t="s">
        <v>3624</v>
      </c>
      <c r="O204" t="s">
        <v>2032</v>
      </c>
      <c r="P204" t="s">
        <v>433</v>
      </c>
      <c r="Q204" t="s">
        <v>26</v>
      </c>
    </row>
    <row r="205" spans="1:17">
      <c r="A205">
        <v>1210336</v>
      </c>
      <c r="B205" t="s">
        <v>22</v>
      </c>
      <c r="C205" t="s">
        <v>3146</v>
      </c>
      <c r="D205" t="s">
        <v>3147</v>
      </c>
      <c r="E205" t="s">
        <v>2031</v>
      </c>
      <c r="F205" s="605" t="s">
        <v>3148</v>
      </c>
      <c r="G205" t="s">
        <v>3619</v>
      </c>
      <c r="H205" t="s">
        <v>23</v>
      </c>
      <c r="I205" t="s">
        <v>23</v>
      </c>
      <c r="J205" t="s">
        <v>3620</v>
      </c>
      <c r="K205" t="s">
        <v>3621</v>
      </c>
      <c r="L205" t="s">
        <v>3622</v>
      </c>
      <c r="M205" t="s">
        <v>3623</v>
      </c>
      <c r="N205" t="s">
        <v>3624</v>
      </c>
      <c r="O205" t="s">
        <v>2032</v>
      </c>
      <c r="P205" t="s">
        <v>433</v>
      </c>
      <c r="Q205" t="s">
        <v>26</v>
      </c>
    </row>
    <row r="206" spans="1:17">
      <c r="A206">
        <v>1210336</v>
      </c>
      <c r="B206" t="s">
        <v>22</v>
      </c>
      <c r="C206" t="s">
        <v>3146</v>
      </c>
      <c r="D206" t="s">
        <v>3147</v>
      </c>
      <c r="E206" t="s">
        <v>2031</v>
      </c>
      <c r="F206" s="605" t="s">
        <v>3148</v>
      </c>
      <c r="G206" t="s">
        <v>3619</v>
      </c>
      <c r="H206" t="s">
        <v>23</v>
      </c>
      <c r="I206" t="s">
        <v>23</v>
      </c>
      <c r="J206" t="s">
        <v>3620</v>
      </c>
      <c r="K206" t="s">
        <v>3621</v>
      </c>
      <c r="L206" t="s">
        <v>3622</v>
      </c>
      <c r="M206" t="s">
        <v>3623</v>
      </c>
      <c r="N206" t="s">
        <v>3624</v>
      </c>
      <c r="O206" t="s">
        <v>2032</v>
      </c>
      <c r="P206" t="s">
        <v>433</v>
      </c>
      <c r="Q206" t="s">
        <v>26</v>
      </c>
    </row>
    <row r="207" spans="1:17">
      <c r="A207">
        <v>1210336</v>
      </c>
      <c r="B207" t="s">
        <v>22</v>
      </c>
      <c r="C207" t="s">
        <v>3146</v>
      </c>
      <c r="D207" t="s">
        <v>3147</v>
      </c>
      <c r="E207" t="s">
        <v>2031</v>
      </c>
      <c r="F207" s="605" t="s">
        <v>3148</v>
      </c>
      <c r="G207" t="s">
        <v>3619</v>
      </c>
      <c r="H207" t="s">
        <v>23</v>
      </c>
      <c r="I207" t="s">
        <v>23</v>
      </c>
      <c r="J207" t="s">
        <v>3620</v>
      </c>
      <c r="K207" t="s">
        <v>3621</v>
      </c>
      <c r="L207" t="s">
        <v>3622</v>
      </c>
      <c r="M207" t="s">
        <v>3623</v>
      </c>
      <c r="N207" t="s">
        <v>3624</v>
      </c>
      <c r="O207" t="s">
        <v>2032</v>
      </c>
      <c r="P207" t="s">
        <v>433</v>
      </c>
      <c r="Q207" t="s">
        <v>26</v>
      </c>
    </row>
    <row r="208" spans="1:17">
      <c r="A208">
        <v>1210336</v>
      </c>
      <c r="B208" t="s">
        <v>22</v>
      </c>
      <c r="C208" t="s">
        <v>3146</v>
      </c>
      <c r="D208" t="s">
        <v>3147</v>
      </c>
      <c r="E208" t="s">
        <v>2031</v>
      </c>
      <c r="F208" s="605" t="s">
        <v>3148</v>
      </c>
      <c r="G208" t="s">
        <v>3619</v>
      </c>
      <c r="H208" t="s">
        <v>23</v>
      </c>
      <c r="I208" t="s">
        <v>23</v>
      </c>
      <c r="J208" t="s">
        <v>3620</v>
      </c>
      <c r="K208" t="s">
        <v>3621</v>
      </c>
      <c r="L208" t="s">
        <v>3622</v>
      </c>
      <c r="M208" t="s">
        <v>3623</v>
      </c>
      <c r="N208" t="s">
        <v>3624</v>
      </c>
      <c r="O208" t="s">
        <v>2032</v>
      </c>
      <c r="P208" t="s">
        <v>433</v>
      </c>
      <c r="Q208" t="s">
        <v>26</v>
      </c>
    </row>
    <row r="209" spans="1:17">
      <c r="A209">
        <v>1210336</v>
      </c>
      <c r="B209" t="s">
        <v>22</v>
      </c>
      <c r="C209" t="s">
        <v>3146</v>
      </c>
      <c r="D209" t="s">
        <v>3147</v>
      </c>
      <c r="E209" t="s">
        <v>2031</v>
      </c>
      <c r="F209" s="605" t="s">
        <v>3148</v>
      </c>
      <c r="G209" t="s">
        <v>3619</v>
      </c>
      <c r="H209" t="s">
        <v>23</v>
      </c>
      <c r="I209" t="s">
        <v>23</v>
      </c>
      <c r="J209" t="s">
        <v>3620</v>
      </c>
      <c r="K209" t="s">
        <v>3621</v>
      </c>
      <c r="L209" t="s">
        <v>3622</v>
      </c>
      <c r="M209" t="s">
        <v>3623</v>
      </c>
      <c r="N209" t="s">
        <v>3624</v>
      </c>
      <c r="O209" t="s">
        <v>2032</v>
      </c>
      <c r="P209" t="s">
        <v>433</v>
      </c>
      <c r="Q209" t="s">
        <v>26</v>
      </c>
    </row>
    <row r="210" spans="1:17">
      <c r="A210">
        <v>1210476</v>
      </c>
      <c r="B210" t="s">
        <v>57</v>
      </c>
      <c r="C210" t="s">
        <v>3146</v>
      </c>
      <c r="D210" t="s">
        <v>3147</v>
      </c>
      <c r="E210" t="s">
        <v>2034</v>
      </c>
      <c r="F210" s="605" t="s">
        <v>3148</v>
      </c>
      <c r="G210" t="s">
        <v>3625</v>
      </c>
      <c r="H210" t="s">
        <v>23</v>
      </c>
      <c r="I210" t="s">
        <v>23</v>
      </c>
      <c r="J210" t="s">
        <v>3626</v>
      </c>
      <c r="K210" t="s">
        <v>3627</v>
      </c>
      <c r="L210" t="s">
        <v>3628</v>
      </c>
      <c r="M210" t="s">
        <v>3629</v>
      </c>
      <c r="N210" t="s">
        <v>3630</v>
      </c>
      <c r="O210" t="s">
        <v>2035</v>
      </c>
      <c r="P210" t="s">
        <v>3631</v>
      </c>
      <c r="Q210" t="s">
        <v>3191</v>
      </c>
    </row>
    <row r="211" spans="1:17">
      <c r="A211">
        <v>1210476</v>
      </c>
      <c r="B211" t="s">
        <v>57</v>
      </c>
      <c r="C211" t="s">
        <v>3146</v>
      </c>
      <c r="D211" t="s">
        <v>3147</v>
      </c>
      <c r="E211" t="s">
        <v>2034</v>
      </c>
      <c r="F211" s="605" t="s">
        <v>3148</v>
      </c>
      <c r="G211" t="s">
        <v>3625</v>
      </c>
      <c r="H211" t="s">
        <v>23</v>
      </c>
      <c r="I211" t="s">
        <v>23</v>
      </c>
      <c r="J211" t="s">
        <v>3626</v>
      </c>
      <c r="K211" t="s">
        <v>3627</v>
      </c>
      <c r="L211" t="s">
        <v>3628</v>
      </c>
      <c r="M211" t="s">
        <v>3629</v>
      </c>
      <c r="N211" t="s">
        <v>3630</v>
      </c>
      <c r="O211" t="s">
        <v>2035</v>
      </c>
      <c r="P211" t="s">
        <v>3631</v>
      </c>
      <c r="Q211" t="s">
        <v>3191</v>
      </c>
    </row>
    <row r="212" spans="1:17">
      <c r="A212">
        <v>1210476</v>
      </c>
      <c r="B212" t="s">
        <v>57</v>
      </c>
      <c r="C212" t="s">
        <v>3146</v>
      </c>
      <c r="D212" t="s">
        <v>3147</v>
      </c>
      <c r="E212" t="s">
        <v>2034</v>
      </c>
      <c r="F212" s="605" t="s">
        <v>3148</v>
      </c>
      <c r="G212" t="s">
        <v>3625</v>
      </c>
      <c r="H212" t="s">
        <v>23</v>
      </c>
      <c r="I212" t="s">
        <v>23</v>
      </c>
      <c r="J212" t="s">
        <v>3626</v>
      </c>
      <c r="K212" t="s">
        <v>3627</v>
      </c>
      <c r="L212" t="s">
        <v>3628</v>
      </c>
      <c r="M212" t="s">
        <v>3629</v>
      </c>
      <c r="N212" t="s">
        <v>3630</v>
      </c>
      <c r="O212" t="s">
        <v>2035</v>
      </c>
      <c r="P212" t="s">
        <v>3631</v>
      </c>
      <c r="Q212" t="s">
        <v>3191</v>
      </c>
    </row>
    <row r="213" spans="1:17">
      <c r="A213">
        <v>1210476</v>
      </c>
      <c r="B213" t="s">
        <v>57</v>
      </c>
      <c r="C213" t="s">
        <v>3146</v>
      </c>
      <c r="D213" t="s">
        <v>3147</v>
      </c>
      <c r="E213" t="s">
        <v>2034</v>
      </c>
      <c r="F213" s="605" t="s">
        <v>3148</v>
      </c>
      <c r="G213" t="s">
        <v>3625</v>
      </c>
      <c r="H213" t="s">
        <v>23</v>
      </c>
      <c r="I213" t="s">
        <v>23</v>
      </c>
      <c r="J213" t="s">
        <v>3626</v>
      </c>
      <c r="K213" t="s">
        <v>3627</v>
      </c>
      <c r="L213" t="s">
        <v>3628</v>
      </c>
      <c r="M213" t="s">
        <v>3629</v>
      </c>
      <c r="N213" t="s">
        <v>3630</v>
      </c>
      <c r="O213" t="s">
        <v>2035</v>
      </c>
      <c r="P213" t="s">
        <v>3631</v>
      </c>
      <c r="Q213" t="s">
        <v>3191</v>
      </c>
    </row>
    <row r="214" spans="1:17">
      <c r="A214">
        <v>1210476</v>
      </c>
      <c r="B214" t="s">
        <v>57</v>
      </c>
      <c r="C214" t="s">
        <v>3146</v>
      </c>
      <c r="D214" t="s">
        <v>3147</v>
      </c>
      <c r="E214" t="s">
        <v>2034</v>
      </c>
      <c r="F214" s="605" t="s">
        <v>3148</v>
      </c>
      <c r="G214" t="s">
        <v>3625</v>
      </c>
      <c r="H214" t="s">
        <v>23</v>
      </c>
      <c r="I214" t="s">
        <v>23</v>
      </c>
      <c r="J214" t="s">
        <v>3626</v>
      </c>
      <c r="K214" t="s">
        <v>3627</v>
      </c>
      <c r="L214" t="s">
        <v>3628</v>
      </c>
      <c r="M214" t="s">
        <v>3629</v>
      </c>
      <c r="N214" t="s">
        <v>3630</v>
      </c>
      <c r="O214" t="s">
        <v>2035</v>
      </c>
      <c r="P214" t="s">
        <v>3631</v>
      </c>
      <c r="Q214" t="s">
        <v>3191</v>
      </c>
    </row>
    <row r="215" spans="1:17">
      <c r="A215">
        <v>1210476</v>
      </c>
      <c r="B215" t="s">
        <v>57</v>
      </c>
      <c r="C215" t="s">
        <v>3146</v>
      </c>
      <c r="D215" t="s">
        <v>3147</v>
      </c>
      <c r="E215" t="s">
        <v>2034</v>
      </c>
      <c r="F215" s="605" t="s">
        <v>3148</v>
      </c>
      <c r="G215" t="s">
        <v>3625</v>
      </c>
      <c r="H215" t="s">
        <v>23</v>
      </c>
      <c r="I215" t="s">
        <v>23</v>
      </c>
      <c r="J215" t="s">
        <v>3626</v>
      </c>
      <c r="K215" t="s">
        <v>3627</v>
      </c>
      <c r="L215" t="s">
        <v>3628</v>
      </c>
      <c r="M215" t="s">
        <v>3629</v>
      </c>
      <c r="N215" t="s">
        <v>3630</v>
      </c>
      <c r="O215" t="s">
        <v>2035</v>
      </c>
      <c r="P215" t="s">
        <v>3631</v>
      </c>
      <c r="Q215" t="s">
        <v>3191</v>
      </c>
    </row>
    <row r="216" spans="1:17">
      <c r="A216">
        <v>1210476</v>
      </c>
      <c r="B216" t="s">
        <v>57</v>
      </c>
      <c r="C216" t="s">
        <v>3146</v>
      </c>
      <c r="D216" t="s">
        <v>3147</v>
      </c>
      <c r="E216" t="s">
        <v>2034</v>
      </c>
      <c r="F216" s="605" t="s">
        <v>3148</v>
      </c>
      <c r="G216" t="s">
        <v>3625</v>
      </c>
      <c r="H216" t="s">
        <v>23</v>
      </c>
      <c r="I216" t="s">
        <v>23</v>
      </c>
      <c r="J216" t="s">
        <v>3626</v>
      </c>
      <c r="K216" t="s">
        <v>3627</v>
      </c>
      <c r="L216" t="s">
        <v>3628</v>
      </c>
      <c r="M216" t="s">
        <v>3629</v>
      </c>
      <c r="N216" t="s">
        <v>3630</v>
      </c>
      <c r="O216" t="s">
        <v>2035</v>
      </c>
      <c r="P216" t="s">
        <v>3631</v>
      </c>
      <c r="Q216" t="s">
        <v>3191</v>
      </c>
    </row>
    <row r="217" spans="1:17">
      <c r="A217">
        <v>1410035</v>
      </c>
      <c r="B217" t="s">
        <v>57</v>
      </c>
      <c r="C217" t="s">
        <v>3146</v>
      </c>
      <c r="D217" t="s">
        <v>3147</v>
      </c>
      <c r="E217" t="s">
        <v>2031</v>
      </c>
      <c r="F217" s="605" t="s">
        <v>3148</v>
      </c>
      <c r="G217" t="s">
        <v>3632</v>
      </c>
      <c r="H217" t="s">
        <v>23</v>
      </c>
      <c r="I217" t="s">
        <v>23</v>
      </c>
      <c r="J217" t="s">
        <v>3633</v>
      </c>
      <c r="K217" t="s">
        <v>3634</v>
      </c>
      <c r="L217" t="s">
        <v>3635</v>
      </c>
      <c r="M217" t="s">
        <v>3636</v>
      </c>
      <c r="N217" t="s">
        <v>3637</v>
      </c>
      <c r="O217" t="s">
        <v>2032</v>
      </c>
      <c r="P217" t="s">
        <v>392</v>
      </c>
      <c r="Q217" t="s">
        <v>3191</v>
      </c>
    </row>
    <row r="218" spans="1:17">
      <c r="A218">
        <v>1410035</v>
      </c>
      <c r="B218" t="s">
        <v>57</v>
      </c>
      <c r="C218" t="s">
        <v>3146</v>
      </c>
      <c r="D218" t="s">
        <v>3147</v>
      </c>
      <c r="E218" t="s">
        <v>2031</v>
      </c>
      <c r="F218" s="605" t="s">
        <v>3148</v>
      </c>
      <c r="G218" t="s">
        <v>3632</v>
      </c>
      <c r="H218" t="s">
        <v>23</v>
      </c>
      <c r="I218" t="s">
        <v>23</v>
      </c>
      <c r="J218" t="s">
        <v>3633</v>
      </c>
      <c r="K218" t="s">
        <v>3634</v>
      </c>
      <c r="L218" t="s">
        <v>3635</v>
      </c>
      <c r="M218" t="s">
        <v>3636</v>
      </c>
      <c r="N218" t="s">
        <v>3637</v>
      </c>
      <c r="O218" t="s">
        <v>2032</v>
      </c>
      <c r="P218" t="s">
        <v>392</v>
      </c>
      <c r="Q218" t="s">
        <v>3191</v>
      </c>
    </row>
    <row r="219" spans="1:17">
      <c r="A219">
        <v>1410035</v>
      </c>
      <c r="B219" t="s">
        <v>57</v>
      </c>
      <c r="C219" t="s">
        <v>3146</v>
      </c>
      <c r="D219" t="s">
        <v>3147</v>
      </c>
      <c r="E219" t="s">
        <v>2031</v>
      </c>
      <c r="F219" s="605" t="s">
        <v>3148</v>
      </c>
      <c r="G219" t="s">
        <v>3632</v>
      </c>
      <c r="H219" t="s">
        <v>23</v>
      </c>
      <c r="I219" t="s">
        <v>23</v>
      </c>
      <c r="J219" t="s">
        <v>3633</v>
      </c>
      <c r="K219" t="s">
        <v>3634</v>
      </c>
      <c r="L219" t="s">
        <v>3635</v>
      </c>
      <c r="M219" t="s">
        <v>3636</v>
      </c>
      <c r="N219" t="s">
        <v>3637</v>
      </c>
      <c r="O219" t="s">
        <v>2032</v>
      </c>
      <c r="P219" t="s">
        <v>392</v>
      </c>
      <c r="Q219" t="s">
        <v>3191</v>
      </c>
    </row>
    <row r="220" spans="1:17">
      <c r="A220">
        <v>1410035</v>
      </c>
      <c r="B220" t="s">
        <v>57</v>
      </c>
      <c r="C220" t="s">
        <v>3146</v>
      </c>
      <c r="D220" t="s">
        <v>3147</v>
      </c>
      <c r="E220" t="s">
        <v>2031</v>
      </c>
      <c r="F220" s="605" t="s">
        <v>3148</v>
      </c>
      <c r="G220" t="s">
        <v>3632</v>
      </c>
      <c r="H220" t="s">
        <v>23</v>
      </c>
      <c r="I220" t="s">
        <v>23</v>
      </c>
      <c r="J220" t="s">
        <v>3633</v>
      </c>
      <c r="K220" t="s">
        <v>3634</v>
      </c>
      <c r="L220" t="s">
        <v>3635</v>
      </c>
      <c r="M220" t="s">
        <v>3636</v>
      </c>
      <c r="N220" t="s">
        <v>3637</v>
      </c>
      <c r="O220" t="s">
        <v>2032</v>
      </c>
      <c r="P220" t="s">
        <v>392</v>
      </c>
      <c r="Q220" t="s">
        <v>3191</v>
      </c>
    </row>
    <row r="221" spans="1:17">
      <c r="A221">
        <v>1410035</v>
      </c>
      <c r="B221" t="s">
        <v>57</v>
      </c>
      <c r="C221" t="s">
        <v>3146</v>
      </c>
      <c r="D221" t="s">
        <v>3147</v>
      </c>
      <c r="E221" t="s">
        <v>2031</v>
      </c>
      <c r="F221" s="605" t="s">
        <v>3148</v>
      </c>
      <c r="G221" t="s">
        <v>3632</v>
      </c>
      <c r="H221" t="s">
        <v>23</v>
      </c>
      <c r="I221" t="s">
        <v>23</v>
      </c>
      <c r="J221" t="s">
        <v>3633</v>
      </c>
      <c r="K221" t="s">
        <v>3634</v>
      </c>
      <c r="L221" t="s">
        <v>3635</v>
      </c>
      <c r="M221" t="s">
        <v>3636</v>
      </c>
      <c r="N221" t="s">
        <v>3637</v>
      </c>
      <c r="O221" t="s">
        <v>2032</v>
      </c>
      <c r="P221" t="s">
        <v>392</v>
      </c>
      <c r="Q221" t="s">
        <v>3191</v>
      </c>
    </row>
    <row r="222" spans="1:17">
      <c r="A222">
        <v>2011154</v>
      </c>
      <c r="B222" t="s">
        <v>53</v>
      </c>
      <c r="C222" t="s">
        <v>3146</v>
      </c>
      <c r="D222" t="s">
        <v>3147</v>
      </c>
      <c r="E222" t="s">
        <v>2034</v>
      </c>
      <c r="F222" s="605" t="s">
        <v>3148</v>
      </c>
      <c r="G222" t="s">
        <v>3638</v>
      </c>
      <c r="H222" t="s">
        <v>3639</v>
      </c>
      <c r="I222" t="s">
        <v>23</v>
      </c>
      <c r="J222" t="s">
        <v>3640</v>
      </c>
      <c r="K222" t="s">
        <v>3641</v>
      </c>
      <c r="L222" t="s">
        <v>3642</v>
      </c>
      <c r="M222" t="s">
        <v>3643</v>
      </c>
      <c r="N222" t="s">
        <v>3644</v>
      </c>
      <c r="O222" t="s">
        <v>2035</v>
      </c>
      <c r="P222" t="s">
        <v>3645</v>
      </c>
      <c r="Q222" t="s">
        <v>3191</v>
      </c>
    </row>
    <row r="223" spans="1:17">
      <c r="A223">
        <v>2011154</v>
      </c>
      <c r="B223" t="s">
        <v>53</v>
      </c>
      <c r="C223" t="s">
        <v>3146</v>
      </c>
      <c r="D223" t="s">
        <v>3147</v>
      </c>
      <c r="E223" t="s">
        <v>2034</v>
      </c>
      <c r="F223" s="605" t="s">
        <v>3148</v>
      </c>
      <c r="G223" t="s">
        <v>3638</v>
      </c>
      <c r="H223" t="s">
        <v>3639</v>
      </c>
      <c r="I223" t="s">
        <v>23</v>
      </c>
      <c r="J223" t="s">
        <v>3640</v>
      </c>
      <c r="K223" t="s">
        <v>3641</v>
      </c>
      <c r="L223" t="s">
        <v>3642</v>
      </c>
      <c r="M223" t="s">
        <v>3643</v>
      </c>
      <c r="N223" t="s">
        <v>3644</v>
      </c>
      <c r="O223" t="s">
        <v>2035</v>
      </c>
      <c r="P223" t="s">
        <v>3645</v>
      </c>
      <c r="Q223" t="s">
        <v>3191</v>
      </c>
    </row>
    <row r="224" spans="1:17">
      <c r="A224">
        <v>2011154</v>
      </c>
      <c r="B224" t="s">
        <v>53</v>
      </c>
      <c r="C224" t="s">
        <v>3146</v>
      </c>
      <c r="D224" t="s">
        <v>3147</v>
      </c>
      <c r="E224" t="s">
        <v>2034</v>
      </c>
      <c r="F224" s="605" t="s">
        <v>3148</v>
      </c>
      <c r="G224" t="s">
        <v>3638</v>
      </c>
      <c r="H224" t="s">
        <v>3639</v>
      </c>
      <c r="I224" t="s">
        <v>23</v>
      </c>
      <c r="J224" t="s">
        <v>3640</v>
      </c>
      <c r="K224" t="s">
        <v>3641</v>
      </c>
      <c r="L224" t="s">
        <v>3642</v>
      </c>
      <c r="M224" t="s">
        <v>3643</v>
      </c>
      <c r="N224" t="s">
        <v>3644</v>
      </c>
      <c r="O224" t="s">
        <v>2035</v>
      </c>
      <c r="P224" t="s">
        <v>3645</v>
      </c>
      <c r="Q224" t="s">
        <v>3191</v>
      </c>
    </row>
    <row r="225" spans="1:17">
      <c r="A225">
        <v>2011154</v>
      </c>
      <c r="B225" t="s">
        <v>53</v>
      </c>
      <c r="C225" t="s">
        <v>3146</v>
      </c>
      <c r="D225" t="s">
        <v>3147</v>
      </c>
      <c r="E225" t="s">
        <v>2034</v>
      </c>
      <c r="F225" s="605" t="s">
        <v>3148</v>
      </c>
      <c r="G225" t="s">
        <v>3638</v>
      </c>
      <c r="H225" t="s">
        <v>3639</v>
      </c>
      <c r="I225" t="s">
        <v>23</v>
      </c>
      <c r="J225" t="s">
        <v>3640</v>
      </c>
      <c r="K225" t="s">
        <v>3641</v>
      </c>
      <c r="L225" t="s">
        <v>3642</v>
      </c>
      <c r="M225" t="s">
        <v>3643</v>
      </c>
      <c r="N225" t="s">
        <v>3644</v>
      </c>
      <c r="O225" t="s">
        <v>2035</v>
      </c>
      <c r="P225" t="s">
        <v>3645</v>
      </c>
      <c r="Q225" t="s">
        <v>3191</v>
      </c>
    </row>
    <row r="226" spans="1:17">
      <c r="A226">
        <v>2011154</v>
      </c>
      <c r="B226" t="s">
        <v>53</v>
      </c>
      <c r="C226" t="s">
        <v>3146</v>
      </c>
      <c r="D226" t="s">
        <v>3147</v>
      </c>
      <c r="E226" t="s">
        <v>2034</v>
      </c>
      <c r="F226" s="605" t="s">
        <v>3148</v>
      </c>
      <c r="G226" t="s">
        <v>3638</v>
      </c>
      <c r="H226" t="s">
        <v>3639</v>
      </c>
      <c r="I226" t="s">
        <v>23</v>
      </c>
      <c r="J226" t="s">
        <v>3640</v>
      </c>
      <c r="K226" t="s">
        <v>3641</v>
      </c>
      <c r="L226" t="s">
        <v>3642</v>
      </c>
      <c r="M226" t="s">
        <v>3643</v>
      </c>
      <c r="N226" t="s">
        <v>3644</v>
      </c>
      <c r="O226" t="s">
        <v>2035</v>
      </c>
      <c r="P226" t="s">
        <v>3645</v>
      </c>
      <c r="Q226" t="s">
        <v>3191</v>
      </c>
    </row>
    <row r="227" spans="1:17">
      <c r="A227">
        <v>2011154</v>
      </c>
      <c r="B227" t="s">
        <v>53</v>
      </c>
      <c r="C227" t="s">
        <v>3146</v>
      </c>
      <c r="D227" t="s">
        <v>3147</v>
      </c>
      <c r="E227" t="s">
        <v>2034</v>
      </c>
      <c r="F227" s="605" t="s">
        <v>3148</v>
      </c>
      <c r="G227" t="s">
        <v>3638</v>
      </c>
      <c r="H227" t="s">
        <v>3639</v>
      </c>
      <c r="I227" t="s">
        <v>23</v>
      </c>
      <c r="J227" t="s">
        <v>3640</v>
      </c>
      <c r="K227" t="s">
        <v>3641</v>
      </c>
      <c r="L227" t="s">
        <v>3642</v>
      </c>
      <c r="M227" t="s">
        <v>3643</v>
      </c>
      <c r="N227" t="s">
        <v>3644</v>
      </c>
      <c r="O227" t="s">
        <v>2035</v>
      </c>
      <c r="P227" t="s">
        <v>3645</v>
      </c>
      <c r="Q227" t="s">
        <v>3191</v>
      </c>
    </row>
    <row r="228" spans="1:17">
      <c r="A228">
        <v>2011154</v>
      </c>
      <c r="B228" t="s">
        <v>53</v>
      </c>
      <c r="C228" t="s">
        <v>3146</v>
      </c>
      <c r="D228" t="s">
        <v>3147</v>
      </c>
      <c r="E228" t="s">
        <v>2034</v>
      </c>
      <c r="F228" s="605" t="s">
        <v>3148</v>
      </c>
      <c r="G228" t="s">
        <v>3638</v>
      </c>
      <c r="H228" t="s">
        <v>3639</v>
      </c>
      <c r="I228" t="s">
        <v>23</v>
      </c>
      <c r="J228" t="s">
        <v>3640</v>
      </c>
      <c r="K228" t="s">
        <v>3641</v>
      </c>
      <c r="L228" t="s">
        <v>3642</v>
      </c>
      <c r="M228" t="s">
        <v>3643</v>
      </c>
      <c r="N228" t="s">
        <v>3644</v>
      </c>
      <c r="O228" t="s">
        <v>2035</v>
      </c>
      <c r="P228" t="s">
        <v>3645</v>
      </c>
      <c r="Q228" t="s">
        <v>3191</v>
      </c>
    </row>
    <row r="229" spans="1:17">
      <c r="A229">
        <v>2012129</v>
      </c>
      <c r="B229" t="s">
        <v>59</v>
      </c>
      <c r="C229" t="s">
        <v>3146</v>
      </c>
      <c r="D229" t="s">
        <v>3147</v>
      </c>
      <c r="E229" t="s">
        <v>2031</v>
      </c>
      <c r="F229" s="605" t="s">
        <v>3148</v>
      </c>
      <c r="G229" t="s">
        <v>3393</v>
      </c>
      <c r="H229" t="s">
        <v>23</v>
      </c>
      <c r="I229" t="s">
        <v>23</v>
      </c>
      <c r="J229" t="s">
        <v>3394</v>
      </c>
      <c r="K229" t="s">
        <v>3395</v>
      </c>
      <c r="L229" t="s">
        <v>3396</v>
      </c>
      <c r="M229" t="s">
        <v>3397</v>
      </c>
      <c r="N229" t="s">
        <v>3398</v>
      </c>
      <c r="O229" t="s">
        <v>2032</v>
      </c>
      <c r="P229" t="s">
        <v>2131</v>
      </c>
      <c r="Q229" t="s">
        <v>3191</v>
      </c>
    </row>
    <row r="230" spans="1:17">
      <c r="A230">
        <v>2012129</v>
      </c>
      <c r="B230" t="s">
        <v>59</v>
      </c>
      <c r="C230" t="s">
        <v>3146</v>
      </c>
      <c r="D230" t="s">
        <v>3147</v>
      </c>
      <c r="E230" t="s">
        <v>2031</v>
      </c>
      <c r="F230" s="605" t="s">
        <v>3148</v>
      </c>
      <c r="G230" t="s">
        <v>3393</v>
      </c>
      <c r="H230" t="s">
        <v>23</v>
      </c>
      <c r="I230" t="s">
        <v>23</v>
      </c>
      <c r="J230" t="s">
        <v>3394</v>
      </c>
      <c r="K230" t="s">
        <v>3395</v>
      </c>
      <c r="L230" t="s">
        <v>3396</v>
      </c>
      <c r="M230" t="s">
        <v>3397</v>
      </c>
      <c r="N230" t="s">
        <v>3398</v>
      </c>
      <c r="O230" t="s">
        <v>2032</v>
      </c>
      <c r="P230" t="s">
        <v>2131</v>
      </c>
      <c r="Q230" t="s">
        <v>3191</v>
      </c>
    </row>
    <row r="231" spans="1:17">
      <c r="A231">
        <v>2012129</v>
      </c>
      <c r="B231" t="s">
        <v>59</v>
      </c>
      <c r="C231" t="s">
        <v>3146</v>
      </c>
      <c r="D231" t="s">
        <v>3147</v>
      </c>
      <c r="E231" t="s">
        <v>2031</v>
      </c>
      <c r="F231" s="605" t="s">
        <v>3148</v>
      </c>
      <c r="G231" t="s">
        <v>3393</v>
      </c>
      <c r="H231" t="s">
        <v>23</v>
      </c>
      <c r="I231" t="s">
        <v>23</v>
      </c>
      <c r="J231" t="s">
        <v>3394</v>
      </c>
      <c r="K231" t="s">
        <v>3395</v>
      </c>
      <c r="L231" t="s">
        <v>3396</v>
      </c>
      <c r="M231" t="s">
        <v>3397</v>
      </c>
      <c r="N231" t="s">
        <v>3398</v>
      </c>
      <c r="O231" t="s">
        <v>2032</v>
      </c>
      <c r="P231" t="s">
        <v>2131</v>
      </c>
      <c r="Q231" t="s">
        <v>3191</v>
      </c>
    </row>
    <row r="232" spans="1:17">
      <c r="A232">
        <v>2012129</v>
      </c>
      <c r="B232" t="s">
        <v>59</v>
      </c>
      <c r="C232" t="s">
        <v>3146</v>
      </c>
      <c r="D232" t="s">
        <v>3147</v>
      </c>
      <c r="E232" t="s">
        <v>2031</v>
      </c>
      <c r="F232" s="605" t="s">
        <v>3148</v>
      </c>
      <c r="G232" t="s">
        <v>3393</v>
      </c>
      <c r="H232" t="s">
        <v>23</v>
      </c>
      <c r="I232" t="s">
        <v>23</v>
      </c>
      <c r="J232" t="s">
        <v>3394</v>
      </c>
      <c r="K232" t="s">
        <v>3395</v>
      </c>
      <c r="L232" t="s">
        <v>3396</v>
      </c>
      <c r="M232" t="s">
        <v>3397</v>
      </c>
      <c r="N232" t="s">
        <v>3398</v>
      </c>
      <c r="O232" t="s">
        <v>2032</v>
      </c>
      <c r="P232" t="s">
        <v>2131</v>
      </c>
      <c r="Q232" t="s">
        <v>3191</v>
      </c>
    </row>
    <row r="233" spans="1:17">
      <c r="A233">
        <v>2012129</v>
      </c>
      <c r="B233" t="s">
        <v>59</v>
      </c>
      <c r="C233" t="s">
        <v>3146</v>
      </c>
      <c r="D233" t="s">
        <v>3147</v>
      </c>
      <c r="E233" t="s">
        <v>2031</v>
      </c>
      <c r="F233" s="605" t="s">
        <v>3148</v>
      </c>
      <c r="G233" t="s">
        <v>3393</v>
      </c>
      <c r="H233" t="s">
        <v>23</v>
      </c>
      <c r="I233" t="s">
        <v>23</v>
      </c>
      <c r="J233" t="s">
        <v>3394</v>
      </c>
      <c r="K233" t="s">
        <v>3395</v>
      </c>
      <c r="L233" t="s">
        <v>3396</v>
      </c>
      <c r="M233" t="s">
        <v>3397</v>
      </c>
      <c r="N233" t="s">
        <v>3398</v>
      </c>
      <c r="O233" t="s">
        <v>2032</v>
      </c>
      <c r="P233" t="s">
        <v>2131</v>
      </c>
      <c r="Q233" t="s">
        <v>3191</v>
      </c>
    </row>
    <row r="234" spans="1:17">
      <c r="A234">
        <v>2012129</v>
      </c>
      <c r="B234" t="s">
        <v>59</v>
      </c>
      <c r="C234" t="s">
        <v>3146</v>
      </c>
      <c r="D234" t="s">
        <v>3147</v>
      </c>
      <c r="E234" t="s">
        <v>2031</v>
      </c>
      <c r="F234" s="605" t="s">
        <v>3148</v>
      </c>
      <c r="G234" t="s">
        <v>3393</v>
      </c>
      <c r="H234" t="s">
        <v>23</v>
      </c>
      <c r="I234" t="s">
        <v>23</v>
      </c>
      <c r="J234" t="s">
        <v>3394</v>
      </c>
      <c r="K234" t="s">
        <v>3395</v>
      </c>
      <c r="L234" t="s">
        <v>3396</v>
      </c>
      <c r="M234" t="s">
        <v>3397</v>
      </c>
      <c r="N234" t="s">
        <v>3398</v>
      </c>
      <c r="O234" t="s">
        <v>2032</v>
      </c>
      <c r="P234" t="s">
        <v>2131</v>
      </c>
      <c r="Q234" t="s">
        <v>3191</v>
      </c>
    </row>
    <row r="235" spans="1:17">
      <c r="A235">
        <v>2610724</v>
      </c>
      <c r="B235" t="s">
        <v>29</v>
      </c>
      <c r="C235" t="s">
        <v>3146</v>
      </c>
      <c r="D235" t="s">
        <v>3147</v>
      </c>
      <c r="E235" t="s">
        <v>2034</v>
      </c>
      <c r="F235" s="605" t="s">
        <v>3148</v>
      </c>
      <c r="G235" t="s">
        <v>3646</v>
      </c>
      <c r="H235" t="s">
        <v>23</v>
      </c>
      <c r="I235" t="s">
        <v>23</v>
      </c>
      <c r="J235" t="s">
        <v>3647</v>
      </c>
      <c r="K235" t="s">
        <v>3648</v>
      </c>
      <c r="L235" t="s">
        <v>3649</v>
      </c>
      <c r="M235" t="s">
        <v>3650</v>
      </c>
      <c r="N235" t="s">
        <v>3651</v>
      </c>
      <c r="O235" t="s">
        <v>2035</v>
      </c>
      <c r="P235" t="s">
        <v>2133</v>
      </c>
      <c r="Q235" t="s">
        <v>3265</v>
      </c>
    </row>
    <row r="236" spans="1:17">
      <c r="A236">
        <v>2610724</v>
      </c>
      <c r="B236" t="s">
        <v>29</v>
      </c>
      <c r="C236" t="s">
        <v>3146</v>
      </c>
      <c r="D236" t="s">
        <v>3147</v>
      </c>
      <c r="E236" t="s">
        <v>2034</v>
      </c>
      <c r="F236" s="605" t="s">
        <v>3148</v>
      </c>
      <c r="G236" t="s">
        <v>3646</v>
      </c>
      <c r="H236" t="s">
        <v>23</v>
      </c>
      <c r="I236" t="s">
        <v>23</v>
      </c>
      <c r="J236" t="s">
        <v>3647</v>
      </c>
      <c r="K236" t="s">
        <v>3648</v>
      </c>
      <c r="L236" t="s">
        <v>3649</v>
      </c>
      <c r="M236" t="s">
        <v>3650</v>
      </c>
      <c r="N236" t="s">
        <v>3651</v>
      </c>
      <c r="O236" t="s">
        <v>2035</v>
      </c>
      <c r="P236" t="s">
        <v>2133</v>
      </c>
      <c r="Q236" t="s">
        <v>3265</v>
      </c>
    </row>
    <row r="237" spans="1:17">
      <c r="A237">
        <v>2610724</v>
      </c>
      <c r="B237" t="s">
        <v>29</v>
      </c>
      <c r="C237" t="s">
        <v>3146</v>
      </c>
      <c r="D237" t="s">
        <v>3147</v>
      </c>
      <c r="E237" t="s">
        <v>2034</v>
      </c>
      <c r="F237" s="605" t="s">
        <v>3148</v>
      </c>
      <c r="G237" t="s">
        <v>3646</v>
      </c>
      <c r="H237" t="s">
        <v>23</v>
      </c>
      <c r="I237" t="s">
        <v>23</v>
      </c>
      <c r="J237" t="s">
        <v>3647</v>
      </c>
      <c r="K237" t="s">
        <v>3648</v>
      </c>
      <c r="L237" t="s">
        <v>3649</v>
      </c>
      <c r="M237" t="s">
        <v>3650</v>
      </c>
      <c r="N237" t="s">
        <v>3651</v>
      </c>
      <c r="O237" t="s">
        <v>2035</v>
      </c>
      <c r="P237" t="s">
        <v>2133</v>
      </c>
      <c r="Q237" t="s">
        <v>3265</v>
      </c>
    </row>
    <row r="238" spans="1:17">
      <c r="A238">
        <v>2610724</v>
      </c>
      <c r="B238" t="s">
        <v>29</v>
      </c>
      <c r="C238" t="s">
        <v>3146</v>
      </c>
      <c r="D238" t="s">
        <v>3147</v>
      </c>
      <c r="E238" t="s">
        <v>2034</v>
      </c>
      <c r="F238" s="605" t="s">
        <v>3148</v>
      </c>
      <c r="G238" t="s">
        <v>3646</v>
      </c>
      <c r="H238" t="s">
        <v>23</v>
      </c>
      <c r="I238" t="s">
        <v>23</v>
      </c>
      <c r="J238" t="s">
        <v>3647</v>
      </c>
      <c r="K238" t="s">
        <v>3648</v>
      </c>
      <c r="L238" t="s">
        <v>3649</v>
      </c>
      <c r="M238" t="s">
        <v>3650</v>
      </c>
      <c r="N238" t="s">
        <v>3651</v>
      </c>
      <c r="O238" t="s">
        <v>2035</v>
      </c>
      <c r="P238" t="s">
        <v>2133</v>
      </c>
      <c r="Q238" t="s">
        <v>3265</v>
      </c>
    </row>
    <row r="239" spans="1:17">
      <c r="A239">
        <v>2610724</v>
      </c>
      <c r="B239" t="s">
        <v>29</v>
      </c>
      <c r="C239" t="s">
        <v>3146</v>
      </c>
      <c r="D239" t="s">
        <v>3147</v>
      </c>
      <c r="E239" t="s">
        <v>2034</v>
      </c>
      <c r="F239" s="605" t="s">
        <v>3148</v>
      </c>
      <c r="G239" t="s">
        <v>3646</v>
      </c>
      <c r="H239" t="s">
        <v>23</v>
      </c>
      <c r="I239" t="s">
        <v>23</v>
      </c>
      <c r="J239" t="s">
        <v>3647</v>
      </c>
      <c r="K239" t="s">
        <v>3648</v>
      </c>
      <c r="L239" t="s">
        <v>3649</v>
      </c>
      <c r="M239" t="s">
        <v>3650</v>
      </c>
      <c r="N239" t="s">
        <v>3651</v>
      </c>
      <c r="O239" t="s">
        <v>2035</v>
      </c>
      <c r="P239" t="s">
        <v>2133</v>
      </c>
      <c r="Q239" t="s">
        <v>3265</v>
      </c>
    </row>
    <row r="240" spans="1:17">
      <c r="A240">
        <v>2610724</v>
      </c>
      <c r="B240" t="s">
        <v>29</v>
      </c>
      <c r="C240" t="s">
        <v>3146</v>
      </c>
      <c r="D240" t="s">
        <v>3147</v>
      </c>
      <c r="E240" t="s">
        <v>2034</v>
      </c>
      <c r="F240" s="605" t="s">
        <v>3148</v>
      </c>
      <c r="G240" t="s">
        <v>3646</v>
      </c>
      <c r="H240" t="s">
        <v>23</v>
      </c>
      <c r="I240" t="s">
        <v>23</v>
      </c>
      <c r="J240" t="s">
        <v>3647</v>
      </c>
      <c r="K240" t="s">
        <v>3648</v>
      </c>
      <c r="L240" t="s">
        <v>3649</v>
      </c>
      <c r="M240" t="s">
        <v>3650</v>
      </c>
      <c r="N240" t="s">
        <v>3651</v>
      </c>
      <c r="O240" t="s">
        <v>2035</v>
      </c>
      <c r="P240" t="s">
        <v>2133</v>
      </c>
      <c r="Q240" t="s">
        <v>3265</v>
      </c>
    </row>
    <row r="241" spans="1:17">
      <c r="A241">
        <v>2710086</v>
      </c>
      <c r="B241" t="s">
        <v>45</v>
      </c>
      <c r="C241" t="s">
        <v>3146</v>
      </c>
      <c r="D241" t="s">
        <v>3147</v>
      </c>
      <c r="E241" t="s">
        <v>2034</v>
      </c>
      <c r="F241" s="605" t="s">
        <v>3148</v>
      </c>
      <c r="G241" t="s">
        <v>3652</v>
      </c>
      <c r="H241" t="s">
        <v>23</v>
      </c>
      <c r="I241" t="s">
        <v>23</v>
      </c>
      <c r="J241" t="s">
        <v>3653</v>
      </c>
      <c r="K241" t="s">
        <v>3654</v>
      </c>
      <c r="L241" t="s">
        <v>3655</v>
      </c>
      <c r="M241" t="s">
        <v>3656</v>
      </c>
      <c r="N241" t="s">
        <v>3657</v>
      </c>
      <c r="O241" t="s">
        <v>2035</v>
      </c>
      <c r="P241" t="s">
        <v>3658</v>
      </c>
      <c r="Q241" t="s">
        <v>3191</v>
      </c>
    </row>
    <row r="242" spans="1:17">
      <c r="A242">
        <v>2710086</v>
      </c>
      <c r="B242" t="s">
        <v>45</v>
      </c>
      <c r="C242" t="s">
        <v>3146</v>
      </c>
      <c r="D242" t="s">
        <v>3147</v>
      </c>
      <c r="E242" t="s">
        <v>2034</v>
      </c>
      <c r="F242" s="605" t="s">
        <v>3148</v>
      </c>
      <c r="G242" t="s">
        <v>3652</v>
      </c>
      <c r="H242" t="s">
        <v>23</v>
      </c>
      <c r="I242" t="s">
        <v>23</v>
      </c>
      <c r="J242" t="s">
        <v>3653</v>
      </c>
      <c r="K242" t="s">
        <v>3654</v>
      </c>
      <c r="L242" t="s">
        <v>3655</v>
      </c>
      <c r="M242" t="s">
        <v>3656</v>
      </c>
      <c r="N242" t="s">
        <v>3657</v>
      </c>
      <c r="O242" t="s">
        <v>2035</v>
      </c>
      <c r="P242" t="s">
        <v>3658</v>
      </c>
      <c r="Q242" t="s">
        <v>3191</v>
      </c>
    </row>
    <row r="243" spans="1:17">
      <c r="A243">
        <v>2710086</v>
      </c>
      <c r="B243" t="s">
        <v>45</v>
      </c>
      <c r="C243" t="s">
        <v>3146</v>
      </c>
      <c r="D243" t="s">
        <v>3147</v>
      </c>
      <c r="E243" t="s">
        <v>2034</v>
      </c>
      <c r="F243" s="605" t="s">
        <v>3148</v>
      </c>
      <c r="G243" t="s">
        <v>3652</v>
      </c>
      <c r="H243" t="s">
        <v>23</v>
      </c>
      <c r="I243" t="s">
        <v>23</v>
      </c>
      <c r="J243" t="s">
        <v>3653</v>
      </c>
      <c r="K243" t="s">
        <v>3654</v>
      </c>
      <c r="L243" t="s">
        <v>3655</v>
      </c>
      <c r="M243" t="s">
        <v>3656</v>
      </c>
      <c r="N243" t="s">
        <v>3657</v>
      </c>
      <c r="O243" t="s">
        <v>2035</v>
      </c>
      <c r="P243" t="s">
        <v>3658</v>
      </c>
      <c r="Q243" t="s">
        <v>3191</v>
      </c>
    </row>
    <row r="244" spans="1:17">
      <c r="A244">
        <v>2710086</v>
      </c>
      <c r="B244" t="s">
        <v>45</v>
      </c>
      <c r="C244" t="s">
        <v>3146</v>
      </c>
      <c r="D244" t="s">
        <v>3147</v>
      </c>
      <c r="E244" t="s">
        <v>2034</v>
      </c>
      <c r="F244" s="605" t="s">
        <v>3148</v>
      </c>
      <c r="G244" t="s">
        <v>3652</v>
      </c>
      <c r="H244" t="s">
        <v>23</v>
      </c>
      <c r="I244" t="s">
        <v>23</v>
      </c>
      <c r="J244" t="s">
        <v>3653</v>
      </c>
      <c r="K244" t="s">
        <v>3654</v>
      </c>
      <c r="L244" t="s">
        <v>3655</v>
      </c>
      <c r="M244" t="s">
        <v>3656</v>
      </c>
      <c r="N244" t="s">
        <v>3657</v>
      </c>
      <c r="O244" t="s">
        <v>2035</v>
      </c>
      <c r="P244" t="s">
        <v>3658</v>
      </c>
      <c r="Q244" t="s">
        <v>3191</v>
      </c>
    </row>
    <row r="245" spans="1:17">
      <c r="A245">
        <v>2710086</v>
      </c>
      <c r="B245" t="s">
        <v>45</v>
      </c>
      <c r="C245" t="s">
        <v>3146</v>
      </c>
      <c r="D245" t="s">
        <v>3147</v>
      </c>
      <c r="E245" t="s">
        <v>2034</v>
      </c>
      <c r="F245" s="605" t="s">
        <v>3148</v>
      </c>
      <c r="G245" t="s">
        <v>3652</v>
      </c>
      <c r="H245" t="s">
        <v>23</v>
      </c>
      <c r="I245" t="s">
        <v>23</v>
      </c>
      <c r="J245" t="s">
        <v>3653</v>
      </c>
      <c r="K245" t="s">
        <v>3654</v>
      </c>
      <c r="L245" t="s">
        <v>3655</v>
      </c>
      <c r="M245" t="s">
        <v>3656</v>
      </c>
      <c r="N245" t="s">
        <v>3657</v>
      </c>
      <c r="O245" t="s">
        <v>2035</v>
      </c>
      <c r="P245" t="s">
        <v>3658</v>
      </c>
      <c r="Q245" t="s">
        <v>3191</v>
      </c>
    </row>
    <row r="246" spans="1:17">
      <c r="A246">
        <v>2710086</v>
      </c>
      <c r="B246" t="s">
        <v>45</v>
      </c>
      <c r="C246" t="s">
        <v>3146</v>
      </c>
      <c r="D246" t="s">
        <v>3147</v>
      </c>
      <c r="E246" t="s">
        <v>2034</v>
      </c>
      <c r="F246" s="605" t="s">
        <v>3148</v>
      </c>
      <c r="G246" t="s">
        <v>3652</v>
      </c>
      <c r="H246" t="s">
        <v>23</v>
      </c>
      <c r="I246" t="s">
        <v>23</v>
      </c>
      <c r="J246" t="s">
        <v>3653</v>
      </c>
      <c r="K246" t="s">
        <v>3654</v>
      </c>
      <c r="L246" t="s">
        <v>3655</v>
      </c>
      <c r="M246" t="s">
        <v>3656</v>
      </c>
      <c r="N246" t="s">
        <v>3657</v>
      </c>
      <c r="O246" t="s">
        <v>2035</v>
      </c>
      <c r="P246" t="s">
        <v>3658</v>
      </c>
      <c r="Q246" t="s">
        <v>3191</v>
      </c>
    </row>
    <row r="247" spans="1:17">
      <c r="A247">
        <v>2910041</v>
      </c>
      <c r="B247" t="s">
        <v>62</v>
      </c>
      <c r="C247" t="s">
        <v>3146</v>
      </c>
      <c r="D247" t="s">
        <v>3147</v>
      </c>
      <c r="E247" t="s">
        <v>2034</v>
      </c>
      <c r="F247" s="605" t="s">
        <v>3148</v>
      </c>
      <c r="G247" t="s">
        <v>3659</v>
      </c>
      <c r="H247" t="s">
        <v>23</v>
      </c>
      <c r="I247" t="s">
        <v>23</v>
      </c>
      <c r="J247" t="s">
        <v>3660</v>
      </c>
      <c r="K247" t="s">
        <v>3661</v>
      </c>
      <c r="L247" t="s">
        <v>3662</v>
      </c>
      <c r="M247" t="s">
        <v>3663</v>
      </c>
      <c r="N247" t="s">
        <v>3664</v>
      </c>
      <c r="O247" t="s">
        <v>2035</v>
      </c>
      <c r="P247" t="s">
        <v>3665</v>
      </c>
      <c r="Q247" t="s">
        <v>3326</v>
      </c>
    </row>
    <row r="248" spans="1:17">
      <c r="A248">
        <v>2910041</v>
      </c>
      <c r="B248" t="s">
        <v>62</v>
      </c>
      <c r="C248" t="s">
        <v>3146</v>
      </c>
      <c r="D248" t="s">
        <v>3147</v>
      </c>
      <c r="E248" t="s">
        <v>2034</v>
      </c>
      <c r="F248" s="605" t="s">
        <v>3148</v>
      </c>
      <c r="G248" t="s">
        <v>3659</v>
      </c>
      <c r="H248" t="s">
        <v>23</v>
      </c>
      <c r="I248" t="s">
        <v>23</v>
      </c>
      <c r="J248" t="s">
        <v>3660</v>
      </c>
      <c r="K248" t="s">
        <v>3661</v>
      </c>
      <c r="L248" t="s">
        <v>3662</v>
      </c>
      <c r="M248" t="s">
        <v>3663</v>
      </c>
      <c r="N248" t="s">
        <v>3664</v>
      </c>
      <c r="O248" t="s">
        <v>2035</v>
      </c>
      <c r="P248" t="s">
        <v>3665</v>
      </c>
      <c r="Q248" t="s">
        <v>3326</v>
      </c>
    </row>
    <row r="249" spans="1:17">
      <c r="A249">
        <v>2910041</v>
      </c>
      <c r="B249" t="s">
        <v>62</v>
      </c>
      <c r="C249" t="s">
        <v>3146</v>
      </c>
      <c r="D249" t="s">
        <v>3147</v>
      </c>
      <c r="E249" t="s">
        <v>2034</v>
      </c>
      <c r="F249" s="605" t="s">
        <v>3148</v>
      </c>
      <c r="G249" t="s">
        <v>3659</v>
      </c>
      <c r="H249" t="s">
        <v>23</v>
      </c>
      <c r="I249" t="s">
        <v>23</v>
      </c>
      <c r="J249" t="s">
        <v>3660</v>
      </c>
      <c r="K249" t="s">
        <v>3661</v>
      </c>
      <c r="L249" t="s">
        <v>3662</v>
      </c>
      <c r="M249" t="s">
        <v>3663</v>
      </c>
      <c r="N249" t="s">
        <v>3664</v>
      </c>
      <c r="O249" t="s">
        <v>2035</v>
      </c>
      <c r="P249" t="s">
        <v>3665</v>
      </c>
      <c r="Q249" t="s">
        <v>3326</v>
      </c>
    </row>
    <row r="250" spans="1:17">
      <c r="A250">
        <v>2910041</v>
      </c>
      <c r="B250" t="s">
        <v>62</v>
      </c>
      <c r="C250" t="s">
        <v>3146</v>
      </c>
      <c r="D250" t="s">
        <v>3147</v>
      </c>
      <c r="E250" t="s">
        <v>2034</v>
      </c>
      <c r="F250" s="605" t="s">
        <v>3148</v>
      </c>
      <c r="G250" t="s">
        <v>3659</v>
      </c>
      <c r="H250" t="s">
        <v>23</v>
      </c>
      <c r="I250" t="s">
        <v>23</v>
      </c>
      <c r="J250" t="s">
        <v>3660</v>
      </c>
      <c r="K250" t="s">
        <v>3661</v>
      </c>
      <c r="L250" t="s">
        <v>3662</v>
      </c>
      <c r="M250" t="s">
        <v>3663</v>
      </c>
      <c r="N250" t="s">
        <v>3664</v>
      </c>
      <c r="O250" t="s">
        <v>2035</v>
      </c>
      <c r="P250" t="s">
        <v>3665</v>
      </c>
      <c r="Q250" t="s">
        <v>3326</v>
      </c>
    </row>
    <row r="251" spans="1:17">
      <c r="A251">
        <v>2910041</v>
      </c>
      <c r="B251" t="s">
        <v>62</v>
      </c>
      <c r="C251" t="s">
        <v>3146</v>
      </c>
      <c r="D251" t="s">
        <v>3147</v>
      </c>
      <c r="E251" t="s">
        <v>2034</v>
      </c>
      <c r="F251" s="605" t="s">
        <v>3148</v>
      </c>
      <c r="G251" t="s">
        <v>3659</v>
      </c>
      <c r="H251" t="s">
        <v>23</v>
      </c>
      <c r="I251" t="s">
        <v>23</v>
      </c>
      <c r="J251" t="s">
        <v>3660</v>
      </c>
      <c r="K251" t="s">
        <v>3661</v>
      </c>
      <c r="L251" t="s">
        <v>3662</v>
      </c>
      <c r="M251" t="s">
        <v>3663</v>
      </c>
      <c r="N251" t="s">
        <v>3664</v>
      </c>
      <c r="O251" t="s">
        <v>2035</v>
      </c>
      <c r="P251" t="s">
        <v>3665</v>
      </c>
      <c r="Q251" t="s">
        <v>3326</v>
      </c>
    </row>
    <row r="252" spans="1:17">
      <c r="A252">
        <v>2910041</v>
      </c>
      <c r="B252" t="s">
        <v>62</v>
      </c>
      <c r="C252" t="s">
        <v>3146</v>
      </c>
      <c r="D252" t="s">
        <v>3147</v>
      </c>
      <c r="E252" t="s">
        <v>2034</v>
      </c>
      <c r="F252" s="605" t="s">
        <v>3148</v>
      </c>
      <c r="G252" t="s">
        <v>3659</v>
      </c>
      <c r="H252" t="s">
        <v>23</v>
      </c>
      <c r="I252" t="s">
        <v>23</v>
      </c>
      <c r="J252" t="s">
        <v>3660</v>
      </c>
      <c r="K252" t="s">
        <v>3661</v>
      </c>
      <c r="L252" t="s">
        <v>3662</v>
      </c>
      <c r="M252" t="s">
        <v>3663</v>
      </c>
      <c r="N252" t="s">
        <v>3664</v>
      </c>
      <c r="O252" t="s">
        <v>2035</v>
      </c>
      <c r="P252" t="s">
        <v>3665</v>
      </c>
      <c r="Q252" t="s">
        <v>3326</v>
      </c>
    </row>
    <row r="253" spans="1:17">
      <c r="A253">
        <v>2910041</v>
      </c>
      <c r="B253" t="s">
        <v>62</v>
      </c>
      <c r="C253" t="s">
        <v>3146</v>
      </c>
      <c r="D253" t="s">
        <v>3147</v>
      </c>
      <c r="E253" t="s">
        <v>2034</v>
      </c>
      <c r="F253" s="605" t="s">
        <v>3148</v>
      </c>
      <c r="G253" t="s">
        <v>3659</v>
      </c>
      <c r="H253" t="s">
        <v>23</v>
      </c>
      <c r="I253" t="s">
        <v>23</v>
      </c>
      <c r="J253" t="s">
        <v>3660</v>
      </c>
      <c r="K253" t="s">
        <v>3661</v>
      </c>
      <c r="L253" t="s">
        <v>3662</v>
      </c>
      <c r="M253" t="s">
        <v>3663</v>
      </c>
      <c r="N253" t="s">
        <v>3664</v>
      </c>
      <c r="O253" t="s">
        <v>2035</v>
      </c>
      <c r="P253" t="s">
        <v>3665</v>
      </c>
      <c r="Q253" t="s">
        <v>3326</v>
      </c>
    </row>
    <row r="254" spans="1:17">
      <c r="A254">
        <v>3111532</v>
      </c>
      <c r="B254" t="s">
        <v>27</v>
      </c>
      <c r="C254" t="s">
        <v>3146</v>
      </c>
      <c r="D254" t="s">
        <v>3147</v>
      </c>
      <c r="E254" t="s">
        <v>2031</v>
      </c>
      <c r="F254" s="605" t="s">
        <v>3148</v>
      </c>
      <c r="G254" t="s">
        <v>3666</v>
      </c>
      <c r="H254" t="s">
        <v>23</v>
      </c>
      <c r="I254" t="s">
        <v>23</v>
      </c>
      <c r="J254" t="s">
        <v>3667</v>
      </c>
      <c r="K254" t="s">
        <v>3668</v>
      </c>
      <c r="L254" t="s">
        <v>3669</v>
      </c>
      <c r="M254" t="s">
        <v>3670</v>
      </c>
      <c r="N254" t="s">
        <v>3671</v>
      </c>
      <c r="O254" t="s">
        <v>2032</v>
      </c>
      <c r="P254" t="s">
        <v>2117</v>
      </c>
      <c r="Q254" t="s">
        <v>71</v>
      </c>
    </row>
    <row r="255" spans="1:17">
      <c r="A255">
        <v>3111532</v>
      </c>
      <c r="B255" t="s">
        <v>27</v>
      </c>
      <c r="C255" t="s">
        <v>3146</v>
      </c>
      <c r="D255" t="s">
        <v>3147</v>
      </c>
      <c r="E255" t="s">
        <v>2031</v>
      </c>
      <c r="F255" s="605" t="s">
        <v>3148</v>
      </c>
      <c r="G255" t="s">
        <v>3666</v>
      </c>
      <c r="H255" t="s">
        <v>23</v>
      </c>
      <c r="I255" t="s">
        <v>23</v>
      </c>
      <c r="J255" t="s">
        <v>3667</v>
      </c>
      <c r="K255" t="s">
        <v>3668</v>
      </c>
      <c r="L255" t="s">
        <v>3669</v>
      </c>
      <c r="M255" t="s">
        <v>3670</v>
      </c>
      <c r="N255" t="s">
        <v>3671</v>
      </c>
      <c r="O255" t="s">
        <v>2032</v>
      </c>
      <c r="P255" t="s">
        <v>2117</v>
      </c>
      <c r="Q255" t="s">
        <v>71</v>
      </c>
    </row>
    <row r="256" spans="1:17">
      <c r="A256">
        <v>3111532</v>
      </c>
      <c r="B256" t="s">
        <v>27</v>
      </c>
      <c r="C256" t="s">
        <v>3146</v>
      </c>
      <c r="D256" t="s">
        <v>3147</v>
      </c>
      <c r="E256" t="s">
        <v>2031</v>
      </c>
      <c r="F256" s="605" t="s">
        <v>3148</v>
      </c>
      <c r="G256" t="s">
        <v>3666</v>
      </c>
      <c r="H256" t="s">
        <v>23</v>
      </c>
      <c r="I256" t="s">
        <v>23</v>
      </c>
      <c r="J256" t="s">
        <v>3667</v>
      </c>
      <c r="K256" t="s">
        <v>3668</v>
      </c>
      <c r="L256" t="s">
        <v>3669</v>
      </c>
      <c r="M256" t="s">
        <v>3670</v>
      </c>
      <c r="N256" t="s">
        <v>3671</v>
      </c>
      <c r="O256" t="s">
        <v>2032</v>
      </c>
      <c r="P256" t="s">
        <v>2117</v>
      </c>
      <c r="Q256" t="s">
        <v>71</v>
      </c>
    </row>
    <row r="257" spans="1:17">
      <c r="A257">
        <v>3111532</v>
      </c>
      <c r="B257" t="s">
        <v>27</v>
      </c>
      <c r="C257" t="s">
        <v>3146</v>
      </c>
      <c r="D257" t="s">
        <v>3147</v>
      </c>
      <c r="E257" t="s">
        <v>2031</v>
      </c>
      <c r="F257" s="605" t="s">
        <v>3148</v>
      </c>
      <c r="G257" t="s">
        <v>3666</v>
      </c>
      <c r="H257" t="s">
        <v>23</v>
      </c>
      <c r="I257" t="s">
        <v>23</v>
      </c>
      <c r="J257" t="s">
        <v>3667</v>
      </c>
      <c r="K257" t="s">
        <v>3668</v>
      </c>
      <c r="L257" t="s">
        <v>3669</v>
      </c>
      <c r="M257" t="s">
        <v>3670</v>
      </c>
      <c r="N257" t="s">
        <v>3671</v>
      </c>
      <c r="O257" t="s">
        <v>2032</v>
      </c>
      <c r="P257" t="s">
        <v>2117</v>
      </c>
      <c r="Q257" t="s">
        <v>71</v>
      </c>
    </row>
    <row r="258" spans="1:17">
      <c r="A258">
        <v>3111532</v>
      </c>
      <c r="B258" t="s">
        <v>27</v>
      </c>
      <c r="C258" t="s">
        <v>3146</v>
      </c>
      <c r="D258" t="s">
        <v>3147</v>
      </c>
      <c r="E258" t="s">
        <v>2031</v>
      </c>
      <c r="F258" s="605" t="s">
        <v>3148</v>
      </c>
      <c r="G258" t="s">
        <v>3666</v>
      </c>
      <c r="H258" t="s">
        <v>23</v>
      </c>
      <c r="I258" t="s">
        <v>23</v>
      </c>
      <c r="J258" t="s">
        <v>3667</v>
      </c>
      <c r="K258" t="s">
        <v>3668</v>
      </c>
      <c r="L258" t="s">
        <v>3669</v>
      </c>
      <c r="M258" t="s">
        <v>3670</v>
      </c>
      <c r="N258" t="s">
        <v>3671</v>
      </c>
      <c r="O258" t="s">
        <v>2032</v>
      </c>
      <c r="P258" t="s">
        <v>2117</v>
      </c>
      <c r="Q258" t="s">
        <v>71</v>
      </c>
    </row>
    <row r="259" spans="1:17">
      <c r="A259">
        <v>3111532</v>
      </c>
      <c r="B259" t="s">
        <v>27</v>
      </c>
      <c r="C259" t="s">
        <v>3146</v>
      </c>
      <c r="D259" t="s">
        <v>3147</v>
      </c>
      <c r="E259" t="s">
        <v>2031</v>
      </c>
      <c r="F259" s="605" t="s">
        <v>3148</v>
      </c>
      <c r="G259" t="s">
        <v>3666</v>
      </c>
      <c r="H259" t="s">
        <v>23</v>
      </c>
      <c r="I259" t="s">
        <v>23</v>
      </c>
      <c r="J259" t="s">
        <v>3667</v>
      </c>
      <c r="K259" t="s">
        <v>3668</v>
      </c>
      <c r="L259" t="s">
        <v>3669</v>
      </c>
      <c r="M259" t="s">
        <v>3670</v>
      </c>
      <c r="N259" t="s">
        <v>3671</v>
      </c>
      <c r="O259" t="s">
        <v>2032</v>
      </c>
      <c r="P259" t="s">
        <v>2117</v>
      </c>
      <c r="Q259" t="s">
        <v>71</v>
      </c>
    </row>
    <row r="260" spans="1:17">
      <c r="A260">
        <v>3111573</v>
      </c>
      <c r="B260" t="s">
        <v>51</v>
      </c>
      <c r="C260" t="s">
        <v>3146</v>
      </c>
      <c r="D260" t="s">
        <v>3147</v>
      </c>
      <c r="E260" t="s">
        <v>2031</v>
      </c>
      <c r="F260" s="605" t="s">
        <v>3148</v>
      </c>
      <c r="G260" t="s">
        <v>3672</v>
      </c>
      <c r="H260" t="s">
        <v>23</v>
      </c>
      <c r="I260" t="s">
        <v>23</v>
      </c>
      <c r="J260" t="s">
        <v>3410</v>
      </c>
      <c r="K260" t="s">
        <v>3673</v>
      </c>
      <c r="L260" t="s">
        <v>3674</v>
      </c>
      <c r="M260" t="s">
        <v>3675</v>
      </c>
      <c r="N260" t="s">
        <v>3676</v>
      </c>
      <c r="O260" t="s">
        <v>2032</v>
      </c>
      <c r="P260" t="s">
        <v>405</v>
      </c>
      <c r="Q260" t="s">
        <v>2178</v>
      </c>
    </row>
    <row r="261" spans="1:17">
      <c r="A261">
        <v>3111573</v>
      </c>
      <c r="B261" t="s">
        <v>51</v>
      </c>
      <c r="C261" t="s">
        <v>3146</v>
      </c>
      <c r="D261" t="s">
        <v>3147</v>
      </c>
      <c r="E261" t="s">
        <v>2031</v>
      </c>
      <c r="F261" s="605" t="s">
        <v>3148</v>
      </c>
      <c r="G261" t="s">
        <v>3672</v>
      </c>
      <c r="H261" t="s">
        <v>23</v>
      </c>
      <c r="I261" t="s">
        <v>23</v>
      </c>
      <c r="J261" t="s">
        <v>3410</v>
      </c>
      <c r="K261" t="s">
        <v>3673</v>
      </c>
      <c r="L261" t="s">
        <v>3674</v>
      </c>
      <c r="M261" t="s">
        <v>3675</v>
      </c>
      <c r="N261" t="s">
        <v>3676</v>
      </c>
      <c r="O261" t="s">
        <v>2032</v>
      </c>
      <c r="P261" t="s">
        <v>405</v>
      </c>
      <c r="Q261" t="s">
        <v>2178</v>
      </c>
    </row>
    <row r="262" spans="1:17">
      <c r="A262">
        <v>3111573</v>
      </c>
      <c r="B262" t="s">
        <v>51</v>
      </c>
      <c r="C262" t="s">
        <v>3146</v>
      </c>
      <c r="D262" t="s">
        <v>3147</v>
      </c>
      <c r="E262" t="s">
        <v>2031</v>
      </c>
      <c r="F262" s="605" t="s">
        <v>3148</v>
      </c>
      <c r="G262" t="s">
        <v>3672</v>
      </c>
      <c r="H262" t="s">
        <v>23</v>
      </c>
      <c r="I262" t="s">
        <v>23</v>
      </c>
      <c r="J262" t="s">
        <v>3410</v>
      </c>
      <c r="K262" t="s">
        <v>3673</v>
      </c>
      <c r="L262" t="s">
        <v>3674</v>
      </c>
      <c r="M262" t="s">
        <v>3675</v>
      </c>
      <c r="N262" t="s">
        <v>3676</v>
      </c>
      <c r="O262" t="s">
        <v>2032</v>
      </c>
      <c r="P262" t="s">
        <v>405</v>
      </c>
      <c r="Q262" t="s">
        <v>2178</v>
      </c>
    </row>
    <row r="263" spans="1:17">
      <c r="A263">
        <v>3111573</v>
      </c>
      <c r="B263" t="s">
        <v>51</v>
      </c>
      <c r="C263" t="s">
        <v>3146</v>
      </c>
      <c r="D263" t="s">
        <v>3147</v>
      </c>
      <c r="E263" t="s">
        <v>2031</v>
      </c>
      <c r="F263" s="605" t="s">
        <v>3148</v>
      </c>
      <c r="G263" t="s">
        <v>3672</v>
      </c>
      <c r="H263" t="s">
        <v>23</v>
      </c>
      <c r="I263" t="s">
        <v>23</v>
      </c>
      <c r="J263" t="s">
        <v>3410</v>
      </c>
      <c r="K263" t="s">
        <v>3673</v>
      </c>
      <c r="L263" t="s">
        <v>3674</v>
      </c>
      <c r="M263" t="s">
        <v>3675</v>
      </c>
      <c r="N263" t="s">
        <v>3676</v>
      </c>
      <c r="O263" t="s">
        <v>2032</v>
      </c>
      <c r="P263" t="s">
        <v>405</v>
      </c>
      <c r="Q263" t="s">
        <v>2178</v>
      </c>
    </row>
    <row r="264" spans="1:17">
      <c r="A264">
        <v>3111573</v>
      </c>
      <c r="B264" t="s">
        <v>51</v>
      </c>
      <c r="C264" t="s">
        <v>3146</v>
      </c>
      <c r="D264" t="s">
        <v>3147</v>
      </c>
      <c r="E264" t="s">
        <v>2031</v>
      </c>
      <c r="F264" s="605" t="s">
        <v>3148</v>
      </c>
      <c r="G264" t="s">
        <v>3672</v>
      </c>
      <c r="H264" t="s">
        <v>23</v>
      </c>
      <c r="I264" t="s">
        <v>23</v>
      </c>
      <c r="J264" t="s">
        <v>3410</v>
      </c>
      <c r="K264" t="s">
        <v>3673</v>
      </c>
      <c r="L264" t="s">
        <v>3674</v>
      </c>
      <c r="M264" t="s">
        <v>3675</v>
      </c>
      <c r="N264" t="s">
        <v>3676</v>
      </c>
      <c r="O264" t="s">
        <v>2032</v>
      </c>
      <c r="P264" t="s">
        <v>405</v>
      </c>
      <c r="Q264" t="s">
        <v>2178</v>
      </c>
    </row>
    <row r="265" spans="1:17">
      <c r="A265">
        <v>3111573</v>
      </c>
      <c r="B265" t="s">
        <v>51</v>
      </c>
      <c r="C265" t="s">
        <v>3146</v>
      </c>
      <c r="D265" t="s">
        <v>3147</v>
      </c>
      <c r="E265" t="s">
        <v>2031</v>
      </c>
      <c r="F265" s="605" t="s">
        <v>3148</v>
      </c>
      <c r="G265" t="s">
        <v>3672</v>
      </c>
      <c r="H265" t="s">
        <v>23</v>
      </c>
      <c r="I265" t="s">
        <v>23</v>
      </c>
      <c r="J265" t="s">
        <v>3410</v>
      </c>
      <c r="K265" t="s">
        <v>3673</v>
      </c>
      <c r="L265" t="s">
        <v>3674</v>
      </c>
      <c r="M265" t="s">
        <v>3675</v>
      </c>
      <c r="N265" t="s">
        <v>3676</v>
      </c>
      <c r="O265" t="s">
        <v>2032</v>
      </c>
      <c r="P265" t="s">
        <v>405</v>
      </c>
      <c r="Q265" t="s">
        <v>2178</v>
      </c>
    </row>
    <row r="266" spans="1:17">
      <c r="A266">
        <v>3111573</v>
      </c>
      <c r="B266" t="s">
        <v>51</v>
      </c>
      <c r="C266" t="s">
        <v>3146</v>
      </c>
      <c r="D266" t="s">
        <v>3147</v>
      </c>
      <c r="E266" t="s">
        <v>2031</v>
      </c>
      <c r="F266" s="605" t="s">
        <v>3148</v>
      </c>
      <c r="G266" t="s">
        <v>3672</v>
      </c>
      <c r="H266" t="s">
        <v>23</v>
      </c>
      <c r="I266" t="s">
        <v>23</v>
      </c>
      <c r="J266" t="s">
        <v>3410</v>
      </c>
      <c r="K266" t="s">
        <v>3673</v>
      </c>
      <c r="L266" t="s">
        <v>3674</v>
      </c>
      <c r="M266" t="s">
        <v>3675</v>
      </c>
      <c r="N266" t="s">
        <v>3676</v>
      </c>
      <c r="O266" t="s">
        <v>2032</v>
      </c>
      <c r="P266" t="s">
        <v>405</v>
      </c>
      <c r="Q266" t="s">
        <v>2178</v>
      </c>
    </row>
    <row r="267" spans="1:17">
      <c r="A267">
        <v>3310704</v>
      </c>
      <c r="B267" t="s">
        <v>55</v>
      </c>
      <c r="C267" t="s">
        <v>3146</v>
      </c>
      <c r="D267" t="s">
        <v>3147</v>
      </c>
      <c r="E267" t="s">
        <v>2034</v>
      </c>
      <c r="F267" s="605" t="s">
        <v>3148</v>
      </c>
      <c r="G267" t="s">
        <v>3677</v>
      </c>
      <c r="H267" t="s">
        <v>3678</v>
      </c>
      <c r="I267" t="s">
        <v>23</v>
      </c>
      <c r="J267" t="s">
        <v>3679</v>
      </c>
      <c r="K267" t="s">
        <v>3680</v>
      </c>
      <c r="L267" t="s">
        <v>3681</v>
      </c>
      <c r="M267" t="s">
        <v>3682</v>
      </c>
      <c r="N267" t="s">
        <v>3683</v>
      </c>
      <c r="O267" t="s">
        <v>2035</v>
      </c>
      <c r="P267" t="s">
        <v>3684</v>
      </c>
      <c r="Q267" t="s">
        <v>3191</v>
      </c>
    </row>
    <row r="268" spans="1:17">
      <c r="A268">
        <v>3310704</v>
      </c>
      <c r="B268" t="s">
        <v>55</v>
      </c>
      <c r="C268" t="s">
        <v>3146</v>
      </c>
      <c r="D268" t="s">
        <v>3147</v>
      </c>
      <c r="E268" t="s">
        <v>2034</v>
      </c>
      <c r="F268" s="605" t="s">
        <v>3148</v>
      </c>
      <c r="G268" t="s">
        <v>3677</v>
      </c>
      <c r="H268" t="s">
        <v>3678</v>
      </c>
      <c r="I268" t="s">
        <v>23</v>
      </c>
      <c r="J268" t="s">
        <v>3679</v>
      </c>
      <c r="K268" t="s">
        <v>3680</v>
      </c>
      <c r="L268" t="s">
        <v>3681</v>
      </c>
      <c r="M268" t="s">
        <v>3682</v>
      </c>
      <c r="N268" t="s">
        <v>3683</v>
      </c>
      <c r="O268" t="s">
        <v>2035</v>
      </c>
      <c r="P268" t="s">
        <v>3684</v>
      </c>
      <c r="Q268" t="s">
        <v>3191</v>
      </c>
    </row>
    <row r="269" spans="1:17">
      <c r="A269">
        <v>3310704</v>
      </c>
      <c r="B269" t="s">
        <v>55</v>
      </c>
      <c r="C269" t="s">
        <v>3146</v>
      </c>
      <c r="D269" t="s">
        <v>3147</v>
      </c>
      <c r="E269" t="s">
        <v>2034</v>
      </c>
      <c r="F269" s="605" t="s">
        <v>3148</v>
      </c>
      <c r="G269" t="s">
        <v>3677</v>
      </c>
      <c r="H269" t="s">
        <v>3678</v>
      </c>
      <c r="I269" t="s">
        <v>23</v>
      </c>
      <c r="J269" t="s">
        <v>3679</v>
      </c>
      <c r="K269" t="s">
        <v>3680</v>
      </c>
      <c r="L269" t="s">
        <v>3681</v>
      </c>
      <c r="M269" t="s">
        <v>3682</v>
      </c>
      <c r="N269" t="s">
        <v>3683</v>
      </c>
      <c r="O269" t="s">
        <v>2035</v>
      </c>
      <c r="P269" t="s">
        <v>3684</v>
      </c>
      <c r="Q269" t="s">
        <v>3191</v>
      </c>
    </row>
    <row r="270" spans="1:17">
      <c r="A270">
        <v>3310704</v>
      </c>
      <c r="B270" t="s">
        <v>55</v>
      </c>
      <c r="C270" t="s">
        <v>3146</v>
      </c>
      <c r="D270" t="s">
        <v>3147</v>
      </c>
      <c r="E270" t="s">
        <v>2034</v>
      </c>
      <c r="F270" s="605" t="s">
        <v>3148</v>
      </c>
      <c r="G270" t="s">
        <v>3677</v>
      </c>
      <c r="H270" t="s">
        <v>3678</v>
      </c>
      <c r="I270" t="s">
        <v>23</v>
      </c>
      <c r="J270" t="s">
        <v>3679</v>
      </c>
      <c r="K270" t="s">
        <v>3680</v>
      </c>
      <c r="L270" t="s">
        <v>3681</v>
      </c>
      <c r="M270" t="s">
        <v>3682</v>
      </c>
      <c r="N270" t="s">
        <v>3683</v>
      </c>
      <c r="O270" t="s">
        <v>2035</v>
      </c>
      <c r="P270" t="s">
        <v>3684</v>
      </c>
      <c r="Q270" t="s">
        <v>3191</v>
      </c>
    </row>
    <row r="271" spans="1:17">
      <c r="A271">
        <v>3310704</v>
      </c>
      <c r="B271" t="s">
        <v>55</v>
      </c>
      <c r="C271" t="s">
        <v>3146</v>
      </c>
      <c r="D271" t="s">
        <v>3147</v>
      </c>
      <c r="E271" t="s">
        <v>2034</v>
      </c>
      <c r="F271" s="605" t="s">
        <v>3148</v>
      </c>
      <c r="G271" t="s">
        <v>3677</v>
      </c>
      <c r="H271" t="s">
        <v>3678</v>
      </c>
      <c r="I271" t="s">
        <v>23</v>
      </c>
      <c r="J271" t="s">
        <v>3679</v>
      </c>
      <c r="K271" t="s">
        <v>3680</v>
      </c>
      <c r="L271" t="s">
        <v>3681</v>
      </c>
      <c r="M271" t="s">
        <v>3682</v>
      </c>
      <c r="N271" t="s">
        <v>3683</v>
      </c>
      <c r="O271" t="s">
        <v>2035</v>
      </c>
      <c r="P271" t="s">
        <v>3684</v>
      </c>
      <c r="Q271" t="s">
        <v>3191</v>
      </c>
    </row>
    <row r="272" spans="1:17">
      <c r="A272">
        <v>3310704</v>
      </c>
      <c r="B272" t="s">
        <v>55</v>
      </c>
      <c r="C272" t="s">
        <v>3146</v>
      </c>
      <c r="D272" t="s">
        <v>3147</v>
      </c>
      <c r="E272" t="s">
        <v>2034</v>
      </c>
      <c r="F272" s="605" t="s">
        <v>3148</v>
      </c>
      <c r="G272" t="s">
        <v>3677</v>
      </c>
      <c r="H272" t="s">
        <v>3678</v>
      </c>
      <c r="I272" t="s">
        <v>23</v>
      </c>
      <c r="J272" t="s">
        <v>3679</v>
      </c>
      <c r="K272" t="s">
        <v>3680</v>
      </c>
      <c r="L272" t="s">
        <v>3681</v>
      </c>
      <c r="M272" t="s">
        <v>3682</v>
      </c>
      <c r="N272" t="s">
        <v>3683</v>
      </c>
      <c r="O272" t="s">
        <v>2035</v>
      </c>
      <c r="P272" t="s">
        <v>3684</v>
      </c>
      <c r="Q272" t="s">
        <v>3191</v>
      </c>
    </row>
  </sheetData>
  <sortState xmlns:xlrd2="http://schemas.microsoft.com/office/spreadsheetml/2017/richdata2" ref="A1:R25">
    <sortCondition ref="A1:A25"/>
  </sortState>
  <phoneticPr fontId="1"/>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1F236-7BBE-4EDE-A41F-813C05FAAAE6}">
  <sheetPr>
    <tabColor theme="9" tint="0.59999389629810485"/>
  </sheetPr>
  <dimension ref="B1:M68"/>
  <sheetViews>
    <sheetView zoomScaleNormal="100" workbookViewId="0">
      <selection activeCell="I6" sqref="I6:M6"/>
    </sheetView>
  </sheetViews>
  <sheetFormatPr defaultRowHeight="14.25"/>
  <cols>
    <col min="1" max="1" width="4.625" style="18" customWidth="1"/>
    <col min="2" max="6" width="8.625" style="18" customWidth="1"/>
    <col min="7" max="7" width="4.625" style="18" customWidth="1"/>
    <col min="8" max="8" width="8.625" style="18" customWidth="1"/>
    <col min="9" max="15" width="4.625" style="18" customWidth="1"/>
    <col min="16" max="256" width="9" style="18"/>
    <col min="257" max="257" width="4.625" style="18" customWidth="1"/>
    <col min="258" max="262" width="8.625" style="18" customWidth="1"/>
    <col min="263" max="263" width="4.625" style="18" customWidth="1"/>
    <col min="264" max="264" width="8.625" style="18" customWidth="1"/>
    <col min="265" max="271" width="4.625" style="18" customWidth="1"/>
    <col min="272" max="512" width="9" style="18"/>
    <col min="513" max="513" width="4.625" style="18" customWidth="1"/>
    <col min="514" max="518" width="8.625" style="18" customWidth="1"/>
    <col min="519" max="519" width="4.625" style="18" customWidth="1"/>
    <col min="520" max="520" width="8.625" style="18" customWidth="1"/>
    <col min="521" max="527" width="4.625" style="18" customWidth="1"/>
    <col min="528" max="768" width="9" style="18"/>
    <col min="769" max="769" width="4.625" style="18" customWidth="1"/>
    <col min="770" max="774" width="8.625" style="18" customWidth="1"/>
    <col min="775" max="775" width="4.625" style="18" customWidth="1"/>
    <col min="776" max="776" width="8.625" style="18" customWidth="1"/>
    <col min="777" max="783" width="4.625" style="18" customWidth="1"/>
    <col min="784" max="1024" width="9" style="18"/>
    <col min="1025" max="1025" width="4.625" style="18" customWidth="1"/>
    <col min="1026" max="1030" width="8.625" style="18" customWidth="1"/>
    <col min="1031" max="1031" width="4.625" style="18" customWidth="1"/>
    <col min="1032" max="1032" width="8.625" style="18" customWidth="1"/>
    <col min="1033" max="1039" width="4.625" style="18" customWidth="1"/>
    <col min="1040" max="1280" width="9" style="18"/>
    <col min="1281" max="1281" width="4.625" style="18" customWidth="1"/>
    <col min="1282" max="1286" width="8.625" style="18" customWidth="1"/>
    <col min="1287" max="1287" width="4.625" style="18" customWidth="1"/>
    <col min="1288" max="1288" width="8.625" style="18" customWidth="1"/>
    <col min="1289" max="1295" width="4.625" style="18" customWidth="1"/>
    <col min="1296" max="1536" width="9" style="18"/>
    <col min="1537" max="1537" width="4.625" style="18" customWidth="1"/>
    <col min="1538" max="1542" width="8.625" style="18" customWidth="1"/>
    <col min="1543" max="1543" width="4.625" style="18" customWidth="1"/>
    <col min="1544" max="1544" width="8.625" style="18" customWidth="1"/>
    <col min="1545" max="1551" width="4.625" style="18" customWidth="1"/>
    <col min="1552" max="1792" width="9" style="18"/>
    <col min="1793" max="1793" width="4.625" style="18" customWidth="1"/>
    <col min="1794" max="1798" width="8.625" style="18" customWidth="1"/>
    <col min="1799" max="1799" width="4.625" style="18" customWidth="1"/>
    <col min="1800" max="1800" width="8.625" style="18" customWidth="1"/>
    <col min="1801" max="1807" width="4.625" style="18" customWidth="1"/>
    <col min="1808" max="2048" width="9" style="18"/>
    <col min="2049" max="2049" width="4.625" style="18" customWidth="1"/>
    <col min="2050" max="2054" width="8.625" style="18" customWidth="1"/>
    <col min="2055" max="2055" width="4.625" style="18" customWidth="1"/>
    <col min="2056" max="2056" width="8.625" style="18" customWidth="1"/>
    <col min="2057" max="2063" width="4.625" style="18" customWidth="1"/>
    <col min="2064" max="2304" width="9" style="18"/>
    <col min="2305" max="2305" width="4.625" style="18" customWidth="1"/>
    <col min="2306" max="2310" width="8.625" style="18" customWidth="1"/>
    <col min="2311" max="2311" width="4.625" style="18" customWidth="1"/>
    <col min="2312" max="2312" width="8.625" style="18" customWidth="1"/>
    <col min="2313" max="2319" width="4.625" style="18" customWidth="1"/>
    <col min="2320" max="2560" width="9" style="18"/>
    <col min="2561" max="2561" width="4.625" style="18" customWidth="1"/>
    <col min="2562" max="2566" width="8.625" style="18" customWidth="1"/>
    <col min="2567" max="2567" width="4.625" style="18" customWidth="1"/>
    <col min="2568" max="2568" width="8.625" style="18" customWidth="1"/>
    <col min="2569" max="2575" width="4.625" style="18" customWidth="1"/>
    <col min="2576" max="2816" width="9" style="18"/>
    <col min="2817" max="2817" width="4.625" style="18" customWidth="1"/>
    <col min="2818" max="2822" width="8.625" style="18" customWidth="1"/>
    <col min="2823" max="2823" width="4.625" style="18" customWidth="1"/>
    <col min="2824" max="2824" width="8.625" style="18" customWidth="1"/>
    <col min="2825" max="2831" width="4.625" style="18" customWidth="1"/>
    <col min="2832" max="3072" width="9" style="18"/>
    <col min="3073" max="3073" width="4.625" style="18" customWidth="1"/>
    <col min="3074" max="3078" width="8.625" style="18" customWidth="1"/>
    <col min="3079" max="3079" width="4.625" style="18" customWidth="1"/>
    <col min="3080" max="3080" width="8.625" style="18" customWidth="1"/>
    <col min="3081" max="3087" width="4.625" style="18" customWidth="1"/>
    <col min="3088" max="3328" width="9" style="18"/>
    <col min="3329" max="3329" width="4.625" style="18" customWidth="1"/>
    <col min="3330" max="3334" width="8.625" style="18" customWidth="1"/>
    <col min="3335" max="3335" width="4.625" style="18" customWidth="1"/>
    <col min="3336" max="3336" width="8.625" style="18" customWidth="1"/>
    <col min="3337" max="3343" width="4.625" style="18" customWidth="1"/>
    <col min="3344" max="3584" width="9" style="18"/>
    <col min="3585" max="3585" width="4.625" style="18" customWidth="1"/>
    <col min="3586" max="3590" width="8.625" style="18" customWidth="1"/>
    <col min="3591" max="3591" width="4.625" style="18" customWidth="1"/>
    <col min="3592" max="3592" width="8.625" style="18" customWidth="1"/>
    <col min="3593" max="3599" width="4.625" style="18" customWidth="1"/>
    <col min="3600" max="3840" width="9" style="18"/>
    <col min="3841" max="3841" width="4.625" style="18" customWidth="1"/>
    <col min="3842" max="3846" width="8.625" style="18" customWidth="1"/>
    <col min="3847" max="3847" width="4.625" style="18" customWidth="1"/>
    <col min="3848" max="3848" width="8.625" style="18" customWidth="1"/>
    <col min="3849" max="3855" width="4.625" style="18" customWidth="1"/>
    <col min="3856" max="4096" width="9" style="18"/>
    <col min="4097" max="4097" width="4.625" style="18" customWidth="1"/>
    <col min="4098" max="4102" width="8.625" style="18" customWidth="1"/>
    <col min="4103" max="4103" width="4.625" style="18" customWidth="1"/>
    <col min="4104" max="4104" width="8.625" style="18" customWidth="1"/>
    <col min="4105" max="4111" width="4.625" style="18" customWidth="1"/>
    <col min="4112" max="4352" width="9" style="18"/>
    <col min="4353" max="4353" width="4.625" style="18" customWidth="1"/>
    <col min="4354" max="4358" width="8.625" style="18" customWidth="1"/>
    <col min="4359" max="4359" width="4.625" style="18" customWidth="1"/>
    <col min="4360" max="4360" width="8.625" style="18" customWidth="1"/>
    <col min="4361" max="4367" width="4.625" style="18" customWidth="1"/>
    <col min="4368" max="4608" width="9" style="18"/>
    <col min="4609" max="4609" width="4.625" style="18" customWidth="1"/>
    <col min="4610" max="4614" width="8.625" style="18" customWidth="1"/>
    <col min="4615" max="4615" width="4.625" style="18" customWidth="1"/>
    <col min="4616" max="4616" width="8.625" style="18" customWidth="1"/>
    <col min="4617" max="4623" width="4.625" style="18" customWidth="1"/>
    <col min="4624" max="4864" width="9" style="18"/>
    <col min="4865" max="4865" width="4.625" style="18" customWidth="1"/>
    <col min="4866" max="4870" width="8.625" style="18" customWidth="1"/>
    <col min="4871" max="4871" width="4.625" style="18" customWidth="1"/>
    <col min="4872" max="4872" width="8.625" style="18" customWidth="1"/>
    <col min="4873" max="4879" width="4.625" style="18" customWidth="1"/>
    <col min="4880" max="5120" width="9" style="18"/>
    <col min="5121" max="5121" width="4.625" style="18" customWidth="1"/>
    <col min="5122" max="5126" width="8.625" style="18" customWidth="1"/>
    <col min="5127" max="5127" width="4.625" style="18" customWidth="1"/>
    <col min="5128" max="5128" width="8.625" style="18" customWidth="1"/>
    <col min="5129" max="5135" width="4.625" style="18" customWidth="1"/>
    <col min="5136" max="5376" width="9" style="18"/>
    <col min="5377" max="5377" width="4.625" style="18" customWidth="1"/>
    <col min="5378" max="5382" width="8.625" style="18" customWidth="1"/>
    <col min="5383" max="5383" width="4.625" style="18" customWidth="1"/>
    <col min="5384" max="5384" width="8.625" style="18" customWidth="1"/>
    <col min="5385" max="5391" width="4.625" style="18" customWidth="1"/>
    <col min="5392" max="5632" width="9" style="18"/>
    <col min="5633" max="5633" width="4.625" style="18" customWidth="1"/>
    <col min="5634" max="5638" width="8.625" style="18" customWidth="1"/>
    <col min="5639" max="5639" width="4.625" style="18" customWidth="1"/>
    <col min="5640" max="5640" width="8.625" style="18" customWidth="1"/>
    <col min="5641" max="5647" width="4.625" style="18" customWidth="1"/>
    <col min="5648" max="5888" width="9" style="18"/>
    <col min="5889" max="5889" width="4.625" style="18" customWidth="1"/>
    <col min="5890" max="5894" width="8.625" style="18" customWidth="1"/>
    <col min="5895" max="5895" width="4.625" style="18" customWidth="1"/>
    <col min="5896" max="5896" width="8.625" style="18" customWidth="1"/>
    <col min="5897" max="5903" width="4.625" style="18" customWidth="1"/>
    <col min="5904" max="6144" width="9" style="18"/>
    <col min="6145" max="6145" width="4.625" style="18" customWidth="1"/>
    <col min="6146" max="6150" width="8.625" style="18" customWidth="1"/>
    <col min="6151" max="6151" width="4.625" style="18" customWidth="1"/>
    <col min="6152" max="6152" width="8.625" style="18" customWidth="1"/>
    <col min="6153" max="6159" width="4.625" style="18" customWidth="1"/>
    <col min="6160" max="6400" width="9" style="18"/>
    <col min="6401" max="6401" width="4.625" style="18" customWidth="1"/>
    <col min="6402" max="6406" width="8.625" style="18" customWidth="1"/>
    <col min="6407" max="6407" width="4.625" style="18" customWidth="1"/>
    <col min="6408" max="6408" width="8.625" style="18" customWidth="1"/>
    <col min="6409" max="6415" width="4.625" style="18" customWidth="1"/>
    <col min="6416" max="6656" width="9" style="18"/>
    <col min="6657" max="6657" width="4.625" style="18" customWidth="1"/>
    <col min="6658" max="6662" width="8.625" style="18" customWidth="1"/>
    <col min="6663" max="6663" width="4.625" style="18" customWidth="1"/>
    <col min="6664" max="6664" width="8.625" style="18" customWidth="1"/>
    <col min="6665" max="6671" width="4.625" style="18" customWidth="1"/>
    <col min="6672" max="6912" width="9" style="18"/>
    <col min="6913" max="6913" width="4.625" style="18" customWidth="1"/>
    <col min="6914" max="6918" width="8.625" style="18" customWidth="1"/>
    <col min="6919" max="6919" width="4.625" style="18" customWidth="1"/>
    <col min="6920" max="6920" width="8.625" style="18" customWidth="1"/>
    <col min="6921" max="6927" width="4.625" style="18" customWidth="1"/>
    <col min="6928" max="7168" width="9" style="18"/>
    <col min="7169" max="7169" width="4.625" style="18" customWidth="1"/>
    <col min="7170" max="7174" width="8.625" style="18" customWidth="1"/>
    <col min="7175" max="7175" width="4.625" style="18" customWidth="1"/>
    <col min="7176" max="7176" width="8.625" style="18" customWidth="1"/>
    <col min="7177" max="7183" width="4.625" style="18" customWidth="1"/>
    <col min="7184" max="7424" width="9" style="18"/>
    <col min="7425" max="7425" width="4.625" style="18" customWidth="1"/>
    <col min="7426" max="7430" width="8.625" style="18" customWidth="1"/>
    <col min="7431" max="7431" width="4.625" style="18" customWidth="1"/>
    <col min="7432" max="7432" width="8.625" style="18" customWidth="1"/>
    <col min="7433" max="7439" width="4.625" style="18" customWidth="1"/>
    <col min="7440" max="7680" width="9" style="18"/>
    <col min="7681" max="7681" width="4.625" style="18" customWidth="1"/>
    <col min="7682" max="7686" width="8.625" style="18" customWidth="1"/>
    <col min="7687" max="7687" width="4.625" style="18" customWidth="1"/>
    <col min="7688" max="7688" width="8.625" style="18" customWidth="1"/>
    <col min="7689" max="7695" width="4.625" style="18" customWidth="1"/>
    <col min="7696" max="7936" width="9" style="18"/>
    <col min="7937" max="7937" width="4.625" style="18" customWidth="1"/>
    <col min="7938" max="7942" width="8.625" style="18" customWidth="1"/>
    <col min="7943" max="7943" width="4.625" style="18" customWidth="1"/>
    <col min="7944" max="7944" width="8.625" style="18" customWidth="1"/>
    <col min="7945" max="7951" width="4.625" style="18" customWidth="1"/>
    <col min="7952" max="8192" width="9" style="18"/>
    <col min="8193" max="8193" width="4.625" style="18" customWidth="1"/>
    <col min="8194" max="8198" width="8.625" style="18" customWidth="1"/>
    <col min="8199" max="8199" width="4.625" style="18" customWidth="1"/>
    <col min="8200" max="8200" width="8.625" style="18" customWidth="1"/>
    <col min="8201" max="8207" width="4.625" style="18" customWidth="1"/>
    <col min="8208" max="8448" width="9" style="18"/>
    <col min="8449" max="8449" width="4.625" style="18" customWidth="1"/>
    <col min="8450" max="8454" width="8.625" style="18" customWidth="1"/>
    <col min="8455" max="8455" width="4.625" style="18" customWidth="1"/>
    <col min="8456" max="8456" width="8.625" style="18" customWidth="1"/>
    <col min="8457" max="8463" width="4.625" style="18" customWidth="1"/>
    <col min="8464" max="8704" width="9" style="18"/>
    <col min="8705" max="8705" width="4.625" style="18" customWidth="1"/>
    <col min="8706" max="8710" width="8.625" style="18" customWidth="1"/>
    <col min="8711" max="8711" width="4.625" style="18" customWidth="1"/>
    <col min="8712" max="8712" width="8.625" style="18" customWidth="1"/>
    <col min="8713" max="8719" width="4.625" style="18" customWidth="1"/>
    <col min="8720" max="8960" width="9" style="18"/>
    <col min="8961" max="8961" width="4.625" style="18" customWidth="1"/>
    <col min="8962" max="8966" width="8.625" style="18" customWidth="1"/>
    <col min="8967" max="8967" width="4.625" style="18" customWidth="1"/>
    <col min="8968" max="8968" width="8.625" style="18" customWidth="1"/>
    <col min="8969" max="8975" width="4.625" style="18" customWidth="1"/>
    <col min="8976" max="9216" width="9" style="18"/>
    <col min="9217" max="9217" width="4.625" style="18" customWidth="1"/>
    <col min="9218" max="9222" width="8.625" style="18" customWidth="1"/>
    <col min="9223" max="9223" width="4.625" style="18" customWidth="1"/>
    <col min="9224" max="9224" width="8.625" style="18" customWidth="1"/>
    <col min="9225" max="9231" width="4.625" style="18" customWidth="1"/>
    <col min="9232" max="9472" width="9" style="18"/>
    <col min="9473" max="9473" width="4.625" style="18" customWidth="1"/>
    <col min="9474" max="9478" width="8.625" style="18" customWidth="1"/>
    <col min="9479" max="9479" width="4.625" style="18" customWidth="1"/>
    <col min="9480" max="9480" width="8.625" style="18" customWidth="1"/>
    <col min="9481" max="9487" width="4.625" style="18" customWidth="1"/>
    <col min="9488" max="9728" width="9" style="18"/>
    <col min="9729" max="9729" width="4.625" style="18" customWidth="1"/>
    <col min="9730" max="9734" width="8.625" style="18" customWidth="1"/>
    <col min="9735" max="9735" width="4.625" style="18" customWidth="1"/>
    <col min="9736" max="9736" width="8.625" style="18" customWidth="1"/>
    <col min="9737" max="9743" width="4.625" style="18" customWidth="1"/>
    <col min="9744" max="9984" width="9" style="18"/>
    <col min="9985" max="9985" width="4.625" style="18" customWidth="1"/>
    <col min="9986" max="9990" width="8.625" style="18" customWidth="1"/>
    <col min="9991" max="9991" width="4.625" style="18" customWidth="1"/>
    <col min="9992" max="9992" width="8.625" style="18" customWidth="1"/>
    <col min="9993" max="9999" width="4.625" style="18" customWidth="1"/>
    <col min="10000" max="10240" width="9" style="18"/>
    <col min="10241" max="10241" width="4.625" style="18" customWidth="1"/>
    <col min="10242" max="10246" width="8.625" style="18" customWidth="1"/>
    <col min="10247" max="10247" width="4.625" style="18" customWidth="1"/>
    <col min="10248" max="10248" width="8.625" style="18" customWidth="1"/>
    <col min="10249" max="10255" width="4.625" style="18" customWidth="1"/>
    <col min="10256" max="10496" width="9" style="18"/>
    <col min="10497" max="10497" width="4.625" style="18" customWidth="1"/>
    <col min="10498" max="10502" width="8.625" style="18" customWidth="1"/>
    <col min="10503" max="10503" width="4.625" style="18" customWidth="1"/>
    <col min="10504" max="10504" width="8.625" style="18" customWidth="1"/>
    <col min="10505" max="10511" width="4.625" style="18" customWidth="1"/>
    <col min="10512" max="10752" width="9" style="18"/>
    <col min="10753" max="10753" width="4.625" style="18" customWidth="1"/>
    <col min="10754" max="10758" width="8.625" style="18" customWidth="1"/>
    <col min="10759" max="10759" width="4.625" style="18" customWidth="1"/>
    <col min="10760" max="10760" width="8.625" style="18" customWidth="1"/>
    <col min="10761" max="10767" width="4.625" style="18" customWidth="1"/>
    <col min="10768" max="11008" width="9" style="18"/>
    <col min="11009" max="11009" width="4.625" style="18" customWidth="1"/>
    <col min="11010" max="11014" width="8.625" style="18" customWidth="1"/>
    <col min="11015" max="11015" width="4.625" style="18" customWidth="1"/>
    <col min="11016" max="11016" width="8.625" style="18" customWidth="1"/>
    <col min="11017" max="11023" width="4.625" style="18" customWidth="1"/>
    <col min="11024" max="11264" width="9" style="18"/>
    <col min="11265" max="11265" width="4.625" style="18" customWidth="1"/>
    <col min="11266" max="11270" width="8.625" style="18" customWidth="1"/>
    <col min="11271" max="11271" width="4.625" style="18" customWidth="1"/>
    <col min="11272" max="11272" width="8.625" style="18" customWidth="1"/>
    <col min="11273" max="11279" width="4.625" style="18" customWidth="1"/>
    <col min="11280" max="11520" width="9" style="18"/>
    <col min="11521" max="11521" width="4.625" style="18" customWidth="1"/>
    <col min="11522" max="11526" width="8.625" style="18" customWidth="1"/>
    <col min="11527" max="11527" width="4.625" style="18" customWidth="1"/>
    <col min="11528" max="11528" width="8.625" style="18" customWidth="1"/>
    <col min="11529" max="11535" width="4.625" style="18" customWidth="1"/>
    <col min="11536" max="11776" width="9" style="18"/>
    <col min="11777" max="11777" width="4.625" style="18" customWidth="1"/>
    <col min="11778" max="11782" width="8.625" style="18" customWidth="1"/>
    <col min="11783" max="11783" width="4.625" style="18" customWidth="1"/>
    <col min="11784" max="11784" width="8.625" style="18" customWidth="1"/>
    <col min="11785" max="11791" width="4.625" style="18" customWidth="1"/>
    <col min="11792" max="12032" width="9" style="18"/>
    <col min="12033" max="12033" width="4.625" style="18" customWidth="1"/>
    <col min="12034" max="12038" width="8.625" style="18" customWidth="1"/>
    <col min="12039" max="12039" width="4.625" style="18" customWidth="1"/>
    <col min="12040" max="12040" width="8.625" style="18" customWidth="1"/>
    <col min="12041" max="12047" width="4.625" style="18" customWidth="1"/>
    <col min="12048" max="12288" width="9" style="18"/>
    <col min="12289" max="12289" width="4.625" style="18" customWidth="1"/>
    <col min="12290" max="12294" width="8.625" style="18" customWidth="1"/>
    <col min="12295" max="12295" width="4.625" style="18" customWidth="1"/>
    <col min="12296" max="12296" width="8.625" style="18" customWidth="1"/>
    <col min="12297" max="12303" width="4.625" style="18" customWidth="1"/>
    <col min="12304" max="12544" width="9" style="18"/>
    <col min="12545" max="12545" width="4.625" style="18" customWidth="1"/>
    <col min="12546" max="12550" width="8.625" style="18" customWidth="1"/>
    <col min="12551" max="12551" width="4.625" style="18" customWidth="1"/>
    <col min="12552" max="12552" width="8.625" style="18" customWidth="1"/>
    <col min="12553" max="12559" width="4.625" style="18" customWidth="1"/>
    <col min="12560" max="12800" width="9" style="18"/>
    <col min="12801" max="12801" width="4.625" style="18" customWidth="1"/>
    <col min="12802" max="12806" width="8.625" style="18" customWidth="1"/>
    <col min="12807" max="12807" width="4.625" style="18" customWidth="1"/>
    <col min="12808" max="12808" width="8.625" style="18" customWidth="1"/>
    <col min="12809" max="12815" width="4.625" style="18" customWidth="1"/>
    <col min="12816" max="13056" width="9" style="18"/>
    <col min="13057" max="13057" width="4.625" style="18" customWidth="1"/>
    <col min="13058" max="13062" width="8.625" style="18" customWidth="1"/>
    <col min="13063" max="13063" width="4.625" style="18" customWidth="1"/>
    <col min="13064" max="13064" width="8.625" style="18" customWidth="1"/>
    <col min="13065" max="13071" width="4.625" style="18" customWidth="1"/>
    <col min="13072" max="13312" width="9" style="18"/>
    <col min="13313" max="13313" width="4.625" style="18" customWidth="1"/>
    <col min="13314" max="13318" width="8.625" style="18" customWidth="1"/>
    <col min="13319" max="13319" width="4.625" style="18" customWidth="1"/>
    <col min="13320" max="13320" width="8.625" style="18" customWidth="1"/>
    <col min="13321" max="13327" width="4.625" style="18" customWidth="1"/>
    <col min="13328" max="13568" width="9" style="18"/>
    <col min="13569" max="13569" width="4.625" style="18" customWidth="1"/>
    <col min="13570" max="13574" width="8.625" style="18" customWidth="1"/>
    <col min="13575" max="13575" width="4.625" style="18" customWidth="1"/>
    <col min="13576" max="13576" width="8.625" style="18" customWidth="1"/>
    <col min="13577" max="13583" width="4.625" style="18" customWidth="1"/>
    <col min="13584" max="13824" width="9" style="18"/>
    <col min="13825" max="13825" width="4.625" style="18" customWidth="1"/>
    <col min="13826" max="13830" width="8.625" style="18" customWidth="1"/>
    <col min="13831" max="13831" width="4.625" style="18" customWidth="1"/>
    <col min="13832" max="13832" width="8.625" style="18" customWidth="1"/>
    <col min="13833" max="13839" width="4.625" style="18" customWidth="1"/>
    <col min="13840" max="14080" width="9" style="18"/>
    <col min="14081" max="14081" width="4.625" style="18" customWidth="1"/>
    <col min="14082" max="14086" width="8.625" style="18" customWidth="1"/>
    <col min="14087" max="14087" width="4.625" style="18" customWidth="1"/>
    <col min="14088" max="14088" width="8.625" style="18" customWidth="1"/>
    <col min="14089" max="14095" width="4.625" style="18" customWidth="1"/>
    <col min="14096" max="14336" width="9" style="18"/>
    <col min="14337" max="14337" width="4.625" style="18" customWidth="1"/>
    <col min="14338" max="14342" width="8.625" style="18" customWidth="1"/>
    <col min="14343" max="14343" width="4.625" style="18" customWidth="1"/>
    <col min="14344" max="14344" width="8.625" style="18" customWidth="1"/>
    <col min="14345" max="14351" width="4.625" style="18" customWidth="1"/>
    <col min="14352" max="14592" width="9" style="18"/>
    <col min="14593" max="14593" width="4.625" style="18" customWidth="1"/>
    <col min="14594" max="14598" width="8.625" style="18" customWidth="1"/>
    <col min="14599" max="14599" width="4.625" style="18" customWidth="1"/>
    <col min="14600" max="14600" width="8.625" style="18" customWidth="1"/>
    <col min="14601" max="14607" width="4.625" style="18" customWidth="1"/>
    <col min="14608" max="14848" width="9" style="18"/>
    <col min="14849" max="14849" width="4.625" style="18" customWidth="1"/>
    <col min="14850" max="14854" width="8.625" style="18" customWidth="1"/>
    <col min="14855" max="14855" width="4.625" style="18" customWidth="1"/>
    <col min="14856" max="14856" width="8.625" style="18" customWidth="1"/>
    <col min="14857" max="14863" width="4.625" style="18" customWidth="1"/>
    <col min="14864" max="15104" width="9" style="18"/>
    <col min="15105" max="15105" width="4.625" style="18" customWidth="1"/>
    <col min="15106" max="15110" width="8.625" style="18" customWidth="1"/>
    <col min="15111" max="15111" width="4.625" style="18" customWidth="1"/>
    <col min="15112" max="15112" width="8.625" style="18" customWidth="1"/>
    <col min="15113" max="15119" width="4.625" style="18" customWidth="1"/>
    <col min="15120" max="15360" width="9" style="18"/>
    <col min="15361" max="15361" width="4.625" style="18" customWidth="1"/>
    <col min="15362" max="15366" width="8.625" style="18" customWidth="1"/>
    <col min="15367" max="15367" width="4.625" style="18" customWidth="1"/>
    <col min="15368" max="15368" width="8.625" style="18" customWidth="1"/>
    <col min="15369" max="15375" width="4.625" style="18" customWidth="1"/>
    <col min="15376" max="15616" width="9" style="18"/>
    <col min="15617" max="15617" width="4.625" style="18" customWidth="1"/>
    <col min="15618" max="15622" width="8.625" style="18" customWidth="1"/>
    <col min="15623" max="15623" width="4.625" style="18" customWidth="1"/>
    <col min="15624" max="15624" width="8.625" style="18" customWidth="1"/>
    <col min="15625" max="15631" width="4.625" style="18" customWidth="1"/>
    <col min="15632" max="15872" width="9" style="18"/>
    <col min="15873" max="15873" width="4.625" style="18" customWidth="1"/>
    <col min="15874" max="15878" width="8.625" style="18" customWidth="1"/>
    <col min="15879" max="15879" width="4.625" style="18" customWidth="1"/>
    <col min="15880" max="15880" width="8.625" style="18" customWidth="1"/>
    <col min="15881" max="15887" width="4.625" style="18" customWidth="1"/>
    <col min="15888" max="16128" width="9" style="18"/>
    <col min="16129" max="16129" width="4.625" style="18" customWidth="1"/>
    <col min="16130" max="16134" width="8.625" style="18" customWidth="1"/>
    <col min="16135" max="16135" width="4.625" style="18" customWidth="1"/>
    <col min="16136" max="16136" width="8.625" style="18" customWidth="1"/>
    <col min="16137" max="16143" width="4.625" style="18" customWidth="1"/>
    <col min="16144" max="16384" width="9" style="18"/>
  </cols>
  <sheetData>
    <row r="1" spans="2:13" ht="20.100000000000001" customHeight="1">
      <c r="B1" s="18" t="s">
        <v>2448</v>
      </c>
    </row>
    <row r="2" spans="2:13" ht="9.75" customHeight="1"/>
    <row r="3" spans="2:13" ht="20.100000000000001" customHeight="1">
      <c r="B3" s="2890" t="s">
        <v>556</v>
      </c>
      <c r="C3" s="2890"/>
      <c r="D3" s="2890"/>
      <c r="E3" s="2890"/>
      <c r="F3" s="2890"/>
      <c r="G3" s="2890"/>
      <c r="H3" s="2890"/>
      <c r="I3" s="2890"/>
      <c r="J3" s="2890"/>
      <c r="K3" s="2890"/>
      <c r="L3" s="2890"/>
      <c r="M3" s="2890"/>
    </row>
    <row r="4" spans="2:13" ht="9.75" customHeight="1">
      <c r="B4" s="959"/>
      <c r="C4" s="959"/>
      <c r="D4" s="959"/>
      <c r="E4" s="959"/>
      <c r="F4" s="959"/>
      <c r="G4" s="959"/>
      <c r="H4" s="959"/>
      <c r="I4" s="959"/>
      <c r="J4" s="959"/>
      <c r="K4" s="959"/>
      <c r="L4" s="959"/>
      <c r="M4" s="959"/>
    </row>
    <row r="5" spans="2:13" ht="39.950000000000003" customHeight="1">
      <c r="B5" s="959"/>
      <c r="C5" s="959"/>
      <c r="D5" s="959"/>
      <c r="E5" s="959"/>
      <c r="F5" s="3004" t="s">
        <v>1465</v>
      </c>
      <c r="G5" s="3004"/>
      <c r="H5" s="3004"/>
      <c r="I5" s="3005"/>
      <c r="J5" s="3005"/>
      <c r="K5" s="3005"/>
      <c r="L5" s="3005"/>
      <c r="M5" s="3005"/>
    </row>
    <row r="6" spans="2:13" ht="39.950000000000003" customHeight="1">
      <c r="B6" s="959"/>
      <c r="C6" s="959"/>
      <c r="D6" s="959"/>
      <c r="E6" s="959"/>
      <c r="F6" s="3004" t="s">
        <v>558</v>
      </c>
      <c r="G6" s="3004"/>
      <c r="H6" s="3004"/>
      <c r="I6" s="3006"/>
      <c r="J6" s="3006"/>
      <c r="K6" s="3006"/>
      <c r="L6" s="3006"/>
      <c r="M6" s="3006"/>
    </row>
    <row r="7" spans="2:13" ht="20.100000000000001" customHeight="1"/>
    <row r="8" spans="2:13" ht="20.100000000000001" customHeight="1">
      <c r="G8" s="3007" t="s">
        <v>2449</v>
      </c>
      <c r="H8" s="3007"/>
      <c r="I8" s="3007"/>
      <c r="J8" s="3007"/>
      <c r="K8" s="3007"/>
      <c r="L8" s="3007"/>
      <c r="M8" s="3007"/>
    </row>
    <row r="9" spans="2:13" ht="5.0999999999999996" customHeight="1"/>
    <row r="10" spans="2:13" ht="20.100000000000001" customHeight="1">
      <c r="B10" s="3008" t="s">
        <v>2450</v>
      </c>
      <c r="C10" s="3008"/>
      <c r="D10" s="3008"/>
      <c r="E10" s="3008"/>
      <c r="F10" s="3008"/>
      <c r="G10" s="3008"/>
      <c r="H10" s="3008"/>
      <c r="I10" s="2998" t="s">
        <v>561</v>
      </c>
      <c r="J10" s="3000"/>
      <c r="K10" s="3000"/>
      <c r="L10" s="3000"/>
      <c r="M10" s="3002" t="s">
        <v>559</v>
      </c>
    </row>
    <row r="11" spans="2:13" ht="20.100000000000001" customHeight="1">
      <c r="B11" s="3009" t="s">
        <v>2451</v>
      </c>
      <c r="C11" s="3009"/>
      <c r="D11" s="3009"/>
      <c r="E11" s="3009"/>
      <c r="F11" s="3009"/>
      <c r="G11" s="3009"/>
      <c r="H11" s="3009"/>
      <c r="I11" s="2999"/>
      <c r="J11" s="3001"/>
      <c r="K11" s="3001"/>
      <c r="L11" s="3001"/>
      <c r="M11" s="3003"/>
    </row>
    <row r="12" spans="2:13" ht="20.100000000000001" customHeight="1"/>
    <row r="13" spans="2:13" ht="20.100000000000001" customHeight="1"/>
    <row r="14" spans="2:13" ht="20.100000000000001" customHeight="1">
      <c r="B14" s="2992" t="s">
        <v>2452</v>
      </c>
      <c r="C14" s="2993"/>
      <c r="D14" s="2993"/>
      <c r="E14" s="2993"/>
      <c r="F14" s="2993"/>
      <c r="G14" s="2993"/>
      <c r="H14" s="2994"/>
      <c r="I14" s="2998" t="s">
        <v>562</v>
      </c>
      <c r="J14" s="3000"/>
      <c r="K14" s="3000"/>
      <c r="L14" s="3000"/>
      <c r="M14" s="3002" t="s">
        <v>559</v>
      </c>
    </row>
    <row r="15" spans="2:13" ht="20.100000000000001" customHeight="1">
      <c r="B15" s="2995"/>
      <c r="C15" s="2996"/>
      <c r="D15" s="2996"/>
      <c r="E15" s="2996"/>
      <c r="F15" s="2996"/>
      <c r="G15" s="2996"/>
      <c r="H15" s="2997"/>
      <c r="I15" s="2999"/>
      <c r="J15" s="3001"/>
      <c r="K15" s="3001"/>
      <c r="L15" s="3001"/>
      <c r="M15" s="3003"/>
    </row>
    <row r="16" spans="2:13" ht="20.100000000000001" customHeight="1">
      <c r="B16" s="2992" t="s">
        <v>2453</v>
      </c>
      <c r="C16" s="2993"/>
      <c r="D16" s="2993"/>
      <c r="E16" s="2993"/>
      <c r="F16" s="2993"/>
      <c r="G16" s="2993"/>
      <c r="H16" s="2994"/>
      <c r="I16" s="2998" t="s">
        <v>563</v>
      </c>
      <c r="J16" s="3000"/>
      <c r="K16" s="3000"/>
      <c r="L16" s="3000"/>
      <c r="M16" s="3002" t="s">
        <v>559</v>
      </c>
    </row>
    <row r="17" spans="2:13" ht="20.100000000000001" customHeight="1">
      <c r="B17" s="2995"/>
      <c r="C17" s="2996"/>
      <c r="D17" s="2996"/>
      <c r="E17" s="2996"/>
      <c r="F17" s="2996"/>
      <c r="G17" s="2996"/>
      <c r="H17" s="2997"/>
      <c r="I17" s="2999"/>
      <c r="J17" s="3001"/>
      <c r="K17" s="3001"/>
      <c r="L17" s="3001"/>
      <c r="M17" s="3003"/>
    </row>
    <row r="18" spans="2:13" ht="20.100000000000001" customHeight="1">
      <c r="B18" s="2992" t="s">
        <v>2454</v>
      </c>
      <c r="C18" s="2993"/>
      <c r="D18" s="2993"/>
      <c r="E18" s="2993"/>
      <c r="F18" s="2993"/>
      <c r="G18" s="2993"/>
      <c r="H18" s="2994"/>
      <c r="I18" s="2998" t="s">
        <v>564</v>
      </c>
      <c r="J18" s="3000"/>
      <c r="K18" s="3000"/>
      <c r="L18" s="3000"/>
      <c r="M18" s="3002" t="s">
        <v>559</v>
      </c>
    </row>
    <row r="19" spans="2:13" ht="20.100000000000001" customHeight="1">
      <c r="B19" s="2995"/>
      <c r="C19" s="2996"/>
      <c r="D19" s="2996"/>
      <c r="E19" s="2996"/>
      <c r="F19" s="2996"/>
      <c r="G19" s="2996"/>
      <c r="H19" s="2997"/>
      <c r="I19" s="2999"/>
      <c r="J19" s="3001"/>
      <c r="K19" s="3001"/>
      <c r="L19" s="3001"/>
      <c r="M19" s="3003"/>
    </row>
    <row r="20" spans="2:13" ht="20.100000000000001" customHeight="1"/>
    <row r="21" spans="2:13" ht="20.100000000000001" customHeight="1">
      <c r="B21" s="18" t="s">
        <v>2455</v>
      </c>
    </row>
    <row r="22" spans="2:13" ht="30" customHeight="1">
      <c r="E22" s="2726" t="s">
        <v>2456</v>
      </c>
      <c r="F22" s="2727"/>
      <c r="G22" s="960" t="s">
        <v>565</v>
      </c>
      <c r="H22" s="2640" t="str">
        <f>IF(OR(J14="",J10=""),"",J14/J10*100)</f>
        <v/>
      </c>
      <c r="I22" s="2640"/>
      <c r="J22" s="2641"/>
      <c r="K22" s="961" t="s">
        <v>570</v>
      </c>
    </row>
    <row r="23" spans="2:13" ht="20.100000000000001" customHeight="1"/>
    <row r="24" spans="2:13" ht="20.100000000000001" customHeight="1">
      <c r="B24" s="18" t="s">
        <v>2457</v>
      </c>
    </row>
    <row r="25" spans="2:13" ht="30" customHeight="1">
      <c r="E25" s="2726" t="s">
        <v>2458</v>
      </c>
      <c r="F25" s="2727"/>
      <c r="G25" s="960" t="s">
        <v>766</v>
      </c>
      <c r="H25" s="2640" t="str">
        <f>IF(OR(J16="",J10=""),"",J16/J10*100)</f>
        <v/>
      </c>
      <c r="I25" s="2640"/>
      <c r="J25" s="2641"/>
      <c r="K25" s="961" t="s">
        <v>570</v>
      </c>
    </row>
    <row r="26" spans="2:13" ht="20.100000000000001" customHeight="1"/>
    <row r="27" spans="2:13" ht="20.100000000000001" customHeight="1">
      <c r="B27" s="18" t="s">
        <v>2459</v>
      </c>
    </row>
    <row r="28" spans="2:13" ht="30" customHeight="1">
      <c r="E28" s="2726" t="s">
        <v>2460</v>
      </c>
      <c r="F28" s="2727"/>
      <c r="G28" s="960" t="s">
        <v>568</v>
      </c>
      <c r="H28" s="2640" t="str">
        <f>IF(OR(J18="",J10=""),"",J18/J10*100)</f>
        <v/>
      </c>
      <c r="I28" s="2640"/>
      <c r="J28" s="2641"/>
      <c r="K28" s="961" t="s">
        <v>570</v>
      </c>
    </row>
    <row r="29" spans="2:13" ht="20.100000000000001" customHeight="1"/>
    <row r="30" spans="2:13" ht="20.100000000000001" customHeight="1">
      <c r="B30" s="18" t="s">
        <v>2461</v>
      </c>
    </row>
    <row r="31" spans="2:13" ht="20.100000000000001" customHeight="1">
      <c r="B31" s="2991" t="s">
        <v>2462</v>
      </c>
      <c r="C31" s="2991"/>
      <c r="D31" s="2991"/>
      <c r="E31" s="2991"/>
      <c r="F31" s="2991"/>
      <c r="G31" s="2991"/>
      <c r="H31" s="2991"/>
      <c r="I31" s="2991"/>
      <c r="J31" s="2991"/>
      <c r="K31" s="2991"/>
      <c r="L31" s="2991"/>
      <c r="M31" s="2991"/>
    </row>
    <row r="32" spans="2:13" ht="20.100000000000001" customHeight="1">
      <c r="B32" s="2991" t="s">
        <v>2463</v>
      </c>
      <c r="C32" s="2991"/>
      <c r="D32" s="2991"/>
      <c r="E32" s="2991"/>
      <c r="F32" s="2991"/>
      <c r="G32" s="2991"/>
      <c r="H32" s="2991"/>
      <c r="I32" s="2991"/>
      <c r="J32" s="2991"/>
      <c r="K32" s="2991"/>
      <c r="L32" s="2991"/>
      <c r="M32" s="2991"/>
    </row>
    <row r="33" spans="2:13" ht="20.100000000000001" customHeight="1">
      <c r="B33" s="2991" t="s">
        <v>2464</v>
      </c>
      <c r="C33" s="2991"/>
      <c r="D33" s="2991"/>
      <c r="E33" s="2991"/>
      <c r="F33" s="2991"/>
      <c r="G33" s="2991"/>
      <c r="H33" s="2991"/>
      <c r="I33" s="2991"/>
      <c r="J33" s="2991"/>
      <c r="K33" s="2991"/>
      <c r="L33" s="2991"/>
      <c r="M33" s="2991"/>
    </row>
    <row r="34" spans="2:13" ht="20.100000000000001" customHeight="1">
      <c r="B34" s="2991" t="s">
        <v>2465</v>
      </c>
      <c r="C34" s="2991"/>
      <c r="D34" s="2991"/>
      <c r="E34" s="2991"/>
      <c r="F34" s="2991"/>
      <c r="G34" s="2991"/>
      <c r="H34" s="2991"/>
      <c r="I34" s="2991"/>
      <c r="J34" s="2991"/>
      <c r="K34" s="2991"/>
      <c r="L34" s="2991"/>
      <c r="M34" s="2991"/>
    </row>
    <row r="35" spans="2:13" ht="20.100000000000001" customHeight="1">
      <c r="B35" s="2991" t="s">
        <v>2466</v>
      </c>
      <c r="C35" s="2991"/>
      <c r="D35" s="2991"/>
      <c r="E35" s="2991"/>
      <c r="F35" s="2991"/>
      <c r="G35" s="2991"/>
      <c r="H35" s="2991"/>
      <c r="I35" s="2991"/>
      <c r="J35" s="2991"/>
      <c r="K35" s="2991"/>
      <c r="L35" s="2991"/>
      <c r="M35" s="2991"/>
    </row>
    <row r="36" spans="2:13" ht="20.100000000000001" customHeight="1">
      <c r="B36" s="2991" t="s">
        <v>2467</v>
      </c>
      <c r="C36" s="2991"/>
      <c r="D36" s="2991"/>
      <c r="E36" s="2991"/>
      <c r="F36" s="2991"/>
      <c r="G36" s="2991"/>
      <c r="H36" s="2991"/>
      <c r="I36" s="2991"/>
      <c r="J36" s="2991"/>
      <c r="K36" s="2991"/>
      <c r="L36" s="2991"/>
      <c r="M36" s="2991"/>
    </row>
    <row r="37" spans="2:13" ht="20.100000000000001" customHeight="1">
      <c r="B37" s="2991" t="s">
        <v>2468</v>
      </c>
      <c r="C37" s="2991"/>
      <c r="D37" s="2991"/>
      <c r="E37" s="2991"/>
      <c r="F37" s="2991"/>
      <c r="G37" s="2991"/>
      <c r="H37" s="2991"/>
      <c r="I37" s="2991"/>
      <c r="J37" s="2991"/>
      <c r="K37" s="2991"/>
      <c r="L37" s="2991"/>
      <c r="M37" s="2991"/>
    </row>
    <row r="38" spans="2:13" ht="20.100000000000001" customHeight="1">
      <c r="B38" s="2991" t="s">
        <v>2469</v>
      </c>
      <c r="C38" s="2991"/>
      <c r="D38" s="2991"/>
      <c r="E38" s="2991"/>
      <c r="F38" s="2991"/>
      <c r="G38" s="2991"/>
      <c r="H38" s="2991"/>
      <c r="I38" s="2991"/>
      <c r="J38" s="2991"/>
      <c r="K38" s="2991"/>
      <c r="L38" s="2991"/>
      <c r="M38" s="2991"/>
    </row>
    <row r="39" spans="2:13" ht="20.100000000000001" customHeight="1">
      <c r="B39" s="2991" t="s">
        <v>2470</v>
      </c>
      <c r="C39" s="2991"/>
      <c r="D39" s="2991"/>
      <c r="E39" s="2991"/>
      <c r="F39" s="2991"/>
      <c r="G39" s="2991"/>
      <c r="H39" s="2991"/>
      <c r="I39" s="2991"/>
      <c r="J39" s="2991"/>
      <c r="K39" s="2991"/>
      <c r="L39" s="2991"/>
      <c r="M39" s="2991"/>
    </row>
    <row r="40" spans="2:13" ht="20.100000000000001" customHeight="1">
      <c r="B40" s="2991"/>
      <c r="C40" s="2991"/>
      <c r="D40" s="2991"/>
      <c r="E40" s="2991"/>
      <c r="F40" s="2991"/>
      <c r="G40" s="2991"/>
      <c r="H40" s="2991"/>
      <c r="I40" s="2991"/>
      <c r="J40" s="2991"/>
      <c r="K40" s="2991"/>
      <c r="L40" s="2991"/>
      <c r="M40" s="2991"/>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 ref="B16:H17"/>
    <mergeCell ref="I16:I17"/>
    <mergeCell ref="J16:L17"/>
    <mergeCell ref="M16:M17"/>
    <mergeCell ref="B18:H19"/>
    <mergeCell ref="I18:I19"/>
    <mergeCell ref="J18:L19"/>
    <mergeCell ref="M18:M19"/>
    <mergeCell ref="E22:F22"/>
    <mergeCell ref="H22:J22"/>
    <mergeCell ref="E25:F25"/>
    <mergeCell ref="H25:J25"/>
    <mergeCell ref="E28:F28"/>
    <mergeCell ref="H28:J28"/>
    <mergeCell ref="B37:M37"/>
    <mergeCell ref="B38:M38"/>
    <mergeCell ref="B39:M39"/>
    <mergeCell ref="B40:M40"/>
    <mergeCell ref="B31:M31"/>
    <mergeCell ref="B32:M32"/>
    <mergeCell ref="B33:M33"/>
    <mergeCell ref="B34:M34"/>
    <mergeCell ref="B35:M35"/>
    <mergeCell ref="B36:M3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8DA27D58-916E-4007-AB31-8B67E23B9DA5}"/>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A859E-BDA5-4867-BFDD-96786673AE7A}">
  <sheetPr>
    <tabColor theme="9" tint="0.59999389629810485"/>
  </sheetPr>
  <dimension ref="B1:M74"/>
  <sheetViews>
    <sheetView zoomScaleNormal="100" workbookViewId="0">
      <selection activeCell="H6" sqref="H6:M6"/>
    </sheetView>
  </sheetViews>
  <sheetFormatPr defaultRowHeight="14.25"/>
  <cols>
    <col min="1" max="1" width="4.625" style="44" customWidth="1"/>
    <col min="2" max="6" width="8.625" style="44" customWidth="1"/>
    <col min="7" max="7" width="5.625" style="44" customWidth="1"/>
    <col min="8" max="8" width="8.625" style="44" customWidth="1"/>
    <col min="9" max="15" width="4.625" style="44" customWidth="1"/>
    <col min="16" max="256" width="9" style="44"/>
    <col min="257" max="257" width="4.625" style="44" customWidth="1"/>
    <col min="258" max="262" width="8.625" style="44" customWidth="1"/>
    <col min="263" max="263" width="5.625" style="44" customWidth="1"/>
    <col min="264" max="264" width="8.625" style="44" customWidth="1"/>
    <col min="265" max="271" width="4.625" style="44" customWidth="1"/>
    <col min="272" max="512" width="9" style="44"/>
    <col min="513" max="513" width="4.625" style="44" customWidth="1"/>
    <col min="514" max="518" width="8.625" style="44" customWidth="1"/>
    <col min="519" max="519" width="5.625" style="44" customWidth="1"/>
    <col min="520" max="520" width="8.625" style="44" customWidth="1"/>
    <col min="521" max="527" width="4.625" style="44" customWidth="1"/>
    <col min="528" max="768" width="9" style="44"/>
    <col min="769" max="769" width="4.625" style="44" customWidth="1"/>
    <col min="770" max="774" width="8.625" style="44" customWidth="1"/>
    <col min="775" max="775" width="5.625" style="44" customWidth="1"/>
    <col min="776" max="776" width="8.625" style="44" customWidth="1"/>
    <col min="777" max="783" width="4.625" style="44" customWidth="1"/>
    <col min="784" max="1024" width="9" style="44"/>
    <col min="1025" max="1025" width="4.625" style="44" customWidth="1"/>
    <col min="1026" max="1030" width="8.625" style="44" customWidth="1"/>
    <col min="1031" max="1031" width="5.625" style="44" customWidth="1"/>
    <col min="1032" max="1032" width="8.625" style="44" customWidth="1"/>
    <col min="1033" max="1039" width="4.625" style="44" customWidth="1"/>
    <col min="1040" max="1280" width="9" style="44"/>
    <col min="1281" max="1281" width="4.625" style="44" customWidth="1"/>
    <col min="1282" max="1286" width="8.625" style="44" customWidth="1"/>
    <col min="1287" max="1287" width="5.625" style="44" customWidth="1"/>
    <col min="1288" max="1288" width="8.625" style="44" customWidth="1"/>
    <col min="1289" max="1295" width="4.625" style="44" customWidth="1"/>
    <col min="1296" max="1536" width="9" style="44"/>
    <col min="1537" max="1537" width="4.625" style="44" customWidth="1"/>
    <col min="1538" max="1542" width="8.625" style="44" customWidth="1"/>
    <col min="1543" max="1543" width="5.625" style="44" customWidth="1"/>
    <col min="1544" max="1544" width="8.625" style="44" customWidth="1"/>
    <col min="1545" max="1551" width="4.625" style="44" customWidth="1"/>
    <col min="1552" max="1792" width="9" style="44"/>
    <col min="1793" max="1793" width="4.625" style="44" customWidth="1"/>
    <col min="1794" max="1798" width="8.625" style="44" customWidth="1"/>
    <col min="1799" max="1799" width="5.625" style="44" customWidth="1"/>
    <col min="1800" max="1800" width="8.625" style="44" customWidth="1"/>
    <col min="1801" max="1807" width="4.625" style="44" customWidth="1"/>
    <col min="1808" max="2048" width="9" style="44"/>
    <col min="2049" max="2049" width="4.625" style="44" customWidth="1"/>
    <col min="2050" max="2054" width="8.625" style="44" customWidth="1"/>
    <col min="2055" max="2055" width="5.625" style="44" customWidth="1"/>
    <col min="2056" max="2056" width="8.625" style="44" customWidth="1"/>
    <col min="2057" max="2063" width="4.625" style="44" customWidth="1"/>
    <col min="2064" max="2304" width="9" style="44"/>
    <col min="2305" max="2305" width="4.625" style="44" customWidth="1"/>
    <col min="2306" max="2310" width="8.625" style="44" customWidth="1"/>
    <col min="2311" max="2311" width="5.625" style="44" customWidth="1"/>
    <col min="2312" max="2312" width="8.625" style="44" customWidth="1"/>
    <col min="2313" max="2319" width="4.625" style="44" customWidth="1"/>
    <col min="2320" max="2560" width="9" style="44"/>
    <col min="2561" max="2561" width="4.625" style="44" customWidth="1"/>
    <col min="2562" max="2566" width="8.625" style="44" customWidth="1"/>
    <col min="2567" max="2567" width="5.625" style="44" customWidth="1"/>
    <col min="2568" max="2568" width="8.625" style="44" customWidth="1"/>
    <col min="2569" max="2575" width="4.625" style="44" customWidth="1"/>
    <col min="2576" max="2816" width="9" style="44"/>
    <col min="2817" max="2817" width="4.625" style="44" customWidth="1"/>
    <col min="2818" max="2822" width="8.625" style="44" customWidth="1"/>
    <col min="2823" max="2823" width="5.625" style="44" customWidth="1"/>
    <col min="2824" max="2824" width="8.625" style="44" customWidth="1"/>
    <col min="2825" max="2831" width="4.625" style="44" customWidth="1"/>
    <col min="2832" max="3072" width="9" style="44"/>
    <col min="3073" max="3073" width="4.625" style="44" customWidth="1"/>
    <col min="3074" max="3078" width="8.625" style="44" customWidth="1"/>
    <col min="3079" max="3079" width="5.625" style="44" customWidth="1"/>
    <col min="3080" max="3080" width="8.625" style="44" customWidth="1"/>
    <col min="3081" max="3087" width="4.625" style="44" customWidth="1"/>
    <col min="3088" max="3328" width="9" style="44"/>
    <col min="3329" max="3329" width="4.625" style="44" customWidth="1"/>
    <col min="3330" max="3334" width="8.625" style="44" customWidth="1"/>
    <col min="3335" max="3335" width="5.625" style="44" customWidth="1"/>
    <col min="3336" max="3336" width="8.625" style="44" customWidth="1"/>
    <col min="3337" max="3343" width="4.625" style="44" customWidth="1"/>
    <col min="3344" max="3584" width="9" style="44"/>
    <col min="3585" max="3585" width="4.625" style="44" customWidth="1"/>
    <col min="3586" max="3590" width="8.625" style="44" customWidth="1"/>
    <col min="3591" max="3591" width="5.625" style="44" customWidth="1"/>
    <col min="3592" max="3592" width="8.625" style="44" customWidth="1"/>
    <col min="3593" max="3599" width="4.625" style="44" customWidth="1"/>
    <col min="3600" max="3840" width="9" style="44"/>
    <col min="3841" max="3841" width="4.625" style="44" customWidth="1"/>
    <col min="3842" max="3846" width="8.625" style="44" customWidth="1"/>
    <col min="3847" max="3847" width="5.625" style="44" customWidth="1"/>
    <col min="3848" max="3848" width="8.625" style="44" customWidth="1"/>
    <col min="3849" max="3855" width="4.625" style="44" customWidth="1"/>
    <col min="3856" max="4096" width="9" style="44"/>
    <col min="4097" max="4097" width="4.625" style="44" customWidth="1"/>
    <col min="4098" max="4102" width="8.625" style="44" customWidth="1"/>
    <col min="4103" max="4103" width="5.625" style="44" customWidth="1"/>
    <col min="4104" max="4104" width="8.625" style="44" customWidth="1"/>
    <col min="4105" max="4111" width="4.625" style="44" customWidth="1"/>
    <col min="4112" max="4352" width="9" style="44"/>
    <col min="4353" max="4353" width="4.625" style="44" customWidth="1"/>
    <col min="4354" max="4358" width="8.625" style="44" customWidth="1"/>
    <col min="4359" max="4359" width="5.625" style="44" customWidth="1"/>
    <col min="4360" max="4360" width="8.625" style="44" customWidth="1"/>
    <col min="4361" max="4367" width="4.625" style="44" customWidth="1"/>
    <col min="4368" max="4608" width="9" style="44"/>
    <col min="4609" max="4609" width="4.625" style="44" customWidth="1"/>
    <col min="4610" max="4614" width="8.625" style="44" customWidth="1"/>
    <col min="4615" max="4615" width="5.625" style="44" customWidth="1"/>
    <col min="4616" max="4616" width="8.625" style="44" customWidth="1"/>
    <col min="4617" max="4623" width="4.625" style="44" customWidth="1"/>
    <col min="4624" max="4864" width="9" style="44"/>
    <col min="4865" max="4865" width="4.625" style="44" customWidth="1"/>
    <col min="4866" max="4870" width="8.625" style="44" customWidth="1"/>
    <col min="4871" max="4871" width="5.625" style="44" customWidth="1"/>
    <col min="4872" max="4872" width="8.625" style="44" customWidth="1"/>
    <col min="4873" max="4879" width="4.625" style="44" customWidth="1"/>
    <col min="4880" max="5120" width="9" style="44"/>
    <col min="5121" max="5121" width="4.625" style="44" customWidth="1"/>
    <col min="5122" max="5126" width="8.625" style="44" customWidth="1"/>
    <col min="5127" max="5127" width="5.625" style="44" customWidth="1"/>
    <col min="5128" max="5128" width="8.625" style="44" customWidth="1"/>
    <col min="5129" max="5135" width="4.625" style="44" customWidth="1"/>
    <col min="5136" max="5376" width="9" style="44"/>
    <col min="5377" max="5377" width="4.625" style="44" customWidth="1"/>
    <col min="5378" max="5382" width="8.625" style="44" customWidth="1"/>
    <col min="5383" max="5383" width="5.625" style="44" customWidth="1"/>
    <col min="5384" max="5384" width="8.625" style="44" customWidth="1"/>
    <col min="5385" max="5391" width="4.625" style="44" customWidth="1"/>
    <col min="5392" max="5632" width="9" style="44"/>
    <col min="5633" max="5633" width="4.625" style="44" customWidth="1"/>
    <col min="5634" max="5638" width="8.625" style="44" customWidth="1"/>
    <col min="5639" max="5639" width="5.625" style="44" customWidth="1"/>
    <col min="5640" max="5640" width="8.625" style="44" customWidth="1"/>
    <col min="5641" max="5647" width="4.625" style="44" customWidth="1"/>
    <col min="5648" max="5888" width="9" style="44"/>
    <col min="5889" max="5889" width="4.625" style="44" customWidth="1"/>
    <col min="5890" max="5894" width="8.625" style="44" customWidth="1"/>
    <col min="5895" max="5895" width="5.625" style="44" customWidth="1"/>
    <col min="5896" max="5896" width="8.625" style="44" customWidth="1"/>
    <col min="5897" max="5903" width="4.625" style="44" customWidth="1"/>
    <col min="5904" max="6144" width="9" style="44"/>
    <col min="6145" max="6145" width="4.625" style="44" customWidth="1"/>
    <col min="6146" max="6150" width="8.625" style="44" customWidth="1"/>
    <col min="6151" max="6151" width="5.625" style="44" customWidth="1"/>
    <col min="6152" max="6152" width="8.625" style="44" customWidth="1"/>
    <col min="6153" max="6159" width="4.625" style="44" customWidth="1"/>
    <col min="6160" max="6400" width="9" style="44"/>
    <col min="6401" max="6401" width="4.625" style="44" customWidth="1"/>
    <col min="6402" max="6406" width="8.625" style="44" customWidth="1"/>
    <col min="6407" max="6407" width="5.625" style="44" customWidth="1"/>
    <col min="6408" max="6408" width="8.625" style="44" customWidth="1"/>
    <col min="6409" max="6415" width="4.625" style="44" customWidth="1"/>
    <col min="6416" max="6656" width="9" style="44"/>
    <col min="6657" max="6657" width="4.625" style="44" customWidth="1"/>
    <col min="6658" max="6662" width="8.625" style="44" customWidth="1"/>
    <col min="6663" max="6663" width="5.625" style="44" customWidth="1"/>
    <col min="6664" max="6664" width="8.625" style="44" customWidth="1"/>
    <col min="6665" max="6671" width="4.625" style="44" customWidth="1"/>
    <col min="6672" max="6912" width="9" style="44"/>
    <col min="6913" max="6913" width="4.625" style="44" customWidth="1"/>
    <col min="6914" max="6918" width="8.625" style="44" customWidth="1"/>
    <col min="6919" max="6919" width="5.625" style="44" customWidth="1"/>
    <col min="6920" max="6920" width="8.625" style="44" customWidth="1"/>
    <col min="6921" max="6927" width="4.625" style="44" customWidth="1"/>
    <col min="6928" max="7168" width="9" style="44"/>
    <col min="7169" max="7169" width="4.625" style="44" customWidth="1"/>
    <col min="7170" max="7174" width="8.625" style="44" customWidth="1"/>
    <col min="7175" max="7175" width="5.625" style="44" customWidth="1"/>
    <col min="7176" max="7176" width="8.625" style="44" customWidth="1"/>
    <col min="7177" max="7183" width="4.625" style="44" customWidth="1"/>
    <col min="7184" max="7424" width="9" style="44"/>
    <col min="7425" max="7425" width="4.625" style="44" customWidth="1"/>
    <col min="7426" max="7430" width="8.625" style="44" customWidth="1"/>
    <col min="7431" max="7431" width="5.625" style="44" customWidth="1"/>
    <col min="7432" max="7432" width="8.625" style="44" customWidth="1"/>
    <col min="7433" max="7439" width="4.625" style="44" customWidth="1"/>
    <col min="7440" max="7680" width="9" style="44"/>
    <col min="7681" max="7681" width="4.625" style="44" customWidth="1"/>
    <col min="7682" max="7686" width="8.625" style="44" customWidth="1"/>
    <col min="7687" max="7687" width="5.625" style="44" customWidth="1"/>
    <col min="7688" max="7688" width="8.625" style="44" customWidth="1"/>
    <col min="7689" max="7695" width="4.625" style="44" customWidth="1"/>
    <col min="7696" max="7936" width="9" style="44"/>
    <col min="7937" max="7937" width="4.625" style="44" customWidth="1"/>
    <col min="7938" max="7942" width="8.625" style="44" customWidth="1"/>
    <col min="7943" max="7943" width="5.625" style="44" customWidth="1"/>
    <col min="7944" max="7944" width="8.625" style="44" customWidth="1"/>
    <col min="7945" max="7951" width="4.625" style="44" customWidth="1"/>
    <col min="7952" max="8192" width="9" style="44"/>
    <col min="8193" max="8193" width="4.625" style="44" customWidth="1"/>
    <col min="8194" max="8198" width="8.625" style="44" customWidth="1"/>
    <col min="8199" max="8199" width="5.625" style="44" customWidth="1"/>
    <col min="8200" max="8200" width="8.625" style="44" customWidth="1"/>
    <col min="8201" max="8207" width="4.625" style="44" customWidth="1"/>
    <col min="8208" max="8448" width="9" style="44"/>
    <col min="8449" max="8449" width="4.625" style="44" customWidth="1"/>
    <col min="8450" max="8454" width="8.625" style="44" customWidth="1"/>
    <col min="8455" max="8455" width="5.625" style="44" customWidth="1"/>
    <col min="8456" max="8456" width="8.625" style="44" customWidth="1"/>
    <col min="8457" max="8463" width="4.625" style="44" customWidth="1"/>
    <col min="8464" max="8704" width="9" style="44"/>
    <col min="8705" max="8705" width="4.625" style="44" customWidth="1"/>
    <col min="8706" max="8710" width="8.625" style="44" customWidth="1"/>
    <col min="8711" max="8711" width="5.625" style="44" customWidth="1"/>
    <col min="8712" max="8712" width="8.625" style="44" customWidth="1"/>
    <col min="8713" max="8719" width="4.625" style="44" customWidth="1"/>
    <col min="8720" max="8960" width="9" style="44"/>
    <col min="8961" max="8961" width="4.625" style="44" customWidth="1"/>
    <col min="8962" max="8966" width="8.625" style="44" customWidth="1"/>
    <col min="8967" max="8967" width="5.625" style="44" customWidth="1"/>
    <col min="8968" max="8968" width="8.625" style="44" customWidth="1"/>
    <col min="8969" max="8975" width="4.625" style="44" customWidth="1"/>
    <col min="8976" max="9216" width="9" style="44"/>
    <col min="9217" max="9217" width="4.625" style="44" customWidth="1"/>
    <col min="9218" max="9222" width="8.625" style="44" customWidth="1"/>
    <col min="9223" max="9223" width="5.625" style="44" customWidth="1"/>
    <col min="9224" max="9224" width="8.625" style="44" customWidth="1"/>
    <col min="9225" max="9231" width="4.625" style="44" customWidth="1"/>
    <col min="9232" max="9472" width="9" style="44"/>
    <col min="9473" max="9473" width="4.625" style="44" customWidth="1"/>
    <col min="9474" max="9478" width="8.625" style="44" customWidth="1"/>
    <col min="9479" max="9479" width="5.625" style="44" customWidth="1"/>
    <col min="9480" max="9480" width="8.625" style="44" customWidth="1"/>
    <col min="9481" max="9487" width="4.625" style="44" customWidth="1"/>
    <col min="9488" max="9728" width="9" style="44"/>
    <col min="9729" max="9729" width="4.625" style="44" customWidth="1"/>
    <col min="9730" max="9734" width="8.625" style="44" customWidth="1"/>
    <col min="9735" max="9735" width="5.625" style="44" customWidth="1"/>
    <col min="9736" max="9736" width="8.625" style="44" customWidth="1"/>
    <col min="9737" max="9743" width="4.625" style="44" customWidth="1"/>
    <col min="9744" max="9984" width="9" style="44"/>
    <col min="9985" max="9985" width="4.625" style="44" customWidth="1"/>
    <col min="9986" max="9990" width="8.625" style="44" customWidth="1"/>
    <col min="9991" max="9991" width="5.625" style="44" customWidth="1"/>
    <col min="9992" max="9992" width="8.625" style="44" customWidth="1"/>
    <col min="9993" max="9999" width="4.625" style="44" customWidth="1"/>
    <col min="10000" max="10240" width="9" style="44"/>
    <col min="10241" max="10241" width="4.625" style="44" customWidth="1"/>
    <col min="10242" max="10246" width="8.625" style="44" customWidth="1"/>
    <col min="10247" max="10247" width="5.625" style="44" customWidth="1"/>
    <col min="10248" max="10248" width="8.625" style="44" customWidth="1"/>
    <col min="10249" max="10255" width="4.625" style="44" customWidth="1"/>
    <col min="10256" max="10496" width="9" style="44"/>
    <col min="10497" max="10497" width="4.625" style="44" customWidth="1"/>
    <col min="10498" max="10502" width="8.625" style="44" customWidth="1"/>
    <col min="10503" max="10503" width="5.625" style="44" customWidth="1"/>
    <col min="10504" max="10504" width="8.625" style="44" customWidth="1"/>
    <col min="10505" max="10511" width="4.625" style="44" customWidth="1"/>
    <col min="10512" max="10752" width="9" style="44"/>
    <col min="10753" max="10753" width="4.625" style="44" customWidth="1"/>
    <col min="10754" max="10758" width="8.625" style="44" customWidth="1"/>
    <col min="10759" max="10759" width="5.625" style="44" customWidth="1"/>
    <col min="10760" max="10760" width="8.625" style="44" customWidth="1"/>
    <col min="10761" max="10767" width="4.625" style="44" customWidth="1"/>
    <col min="10768" max="11008" width="9" style="44"/>
    <col min="11009" max="11009" width="4.625" style="44" customWidth="1"/>
    <col min="11010" max="11014" width="8.625" style="44" customWidth="1"/>
    <col min="11015" max="11015" width="5.625" style="44" customWidth="1"/>
    <col min="11016" max="11016" width="8.625" style="44" customWidth="1"/>
    <col min="11017" max="11023" width="4.625" style="44" customWidth="1"/>
    <col min="11024" max="11264" width="9" style="44"/>
    <col min="11265" max="11265" width="4.625" style="44" customWidth="1"/>
    <col min="11266" max="11270" width="8.625" style="44" customWidth="1"/>
    <col min="11271" max="11271" width="5.625" style="44" customWidth="1"/>
    <col min="11272" max="11272" width="8.625" style="44" customWidth="1"/>
    <col min="11273" max="11279" width="4.625" style="44" customWidth="1"/>
    <col min="11280" max="11520" width="9" style="44"/>
    <col min="11521" max="11521" width="4.625" style="44" customWidth="1"/>
    <col min="11522" max="11526" width="8.625" style="44" customWidth="1"/>
    <col min="11527" max="11527" width="5.625" style="44" customWidth="1"/>
    <col min="11528" max="11528" width="8.625" style="44" customWidth="1"/>
    <col min="11529" max="11535" width="4.625" style="44" customWidth="1"/>
    <col min="11536" max="11776" width="9" style="44"/>
    <col min="11777" max="11777" width="4.625" style="44" customWidth="1"/>
    <col min="11778" max="11782" width="8.625" style="44" customWidth="1"/>
    <col min="11783" max="11783" width="5.625" style="44" customWidth="1"/>
    <col min="11784" max="11784" width="8.625" style="44" customWidth="1"/>
    <col min="11785" max="11791" width="4.625" style="44" customWidth="1"/>
    <col min="11792" max="12032" width="9" style="44"/>
    <col min="12033" max="12033" width="4.625" style="44" customWidth="1"/>
    <col min="12034" max="12038" width="8.625" style="44" customWidth="1"/>
    <col min="12039" max="12039" width="5.625" style="44" customWidth="1"/>
    <col min="12040" max="12040" width="8.625" style="44" customWidth="1"/>
    <col min="12041" max="12047" width="4.625" style="44" customWidth="1"/>
    <col min="12048" max="12288" width="9" style="44"/>
    <col min="12289" max="12289" width="4.625" style="44" customWidth="1"/>
    <col min="12290" max="12294" width="8.625" style="44" customWidth="1"/>
    <col min="12295" max="12295" width="5.625" style="44" customWidth="1"/>
    <col min="12296" max="12296" width="8.625" style="44" customWidth="1"/>
    <col min="12297" max="12303" width="4.625" style="44" customWidth="1"/>
    <col min="12304" max="12544" width="9" style="44"/>
    <col min="12545" max="12545" width="4.625" style="44" customWidth="1"/>
    <col min="12546" max="12550" width="8.625" style="44" customWidth="1"/>
    <col min="12551" max="12551" width="5.625" style="44" customWidth="1"/>
    <col min="12552" max="12552" width="8.625" style="44" customWidth="1"/>
    <col min="12553" max="12559" width="4.625" style="44" customWidth="1"/>
    <col min="12560" max="12800" width="9" style="44"/>
    <col min="12801" max="12801" width="4.625" style="44" customWidth="1"/>
    <col min="12802" max="12806" width="8.625" style="44" customWidth="1"/>
    <col min="12807" max="12807" width="5.625" style="44" customWidth="1"/>
    <col min="12808" max="12808" width="8.625" style="44" customWidth="1"/>
    <col min="12809" max="12815" width="4.625" style="44" customWidth="1"/>
    <col min="12816" max="13056" width="9" style="44"/>
    <col min="13057" max="13057" width="4.625" style="44" customWidth="1"/>
    <col min="13058" max="13062" width="8.625" style="44" customWidth="1"/>
    <col min="13063" max="13063" width="5.625" style="44" customWidth="1"/>
    <col min="13064" max="13064" width="8.625" style="44" customWidth="1"/>
    <col min="13065" max="13071" width="4.625" style="44" customWidth="1"/>
    <col min="13072" max="13312" width="9" style="44"/>
    <col min="13313" max="13313" width="4.625" style="44" customWidth="1"/>
    <col min="13314" max="13318" width="8.625" style="44" customWidth="1"/>
    <col min="13319" max="13319" width="5.625" style="44" customWidth="1"/>
    <col min="13320" max="13320" width="8.625" style="44" customWidth="1"/>
    <col min="13321" max="13327" width="4.625" style="44" customWidth="1"/>
    <col min="13328" max="13568" width="9" style="44"/>
    <col min="13569" max="13569" width="4.625" style="44" customWidth="1"/>
    <col min="13570" max="13574" width="8.625" style="44" customWidth="1"/>
    <col min="13575" max="13575" width="5.625" style="44" customWidth="1"/>
    <col min="13576" max="13576" width="8.625" style="44" customWidth="1"/>
    <col min="13577" max="13583" width="4.625" style="44" customWidth="1"/>
    <col min="13584" max="13824" width="9" style="44"/>
    <col min="13825" max="13825" width="4.625" style="44" customWidth="1"/>
    <col min="13826" max="13830" width="8.625" style="44" customWidth="1"/>
    <col min="13831" max="13831" width="5.625" style="44" customWidth="1"/>
    <col min="13832" max="13832" width="8.625" style="44" customWidth="1"/>
    <col min="13833" max="13839" width="4.625" style="44" customWidth="1"/>
    <col min="13840" max="14080" width="9" style="44"/>
    <col min="14081" max="14081" width="4.625" style="44" customWidth="1"/>
    <col min="14082" max="14086" width="8.625" style="44" customWidth="1"/>
    <col min="14087" max="14087" width="5.625" style="44" customWidth="1"/>
    <col min="14088" max="14088" width="8.625" style="44" customWidth="1"/>
    <col min="14089" max="14095" width="4.625" style="44" customWidth="1"/>
    <col min="14096" max="14336" width="9" style="44"/>
    <col min="14337" max="14337" width="4.625" style="44" customWidth="1"/>
    <col min="14338" max="14342" width="8.625" style="44" customWidth="1"/>
    <col min="14343" max="14343" width="5.625" style="44" customWidth="1"/>
    <col min="14344" max="14344" width="8.625" style="44" customWidth="1"/>
    <col min="14345" max="14351" width="4.625" style="44" customWidth="1"/>
    <col min="14352" max="14592" width="9" style="44"/>
    <col min="14593" max="14593" width="4.625" style="44" customWidth="1"/>
    <col min="14594" max="14598" width="8.625" style="44" customWidth="1"/>
    <col min="14599" max="14599" width="5.625" style="44" customWidth="1"/>
    <col min="14600" max="14600" width="8.625" style="44" customWidth="1"/>
    <col min="14601" max="14607" width="4.625" style="44" customWidth="1"/>
    <col min="14608" max="14848" width="9" style="44"/>
    <col min="14849" max="14849" width="4.625" style="44" customWidth="1"/>
    <col min="14850" max="14854" width="8.625" style="44" customWidth="1"/>
    <col min="14855" max="14855" width="5.625" style="44" customWidth="1"/>
    <col min="14856" max="14856" width="8.625" style="44" customWidth="1"/>
    <col min="14857" max="14863" width="4.625" style="44" customWidth="1"/>
    <col min="14864" max="15104" width="9" style="44"/>
    <col min="15105" max="15105" width="4.625" style="44" customWidth="1"/>
    <col min="15106" max="15110" width="8.625" style="44" customWidth="1"/>
    <col min="15111" max="15111" width="5.625" style="44" customWidth="1"/>
    <col min="15112" max="15112" width="8.625" style="44" customWidth="1"/>
    <col min="15113" max="15119" width="4.625" style="44" customWidth="1"/>
    <col min="15120" max="15360" width="9" style="44"/>
    <col min="15361" max="15361" width="4.625" style="44" customWidth="1"/>
    <col min="15362" max="15366" width="8.625" style="44" customWidth="1"/>
    <col min="15367" max="15367" width="5.625" style="44" customWidth="1"/>
    <col min="15368" max="15368" width="8.625" style="44" customWidth="1"/>
    <col min="15369" max="15375" width="4.625" style="44" customWidth="1"/>
    <col min="15376" max="15616" width="9" style="44"/>
    <col min="15617" max="15617" width="4.625" style="44" customWidth="1"/>
    <col min="15618" max="15622" width="8.625" style="44" customWidth="1"/>
    <col min="15623" max="15623" width="5.625" style="44" customWidth="1"/>
    <col min="15624" max="15624" width="8.625" style="44" customWidth="1"/>
    <col min="15625" max="15631" width="4.625" style="44" customWidth="1"/>
    <col min="15632" max="15872" width="9" style="44"/>
    <col min="15873" max="15873" width="4.625" style="44" customWidth="1"/>
    <col min="15874" max="15878" width="8.625" style="44" customWidth="1"/>
    <col min="15879" max="15879" width="5.625" style="44" customWidth="1"/>
    <col min="15880" max="15880" width="8.625" style="44" customWidth="1"/>
    <col min="15881" max="15887" width="4.625" style="44" customWidth="1"/>
    <col min="15888" max="16128" width="9" style="44"/>
    <col min="16129" max="16129" width="4.625" style="44" customWidth="1"/>
    <col min="16130" max="16134" width="8.625" style="44" customWidth="1"/>
    <col min="16135" max="16135" width="5.625" style="44" customWidth="1"/>
    <col min="16136" max="16136" width="8.625" style="44" customWidth="1"/>
    <col min="16137" max="16143" width="4.625" style="44" customWidth="1"/>
    <col min="16144" max="16384" width="9" style="44"/>
  </cols>
  <sheetData>
    <row r="1" spans="2:13" ht="20.100000000000001" customHeight="1">
      <c r="B1" s="44" t="s">
        <v>2471</v>
      </c>
    </row>
    <row r="2" spans="2:13" ht="20.100000000000001" customHeight="1"/>
    <row r="3" spans="2:13" ht="20.100000000000001" customHeight="1">
      <c r="B3" s="2924" t="s">
        <v>2472</v>
      </c>
      <c r="C3" s="2924"/>
      <c r="D3" s="2924"/>
      <c r="E3" s="2924"/>
      <c r="F3" s="2924"/>
      <c r="G3" s="2924"/>
      <c r="H3" s="2924"/>
      <c r="I3" s="2924"/>
      <c r="J3" s="2924"/>
      <c r="K3" s="2924"/>
      <c r="L3" s="2924"/>
      <c r="M3" s="2924"/>
    </row>
    <row r="4" spans="2:13" ht="20.100000000000001" customHeight="1">
      <c r="B4" s="682"/>
      <c r="C4" s="682"/>
      <c r="D4" s="682"/>
      <c r="E4" s="682"/>
      <c r="F4" s="682"/>
      <c r="G4" s="682"/>
      <c r="H4" s="682"/>
      <c r="I4" s="682"/>
      <c r="J4" s="682"/>
      <c r="K4" s="682"/>
      <c r="L4" s="682"/>
      <c r="M4" s="682"/>
    </row>
    <row r="5" spans="2:13" ht="35.1" customHeight="1">
      <c r="B5" s="682"/>
      <c r="C5" s="682"/>
      <c r="D5" s="682"/>
      <c r="E5" s="3033" t="s">
        <v>1465</v>
      </c>
      <c r="F5" s="3033"/>
      <c r="G5" s="3033"/>
      <c r="H5" s="3034"/>
      <c r="I5" s="3034"/>
      <c r="J5" s="3034"/>
      <c r="K5" s="3034"/>
      <c r="L5" s="3034"/>
      <c r="M5" s="3034"/>
    </row>
    <row r="6" spans="2:13" ht="35.1" customHeight="1">
      <c r="B6" s="682"/>
      <c r="C6" s="682"/>
      <c r="D6" s="682"/>
      <c r="E6" s="3033" t="s">
        <v>558</v>
      </c>
      <c r="F6" s="3033"/>
      <c r="G6" s="3033"/>
      <c r="H6" s="3035"/>
      <c r="I6" s="3035"/>
      <c r="J6" s="3035"/>
      <c r="K6" s="3035"/>
      <c r="L6" s="3035"/>
      <c r="M6" s="3035"/>
    </row>
    <row r="7" spans="2:13" ht="35.1" customHeight="1">
      <c r="E7" s="3032" t="s">
        <v>2473</v>
      </c>
      <c r="F7" s="3032"/>
      <c r="G7" s="3032"/>
      <c r="H7" s="962"/>
      <c r="I7" s="963" t="s">
        <v>2474</v>
      </c>
      <c r="J7" s="963">
        <v>7</v>
      </c>
      <c r="K7" s="963" t="s">
        <v>2475</v>
      </c>
      <c r="L7" s="964"/>
      <c r="M7" s="963" t="s">
        <v>2476</v>
      </c>
    </row>
    <row r="8" spans="2:13" ht="20.100000000000001" customHeight="1"/>
    <row r="9" spans="2:13" ht="20.100000000000001" customHeight="1">
      <c r="B9" s="3031" t="s">
        <v>2477</v>
      </c>
      <c r="C9" s="3031"/>
      <c r="D9" s="3031"/>
      <c r="E9" s="3031"/>
      <c r="F9" s="3031"/>
      <c r="G9" s="3031"/>
      <c r="H9" s="3031"/>
      <c r="I9" s="2392" t="s">
        <v>561</v>
      </c>
      <c r="J9" s="3020"/>
      <c r="K9" s="3020"/>
      <c r="L9" s="3020"/>
      <c r="M9" s="2393" t="s">
        <v>559</v>
      </c>
    </row>
    <row r="10" spans="2:13" ht="20.100000000000001" customHeight="1">
      <c r="B10" s="965" t="s">
        <v>2478</v>
      </c>
      <c r="C10" s="966"/>
      <c r="D10" s="966" t="s">
        <v>2479</v>
      </c>
      <c r="E10" s="966"/>
      <c r="F10" s="966" t="s">
        <v>2480</v>
      </c>
      <c r="G10" s="967"/>
      <c r="H10" s="968"/>
      <c r="I10" s="2396"/>
      <c r="J10" s="2925"/>
      <c r="K10" s="2925"/>
      <c r="L10" s="2925"/>
      <c r="M10" s="2397"/>
    </row>
    <row r="11" spans="2:13" ht="20.100000000000001" customHeight="1"/>
    <row r="12" spans="2:13" ht="20.100000000000001" customHeight="1">
      <c r="B12" s="3014" t="s">
        <v>2481</v>
      </c>
      <c r="C12" s="3015"/>
      <c r="D12" s="3015"/>
      <c r="E12" s="3015"/>
      <c r="F12" s="3015"/>
      <c r="G12" s="3015"/>
      <c r="H12" s="3016"/>
      <c r="I12" s="2392" t="s">
        <v>562</v>
      </c>
      <c r="J12" s="3020"/>
      <c r="K12" s="3020"/>
      <c r="L12" s="3020"/>
      <c r="M12" s="2393" t="s">
        <v>559</v>
      </c>
    </row>
    <row r="13" spans="2:13" ht="20.100000000000001" customHeight="1">
      <c r="B13" s="3017"/>
      <c r="C13" s="3018"/>
      <c r="D13" s="3018"/>
      <c r="E13" s="3018"/>
      <c r="F13" s="3018"/>
      <c r="G13" s="3018"/>
      <c r="H13" s="3019"/>
      <c r="I13" s="2396"/>
      <c r="J13" s="2925"/>
      <c r="K13" s="2925"/>
      <c r="L13" s="2925"/>
      <c r="M13" s="2397"/>
    </row>
    <row r="14" spans="2:13" ht="20.100000000000001" customHeight="1">
      <c r="B14" s="3014" t="s">
        <v>2482</v>
      </c>
      <c r="C14" s="3015"/>
      <c r="D14" s="3015"/>
      <c r="E14" s="3015"/>
      <c r="F14" s="3015"/>
      <c r="G14" s="3015"/>
      <c r="H14" s="3016"/>
      <c r="I14" s="2392" t="s">
        <v>563</v>
      </c>
      <c r="J14" s="3020"/>
      <c r="K14" s="3020"/>
      <c r="L14" s="3020"/>
      <c r="M14" s="2393" t="s">
        <v>559</v>
      </c>
    </row>
    <row r="15" spans="2:13" ht="20.100000000000001" customHeight="1">
      <c r="B15" s="3017"/>
      <c r="C15" s="3018"/>
      <c r="D15" s="3018"/>
      <c r="E15" s="3018"/>
      <c r="F15" s="3018"/>
      <c r="G15" s="3018"/>
      <c r="H15" s="3019"/>
      <c r="I15" s="2396"/>
      <c r="J15" s="2925"/>
      <c r="K15" s="2925"/>
      <c r="L15" s="2925"/>
      <c r="M15" s="2397"/>
    </row>
    <row r="16" spans="2:13" ht="20.100000000000001" customHeight="1">
      <c r="B16" s="3014" t="s">
        <v>2483</v>
      </c>
      <c r="C16" s="3015"/>
      <c r="D16" s="3015"/>
      <c r="E16" s="3015"/>
      <c r="F16" s="3015"/>
      <c r="G16" s="3015"/>
      <c r="H16" s="3016"/>
      <c r="I16" s="2392" t="s">
        <v>564</v>
      </c>
      <c r="J16" s="3020"/>
      <c r="K16" s="3020"/>
      <c r="L16" s="3020"/>
      <c r="M16" s="2393" t="s">
        <v>559</v>
      </c>
    </row>
    <row r="17" spans="2:13" ht="20.100000000000001" customHeight="1">
      <c r="B17" s="3017"/>
      <c r="C17" s="3018"/>
      <c r="D17" s="3018"/>
      <c r="E17" s="3018"/>
      <c r="F17" s="3018"/>
      <c r="G17" s="3018"/>
      <c r="H17" s="3019"/>
      <c r="I17" s="2396"/>
      <c r="J17" s="2925"/>
      <c r="K17" s="2925"/>
      <c r="L17" s="2925"/>
      <c r="M17" s="2397"/>
    </row>
    <row r="18" spans="2:13" ht="19.5" customHeight="1">
      <c r="B18" s="3014" t="s">
        <v>2484</v>
      </c>
      <c r="C18" s="3015"/>
      <c r="D18" s="3015"/>
      <c r="E18" s="3015"/>
      <c r="F18" s="3015"/>
      <c r="G18" s="3015"/>
      <c r="H18" s="3016"/>
      <c r="I18" s="2392" t="s">
        <v>565</v>
      </c>
      <c r="J18" s="3020"/>
      <c r="K18" s="3020"/>
      <c r="L18" s="3020"/>
      <c r="M18" s="2393" t="s">
        <v>566</v>
      </c>
    </row>
    <row r="19" spans="2:13" ht="20.100000000000001" customHeight="1">
      <c r="B19" s="3017"/>
      <c r="C19" s="3018"/>
      <c r="D19" s="3018"/>
      <c r="E19" s="3018"/>
      <c r="F19" s="3018"/>
      <c r="G19" s="3018"/>
      <c r="H19" s="3019"/>
      <c r="I19" s="2396"/>
      <c r="J19" s="2925"/>
      <c r="K19" s="2925"/>
      <c r="L19" s="2925"/>
      <c r="M19" s="2397"/>
    </row>
    <row r="20" spans="2:13" ht="19.5" customHeight="1">
      <c r="B20" s="3014" t="s">
        <v>2485</v>
      </c>
      <c r="C20" s="3024"/>
      <c r="D20" s="3024"/>
      <c r="E20" s="3024"/>
      <c r="F20" s="3024"/>
      <c r="G20" s="3024"/>
      <c r="H20" s="3025"/>
      <c r="I20" s="2392" t="s">
        <v>766</v>
      </c>
      <c r="J20" s="3029"/>
      <c r="K20" s="3029"/>
      <c r="L20" s="3029"/>
      <c r="M20" s="2393" t="s">
        <v>566</v>
      </c>
    </row>
    <row r="21" spans="2:13" ht="20.100000000000001" customHeight="1">
      <c r="B21" s="3026"/>
      <c r="C21" s="3027"/>
      <c r="D21" s="3027"/>
      <c r="E21" s="3027"/>
      <c r="F21" s="3027"/>
      <c r="G21" s="3027"/>
      <c r="H21" s="3028"/>
      <c r="I21" s="2396"/>
      <c r="J21" s="3030"/>
      <c r="K21" s="3030"/>
      <c r="L21" s="3030"/>
      <c r="M21" s="2397"/>
    </row>
    <row r="22" spans="2:13" ht="20.100000000000001" customHeight="1">
      <c r="B22" s="3014" t="s">
        <v>2486</v>
      </c>
      <c r="C22" s="3015"/>
      <c r="D22" s="3015"/>
      <c r="E22" s="3015"/>
      <c r="F22" s="3015"/>
      <c r="G22" s="3015"/>
      <c r="H22" s="3016"/>
      <c r="I22" s="2392" t="s">
        <v>568</v>
      </c>
      <c r="J22" s="3020"/>
      <c r="K22" s="3020"/>
      <c r="L22" s="3020"/>
      <c r="M22" s="2393" t="s">
        <v>566</v>
      </c>
    </row>
    <row r="23" spans="2:13" ht="20.100000000000001" customHeight="1">
      <c r="B23" s="3021"/>
      <c r="C23" s="3022"/>
      <c r="D23" s="3022"/>
      <c r="E23" s="3022"/>
      <c r="F23" s="3022"/>
      <c r="G23" s="3022"/>
      <c r="H23" s="3023"/>
      <c r="I23" s="2394"/>
      <c r="J23" s="2413"/>
      <c r="K23" s="2413"/>
      <c r="L23" s="2413"/>
      <c r="M23" s="2395"/>
    </row>
    <row r="24" spans="2:13" ht="20.100000000000001" customHeight="1">
      <c r="B24" s="3017"/>
      <c r="C24" s="3018"/>
      <c r="D24" s="3018"/>
      <c r="E24" s="3018"/>
      <c r="F24" s="3018"/>
      <c r="G24" s="3018"/>
      <c r="H24" s="3019"/>
      <c r="I24" s="2396"/>
      <c r="J24" s="2925"/>
      <c r="K24" s="2925"/>
      <c r="L24" s="2925"/>
      <c r="M24" s="2397"/>
    </row>
    <row r="25" spans="2:13" ht="20.100000000000001" customHeight="1">
      <c r="B25" s="3014" t="s">
        <v>2487</v>
      </c>
      <c r="C25" s="3015"/>
      <c r="D25" s="3015"/>
      <c r="E25" s="3015"/>
      <c r="F25" s="3015"/>
      <c r="G25" s="3015"/>
      <c r="H25" s="3016"/>
      <c r="I25" s="2392" t="s">
        <v>1867</v>
      </c>
      <c r="J25" s="3020"/>
      <c r="K25" s="3020"/>
      <c r="L25" s="3020"/>
      <c r="M25" s="2393" t="s">
        <v>566</v>
      </c>
    </row>
    <row r="26" spans="2:13" ht="20.100000000000001" customHeight="1">
      <c r="B26" s="3017"/>
      <c r="C26" s="3018"/>
      <c r="D26" s="3018"/>
      <c r="E26" s="3018"/>
      <c r="F26" s="3018"/>
      <c r="G26" s="3018"/>
      <c r="H26" s="3019"/>
      <c r="I26" s="2396"/>
      <c r="J26" s="2925"/>
      <c r="K26" s="2925"/>
      <c r="L26" s="2925"/>
      <c r="M26" s="2397"/>
    </row>
    <row r="27" spans="2:13" ht="20.100000000000001" customHeight="1">
      <c r="B27" s="3014" t="s">
        <v>2488</v>
      </c>
      <c r="C27" s="3015"/>
      <c r="D27" s="3015"/>
      <c r="E27" s="3015"/>
      <c r="F27" s="3015"/>
      <c r="G27" s="3015"/>
      <c r="H27" s="3016"/>
      <c r="I27" s="2392" t="s">
        <v>1869</v>
      </c>
      <c r="J27" s="3020"/>
      <c r="K27" s="3020"/>
      <c r="L27" s="3020"/>
      <c r="M27" s="2393" t="s">
        <v>559</v>
      </c>
    </row>
    <row r="28" spans="2:13" ht="20.100000000000001" customHeight="1">
      <c r="B28" s="3017"/>
      <c r="C28" s="3018"/>
      <c r="D28" s="3018"/>
      <c r="E28" s="3018"/>
      <c r="F28" s="3018"/>
      <c r="G28" s="3018"/>
      <c r="H28" s="3019"/>
      <c r="I28" s="2396"/>
      <c r="J28" s="2925"/>
      <c r="K28" s="2925"/>
      <c r="L28" s="2925"/>
      <c r="M28" s="2397"/>
    </row>
    <row r="29" spans="2:13" ht="20.100000000000001" customHeight="1">
      <c r="B29" s="3014" t="s">
        <v>2489</v>
      </c>
      <c r="C29" s="3015"/>
      <c r="D29" s="3015"/>
      <c r="E29" s="3015"/>
      <c r="F29" s="3015"/>
      <c r="G29" s="3015"/>
      <c r="H29" s="3016"/>
      <c r="I29" s="2392" t="s">
        <v>1871</v>
      </c>
      <c r="J29" s="3020"/>
      <c r="K29" s="3020"/>
      <c r="L29" s="3020"/>
      <c r="M29" s="2393" t="s">
        <v>559</v>
      </c>
    </row>
    <row r="30" spans="2:13" ht="20.100000000000001" customHeight="1">
      <c r="B30" s="3017"/>
      <c r="C30" s="3018"/>
      <c r="D30" s="3018"/>
      <c r="E30" s="3018"/>
      <c r="F30" s="3018"/>
      <c r="G30" s="3018"/>
      <c r="H30" s="3019"/>
      <c r="I30" s="2396"/>
      <c r="J30" s="2925"/>
      <c r="K30" s="2925"/>
      <c r="L30" s="2925"/>
      <c r="M30" s="2397"/>
    </row>
    <row r="31" spans="2:13" ht="19.5" customHeight="1">
      <c r="B31" s="3014" t="s">
        <v>2490</v>
      </c>
      <c r="C31" s="3015"/>
      <c r="D31" s="3015"/>
      <c r="E31" s="3015"/>
      <c r="F31" s="3015"/>
      <c r="G31" s="3015"/>
      <c r="H31" s="3016"/>
      <c r="I31" s="2392" t="s">
        <v>1285</v>
      </c>
      <c r="J31" s="3020"/>
      <c r="K31" s="3020"/>
      <c r="L31" s="3020"/>
      <c r="M31" s="2393" t="s">
        <v>559</v>
      </c>
    </row>
    <row r="32" spans="2:13" ht="20.100000000000001" customHeight="1">
      <c r="B32" s="3017"/>
      <c r="C32" s="3018"/>
      <c r="D32" s="3018"/>
      <c r="E32" s="3018"/>
      <c r="F32" s="3018"/>
      <c r="G32" s="3018"/>
      <c r="H32" s="3019"/>
      <c r="I32" s="2396"/>
      <c r="J32" s="2925"/>
      <c r="K32" s="2925"/>
      <c r="L32" s="2925"/>
      <c r="M32" s="2397"/>
    </row>
    <row r="33" spans="2:13" ht="20.100000000000001" customHeight="1"/>
    <row r="34" spans="2:13" ht="39.950000000000003" customHeight="1">
      <c r="C34" s="3010" t="s">
        <v>2491</v>
      </c>
      <c r="D34" s="3010"/>
      <c r="E34" s="3010"/>
      <c r="F34" s="3010"/>
      <c r="G34" s="3010"/>
      <c r="H34" s="3010"/>
      <c r="K34" s="3011"/>
      <c r="L34" s="2927"/>
      <c r="M34" s="969" t="s">
        <v>570</v>
      </c>
    </row>
    <row r="35" spans="2:13" ht="39.950000000000003" customHeight="1">
      <c r="C35" s="3010" t="s">
        <v>2492</v>
      </c>
      <c r="D35" s="3010"/>
      <c r="E35" s="3010"/>
      <c r="F35" s="3010"/>
      <c r="G35" s="3010"/>
      <c r="H35" s="3010"/>
      <c r="K35" s="3011"/>
      <c r="L35" s="2927"/>
      <c r="M35" s="969" t="s">
        <v>566</v>
      </c>
    </row>
    <row r="36" spans="2:13" ht="12.75" customHeight="1"/>
    <row r="37" spans="2:13" s="1" customFormat="1" ht="20.100000000000001" customHeight="1">
      <c r="B37" s="970" t="s">
        <v>2461</v>
      </c>
      <c r="C37" s="970"/>
      <c r="D37" s="970"/>
      <c r="E37" s="970"/>
      <c r="F37" s="970"/>
      <c r="G37" s="970"/>
      <c r="H37" s="970"/>
      <c r="I37" s="970"/>
      <c r="J37" s="970"/>
      <c r="K37" s="970"/>
      <c r="L37" s="970"/>
      <c r="M37" s="970"/>
    </row>
    <row r="38" spans="2:13" s="1" customFormat="1" ht="20.100000000000001" customHeight="1">
      <c r="B38" s="971">
        <v>1</v>
      </c>
      <c r="C38" s="3012" t="s">
        <v>2493</v>
      </c>
      <c r="D38" s="3012"/>
      <c r="E38" s="3012"/>
      <c r="F38" s="3012"/>
      <c r="G38" s="3012"/>
      <c r="H38" s="3012"/>
      <c r="I38" s="3012"/>
      <c r="J38" s="3012"/>
      <c r="K38" s="3012"/>
      <c r="L38" s="3012"/>
      <c r="M38" s="3012"/>
    </row>
    <row r="39" spans="2:13" s="1" customFormat="1" ht="15.75" customHeight="1">
      <c r="B39" s="972"/>
      <c r="C39" s="3012"/>
      <c r="D39" s="3012"/>
      <c r="E39" s="3012"/>
      <c r="F39" s="3012"/>
      <c r="G39" s="3012"/>
      <c r="H39" s="3012"/>
      <c r="I39" s="3012"/>
      <c r="J39" s="3012"/>
      <c r="K39" s="3012"/>
      <c r="L39" s="3012"/>
      <c r="M39" s="3012"/>
    </row>
    <row r="40" spans="2:13" s="1" customFormat="1" ht="20.100000000000001" customHeight="1">
      <c r="B40" s="971">
        <v>2</v>
      </c>
      <c r="C40" s="3012" t="s">
        <v>2494</v>
      </c>
      <c r="D40" s="3013"/>
      <c r="E40" s="3013"/>
      <c r="F40" s="3013"/>
      <c r="G40" s="3013"/>
      <c r="H40" s="3013"/>
      <c r="I40" s="3013"/>
      <c r="J40" s="3013"/>
      <c r="K40" s="3013"/>
      <c r="L40" s="3013"/>
      <c r="M40" s="3013"/>
    </row>
    <row r="41" spans="2:13" s="1" customFormat="1" ht="20.100000000000001" customHeight="1">
      <c r="B41" s="972"/>
      <c r="C41" s="3013"/>
      <c r="D41" s="3013"/>
      <c r="E41" s="3013"/>
      <c r="F41" s="3013"/>
      <c r="G41" s="3013"/>
      <c r="H41" s="3013"/>
      <c r="I41" s="3013"/>
      <c r="J41" s="3013"/>
      <c r="K41" s="3013"/>
      <c r="L41" s="3013"/>
      <c r="M41" s="3013"/>
    </row>
    <row r="42" spans="2:13" s="1" customFormat="1" ht="20.100000000000001" customHeight="1">
      <c r="B42" s="972"/>
      <c r="C42" s="3013"/>
      <c r="D42" s="3013"/>
      <c r="E42" s="3013"/>
      <c r="F42" s="3013"/>
      <c r="G42" s="3013"/>
      <c r="H42" s="3013"/>
      <c r="I42" s="3013"/>
      <c r="J42" s="3013"/>
      <c r="K42" s="3013"/>
      <c r="L42" s="3013"/>
      <c r="M42" s="3013"/>
    </row>
    <row r="43" spans="2:13" s="1" customFormat="1" ht="9.75" customHeight="1">
      <c r="B43" s="972"/>
      <c r="C43" s="3013"/>
      <c r="D43" s="3013"/>
      <c r="E43" s="3013"/>
      <c r="F43" s="3013"/>
      <c r="G43" s="3013"/>
      <c r="H43" s="3013"/>
      <c r="I43" s="3013"/>
      <c r="J43" s="3013"/>
      <c r="K43" s="3013"/>
      <c r="L43" s="3013"/>
      <c r="M43" s="3013"/>
    </row>
    <row r="44" spans="2:13" s="1" customFormat="1" ht="20.100000000000001" customHeight="1">
      <c r="B44" s="971"/>
      <c r="C44" s="677"/>
      <c r="D44" s="677"/>
      <c r="E44" s="677"/>
      <c r="F44" s="677"/>
      <c r="G44" s="677"/>
      <c r="H44" s="677"/>
      <c r="I44" s="677"/>
      <c r="J44" s="677"/>
      <c r="K44" s="677"/>
      <c r="L44" s="677"/>
      <c r="M44" s="677"/>
    </row>
    <row r="45" spans="2:13" s="1" customFormat="1" ht="20.100000000000001" customHeight="1">
      <c r="B45" s="972"/>
      <c r="C45" s="677"/>
      <c r="D45" s="677"/>
      <c r="E45" s="677"/>
      <c r="F45" s="677"/>
      <c r="G45" s="677"/>
      <c r="H45" s="677"/>
      <c r="I45" s="677"/>
      <c r="J45" s="677"/>
      <c r="K45" s="677"/>
      <c r="L45" s="677"/>
      <c r="M45" s="677"/>
    </row>
    <row r="46" spans="2:13" s="1" customFormat="1" ht="20.100000000000001" customHeight="1">
      <c r="B46" s="531"/>
      <c r="C46" s="677"/>
      <c r="D46" s="677"/>
      <c r="E46" s="677"/>
      <c r="F46" s="677"/>
      <c r="G46" s="677"/>
      <c r="H46" s="677"/>
      <c r="I46" s="677"/>
      <c r="J46" s="677"/>
      <c r="K46" s="677"/>
      <c r="L46" s="677"/>
      <c r="M46" s="677"/>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E7:G7"/>
    <mergeCell ref="B3:M3"/>
    <mergeCell ref="E5:G5"/>
    <mergeCell ref="H5:M5"/>
    <mergeCell ref="E6:G6"/>
    <mergeCell ref="H6:M6"/>
    <mergeCell ref="B9:H9"/>
    <mergeCell ref="I9:I10"/>
    <mergeCell ref="J9:L10"/>
    <mergeCell ref="M9:M10"/>
    <mergeCell ref="B12:H13"/>
    <mergeCell ref="I12:I13"/>
    <mergeCell ref="J12:L13"/>
    <mergeCell ref="M12:M13"/>
    <mergeCell ref="B14:H15"/>
    <mergeCell ref="I14:I15"/>
    <mergeCell ref="J14:L15"/>
    <mergeCell ref="M14:M15"/>
    <mergeCell ref="B16:H17"/>
    <mergeCell ref="I16:I17"/>
    <mergeCell ref="J16:L17"/>
    <mergeCell ref="M16:M17"/>
    <mergeCell ref="B18:H19"/>
    <mergeCell ref="I18:I19"/>
    <mergeCell ref="J18:L19"/>
    <mergeCell ref="M18:M19"/>
    <mergeCell ref="B20:H21"/>
    <mergeCell ref="I20:I21"/>
    <mergeCell ref="J20:L21"/>
    <mergeCell ref="M20:M21"/>
    <mergeCell ref="B22:H24"/>
    <mergeCell ref="I22:I24"/>
    <mergeCell ref="J22:L24"/>
    <mergeCell ref="M22:M24"/>
    <mergeCell ref="B25:H26"/>
    <mergeCell ref="I25:I26"/>
    <mergeCell ref="J25:L26"/>
    <mergeCell ref="M25:M26"/>
    <mergeCell ref="B27:H28"/>
    <mergeCell ref="I27:I28"/>
    <mergeCell ref="J27:L28"/>
    <mergeCell ref="M27:M28"/>
    <mergeCell ref="B29:H30"/>
    <mergeCell ref="I29:I30"/>
    <mergeCell ref="J29:L30"/>
    <mergeCell ref="M29:M30"/>
    <mergeCell ref="C35:H35"/>
    <mergeCell ref="K35:L35"/>
    <mergeCell ref="C38:M39"/>
    <mergeCell ref="C40:M43"/>
    <mergeCell ref="B31:H32"/>
    <mergeCell ref="I31:I32"/>
    <mergeCell ref="J31:L32"/>
    <mergeCell ref="M31:M32"/>
    <mergeCell ref="C34:H34"/>
    <mergeCell ref="K34:L34"/>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4EB6CE73-9668-4742-96A1-941BC4D2EEF6}"/>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75ACF73D-1585-4328-BE55-76C2CE5AAD7C}"/>
  </dataValidations>
  <printOptions horizontalCentered="1"/>
  <pageMargins left="0.47244094488188981" right="0.47244094488188981" top="0.43307086614173229" bottom="0.39370078740157483" header="0" footer="0"/>
  <pageSetup paperSize="9" scale="83"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0871-22E0-4621-9D91-090E24387A8D}">
  <sheetPr>
    <tabColor theme="9" tint="0.59999389629810485"/>
  </sheetPr>
  <dimension ref="A1:R80"/>
  <sheetViews>
    <sheetView zoomScaleNormal="100" workbookViewId="0">
      <selection activeCell="K5" sqref="K5:P5"/>
    </sheetView>
  </sheetViews>
  <sheetFormatPr defaultRowHeight="13.5"/>
  <cols>
    <col min="1" max="1" width="2.375" style="28" customWidth="1"/>
    <col min="2" max="16" width="5.375" style="28" customWidth="1"/>
    <col min="17" max="17" width="2.75" style="28" customWidth="1"/>
    <col min="18" max="256" width="9" style="28"/>
    <col min="257" max="257" width="3.75" style="28" customWidth="1"/>
    <col min="258" max="272" width="5.375" style="28" customWidth="1"/>
    <col min="273" max="512" width="9" style="28"/>
    <col min="513" max="513" width="3.75" style="28" customWidth="1"/>
    <col min="514" max="528" width="5.375" style="28" customWidth="1"/>
    <col min="529" max="768" width="9" style="28"/>
    <col min="769" max="769" width="3.75" style="28" customWidth="1"/>
    <col min="770" max="784" width="5.375" style="28" customWidth="1"/>
    <col min="785" max="1024" width="9" style="28"/>
    <col min="1025" max="1025" width="3.75" style="28" customWidth="1"/>
    <col min="1026" max="1040" width="5.375" style="28" customWidth="1"/>
    <col min="1041" max="1280" width="9" style="28"/>
    <col min="1281" max="1281" width="3.75" style="28" customWidth="1"/>
    <col min="1282" max="1296" width="5.375" style="28" customWidth="1"/>
    <col min="1297" max="1536" width="9" style="28"/>
    <col min="1537" max="1537" width="3.75" style="28" customWidth="1"/>
    <col min="1538" max="1552" width="5.375" style="28" customWidth="1"/>
    <col min="1553" max="1792" width="9" style="28"/>
    <col min="1793" max="1793" width="3.75" style="28" customWidth="1"/>
    <col min="1794" max="1808" width="5.375" style="28" customWidth="1"/>
    <col min="1809" max="2048" width="9" style="28"/>
    <col min="2049" max="2049" width="3.75" style="28" customWidth="1"/>
    <col min="2050" max="2064" width="5.375" style="28" customWidth="1"/>
    <col min="2065" max="2304" width="9" style="28"/>
    <col min="2305" max="2305" width="3.75" style="28" customWidth="1"/>
    <col min="2306" max="2320" width="5.375" style="28" customWidth="1"/>
    <col min="2321" max="2560" width="9" style="28"/>
    <col min="2561" max="2561" width="3.75" style="28" customWidth="1"/>
    <col min="2562" max="2576" width="5.375" style="28" customWidth="1"/>
    <col min="2577" max="2816" width="9" style="28"/>
    <col min="2817" max="2817" width="3.75" style="28" customWidth="1"/>
    <col min="2818" max="2832" width="5.375" style="28" customWidth="1"/>
    <col min="2833" max="3072" width="9" style="28"/>
    <col min="3073" max="3073" width="3.75" style="28" customWidth="1"/>
    <col min="3074" max="3088" width="5.375" style="28" customWidth="1"/>
    <col min="3089" max="3328" width="9" style="28"/>
    <col min="3329" max="3329" width="3.75" style="28" customWidth="1"/>
    <col min="3330" max="3344" width="5.375" style="28" customWidth="1"/>
    <col min="3345" max="3584" width="9" style="28"/>
    <col min="3585" max="3585" width="3.75" style="28" customWidth="1"/>
    <col min="3586" max="3600" width="5.375" style="28" customWidth="1"/>
    <col min="3601" max="3840" width="9" style="28"/>
    <col min="3841" max="3841" width="3.75" style="28" customWidth="1"/>
    <col min="3842" max="3856" width="5.375" style="28" customWidth="1"/>
    <col min="3857" max="4096" width="9" style="28"/>
    <col min="4097" max="4097" width="3.75" style="28" customWidth="1"/>
    <col min="4098" max="4112" width="5.375" style="28" customWidth="1"/>
    <col min="4113" max="4352" width="9" style="28"/>
    <col min="4353" max="4353" width="3.75" style="28" customWidth="1"/>
    <col min="4354" max="4368" width="5.375" style="28" customWidth="1"/>
    <col min="4369" max="4608" width="9" style="28"/>
    <col min="4609" max="4609" width="3.75" style="28" customWidth="1"/>
    <col min="4610" max="4624" width="5.375" style="28" customWidth="1"/>
    <col min="4625" max="4864" width="9" style="28"/>
    <col min="4865" max="4865" width="3.75" style="28" customWidth="1"/>
    <col min="4866" max="4880" width="5.375" style="28" customWidth="1"/>
    <col min="4881" max="5120" width="9" style="28"/>
    <col min="5121" max="5121" width="3.75" style="28" customWidth="1"/>
    <col min="5122" max="5136" width="5.375" style="28" customWidth="1"/>
    <col min="5137" max="5376" width="9" style="28"/>
    <col min="5377" max="5377" width="3.75" style="28" customWidth="1"/>
    <col min="5378" max="5392" width="5.375" style="28" customWidth="1"/>
    <col min="5393" max="5632" width="9" style="28"/>
    <col min="5633" max="5633" width="3.75" style="28" customWidth="1"/>
    <col min="5634" max="5648" width="5.375" style="28" customWidth="1"/>
    <col min="5649" max="5888" width="9" style="28"/>
    <col min="5889" max="5889" width="3.75" style="28" customWidth="1"/>
    <col min="5890" max="5904" width="5.375" style="28" customWidth="1"/>
    <col min="5905" max="6144" width="9" style="28"/>
    <col min="6145" max="6145" width="3.75" style="28" customWidth="1"/>
    <col min="6146" max="6160" width="5.375" style="28" customWidth="1"/>
    <col min="6161" max="6400" width="9" style="28"/>
    <col min="6401" max="6401" width="3.75" style="28" customWidth="1"/>
    <col min="6402" max="6416" width="5.375" style="28" customWidth="1"/>
    <col min="6417" max="6656" width="9" style="28"/>
    <col min="6657" max="6657" width="3.75" style="28" customWidth="1"/>
    <col min="6658" max="6672" width="5.375" style="28" customWidth="1"/>
    <col min="6673" max="6912" width="9" style="28"/>
    <col min="6913" max="6913" width="3.75" style="28" customWidth="1"/>
    <col min="6914" max="6928" width="5.375" style="28" customWidth="1"/>
    <col min="6929" max="7168" width="9" style="28"/>
    <col min="7169" max="7169" width="3.75" style="28" customWidth="1"/>
    <col min="7170" max="7184" width="5.375" style="28" customWidth="1"/>
    <col min="7185" max="7424" width="9" style="28"/>
    <col min="7425" max="7425" width="3.75" style="28" customWidth="1"/>
    <col min="7426" max="7440" width="5.375" style="28" customWidth="1"/>
    <col min="7441" max="7680" width="9" style="28"/>
    <col min="7681" max="7681" width="3.75" style="28" customWidth="1"/>
    <col min="7682" max="7696" width="5.375" style="28" customWidth="1"/>
    <col min="7697" max="7936" width="9" style="28"/>
    <col min="7937" max="7937" width="3.75" style="28" customWidth="1"/>
    <col min="7938" max="7952" width="5.375" style="28" customWidth="1"/>
    <col min="7953" max="8192" width="9" style="28"/>
    <col min="8193" max="8193" width="3.75" style="28" customWidth="1"/>
    <col min="8194" max="8208" width="5.375" style="28" customWidth="1"/>
    <col min="8209" max="8448" width="9" style="28"/>
    <col min="8449" max="8449" width="3.75" style="28" customWidth="1"/>
    <col min="8450" max="8464" width="5.375" style="28" customWidth="1"/>
    <col min="8465" max="8704" width="9" style="28"/>
    <col min="8705" max="8705" width="3.75" style="28" customWidth="1"/>
    <col min="8706" max="8720" width="5.375" style="28" customWidth="1"/>
    <col min="8721" max="8960" width="9" style="28"/>
    <col min="8961" max="8961" width="3.75" style="28" customWidth="1"/>
    <col min="8962" max="8976" width="5.375" style="28" customWidth="1"/>
    <col min="8977" max="9216" width="9" style="28"/>
    <col min="9217" max="9217" width="3.75" style="28" customWidth="1"/>
    <col min="9218" max="9232" width="5.375" style="28" customWidth="1"/>
    <col min="9233" max="9472" width="9" style="28"/>
    <col min="9473" max="9473" width="3.75" style="28" customWidth="1"/>
    <col min="9474" max="9488" width="5.375" style="28" customWidth="1"/>
    <col min="9489" max="9728" width="9" style="28"/>
    <col min="9729" max="9729" width="3.75" style="28" customWidth="1"/>
    <col min="9730" max="9744" width="5.375" style="28" customWidth="1"/>
    <col min="9745" max="9984" width="9" style="28"/>
    <col min="9985" max="9985" width="3.75" style="28" customWidth="1"/>
    <col min="9986" max="10000" width="5.375" style="28" customWidth="1"/>
    <col min="10001" max="10240" width="9" style="28"/>
    <col min="10241" max="10241" width="3.75" style="28" customWidth="1"/>
    <col min="10242" max="10256" width="5.375" style="28" customWidth="1"/>
    <col min="10257" max="10496" width="9" style="28"/>
    <col min="10497" max="10497" width="3.75" style="28" customWidth="1"/>
    <col min="10498" max="10512" width="5.375" style="28" customWidth="1"/>
    <col min="10513" max="10752" width="9" style="28"/>
    <col min="10753" max="10753" width="3.75" style="28" customWidth="1"/>
    <col min="10754" max="10768" width="5.375" style="28" customWidth="1"/>
    <col min="10769" max="11008" width="9" style="28"/>
    <col min="11009" max="11009" width="3.75" style="28" customWidth="1"/>
    <col min="11010" max="11024" width="5.375" style="28" customWidth="1"/>
    <col min="11025" max="11264" width="9" style="28"/>
    <col min="11265" max="11265" width="3.75" style="28" customWidth="1"/>
    <col min="11266" max="11280" width="5.375" style="28" customWidth="1"/>
    <col min="11281" max="11520" width="9" style="28"/>
    <col min="11521" max="11521" width="3.75" style="28" customWidth="1"/>
    <col min="11522" max="11536" width="5.375" style="28" customWidth="1"/>
    <col min="11537" max="11776" width="9" style="28"/>
    <col min="11777" max="11777" width="3.75" style="28" customWidth="1"/>
    <col min="11778" max="11792" width="5.375" style="28" customWidth="1"/>
    <col min="11793" max="12032" width="9" style="28"/>
    <col min="12033" max="12033" width="3.75" style="28" customWidth="1"/>
    <col min="12034" max="12048" width="5.375" style="28" customWidth="1"/>
    <col min="12049" max="12288" width="9" style="28"/>
    <col min="12289" max="12289" width="3.75" style="28" customWidth="1"/>
    <col min="12290" max="12304" width="5.375" style="28" customWidth="1"/>
    <col min="12305" max="12544" width="9" style="28"/>
    <col min="12545" max="12545" width="3.75" style="28" customWidth="1"/>
    <col min="12546" max="12560" width="5.375" style="28" customWidth="1"/>
    <col min="12561" max="12800" width="9" style="28"/>
    <col min="12801" max="12801" width="3.75" style="28" customWidth="1"/>
    <col min="12802" max="12816" width="5.375" style="28" customWidth="1"/>
    <col min="12817" max="13056" width="9" style="28"/>
    <col min="13057" max="13057" width="3.75" style="28" customWidth="1"/>
    <col min="13058" max="13072" width="5.375" style="28" customWidth="1"/>
    <col min="13073" max="13312" width="9" style="28"/>
    <col min="13313" max="13313" width="3.75" style="28" customWidth="1"/>
    <col min="13314" max="13328" width="5.375" style="28" customWidth="1"/>
    <col min="13329" max="13568" width="9" style="28"/>
    <col min="13569" max="13569" width="3.75" style="28" customWidth="1"/>
    <col min="13570" max="13584" width="5.375" style="28" customWidth="1"/>
    <col min="13585" max="13824" width="9" style="28"/>
    <col min="13825" max="13825" width="3.75" style="28" customWidth="1"/>
    <col min="13826" max="13840" width="5.375" style="28" customWidth="1"/>
    <col min="13841" max="14080" width="9" style="28"/>
    <col min="14081" max="14081" width="3.75" style="28" customWidth="1"/>
    <col min="14082" max="14096" width="5.375" style="28" customWidth="1"/>
    <col min="14097" max="14336" width="9" style="28"/>
    <col min="14337" max="14337" width="3.75" style="28" customWidth="1"/>
    <col min="14338" max="14352" width="5.375" style="28" customWidth="1"/>
    <col min="14353" max="14592" width="9" style="28"/>
    <col min="14593" max="14593" width="3.75" style="28" customWidth="1"/>
    <col min="14594" max="14608" width="5.375" style="28" customWidth="1"/>
    <col min="14609" max="14848" width="9" style="28"/>
    <col min="14849" max="14849" width="3.75" style="28" customWidth="1"/>
    <col min="14850" max="14864" width="5.375" style="28" customWidth="1"/>
    <col min="14865" max="15104" width="9" style="28"/>
    <col min="15105" max="15105" width="3.75" style="28" customWidth="1"/>
    <col min="15106" max="15120" width="5.375" style="28" customWidth="1"/>
    <col min="15121" max="15360" width="9" style="28"/>
    <col min="15361" max="15361" width="3.75" style="28" customWidth="1"/>
    <col min="15362" max="15376" width="5.375" style="28" customWidth="1"/>
    <col min="15377" max="15616" width="9" style="28"/>
    <col min="15617" max="15617" width="3.75" style="28" customWidth="1"/>
    <col min="15618" max="15632" width="5.375" style="28" customWidth="1"/>
    <col min="15633" max="15872" width="9" style="28"/>
    <col min="15873" max="15873" width="3.75" style="28" customWidth="1"/>
    <col min="15874" max="15888" width="5.375" style="28" customWidth="1"/>
    <col min="15889" max="16128" width="9" style="28"/>
    <col min="16129" max="16129" width="3.75" style="28" customWidth="1"/>
    <col min="16130" max="16144" width="5.375" style="28" customWidth="1"/>
    <col min="16145" max="16384" width="9" style="28"/>
  </cols>
  <sheetData>
    <row r="1" spans="1:16" ht="31.5" customHeight="1">
      <c r="A1" s="2500" t="s">
        <v>2495</v>
      </c>
      <c r="B1" s="2500"/>
      <c r="C1" s="2500"/>
      <c r="D1" s="2500"/>
      <c r="E1" s="2500"/>
      <c r="F1" s="27"/>
      <c r="G1" s="27"/>
      <c r="H1" s="27"/>
      <c r="I1" s="27"/>
      <c r="K1" s="2501"/>
      <c r="L1" s="2501"/>
      <c r="M1" s="2501"/>
      <c r="N1" s="2501"/>
      <c r="O1" s="2501"/>
      <c r="P1" s="2501"/>
    </row>
    <row r="2" spans="1:16" ht="23.25" customHeight="1">
      <c r="B2" s="2502" t="s">
        <v>571</v>
      </c>
      <c r="C2" s="2502"/>
      <c r="D2" s="2502"/>
      <c r="E2" s="2502"/>
      <c r="F2" s="2502"/>
      <c r="G2" s="2502"/>
      <c r="H2" s="2502"/>
      <c r="I2" s="2502"/>
      <c r="J2" s="2502"/>
      <c r="K2" s="2502"/>
      <c r="L2" s="2502"/>
      <c r="M2" s="2502"/>
      <c r="N2" s="2502"/>
      <c r="O2" s="2502"/>
      <c r="P2" s="2502"/>
    </row>
    <row r="3" spans="1:16" ht="21" customHeight="1">
      <c r="B3" s="681"/>
      <c r="C3" s="681"/>
      <c r="D3" s="681"/>
      <c r="E3" s="681"/>
      <c r="F3" s="681"/>
      <c r="G3" s="681"/>
      <c r="H3" s="681"/>
      <c r="I3" s="681"/>
      <c r="J3" s="681"/>
      <c r="K3" s="681"/>
      <c r="L3" s="681"/>
      <c r="M3" s="681"/>
      <c r="N3" s="681"/>
      <c r="O3" s="681"/>
      <c r="P3" s="681"/>
    </row>
    <row r="4" spans="1:16" s="973" customFormat="1" ht="43.5" customHeight="1">
      <c r="B4" s="3055"/>
      <c r="C4" s="3055"/>
      <c r="D4" s="3055"/>
      <c r="H4" s="3052" t="s">
        <v>557</v>
      </c>
      <c r="I4" s="3052"/>
      <c r="J4" s="3052"/>
      <c r="K4" s="2505"/>
      <c r="L4" s="2506"/>
      <c r="M4" s="2506"/>
      <c r="N4" s="2506"/>
      <c r="O4" s="2506"/>
      <c r="P4" s="2506"/>
    </row>
    <row r="5" spans="1:16" s="973" customFormat="1" ht="24.95" customHeight="1">
      <c r="H5" s="3050" t="s">
        <v>558</v>
      </c>
      <c r="I5" s="3050"/>
      <c r="J5" s="3050"/>
      <c r="K5" s="3051"/>
      <c r="L5" s="2509"/>
      <c r="M5" s="2509"/>
      <c r="N5" s="2509"/>
      <c r="O5" s="2509"/>
      <c r="P5" s="2509"/>
    </row>
    <row r="6" spans="1:16" ht="17.25" customHeight="1">
      <c r="B6" s="27"/>
      <c r="C6" s="27"/>
      <c r="D6" s="27"/>
      <c r="E6" s="27"/>
      <c r="F6" s="27"/>
      <c r="G6" s="27"/>
      <c r="H6" s="27"/>
      <c r="I6" s="27"/>
      <c r="J6" s="27"/>
      <c r="K6" s="27"/>
      <c r="L6" s="27"/>
      <c r="M6" s="27"/>
      <c r="N6" s="27"/>
      <c r="O6" s="27"/>
      <c r="P6" s="27"/>
    </row>
    <row r="7" spans="1:16" ht="17.25" customHeight="1">
      <c r="B7" s="28" t="s">
        <v>572</v>
      </c>
      <c r="C7" s="27"/>
      <c r="D7" s="27"/>
      <c r="E7" s="27"/>
      <c r="F7" s="27"/>
      <c r="G7" s="27"/>
      <c r="H7" s="27"/>
      <c r="I7" s="27"/>
      <c r="J7" s="27"/>
      <c r="K7" s="27"/>
      <c r="L7" s="27"/>
      <c r="M7" s="27"/>
      <c r="N7" s="27"/>
      <c r="O7" s="27"/>
      <c r="P7" s="27"/>
    </row>
    <row r="8" spans="1:16" ht="21" customHeight="1">
      <c r="B8" s="678" t="s">
        <v>2496</v>
      </c>
      <c r="C8" s="679"/>
      <c r="D8" s="679"/>
      <c r="E8" s="679"/>
      <c r="F8" s="679"/>
      <c r="G8" s="679"/>
      <c r="H8" s="679"/>
      <c r="I8" s="679"/>
      <c r="J8" s="679"/>
      <c r="K8" s="679"/>
      <c r="L8" s="679"/>
      <c r="M8" s="679"/>
      <c r="N8" s="3040"/>
      <c r="O8" s="3041"/>
      <c r="P8" s="32" t="s">
        <v>560</v>
      </c>
    </row>
    <row r="9" spans="1:16" ht="21" customHeight="1">
      <c r="B9" s="2491" t="s">
        <v>573</v>
      </c>
      <c r="C9" s="2485"/>
      <c r="D9" s="2485"/>
      <c r="E9" s="2485"/>
      <c r="F9" s="2485"/>
      <c r="G9" s="2485"/>
      <c r="H9" s="2485"/>
      <c r="I9" s="2485"/>
      <c r="J9" s="2485"/>
      <c r="K9" s="2485"/>
      <c r="L9" s="2485"/>
      <c r="M9" s="2486"/>
      <c r="N9" s="3040"/>
      <c r="O9" s="3041"/>
      <c r="P9" s="32" t="s">
        <v>560</v>
      </c>
    </row>
    <row r="10" spans="1:16" ht="31.5" customHeight="1">
      <c r="B10" s="2491" t="s">
        <v>574</v>
      </c>
      <c r="C10" s="2485"/>
      <c r="D10" s="2485"/>
      <c r="E10" s="2485"/>
      <c r="F10" s="2485"/>
      <c r="G10" s="2485"/>
      <c r="H10" s="2485"/>
      <c r="I10" s="2485"/>
      <c r="J10" s="2485"/>
      <c r="K10" s="2485"/>
      <c r="L10" s="2485"/>
      <c r="M10" s="2486"/>
      <c r="N10" s="3040"/>
      <c r="O10" s="3041"/>
      <c r="P10" s="32" t="s">
        <v>560</v>
      </c>
    </row>
    <row r="11" spans="1:16" ht="21.75" customHeight="1">
      <c r="B11" s="2491" t="s">
        <v>575</v>
      </c>
      <c r="C11" s="2485"/>
      <c r="D11" s="2485"/>
      <c r="E11" s="2485"/>
      <c r="F11" s="2485"/>
      <c r="G11" s="2485"/>
      <c r="H11" s="2485"/>
      <c r="I11" s="2485"/>
      <c r="J11" s="2485"/>
      <c r="K11" s="2485"/>
      <c r="L11" s="2485"/>
      <c r="M11" s="2486"/>
      <c r="N11" s="3040"/>
      <c r="O11" s="3041"/>
      <c r="P11" s="32" t="s">
        <v>560</v>
      </c>
    </row>
    <row r="12" spans="1:16" ht="31.5" customHeight="1">
      <c r="B12" s="2491" t="s">
        <v>576</v>
      </c>
      <c r="C12" s="2493"/>
      <c r="D12" s="3043" t="s">
        <v>577</v>
      </c>
      <c r="E12" s="3044"/>
      <c r="F12" s="3044"/>
      <c r="G12" s="3044"/>
      <c r="H12" s="3044"/>
      <c r="I12" s="3045"/>
      <c r="J12" s="3043" t="s">
        <v>578</v>
      </c>
      <c r="K12" s="3044"/>
      <c r="L12" s="3044"/>
      <c r="M12" s="3044"/>
      <c r="N12" s="3044"/>
      <c r="O12" s="3044"/>
      <c r="P12" s="3045"/>
    </row>
    <row r="13" spans="1:16" ht="21" customHeight="1">
      <c r="B13" s="3038" t="s">
        <v>579</v>
      </c>
      <c r="C13" s="3039"/>
      <c r="D13" s="3040"/>
      <c r="E13" s="3041"/>
      <c r="F13" s="3041"/>
      <c r="G13" s="3041"/>
      <c r="H13" s="3041"/>
      <c r="I13" s="680" t="s">
        <v>559</v>
      </c>
      <c r="J13" s="3040"/>
      <c r="K13" s="3041"/>
      <c r="L13" s="3041"/>
      <c r="M13" s="3041"/>
      <c r="N13" s="3041"/>
      <c r="O13" s="3041"/>
      <c r="P13" s="680" t="s">
        <v>559</v>
      </c>
    </row>
    <row r="14" spans="1:16" ht="21" customHeight="1">
      <c r="B14" s="3038" t="s">
        <v>580</v>
      </c>
      <c r="C14" s="3039"/>
      <c r="D14" s="3040"/>
      <c r="E14" s="3041"/>
      <c r="F14" s="3041"/>
      <c r="G14" s="3041"/>
      <c r="H14" s="3041"/>
      <c r="I14" s="680" t="s">
        <v>559</v>
      </c>
      <c r="J14" s="3040"/>
      <c r="K14" s="3041"/>
      <c r="L14" s="3041"/>
      <c r="M14" s="3041"/>
      <c r="N14" s="3041"/>
      <c r="O14" s="3041"/>
      <c r="P14" s="680" t="s">
        <v>559</v>
      </c>
    </row>
    <row r="15" spans="1:16" ht="21" customHeight="1">
      <c r="B15" s="3038" t="s">
        <v>581</v>
      </c>
      <c r="C15" s="3039"/>
      <c r="D15" s="3040"/>
      <c r="E15" s="3041"/>
      <c r="F15" s="3041"/>
      <c r="G15" s="3041"/>
      <c r="H15" s="3041"/>
      <c r="I15" s="680" t="s">
        <v>559</v>
      </c>
      <c r="J15" s="3040"/>
      <c r="K15" s="3041"/>
      <c r="L15" s="3041"/>
      <c r="M15" s="3041"/>
      <c r="N15" s="3041"/>
      <c r="O15" s="3041"/>
      <c r="P15" s="680" t="s">
        <v>559</v>
      </c>
    </row>
    <row r="16" spans="1:16" ht="21" customHeight="1">
      <c r="B16" s="3038" t="s">
        <v>582</v>
      </c>
      <c r="C16" s="3039"/>
      <c r="D16" s="3040"/>
      <c r="E16" s="3041"/>
      <c r="F16" s="3041"/>
      <c r="G16" s="3041"/>
      <c r="H16" s="3041"/>
      <c r="I16" s="680" t="s">
        <v>559</v>
      </c>
      <c r="J16" s="3040"/>
      <c r="K16" s="3041"/>
      <c r="L16" s="3041"/>
      <c r="M16" s="3041"/>
      <c r="N16" s="3041"/>
      <c r="O16" s="3041"/>
      <c r="P16" s="680" t="s">
        <v>559</v>
      </c>
    </row>
    <row r="17" spans="2:18" ht="21" customHeight="1">
      <c r="B17" s="3038" t="s">
        <v>583</v>
      </c>
      <c r="C17" s="3039"/>
      <c r="D17" s="3040"/>
      <c r="E17" s="3041"/>
      <c r="F17" s="3041"/>
      <c r="G17" s="3041"/>
      <c r="H17" s="3041"/>
      <c r="I17" s="680" t="s">
        <v>559</v>
      </c>
      <c r="J17" s="3040"/>
      <c r="K17" s="3041"/>
      <c r="L17" s="3041"/>
      <c r="M17" s="3041"/>
      <c r="N17" s="3041"/>
      <c r="O17" s="3041"/>
      <c r="P17" s="680" t="s">
        <v>559</v>
      </c>
    </row>
    <row r="18" spans="2:18" ht="21" customHeight="1">
      <c r="B18" s="3053" t="s">
        <v>584</v>
      </c>
      <c r="C18" s="3054"/>
      <c r="D18" s="3040"/>
      <c r="E18" s="3041"/>
      <c r="F18" s="3041"/>
      <c r="G18" s="3041"/>
      <c r="H18" s="3041"/>
      <c r="I18" s="680" t="s">
        <v>585</v>
      </c>
      <c r="J18" s="3040"/>
      <c r="K18" s="3041"/>
      <c r="L18" s="3041"/>
      <c r="M18" s="3041"/>
      <c r="N18" s="3041"/>
      <c r="O18" s="3041"/>
      <c r="P18" s="680" t="s">
        <v>585</v>
      </c>
    </row>
    <row r="19" spans="2:18" ht="21" customHeight="1">
      <c r="B19" s="3038" t="s">
        <v>586</v>
      </c>
      <c r="C19" s="3039"/>
      <c r="D19" s="3040"/>
      <c r="E19" s="3041"/>
      <c r="F19" s="3041"/>
      <c r="G19" s="3041"/>
      <c r="H19" s="3041"/>
      <c r="I19" s="680" t="s">
        <v>559</v>
      </c>
      <c r="J19" s="3040"/>
      <c r="K19" s="3041"/>
      <c r="L19" s="3041"/>
      <c r="M19" s="3041"/>
      <c r="N19" s="3041"/>
      <c r="O19" s="3041"/>
      <c r="P19" s="680" t="s">
        <v>559</v>
      </c>
    </row>
    <row r="20" spans="2:18" ht="21" customHeight="1">
      <c r="B20" s="974"/>
      <c r="C20" s="974"/>
      <c r="D20" s="975"/>
      <c r="E20" s="975"/>
      <c r="F20" s="975"/>
      <c r="G20" s="975"/>
      <c r="H20" s="975"/>
      <c r="I20" s="42"/>
      <c r="J20" s="975"/>
      <c r="K20" s="975"/>
      <c r="L20" s="975"/>
      <c r="M20" s="975"/>
      <c r="N20" s="975"/>
      <c r="O20" s="975"/>
      <c r="P20" s="42"/>
      <c r="R20" s="976" t="s">
        <v>2497</v>
      </c>
    </row>
    <row r="21" spans="2:18" ht="21" customHeight="1">
      <c r="B21" s="3042"/>
      <c r="C21" s="3042"/>
      <c r="D21" s="3042"/>
      <c r="E21" s="975"/>
      <c r="F21" s="975"/>
      <c r="G21" s="975"/>
      <c r="H21" s="975"/>
      <c r="I21" s="42"/>
      <c r="J21" s="975"/>
      <c r="K21" s="975"/>
      <c r="L21" s="975"/>
      <c r="M21" s="975"/>
      <c r="N21" s="975"/>
      <c r="O21" s="975"/>
      <c r="P21" s="42"/>
    </row>
    <row r="22" spans="2:18" ht="21" customHeight="1">
      <c r="B22" s="3036"/>
      <c r="C22" s="3036"/>
      <c r="D22" s="3036"/>
      <c r="E22" s="3036"/>
      <c r="F22" s="3036"/>
      <c r="G22" s="3036"/>
      <c r="H22" s="3036"/>
      <c r="I22" s="3036"/>
      <c r="J22" s="3036"/>
      <c r="K22" s="3036"/>
      <c r="L22" s="3036"/>
      <c r="M22" s="3036"/>
      <c r="N22" s="3036"/>
      <c r="O22" s="3036"/>
      <c r="P22" s="3036"/>
    </row>
    <row r="23" spans="2:18" ht="21" customHeight="1">
      <c r="B23" s="3036"/>
      <c r="C23" s="3036"/>
      <c r="D23" s="3036"/>
      <c r="E23" s="3036"/>
      <c r="F23" s="3036"/>
      <c r="G23" s="3036"/>
      <c r="H23" s="3036"/>
      <c r="I23" s="3036"/>
      <c r="J23" s="3036"/>
      <c r="K23" s="3036"/>
      <c r="L23" s="3036"/>
      <c r="M23" s="3036"/>
      <c r="N23" s="3036"/>
      <c r="O23" s="3036"/>
      <c r="P23" s="3036"/>
    </row>
    <row r="24" spans="2:18" ht="21" customHeight="1">
      <c r="B24" s="3036"/>
      <c r="C24" s="3036"/>
      <c r="D24" s="3036"/>
      <c r="E24" s="3036"/>
      <c r="F24" s="3036"/>
      <c r="G24" s="3036"/>
      <c r="H24" s="3036"/>
      <c r="I24" s="3036"/>
      <c r="J24" s="3036"/>
      <c r="K24" s="3036"/>
      <c r="L24" s="3036"/>
      <c r="M24" s="3036"/>
      <c r="N24" s="3036"/>
      <c r="O24" s="3036"/>
      <c r="P24" s="3036"/>
    </row>
    <row r="25" spans="2:18" ht="21" customHeight="1">
      <c r="B25" s="3036"/>
      <c r="C25" s="3036"/>
      <c r="D25" s="3036"/>
      <c r="E25" s="3036"/>
      <c r="F25" s="3036"/>
      <c r="G25" s="3036"/>
      <c r="H25" s="3036"/>
      <c r="I25" s="3036"/>
      <c r="J25" s="3036"/>
      <c r="K25" s="3036"/>
      <c r="L25" s="3036"/>
      <c r="M25" s="3036"/>
      <c r="N25" s="3036"/>
      <c r="O25" s="3036"/>
      <c r="P25" s="3036"/>
    </row>
    <row r="26" spans="2:18" ht="21" customHeight="1">
      <c r="B26" s="3036"/>
      <c r="C26" s="3036"/>
      <c r="D26" s="3036"/>
      <c r="E26" s="3036"/>
      <c r="F26" s="3036"/>
      <c r="G26" s="3036"/>
      <c r="H26" s="3036"/>
      <c r="I26" s="3036"/>
      <c r="J26" s="3036"/>
      <c r="K26" s="3036"/>
      <c r="L26" s="3036"/>
      <c r="M26" s="3036"/>
      <c r="N26" s="3036"/>
      <c r="O26" s="3036"/>
      <c r="P26" s="3036"/>
    </row>
    <row r="27" spans="2:18" ht="21" customHeight="1">
      <c r="B27" s="3036"/>
      <c r="C27" s="3036"/>
      <c r="D27" s="3036"/>
      <c r="E27" s="3036"/>
      <c r="F27" s="3036"/>
      <c r="G27" s="3036"/>
      <c r="H27" s="3036"/>
      <c r="I27" s="3036"/>
      <c r="J27" s="3036"/>
      <c r="K27" s="3036"/>
      <c r="L27" s="3036"/>
      <c r="M27" s="3036"/>
      <c r="N27" s="3036"/>
      <c r="O27" s="3036"/>
      <c r="P27" s="3036"/>
    </row>
    <row r="28" spans="2:18" ht="21" customHeight="1">
      <c r="B28" s="3036"/>
      <c r="C28" s="3036"/>
      <c r="D28" s="3036"/>
      <c r="E28" s="3036"/>
      <c r="F28" s="3036"/>
      <c r="G28" s="3036"/>
      <c r="H28" s="3036"/>
      <c r="I28" s="3036"/>
      <c r="J28" s="3036"/>
      <c r="K28" s="3036"/>
      <c r="L28" s="3036"/>
      <c r="M28" s="3036"/>
      <c r="N28" s="3036"/>
      <c r="O28" s="3036"/>
      <c r="P28" s="3036"/>
    </row>
    <row r="29" spans="2:18" ht="21" customHeight="1">
      <c r="B29" s="3036"/>
      <c r="C29" s="3036"/>
      <c r="D29" s="3036"/>
      <c r="E29" s="3036"/>
      <c r="F29" s="3036"/>
      <c r="G29" s="3036"/>
      <c r="H29" s="3036"/>
      <c r="I29" s="3036"/>
      <c r="J29" s="3036"/>
      <c r="K29" s="3036"/>
      <c r="L29" s="3036"/>
      <c r="M29" s="3036"/>
      <c r="N29" s="3036"/>
      <c r="O29" s="3036"/>
      <c r="P29" s="3036"/>
    </row>
    <row r="30" spans="2:18" ht="21" customHeight="1">
      <c r="B30" s="3036"/>
      <c r="C30" s="3036"/>
      <c r="D30" s="3036"/>
      <c r="E30" s="3036"/>
      <c r="F30" s="3036"/>
      <c r="G30" s="3036"/>
      <c r="H30" s="3036"/>
      <c r="I30" s="3036"/>
      <c r="J30" s="3036"/>
      <c r="K30" s="3036"/>
      <c r="L30" s="3036"/>
      <c r="M30" s="3036"/>
      <c r="N30" s="3036"/>
      <c r="O30" s="3036"/>
      <c r="P30" s="3036"/>
    </row>
    <row r="31" spans="2:18" ht="21" customHeight="1">
      <c r="B31" s="3036"/>
      <c r="C31" s="3036"/>
      <c r="D31" s="3036"/>
      <c r="E31" s="3036"/>
      <c r="F31" s="3036"/>
      <c r="G31" s="3036"/>
      <c r="H31" s="3036"/>
      <c r="I31" s="3036"/>
      <c r="J31" s="3036"/>
      <c r="K31" s="3036"/>
      <c r="L31" s="3036"/>
      <c r="M31" s="3036"/>
      <c r="N31" s="3036"/>
      <c r="O31" s="3036"/>
      <c r="P31" s="3036"/>
    </row>
    <row r="32" spans="2:18" ht="21" customHeight="1">
      <c r="B32" s="3036"/>
      <c r="C32" s="3036"/>
      <c r="D32" s="3036"/>
      <c r="E32" s="3036"/>
      <c r="F32" s="3036"/>
      <c r="G32" s="3036"/>
      <c r="H32" s="3036"/>
      <c r="I32" s="3036"/>
      <c r="J32" s="3036"/>
      <c r="K32" s="3036"/>
      <c r="L32" s="3036"/>
      <c r="M32" s="3036"/>
      <c r="N32" s="3036"/>
      <c r="O32" s="3036"/>
      <c r="P32" s="3036"/>
    </row>
    <row r="33" spans="1:16" ht="21" customHeight="1">
      <c r="B33" s="974"/>
      <c r="C33" s="974"/>
      <c r="D33" s="975"/>
      <c r="E33" s="975"/>
      <c r="F33" s="975"/>
      <c r="G33" s="975"/>
      <c r="H33" s="975"/>
      <c r="I33" s="42"/>
      <c r="J33" s="975"/>
      <c r="K33" s="975"/>
      <c r="L33" s="975"/>
      <c r="M33" s="975"/>
      <c r="N33" s="975"/>
      <c r="O33" s="975"/>
      <c r="P33" s="42"/>
    </row>
    <row r="34" spans="1:16" ht="21" customHeight="1">
      <c r="B34" s="974"/>
      <c r="C34" s="974"/>
      <c r="D34" s="975"/>
      <c r="E34" s="975"/>
      <c r="F34" s="975"/>
      <c r="G34" s="975"/>
      <c r="H34" s="975"/>
      <c r="I34" s="42"/>
      <c r="J34" s="975"/>
      <c r="K34" s="975"/>
      <c r="L34" s="975"/>
      <c r="M34" s="975"/>
      <c r="N34" s="975"/>
      <c r="O34" s="975"/>
      <c r="P34" s="42"/>
    </row>
    <row r="35" spans="1:16" ht="21" customHeight="1">
      <c r="B35" s="974"/>
      <c r="C35" s="974"/>
      <c r="D35" s="975"/>
      <c r="E35" s="975"/>
      <c r="F35" s="975"/>
      <c r="G35" s="975"/>
      <c r="H35" s="975"/>
      <c r="I35" s="42"/>
      <c r="J35" s="975"/>
      <c r="K35" s="975"/>
      <c r="L35" s="975"/>
      <c r="M35" s="975"/>
      <c r="N35" s="975"/>
      <c r="O35" s="975"/>
      <c r="P35" s="42"/>
    </row>
    <row r="36" spans="1:16" ht="25.5" customHeight="1">
      <c r="A36" s="2500"/>
      <c r="B36" s="2500"/>
      <c r="C36" s="2500"/>
      <c r="D36" s="2500"/>
      <c r="E36" s="2500"/>
      <c r="F36" s="27"/>
      <c r="G36" s="27"/>
      <c r="H36" s="27"/>
      <c r="I36" s="27"/>
      <c r="K36" s="2501"/>
      <c r="L36" s="2501"/>
      <c r="M36" s="2501"/>
      <c r="N36" s="2501"/>
      <c r="O36" s="2501"/>
      <c r="P36" s="2501"/>
    </row>
    <row r="37" spans="1:16" ht="39" customHeight="1">
      <c r="B37" s="974"/>
      <c r="C37" s="974"/>
      <c r="D37" s="975"/>
      <c r="E37" s="975"/>
      <c r="F37" s="975"/>
      <c r="G37" s="975"/>
      <c r="H37" s="3052" t="s">
        <v>557</v>
      </c>
      <c r="I37" s="3052"/>
      <c r="J37" s="3052"/>
      <c r="K37" s="2505"/>
      <c r="L37" s="2506"/>
      <c r="M37" s="2506"/>
      <c r="N37" s="2506"/>
      <c r="O37" s="2506"/>
      <c r="P37" s="2506"/>
    </row>
    <row r="38" spans="1:16" ht="25.5" customHeight="1">
      <c r="B38" s="974"/>
      <c r="C38" s="974"/>
      <c r="D38" s="975"/>
      <c r="E38" s="975"/>
      <c r="F38" s="975"/>
      <c r="G38" s="975"/>
      <c r="H38" s="3050" t="s">
        <v>588</v>
      </c>
      <c r="I38" s="3050"/>
      <c r="J38" s="3050"/>
      <c r="K38" s="3051"/>
      <c r="L38" s="2509"/>
      <c r="M38" s="2509"/>
      <c r="N38" s="2509"/>
      <c r="O38" s="2509"/>
      <c r="P38" s="2509"/>
    </row>
    <row r="39" spans="1:16" ht="17.25" customHeight="1">
      <c r="B39" s="28" t="s">
        <v>589</v>
      </c>
      <c r="C39" s="27"/>
      <c r="D39" s="27"/>
      <c r="E39" s="27"/>
      <c r="F39" s="27"/>
      <c r="G39" s="27"/>
      <c r="H39" s="27"/>
      <c r="I39" s="27"/>
      <c r="J39" s="27"/>
      <c r="K39" s="27"/>
      <c r="L39" s="27"/>
      <c r="M39" s="27"/>
      <c r="N39" s="27"/>
      <c r="O39" s="27"/>
      <c r="P39" s="27"/>
    </row>
    <row r="40" spans="1:16" ht="54.75" customHeight="1">
      <c r="B40" s="2491" t="s">
        <v>2498</v>
      </c>
      <c r="C40" s="2492"/>
      <c r="D40" s="2492"/>
      <c r="E40" s="2492"/>
      <c r="F40" s="2492"/>
      <c r="G40" s="2492"/>
      <c r="H40" s="2492"/>
      <c r="I40" s="2492"/>
      <c r="J40" s="2492"/>
      <c r="K40" s="2492"/>
      <c r="L40" s="2492"/>
      <c r="M40" s="2493"/>
      <c r="N40" s="3040"/>
      <c r="O40" s="3041"/>
      <c r="P40" s="32" t="s">
        <v>560</v>
      </c>
    </row>
    <row r="41" spans="1:16" ht="21" customHeight="1">
      <c r="B41" s="2491" t="s">
        <v>590</v>
      </c>
      <c r="C41" s="2485"/>
      <c r="D41" s="2485"/>
      <c r="E41" s="2485"/>
      <c r="F41" s="2485"/>
      <c r="G41" s="2485"/>
      <c r="H41" s="2485"/>
      <c r="I41" s="2485"/>
      <c r="J41" s="2485"/>
      <c r="K41" s="2485"/>
      <c r="L41" s="2485"/>
      <c r="M41" s="2486"/>
      <c r="N41" s="3040"/>
      <c r="O41" s="3041"/>
      <c r="P41" s="32" t="s">
        <v>560</v>
      </c>
    </row>
    <row r="42" spans="1:16" ht="21" customHeight="1">
      <c r="B42" s="3048" t="s">
        <v>591</v>
      </c>
      <c r="C42" s="2484" t="s">
        <v>592</v>
      </c>
      <c r="D42" s="2485"/>
      <c r="E42" s="2485"/>
      <c r="F42" s="2485"/>
      <c r="G42" s="2485"/>
      <c r="H42" s="2485"/>
      <c r="I42" s="2485"/>
      <c r="J42" s="2485"/>
      <c r="K42" s="2485"/>
      <c r="L42" s="2485"/>
      <c r="M42" s="2486"/>
      <c r="N42" s="3040"/>
      <c r="O42" s="3041"/>
      <c r="P42" s="32" t="s">
        <v>560</v>
      </c>
    </row>
    <row r="43" spans="1:16" ht="21" customHeight="1">
      <c r="B43" s="3048"/>
      <c r="C43" s="2484" t="s">
        <v>593</v>
      </c>
      <c r="D43" s="2485"/>
      <c r="E43" s="2485"/>
      <c r="F43" s="2485"/>
      <c r="G43" s="2485"/>
      <c r="H43" s="2485"/>
      <c r="I43" s="2485"/>
      <c r="J43" s="2485"/>
      <c r="K43" s="2485"/>
      <c r="L43" s="2485"/>
      <c r="M43" s="2486"/>
      <c r="N43" s="3040"/>
      <c r="O43" s="3041"/>
      <c r="P43" s="32" t="s">
        <v>560</v>
      </c>
    </row>
    <row r="44" spans="1:16" ht="21" customHeight="1">
      <c r="B44" s="3048"/>
      <c r="C44" s="2484" t="s">
        <v>594</v>
      </c>
      <c r="D44" s="2485"/>
      <c r="E44" s="2485"/>
      <c r="F44" s="2485"/>
      <c r="G44" s="2485"/>
      <c r="H44" s="2485"/>
      <c r="I44" s="2485"/>
      <c r="J44" s="2485"/>
      <c r="K44" s="2485"/>
      <c r="L44" s="2485"/>
      <c r="M44" s="2486"/>
      <c r="N44" s="3040"/>
      <c r="O44" s="3041"/>
      <c r="P44" s="32" t="s">
        <v>560</v>
      </c>
    </row>
    <row r="45" spans="1:16" ht="21.75" customHeight="1">
      <c r="B45" s="3048"/>
      <c r="C45" s="2484" t="s">
        <v>595</v>
      </c>
      <c r="D45" s="2485"/>
      <c r="E45" s="2485"/>
      <c r="F45" s="2485"/>
      <c r="G45" s="2485"/>
      <c r="H45" s="2485"/>
      <c r="I45" s="2485"/>
      <c r="J45" s="2485"/>
      <c r="K45" s="2485"/>
      <c r="L45" s="2485"/>
      <c r="M45" s="2486"/>
      <c r="N45" s="3040"/>
      <c r="O45" s="3041"/>
      <c r="P45" s="32" t="s">
        <v>560</v>
      </c>
    </row>
    <row r="46" spans="1:16" ht="39" customHeight="1">
      <c r="B46" s="3049"/>
      <c r="C46" s="2491" t="s">
        <v>596</v>
      </c>
      <c r="D46" s="2485"/>
      <c r="E46" s="2485"/>
      <c r="F46" s="2485"/>
      <c r="G46" s="2485"/>
      <c r="H46" s="2485"/>
      <c r="I46" s="2485"/>
      <c r="J46" s="2485"/>
      <c r="K46" s="2485"/>
      <c r="L46" s="2485"/>
      <c r="M46" s="2486"/>
      <c r="N46" s="3040"/>
      <c r="O46" s="3041"/>
      <c r="P46" s="32" t="s">
        <v>560</v>
      </c>
    </row>
    <row r="47" spans="1:16" ht="21" customHeight="1">
      <c r="B47" s="2484" t="s">
        <v>597</v>
      </c>
      <c r="C47" s="2485"/>
      <c r="D47" s="2485"/>
      <c r="E47" s="2485"/>
      <c r="F47" s="2485"/>
      <c r="G47" s="2485"/>
      <c r="H47" s="2485"/>
      <c r="I47" s="2485"/>
      <c r="J47" s="2485"/>
      <c r="K47" s="2485"/>
      <c r="L47" s="2485"/>
      <c r="M47" s="2485"/>
      <c r="N47" s="2485"/>
      <c r="O47" s="2485"/>
      <c r="P47" s="2486"/>
    </row>
    <row r="48" spans="1:16" ht="31.5" customHeight="1">
      <c r="B48" s="3046"/>
      <c r="C48" s="3047"/>
      <c r="D48" s="3043" t="s">
        <v>598</v>
      </c>
      <c r="E48" s="3044"/>
      <c r="F48" s="3044"/>
      <c r="G48" s="3044"/>
      <c r="H48" s="3044"/>
      <c r="I48" s="3045"/>
      <c r="J48" s="3043" t="s">
        <v>599</v>
      </c>
      <c r="K48" s="3044"/>
      <c r="L48" s="3044"/>
      <c r="M48" s="3044"/>
      <c r="N48" s="3044"/>
      <c r="O48" s="3044"/>
      <c r="P48" s="3045"/>
    </row>
    <row r="49" spans="2:16" ht="21" customHeight="1">
      <c r="B49" s="3038" t="s">
        <v>579</v>
      </c>
      <c r="C49" s="3039"/>
      <c r="D49" s="3040"/>
      <c r="E49" s="3041"/>
      <c r="F49" s="3041"/>
      <c r="G49" s="3041"/>
      <c r="H49" s="3041"/>
      <c r="I49" s="680" t="s">
        <v>559</v>
      </c>
      <c r="J49" s="3040"/>
      <c r="K49" s="3041"/>
      <c r="L49" s="3041"/>
      <c r="M49" s="3041"/>
      <c r="N49" s="3041"/>
      <c r="O49" s="3041"/>
      <c r="P49" s="680" t="s">
        <v>559</v>
      </c>
    </row>
    <row r="50" spans="2:16" ht="21" customHeight="1">
      <c r="B50" s="3038" t="s">
        <v>580</v>
      </c>
      <c r="C50" s="3039"/>
      <c r="D50" s="3040"/>
      <c r="E50" s="3041"/>
      <c r="F50" s="3041"/>
      <c r="G50" s="3041"/>
      <c r="H50" s="3041"/>
      <c r="I50" s="680" t="s">
        <v>559</v>
      </c>
      <c r="J50" s="3040"/>
      <c r="K50" s="3041"/>
      <c r="L50" s="3041"/>
      <c r="M50" s="3041"/>
      <c r="N50" s="3041"/>
      <c r="O50" s="3041"/>
      <c r="P50" s="680" t="s">
        <v>559</v>
      </c>
    </row>
    <row r="51" spans="2:16" ht="21" customHeight="1">
      <c r="B51" s="3038" t="s">
        <v>581</v>
      </c>
      <c r="C51" s="3039"/>
      <c r="D51" s="3040"/>
      <c r="E51" s="3041"/>
      <c r="F51" s="3041"/>
      <c r="G51" s="3041"/>
      <c r="H51" s="3041"/>
      <c r="I51" s="680" t="s">
        <v>559</v>
      </c>
      <c r="J51" s="3040"/>
      <c r="K51" s="3041"/>
      <c r="L51" s="3041"/>
      <c r="M51" s="3041"/>
      <c r="N51" s="3041"/>
      <c r="O51" s="3041"/>
      <c r="P51" s="680" t="s">
        <v>559</v>
      </c>
    </row>
    <row r="52" spans="2:16" ht="21" customHeight="1">
      <c r="B52" s="3038" t="s">
        <v>582</v>
      </c>
      <c r="C52" s="3039"/>
      <c r="D52" s="3040"/>
      <c r="E52" s="3041"/>
      <c r="F52" s="3041"/>
      <c r="G52" s="3041"/>
      <c r="H52" s="3041"/>
      <c r="I52" s="680" t="s">
        <v>559</v>
      </c>
      <c r="J52" s="3040"/>
      <c r="K52" s="3041"/>
      <c r="L52" s="3041"/>
      <c r="M52" s="3041"/>
      <c r="N52" s="3041"/>
      <c r="O52" s="3041"/>
      <c r="P52" s="680" t="s">
        <v>559</v>
      </c>
    </row>
    <row r="53" spans="2:16" ht="21" customHeight="1">
      <c r="B53" s="3038" t="s">
        <v>583</v>
      </c>
      <c r="C53" s="3039"/>
      <c r="D53" s="3040"/>
      <c r="E53" s="3041"/>
      <c r="F53" s="3041"/>
      <c r="G53" s="3041"/>
      <c r="H53" s="3041"/>
      <c r="I53" s="680" t="s">
        <v>559</v>
      </c>
      <c r="J53" s="3040"/>
      <c r="K53" s="3041"/>
      <c r="L53" s="3041"/>
      <c r="M53" s="3041"/>
      <c r="N53" s="3041"/>
      <c r="O53" s="3041"/>
      <c r="P53" s="680" t="s">
        <v>559</v>
      </c>
    </row>
    <row r="54" spans="2:16" ht="21" customHeight="1">
      <c r="B54" s="3038" t="s">
        <v>584</v>
      </c>
      <c r="C54" s="3039"/>
      <c r="D54" s="3040"/>
      <c r="E54" s="3041"/>
      <c r="F54" s="3041"/>
      <c r="G54" s="3041"/>
      <c r="H54" s="3041"/>
      <c r="I54" s="680" t="s">
        <v>585</v>
      </c>
      <c r="J54" s="3040"/>
      <c r="K54" s="3041"/>
      <c r="L54" s="3041"/>
      <c r="M54" s="3041"/>
      <c r="N54" s="3041"/>
      <c r="O54" s="3041"/>
      <c r="P54" s="680" t="s">
        <v>585</v>
      </c>
    </row>
    <row r="55" spans="2:16" ht="21" customHeight="1">
      <c r="B55" s="3038" t="s">
        <v>586</v>
      </c>
      <c r="C55" s="3039"/>
      <c r="D55" s="3040"/>
      <c r="E55" s="3041"/>
      <c r="F55" s="3041"/>
      <c r="G55" s="3041"/>
      <c r="H55" s="3041"/>
      <c r="I55" s="680" t="s">
        <v>559</v>
      </c>
      <c r="J55" s="3040"/>
      <c r="K55" s="3041"/>
      <c r="L55" s="3041"/>
      <c r="M55" s="3041"/>
      <c r="N55" s="3041"/>
      <c r="O55" s="3041"/>
      <c r="P55" s="680" t="s">
        <v>559</v>
      </c>
    </row>
    <row r="56" spans="2:16" ht="14.25" customHeight="1">
      <c r="B56" s="977"/>
      <c r="C56" s="977"/>
      <c r="D56" s="27"/>
      <c r="E56" s="27"/>
      <c r="F56" s="27"/>
      <c r="G56" s="27"/>
      <c r="H56" s="27"/>
      <c r="I56" s="27"/>
      <c r="J56" s="27"/>
      <c r="K56" s="27"/>
      <c r="L56" s="27"/>
      <c r="M56" s="27"/>
      <c r="N56" s="27"/>
      <c r="O56" s="27"/>
      <c r="P56" s="27"/>
    </row>
    <row r="57" spans="2:16" ht="21" customHeight="1">
      <c r="B57" s="3042" t="s">
        <v>587</v>
      </c>
      <c r="C57" s="3042"/>
      <c r="D57" s="3042"/>
      <c r="E57" s="975"/>
      <c r="F57" s="975"/>
      <c r="G57" s="975"/>
      <c r="H57" s="975"/>
      <c r="I57" s="42"/>
      <c r="J57" s="975"/>
      <c r="K57" s="975"/>
      <c r="L57" s="975"/>
      <c r="M57" s="975"/>
      <c r="N57" s="975"/>
      <c r="O57" s="975"/>
      <c r="P57" s="42"/>
    </row>
    <row r="58" spans="2:16" ht="33" customHeight="1">
      <c r="B58" s="3036" t="s">
        <v>2499</v>
      </c>
      <c r="C58" s="2243"/>
      <c r="D58" s="2243"/>
      <c r="E58" s="2243"/>
      <c r="F58" s="2243"/>
      <c r="G58" s="2243"/>
      <c r="H58" s="2243"/>
      <c r="I58" s="2243"/>
      <c r="J58" s="2243"/>
      <c r="K58" s="2243"/>
      <c r="L58" s="2243"/>
      <c r="M58" s="2243"/>
      <c r="N58" s="2243"/>
      <c r="O58" s="2243"/>
      <c r="P58" s="2243"/>
    </row>
    <row r="59" spans="2:16" ht="33" customHeight="1">
      <c r="B59" s="2243"/>
      <c r="C59" s="2243"/>
      <c r="D59" s="2243"/>
      <c r="E59" s="2243"/>
      <c r="F59" s="2243"/>
      <c r="G59" s="2243"/>
      <c r="H59" s="2243"/>
      <c r="I59" s="2243"/>
      <c r="J59" s="2243"/>
      <c r="K59" s="2243"/>
      <c r="L59" s="2243"/>
      <c r="M59" s="2243"/>
      <c r="N59" s="2243"/>
      <c r="O59" s="2243"/>
      <c r="P59" s="2243"/>
    </row>
    <row r="60" spans="2:16" ht="33" customHeight="1">
      <c r="B60" s="3036" t="s">
        <v>2500</v>
      </c>
      <c r="C60" s="2243"/>
      <c r="D60" s="2243"/>
      <c r="E60" s="2243"/>
      <c r="F60" s="2243"/>
      <c r="G60" s="2243"/>
      <c r="H60" s="2243"/>
      <c r="I60" s="2243"/>
      <c r="J60" s="2243"/>
      <c r="K60" s="2243"/>
      <c r="L60" s="2243"/>
      <c r="M60" s="2243"/>
      <c r="N60" s="2243"/>
      <c r="O60" s="2243"/>
      <c r="P60" s="2243"/>
    </row>
    <row r="61" spans="2:16" ht="33" customHeight="1">
      <c r="B61" s="2243"/>
      <c r="C61" s="2243"/>
      <c r="D61" s="2243"/>
      <c r="E61" s="2243"/>
      <c r="F61" s="2243"/>
      <c r="G61" s="2243"/>
      <c r="H61" s="2243"/>
      <c r="I61" s="2243"/>
      <c r="J61" s="2243"/>
      <c r="K61" s="2243"/>
      <c r="L61" s="2243"/>
      <c r="M61" s="2243"/>
      <c r="N61" s="2243"/>
      <c r="O61" s="2243"/>
      <c r="P61" s="2243"/>
    </row>
    <row r="62" spans="2:16" ht="33" customHeight="1">
      <c r="B62" s="2243"/>
      <c r="C62" s="2243"/>
      <c r="D62" s="2243"/>
      <c r="E62" s="2243"/>
      <c r="F62" s="2243"/>
      <c r="G62" s="2243"/>
      <c r="H62" s="2243"/>
      <c r="I62" s="2243"/>
      <c r="J62" s="2243"/>
      <c r="K62" s="2243"/>
      <c r="L62" s="2243"/>
      <c r="M62" s="2243"/>
      <c r="N62" s="2243"/>
      <c r="O62" s="2243"/>
      <c r="P62" s="2243"/>
    </row>
    <row r="63" spans="2:16" ht="33" customHeight="1">
      <c r="B63" s="2243"/>
      <c r="C63" s="2243"/>
      <c r="D63" s="2243"/>
      <c r="E63" s="2243"/>
      <c r="F63" s="2243"/>
      <c r="G63" s="2243"/>
      <c r="H63" s="2243"/>
      <c r="I63" s="2243"/>
      <c r="J63" s="2243"/>
      <c r="K63" s="2243"/>
      <c r="L63" s="2243"/>
      <c r="M63" s="2243"/>
      <c r="N63" s="2243"/>
      <c r="O63" s="2243"/>
      <c r="P63" s="2243"/>
    </row>
    <row r="64" spans="2:16" ht="33" customHeight="1">
      <c r="B64" s="2243"/>
      <c r="C64" s="2243"/>
      <c r="D64" s="2243"/>
      <c r="E64" s="2243"/>
      <c r="F64" s="2243"/>
      <c r="G64" s="2243"/>
      <c r="H64" s="2243"/>
      <c r="I64" s="2243"/>
      <c r="J64" s="2243"/>
      <c r="K64" s="2243"/>
      <c r="L64" s="2243"/>
      <c r="M64" s="2243"/>
      <c r="N64" s="2243"/>
      <c r="O64" s="2243"/>
      <c r="P64" s="2243"/>
    </row>
    <row r="65" spans="1:16" ht="21" customHeight="1">
      <c r="B65" s="676"/>
      <c r="C65" s="676"/>
      <c r="D65" s="676"/>
      <c r="E65" s="676"/>
      <c r="F65" s="676"/>
      <c r="G65" s="676"/>
      <c r="H65" s="676"/>
      <c r="I65" s="676"/>
      <c r="J65" s="676"/>
      <c r="K65" s="676"/>
      <c r="L65" s="676"/>
      <c r="M65" s="676"/>
      <c r="N65" s="676"/>
      <c r="O65" s="676"/>
      <c r="P65" s="676"/>
    </row>
    <row r="66" spans="1:16" ht="19.5" customHeight="1">
      <c r="B66" s="3037" t="s">
        <v>2501</v>
      </c>
      <c r="C66" s="3037"/>
      <c r="D66" s="3037"/>
      <c r="E66" s="3037"/>
      <c r="F66" s="3037"/>
      <c r="G66" s="3037"/>
      <c r="H66" s="3037"/>
      <c r="I66" s="3037"/>
      <c r="J66" s="3037"/>
      <c r="K66" s="3037"/>
      <c r="L66" s="3037"/>
      <c r="M66" s="3037"/>
      <c r="N66" s="3037"/>
      <c r="O66" s="3037"/>
      <c r="P66" s="3037"/>
    </row>
    <row r="67" spans="1:16" ht="19.5" customHeight="1">
      <c r="B67" s="3037"/>
      <c r="C67" s="3037"/>
      <c r="D67" s="3037"/>
      <c r="E67" s="3037"/>
      <c r="F67" s="3037"/>
      <c r="G67" s="3037"/>
      <c r="H67" s="3037"/>
      <c r="I67" s="3037"/>
      <c r="J67" s="3037"/>
      <c r="K67" s="3037"/>
      <c r="L67" s="3037"/>
      <c r="M67" s="3037"/>
      <c r="N67" s="3037"/>
      <c r="O67" s="3037"/>
      <c r="P67" s="3037"/>
    </row>
    <row r="68" spans="1:16" ht="19.5" customHeight="1">
      <c r="B68" s="3037"/>
      <c r="C68" s="3037"/>
      <c r="D68" s="3037"/>
      <c r="E68" s="3037"/>
      <c r="F68" s="3037"/>
      <c r="G68" s="3037"/>
      <c r="H68" s="3037"/>
      <c r="I68" s="3037"/>
      <c r="J68" s="3037"/>
      <c r="K68" s="3037"/>
      <c r="L68" s="3037"/>
      <c r="M68" s="3037"/>
      <c r="N68" s="3037"/>
      <c r="O68" s="3037"/>
      <c r="P68" s="3037"/>
    </row>
    <row r="69" spans="1:16" ht="19.5" customHeight="1">
      <c r="B69" s="3037"/>
      <c r="C69" s="3037"/>
      <c r="D69" s="3037"/>
      <c r="E69" s="3037"/>
      <c r="F69" s="3037"/>
      <c r="G69" s="3037"/>
      <c r="H69" s="3037"/>
      <c r="I69" s="3037"/>
      <c r="J69" s="3037"/>
      <c r="K69" s="3037"/>
      <c r="L69" s="3037"/>
      <c r="M69" s="3037"/>
      <c r="N69" s="3037"/>
      <c r="O69" s="3037"/>
      <c r="P69" s="3037"/>
    </row>
    <row r="70" spans="1:16" ht="19.5" customHeight="1">
      <c r="B70" s="3037"/>
      <c r="C70" s="3037"/>
      <c r="D70" s="3037"/>
      <c r="E70" s="3037"/>
      <c r="F70" s="3037"/>
      <c r="G70" s="3037"/>
      <c r="H70" s="3037"/>
      <c r="I70" s="3037"/>
      <c r="J70" s="3037"/>
      <c r="K70" s="3037"/>
      <c r="L70" s="3037"/>
      <c r="M70" s="3037"/>
      <c r="N70" s="3037"/>
      <c r="O70" s="3037"/>
      <c r="P70" s="3037"/>
    </row>
    <row r="71" spans="1:16" ht="19.5" customHeight="1">
      <c r="B71" s="3037"/>
      <c r="C71" s="3037"/>
      <c r="D71" s="3037"/>
      <c r="E71" s="3037"/>
      <c r="F71" s="3037"/>
      <c r="G71" s="3037"/>
      <c r="H71" s="3037"/>
      <c r="I71" s="3037"/>
      <c r="J71" s="3037"/>
      <c r="K71" s="3037"/>
      <c r="L71" s="3037"/>
      <c r="M71" s="3037"/>
      <c r="N71" s="3037"/>
      <c r="O71" s="3037"/>
      <c r="P71" s="3037"/>
    </row>
    <row r="72" spans="1:16" ht="19.5" customHeight="1">
      <c r="B72" s="3037"/>
      <c r="C72" s="3037"/>
      <c r="D72" s="3037"/>
      <c r="E72" s="3037"/>
      <c r="F72" s="3037"/>
      <c r="G72" s="3037"/>
      <c r="H72" s="3037"/>
      <c r="I72" s="3037"/>
      <c r="J72" s="3037"/>
      <c r="K72" s="3037"/>
      <c r="L72" s="3037"/>
      <c r="M72" s="3037"/>
      <c r="N72" s="3037"/>
      <c r="O72" s="3037"/>
      <c r="P72" s="3037"/>
    </row>
    <row r="73" spans="1:16" ht="19.5" customHeight="1">
      <c r="B73" s="3037"/>
      <c r="C73" s="3037"/>
      <c r="D73" s="3037"/>
      <c r="E73" s="3037"/>
      <c r="F73" s="3037"/>
      <c r="G73" s="3037"/>
      <c r="H73" s="3037"/>
      <c r="I73" s="3037"/>
      <c r="J73" s="3037"/>
      <c r="K73" s="3037"/>
      <c r="L73" s="3037"/>
      <c r="M73" s="3037"/>
      <c r="N73" s="3037"/>
      <c r="O73" s="3037"/>
      <c r="P73" s="3037"/>
    </row>
    <row r="74" spans="1:16" ht="19.5" customHeight="1">
      <c r="B74" s="3037"/>
      <c r="C74" s="3037"/>
      <c r="D74" s="3037"/>
      <c r="E74" s="3037"/>
      <c r="F74" s="3037"/>
      <c r="G74" s="3037"/>
      <c r="H74" s="3037"/>
      <c r="I74" s="3037"/>
      <c r="J74" s="3037"/>
      <c r="K74" s="3037"/>
      <c r="L74" s="3037"/>
      <c r="M74" s="3037"/>
      <c r="N74" s="3037"/>
      <c r="O74" s="3037"/>
      <c r="P74" s="3037"/>
    </row>
    <row r="75" spans="1:16" ht="19.5" customHeight="1">
      <c r="B75" s="3037"/>
      <c r="C75" s="3037"/>
      <c r="D75" s="3037"/>
      <c r="E75" s="3037"/>
      <c r="F75" s="3037"/>
      <c r="G75" s="3037"/>
      <c r="H75" s="3037"/>
      <c r="I75" s="3037"/>
      <c r="J75" s="3037"/>
      <c r="K75" s="3037"/>
      <c r="L75" s="3037"/>
      <c r="M75" s="3037"/>
      <c r="N75" s="3037"/>
      <c r="O75" s="3037"/>
      <c r="P75" s="3037"/>
    </row>
    <row r="76" spans="1:16" ht="19.5" customHeight="1">
      <c r="B76" s="3037"/>
      <c r="C76" s="3037"/>
      <c r="D76" s="3037"/>
      <c r="E76" s="3037"/>
      <c r="F76" s="3037"/>
      <c r="G76" s="3037"/>
      <c r="H76" s="3037"/>
      <c r="I76" s="3037"/>
      <c r="J76" s="3037"/>
      <c r="K76" s="3037"/>
      <c r="L76" s="3037"/>
      <c r="M76" s="3037"/>
      <c r="N76" s="3037"/>
      <c r="O76" s="3037"/>
      <c r="P76" s="3037"/>
    </row>
    <row r="77" spans="1:16" ht="14.25" customHeight="1">
      <c r="B77" s="36"/>
      <c r="C77" s="36"/>
      <c r="D77" s="36"/>
      <c r="E77" s="36"/>
      <c r="F77" s="36"/>
      <c r="G77" s="36"/>
      <c r="H77" s="36"/>
      <c r="I77" s="36"/>
      <c r="J77" s="36"/>
      <c r="K77" s="36"/>
      <c r="L77" s="36"/>
      <c r="M77" s="36"/>
      <c r="N77" s="36"/>
      <c r="O77" s="36"/>
      <c r="P77" s="36"/>
    </row>
    <row r="78" spans="1:16" ht="14.25" customHeight="1">
      <c r="B78" s="36"/>
      <c r="C78" s="36"/>
      <c r="D78" s="36"/>
      <c r="E78" s="36"/>
      <c r="F78" s="36"/>
      <c r="G78" s="36"/>
      <c r="H78" s="36"/>
      <c r="I78" s="36"/>
      <c r="J78" s="36"/>
      <c r="K78" s="36"/>
      <c r="L78" s="36"/>
      <c r="M78" s="36"/>
      <c r="N78" s="36"/>
      <c r="O78" s="36"/>
      <c r="P78" s="36"/>
    </row>
    <row r="79" spans="1:16">
      <c r="A79" s="37"/>
      <c r="B79" s="978"/>
      <c r="C79" s="978"/>
      <c r="D79" s="978"/>
      <c r="E79" s="978"/>
      <c r="F79" s="978"/>
      <c r="G79" s="978"/>
      <c r="H79" s="978"/>
      <c r="I79" s="978"/>
      <c r="J79" s="978"/>
      <c r="K79" s="978"/>
      <c r="L79" s="978"/>
      <c r="M79" s="978"/>
      <c r="N79" s="978"/>
      <c r="O79" s="978"/>
      <c r="P79" s="978"/>
    </row>
    <row r="80" spans="1:16" ht="14.25">
      <c r="A80" s="37"/>
      <c r="B80" s="38"/>
      <c r="C80" s="38"/>
      <c r="D80" s="38"/>
      <c r="E80" s="38"/>
      <c r="F80" s="38"/>
      <c r="G80" s="38"/>
      <c r="H80" s="38"/>
      <c r="I80" s="38"/>
      <c r="J80" s="38"/>
      <c r="K80" s="38"/>
      <c r="L80" s="38"/>
      <c r="M80" s="38"/>
      <c r="N80" s="38"/>
      <c r="O80" s="38"/>
      <c r="P80" s="38"/>
    </row>
  </sheetData>
  <mergeCells count="91">
    <mergeCell ref="A1:E1"/>
    <mergeCell ref="K1:P1"/>
    <mergeCell ref="B2:P2"/>
    <mergeCell ref="B4:D4"/>
    <mergeCell ref="H4:J4"/>
    <mergeCell ref="K4:P4"/>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B14:C14"/>
    <mergeCell ref="D14:H14"/>
    <mergeCell ref="J14:O14"/>
    <mergeCell ref="B15:C15"/>
    <mergeCell ref="D15:H15"/>
    <mergeCell ref="J15:O15"/>
    <mergeCell ref="B16:C16"/>
    <mergeCell ref="D16:H16"/>
    <mergeCell ref="J16:O16"/>
    <mergeCell ref="B17:C17"/>
    <mergeCell ref="D17:H17"/>
    <mergeCell ref="J17:O17"/>
    <mergeCell ref="B18:C18"/>
    <mergeCell ref="D18:H18"/>
    <mergeCell ref="J18:O18"/>
    <mergeCell ref="B19:C19"/>
    <mergeCell ref="D19:H19"/>
    <mergeCell ref="J19:O19"/>
    <mergeCell ref="B21:D21"/>
    <mergeCell ref="B22:P32"/>
    <mergeCell ref="A36:E36"/>
    <mergeCell ref="K36:P36"/>
    <mergeCell ref="H37:J37"/>
    <mergeCell ref="K37:P37"/>
    <mergeCell ref="H38:J38"/>
    <mergeCell ref="K38:P38"/>
    <mergeCell ref="B40:M40"/>
    <mergeCell ref="N40:O40"/>
    <mergeCell ref="B41:M41"/>
    <mergeCell ref="N41:O41"/>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B50:C50"/>
    <mergeCell ref="D50:H50"/>
    <mergeCell ref="J50:O50"/>
    <mergeCell ref="B49:C49"/>
    <mergeCell ref="D49:H49"/>
    <mergeCell ref="J49:O49"/>
    <mergeCell ref="B51:C51"/>
    <mergeCell ref="D51:H51"/>
    <mergeCell ref="J51:O51"/>
    <mergeCell ref="B52:C52"/>
    <mergeCell ref="D52:H52"/>
    <mergeCell ref="J52:O52"/>
    <mergeCell ref="B53:C53"/>
    <mergeCell ref="D53:H53"/>
    <mergeCell ref="J53:O53"/>
    <mergeCell ref="B57:D57"/>
    <mergeCell ref="B58:P59"/>
    <mergeCell ref="B60:P64"/>
    <mergeCell ref="B66:P76"/>
    <mergeCell ref="B54:C54"/>
    <mergeCell ref="D54:H54"/>
    <mergeCell ref="J54:O54"/>
    <mergeCell ref="B55:C55"/>
    <mergeCell ref="D55:H55"/>
    <mergeCell ref="J55:O55"/>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F794DC0-845B-4D71-9FAB-A7F385152AE7}"/>
  </dataValidations>
  <pageMargins left="0.7" right="0.7" top="0.75" bottom="0.75" header="0.3" footer="0.3"/>
  <pageSetup paperSize="9" scale="96" orientation="portrait" r:id="rId1"/>
  <rowBreaks count="1" manualBreakCount="1">
    <brk id="56" max="15"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E4B4-AE2B-4600-AE8A-E9846E9AB323}">
  <sheetPr>
    <tabColor theme="9"/>
  </sheetPr>
  <dimension ref="A1:K74"/>
  <sheetViews>
    <sheetView zoomScaleNormal="100" zoomScaleSheetLayoutView="115" workbookViewId="0">
      <selection activeCell="H6" sqref="H6:I6"/>
    </sheetView>
  </sheetViews>
  <sheetFormatPr defaultRowHeight="13.5"/>
  <cols>
    <col min="1" max="4" width="2.625" style="685" customWidth="1"/>
    <col min="5" max="5" width="9.625" style="685" customWidth="1"/>
    <col min="6" max="6" width="15.625" style="685" customWidth="1"/>
    <col min="7" max="7" width="21.75" style="685" customWidth="1"/>
    <col min="8" max="9" width="15.625" style="685" customWidth="1"/>
    <col min="10" max="10" width="9.625" style="685" customWidth="1"/>
    <col min="11" max="256" width="9" style="685"/>
    <col min="257" max="260" width="2.625" style="685" customWidth="1"/>
    <col min="261" max="261" width="9.625" style="685" customWidth="1"/>
    <col min="262" max="262" width="15.625" style="685" customWidth="1"/>
    <col min="263" max="263" width="21.75" style="685" customWidth="1"/>
    <col min="264" max="265" width="15.625" style="685" customWidth="1"/>
    <col min="266" max="266" width="9.625" style="685" customWidth="1"/>
    <col min="267" max="512" width="9" style="685"/>
    <col min="513" max="516" width="2.625" style="685" customWidth="1"/>
    <col min="517" max="517" width="9.625" style="685" customWidth="1"/>
    <col min="518" max="518" width="15.625" style="685" customWidth="1"/>
    <col min="519" max="519" width="21.75" style="685" customWidth="1"/>
    <col min="520" max="521" width="15.625" style="685" customWidth="1"/>
    <col min="522" max="522" width="9.625" style="685" customWidth="1"/>
    <col min="523" max="768" width="9" style="685"/>
    <col min="769" max="772" width="2.625" style="685" customWidth="1"/>
    <col min="773" max="773" width="9.625" style="685" customWidth="1"/>
    <col min="774" max="774" width="15.625" style="685" customWidth="1"/>
    <col min="775" max="775" width="21.75" style="685" customWidth="1"/>
    <col min="776" max="777" width="15.625" style="685" customWidth="1"/>
    <col min="778" max="778" width="9.625" style="685" customWidth="1"/>
    <col min="779" max="1024" width="9" style="685"/>
    <col min="1025" max="1028" width="2.625" style="685" customWidth="1"/>
    <col min="1029" max="1029" width="9.625" style="685" customWidth="1"/>
    <col min="1030" max="1030" width="15.625" style="685" customWidth="1"/>
    <col min="1031" max="1031" width="21.75" style="685" customWidth="1"/>
    <col min="1032" max="1033" width="15.625" style="685" customWidth="1"/>
    <col min="1034" max="1034" width="9.625" style="685" customWidth="1"/>
    <col min="1035" max="1280" width="9" style="685"/>
    <col min="1281" max="1284" width="2.625" style="685" customWidth="1"/>
    <col min="1285" max="1285" width="9.625" style="685" customWidth="1"/>
    <col min="1286" max="1286" width="15.625" style="685" customWidth="1"/>
    <col min="1287" max="1287" width="21.75" style="685" customWidth="1"/>
    <col min="1288" max="1289" width="15.625" style="685" customWidth="1"/>
    <col min="1290" max="1290" width="9.625" style="685" customWidth="1"/>
    <col min="1291" max="1536" width="9" style="685"/>
    <col min="1537" max="1540" width="2.625" style="685" customWidth="1"/>
    <col min="1541" max="1541" width="9.625" style="685" customWidth="1"/>
    <col min="1542" max="1542" width="15.625" style="685" customWidth="1"/>
    <col min="1543" max="1543" width="21.75" style="685" customWidth="1"/>
    <col min="1544" max="1545" width="15.625" style="685" customWidth="1"/>
    <col min="1546" max="1546" width="9.625" style="685" customWidth="1"/>
    <col min="1547" max="1792" width="9" style="685"/>
    <col min="1793" max="1796" width="2.625" style="685" customWidth="1"/>
    <col min="1797" max="1797" width="9.625" style="685" customWidth="1"/>
    <col min="1798" max="1798" width="15.625" style="685" customWidth="1"/>
    <col min="1799" max="1799" width="21.75" style="685" customWidth="1"/>
    <col min="1800" max="1801" width="15.625" style="685" customWidth="1"/>
    <col min="1802" max="1802" width="9.625" style="685" customWidth="1"/>
    <col min="1803" max="2048" width="9" style="685"/>
    <col min="2049" max="2052" width="2.625" style="685" customWidth="1"/>
    <col min="2053" max="2053" width="9.625" style="685" customWidth="1"/>
    <col min="2054" max="2054" width="15.625" style="685" customWidth="1"/>
    <col min="2055" max="2055" width="21.75" style="685" customWidth="1"/>
    <col min="2056" max="2057" width="15.625" style="685" customWidth="1"/>
    <col min="2058" max="2058" width="9.625" style="685" customWidth="1"/>
    <col min="2059" max="2304" width="9" style="685"/>
    <col min="2305" max="2308" width="2.625" style="685" customWidth="1"/>
    <col min="2309" max="2309" width="9.625" style="685" customWidth="1"/>
    <col min="2310" max="2310" width="15.625" style="685" customWidth="1"/>
    <col min="2311" max="2311" width="21.75" style="685" customWidth="1"/>
    <col min="2312" max="2313" width="15.625" style="685" customWidth="1"/>
    <col min="2314" max="2314" width="9.625" style="685" customWidth="1"/>
    <col min="2315" max="2560" width="9" style="685"/>
    <col min="2561" max="2564" width="2.625" style="685" customWidth="1"/>
    <col min="2565" max="2565" width="9.625" style="685" customWidth="1"/>
    <col min="2566" max="2566" width="15.625" style="685" customWidth="1"/>
    <col min="2567" max="2567" width="21.75" style="685" customWidth="1"/>
    <col min="2568" max="2569" width="15.625" style="685" customWidth="1"/>
    <col min="2570" max="2570" width="9.625" style="685" customWidth="1"/>
    <col min="2571" max="2816" width="9" style="685"/>
    <col min="2817" max="2820" width="2.625" style="685" customWidth="1"/>
    <col min="2821" max="2821" width="9.625" style="685" customWidth="1"/>
    <col min="2822" max="2822" width="15.625" style="685" customWidth="1"/>
    <col min="2823" max="2823" width="21.75" style="685" customWidth="1"/>
    <col min="2824" max="2825" width="15.625" style="685" customWidth="1"/>
    <col min="2826" max="2826" width="9.625" style="685" customWidth="1"/>
    <col min="2827" max="3072" width="9" style="685"/>
    <col min="3073" max="3076" width="2.625" style="685" customWidth="1"/>
    <col min="3077" max="3077" width="9.625" style="685" customWidth="1"/>
    <col min="3078" max="3078" width="15.625" style="685" customWidth="1"/>
    <col min="3079" max="3079" width="21.75" style="685" customWidth="1"/>
    <col min="3080" max="3081" width="15.625" style="685" customWidth="1"/>
    <col min="3082" max="3082" width="9.625" style="685" customWidth="1"/>
    <col min="3083" max="3328" width="9" style="685"/>
    <col min="3329" max="3332" width="2.625" style="685" customWidth="1"/>
    <col min="3333" max="3333" width="9.625" style="685" customWidth="1"/>
    <col min="3334" max="3334" width="15.625" style="685" customWidth="1"/>
    <col min="3335" max="3335" width="21.75" style="685" customWidth="1"/>
    <col min="3336" max="3337" width="15.625" style="685" customWidth="1"/>
    <col min="3338" max="3338" width="9.625" style="685" customWidth="1"/>
    <col min="3339" max="3584" width="9" style="685"/>
    <col min="3585" max="3588" width="2.625" style="685" customWidth="1"/>
    <col min="3589" max="3589" width="9.625" style="685" customWidth="1"/>
    <col min="3590" max="3590" width="15.625" style="685" customWidth="1"/>
    <col min="3591" max="3591" width="21.75" style="685" customWidth="1"/>
    <col min="3592" max="3593" width="15.625" style="685" customWidth="1"/>
    <col min="3594" max="3594" width="9.625" style="685" customWidth="1"/>
    <col min="3595" max="3840" width="9" style="685"/>
    <col min="3841" max="3844" width="2.625" style="685" customWidth="1"/>
    <col min="3845" max="3845" width="9.625" style="685" customWidth="1"/>
    <col min="3846" max="3846" width="15.625" style="685" customWidth="1"/>
    <col min="3847" max="3847" width="21.75" style="685" customWidth="1"/>
    <col min="3848" max="3849" width="15.625" style="685" customWidth="1"/>
    <col min="3850" max="3850" width="9.625" style="685" customWidth="1"/>
    <col min="3851" max="4096" width="9" style="685"/>
    <col min="4097" max="4100" width="2.625" style="685" customWidth="1"/>
    <col min="4101" max="4101" width="9.625" style="685" customWidth="1"/>
    <col min="4102" max="4102" width="15.625" style="685" customWidth="1"/>
    <col min="4103" max="4103" width="21.75" style="685" customWidth="1"/>
    <col min="4104" max="4105" width="15.625" style="685" customWidth="1"/>
    <col min="4106" max="4106" width="9.625" style="685" customWidth="1"/>
    <col min="4107" max="4352" width="9" style="685"/>
    <col min="4353" max="4356" width="2.625" style="685" customWidth="1"/>
    <col min="4357" max="4357" width="9.625" style="685" customWidth="1"/>
    <col min="4358" max="4358" width="15.625" style="685" customWidth="1"/>
    <col min="4359" max="4359" width="21.75" style="685" customWidth="1"/>
    <col min="4360" max="4361" width="15.625" style="685" customWidth="1"/>
    <col min="4362" max="4362" width="9.625" style="685" customWidth="1"/>
    <col min="4363" max="4608" width="9" style="685"/>
    <col min="4609" max="4612" width="2.625" style="685" customWidth="1"/>
    <col min="4613" max="4613" width="9.625" style="685" customWidth="1"/>
    <col min="4614" max="4614" width="15.625" style="685" customWidth="1"/>
    <col min="4615" max="4615" width="21.75" style="685" customWidth="1"/>
    <col min="4616" max="4617" width="15.625" style="685" customWidth="1"/>
    <col min="4618" max="4618" width="9.625" style="685" customWidth="1"/>
    <col min="4619" max="4864" width="9" style="685"/>
    <col min="4865" max="4868" width="2.625" style="685" customWidth="1"/>
    <col min="4869" max="4869" width="9.625" style="685" customWidth="1"/>
    <col min="4870" max="4870" width="15.625" style="685" customWidth="1"/>
    <col min="4871" max="4871" width="21.75" style="685" customWidth="1"/>
    <col min="4872" max="4873" width="15.625" style="685" customWidth="1"/>
    <col min="4874" max="4874" width="9.625" style="685" customWidth="1"/>
    <col min="4875" max="5120" width="9" style="685"/>
    <col min="5121" max="5124" width="2.625" style="685" customWidth="1"/>
    <col min="5125" max="5125" width="9.625" style="685" customWidth="1"/>
    <col min="5126" max="5126" width="15.625" style="685" customWidth="1"/>
    <col min="5127" max="5127" width="21.75" style="685" customWidth="1"/>
    <col min="5128" max="5129" width="15.625" style="685" customWidth="1"/>
    <col min="5130" max="5130" width="9.625" style="685" customWidth="1"/>
    <col min="5131" max="5376" width="9" style="685"/>
    <col min="5377" max="5380" width="2.625" style="685" customWidth="1"/>
    <col min="5381" max="5381" width="9.625" style="685" customWidth="1"/>
    <col min="5382" max="5382" width="15.625" style="685" customWidth="1"/>
    <col min="5383" max="5383" width="21.75" style="685" customWidth="1"/>
    <col min="5384" max="5385" width="15.625" style="685" customWidth="1"/>
    <col min="5386" max="5386" width="9.625" style="685" customWidth="1"/>
    <col min="5387" max="5632" width="9" style="685"/>
    <col min="5633" max="5636" width="2.625" style="685" customWidth="1"/>
    <col min="5637" max="5637" width="9.625" style="685" customWidth="1"/>
    <col min="5638" max="5638" width="15.625" style="685" customWidth="1"/>
    <col min="5639" max="5639" width="21.75" style="685" customWidth="1"/>
    <col min="5640" max="5641" width="15.625" style="685" customWidth="1"/>
    <col min="5642" max="5642" width="9.625" style="685" customWidth="1"/>
    <col min="5643" max="5888" width="9" style="685"/>
    <col min="5889" max="5892" width="2.625" style="685" customWidth="1"/>
    <col min="5893" max="5893" width="9.625" style="685" customWidth="1"/>
    <col min="5894" max="5894" width="15.625" style="685" customWidth="1"/>
    <col min="5895" max="5895" width="21.75" style="685" customWidth="1"/>
    <col min="5896" max="5897" width="15.625" style="685" customWidth="1"/>
    <col min="5898" max="5898" width="9.625" style="685" customWidth="1"/>
    <col min="5899" max="6144" width="9" style="685"/>
    <col min="6145" max="6148" width="2.625" style="685" customWidth="1"/>
    <col min="6149" max="6149" width="9.625" style="685" customWidth="1"/>
    <col min="6150" max="6150" width="15.625" style="685" customWidth="1"/>
    <col min="6151" max="6151" width="21.75" style="685" customWidth="1"/>
    <col min="6152" max="6153" width="15.625" style="685" customWidth="1"/>
    <col min="6154" max="6154" width="9.625" style="685" customWidth="1"/>
    <col min="6155" max="6400" width="9" style="685"/>
    <col min="6401" max="6404" width="2.625" style="685" customWidth="1"/>
    <col min="6405" max="6405" width="9.625" style="685" customWidth="1"/>
    <col min="6406" max="6406" width="15.625" style="685" customWidth="1"/>
    <col min="6407" max="6407" width="21.75" style="685" customWidth="1"/>
    <col min="6408" max="6409" width="15.625" style="685" customWidth="1"/>
    <col min="6410" max="6410" width="9.625" style="685" customWidth="1"/>
    <col min="6411" max="6656" width="9" style="685"/>
    <col min="6657" max="6660" width="2.625" style="685" customWidth="1"/>
    <col min="6661" max="6661" width="9.625" style="685" customWidth="1"/>
    <col min="6662" max="6662" width="15.625" style="685" customWidth="1"/>
    <col min="6663" max="6663" width="21.75" style="685" customWidth="1"/>
    <col min="6664" max="6665" width="15.625" style="685" customWidth="1"/>
    <col min="6666" max="6666" width="9.625" style="685" customWidth="1"/>
    <col min="6667" max="6912" width="9" style="685"/>
    <col min="6913" max="6916" width="2.625" style="685" customWidth="1"/>
    <col min="6917" max="6917" width="9.625" style="685" customWidth="1"/>
    <col min="6918" max="6918" width="15.625" style="685" customWidth="1"/>
    <col min="6919" max="6919" width="21.75" style="685" customWidth="1"/>
    <col min="6920" max="6921" width="15.625" style="685" customWidth="1"/>
    <col min="6922" max="6922" width="9.625" style="685" customWidth="1"/>
    <col min="6923" max="7168" width="9" style="685"/>
    <col min="7169" max="7172" width="2.625" style="685" customWidth="1"/>
    <col min="7173" max="7173" width="9.625" style="685" customWidth="1"/>
    <col min="7174" max="7174" width="15.625" style="685" customWidth="1"/>
    <col min="7175" max="7175" width="21.75" style="685" customWidth="1"/>
    <col min="7176" max="7177" width="15.625" style="685" customWidth="1"/>
    <col min="7178" max="7178" width="9.625" style="685" customWidth="1"/>
    <col min="7179" max="7424" width="9" style="685"/>
    <col min="7425" max="7428" width="2.625" style="685" customWidth="1"/>
    <col min="7429" max="7429" width="9.625" style="685" customWidth="1"/>
    <col min="7430" max="7430" width="15.625" style="685" customWidth="1"/>
    <col min="7431" max="7431" width="21.75" style="685" customWidth="1"/>
    <col min="7432" max="7433" width="15.625" style="685" customWidth="1"/>
    <col min="7434" max="7434" width="9.625" style="685" customWidth="1"/>
    <col min="7435" max="7680" width="9" style="685"/>
    <col min="7681" max="7684" width="2.625" style="685" customWidth="1"/>
    <col min="7685" max="7685" width="9.625" style="685" customWidth="1"/>
    <col min="7686" max="7686" width="15.625" style="685" customWidth="1"/>
    <col min="7687" max="7687" width="21.75" style="685" customWidth="1"/>
    <col min="7688" max="7689" width="15.625" style="685" customWidth="1"/>
    <col min="7690" max="7690" width="9.625" style="685" customWidth="1"/>
    <col min="7691" max="7936" width="9" style="685"/>
    <col min="7937" max="7940" width="2.625" style="685" customWidth="1"/>
    <col min="7941" max="7941" width="9.625" style="685" customWidth="1"/>
    <col min="7942" max="7942" width="15.625" style="685" customWidth="1"/>
    <col min="7943" max="7943" width="21.75" style="685" customWidth="1"/>
    <col min="7944" max="7945" width="15.625" style="685" customWidth="1"/>
    <col min="7946" max="7946" width="9.625" style="685" customWidth="1"/>
    <col min="7947" max="8192" width="9" style="685"/>
    <col min="8193" max="8196" width="2.625" style="685" customWidth="1"/>
    <col min="8197" max="8197" width="9.625" style="685" customWidth="1"/>
    <col min="8198" max="8198" width="15.625" style="685" customWidth="1"/>
    <col min="8199" max="8199" width="21.75" style="685" customWidth="1"/>
    <col min="8200" max="8201" width="15.625" style="685" customWidth="1"/>
    <col min="8202" max="8202" width="9.625" style="685" customWidth="1"/>
    <col min="8203" max="8448" width="9" style="685"/>
    <col min="8449" max="8452" width="2.625" style="685" customWidth="1"/>
    <col min="8453" max="8453" width="9.625" style="685" customWidth="1"/>
    <col min="8454" max="8454" width="15.625" style="685" customWidth="1"/>
    <col min="8455" max="8455" width="21.75" style="685" customWidth="1"/>
    <col min="8456" max="8457" width="15.625" style="685" customWidth="1"/>
    <col min="8458" max="8458" width="9.625" style="685" customWidth="1"/>
    <col min="8459" max="8704" width="9" style="685"/>
    <col min="8705" max="8708" width="2.625" style="685" customWidth="1"/>
    <col min="8709" max="8709" width="9.625" style="685" customWidth="1"/>
    <col min="8710" max="8710" width="15.625" style="685" customWidth="1"/>
    <col min="8711" max="8711" width="21.75" style="685" customWidth="1"/>
    <col min="8712" max="8713" width="15.625" style="685" customWidth="1"/>
    <col min="8714" max="8714" width="9.625" style="685" customWidth="1"/>
    <col min="8715" max="8960" width="9" style="685"/>
    <col min="8961" max="8964" width="2.625" style="685" customWidth="1"/>
    <col min="8965" max="8965" width="9.625" style="685" customWidth="1"/>
    <col min="8966" max="8966" width="15.625" style="685" customWidth="1"/>
    <col min="8967" max="8967" width="21.75" style="685" customWidth="1"/>
    <col min="8968" max="8969" width="15.625" style="685" customWidth="1"/>
    <col min="8970" max="8970" width="9.625" style="685" customWidth="1"/>
    <col min="8971" max="9216" width="9" style="685"/>
    <col min="9217" max="9220" width="2.625" style="685" customWidth="1"/>
    <col min="9221" max="9221" width="9.625" style="685" customWidth="1"/>
    <col min="9222" max="9222" width="15.625" style="685" customWidth="1"/>
    <col min="9223" max="9223" width="21.75" style="685" customWidth="1"/>
    <col min="9224" max="9225" width="15.625" style="685" customWidth="1"/>
    <col min="9226" max="9226" width="9.625" style="685" customWidth="1"/>
    <col min="9227" max="9472" width="9" style="685"/>
    <col min="9473" max="9476" width="2.625" style="685" customWidth="1"/>
    <col min="9477" max="9477" width="9.625" style="685" customWidth="1"/>
    <col min="9478" max="9478" width="15.625" style="685" customWidth="1"/>
    <col min="9479" max="9479" width="21.75" style="685" customWidth="1"/>
    <col min="9480" max="9481" width="15.625" style="685" customWidth="1"/>
    <col min="9482" max="9482" width="9.625" style="685" customWidth="1"/>
    <col min="9483" max="9728" width="9" style="685"/>
    <col min="9729" max="9732" width="2.625" style="685" customWidth="1"/>
    <col min="9733" max="9733" width="9.625" style="685" customWidth="1"/>
    <col min="9734" max="9734" width="15.625" style="685" customWidth="1"/>
    <col min="9735" max="9735" width="21.75" style="685" customWidth="1"/>
    <col min="9736" max="9737" width="15.625" style="685" customWidth="1"/>
    <col min="9738" max="9738" width="9.625" style="685" customWidth="1"/>
    <col min="9739" max="9984" width="9" style="685"/>
    <col min="9985" max="9988" width="2.625" style="685" customWidth="1"/>
    <col min="9989" max="9989" width="9.625" style="685" customWidth="1"/>
    <col min="9990" max="9990" width="15.625" style="685" customWidth="1"/>
    <col min="9991" max="9991" width="21.75" style="685" customWidth="1"/>
    <col min="9992" max="9993" width="15.625" style="685" customWidth="1"/>
    <col min="9994" max="9994" width="9.625" style="685" customWidth="1"/>
    <col min="9995" max="10240" width="9" style="685"/>
    <col min="10241" max="10244" width="2.625" style="685" customWidth="1"/>
    <col min="10245" max="10245" width="9.625" style="685" customWidth="1"/>
    <col min="10246" max="10246" width="15.625" style="685" customWidth="1"/>
    <col min="10247" max="10247" width="21.75" style="685" customWidth="1"/>
    <col min="10248" max="10249" width="15.625" style="685" customWidth="1"/>
    <col min="10250" max="10250" width="9.625" style="685" customWidth="1"/>
    <col min="10251" max="10496" width="9" style="685"/>
    <col min="10497" max="10500" width="2.625" style="685" customWidth="1"/>
    <col min="10501" max="10501" width="9.625" style="685" customWidth="1"/>
    <col min="10502" max="10502" width="15.625" style="685" customWidth="1"/>
    <col min="10503" max="10503" width="21.75" style="685" customWidth="1"/>
    <col min="10504" max="10505" width="15.625" style="685" customWidth="1"/>
    <col min="10506" max="10506" width="9.625" style="685" customWidth="1"/>
    <col min="10507" max="10752" width="9" style="685"/>
    <col min="10753" max="10756" width="2.625" style="685" customWidth="1"/>
    <col min="10757" max="10757" width="9.625" style="685" customWidth="1"/>
    <col min="10758" max="10758" width="15.625" style="685" customWidth="1"/>
    <col min="10759" max="10759" width="21.75" style="685" customWidth="1"/>
    <col min="10760" max="10761" width="15.625" style="685" customWidth="1"/>
    <col min="10762" max="10762" width="9.625" style="685" customWidth="1"/>
    <col min="10763" max="11008" width="9" style="685"/>
    <col min="11009" max="11012" width="2.625" style="685" customWidth="1"/>
    <col min="11013" max="11013" width="9.625" style="685" customWidth="1"/>
    <col min="11014" max="11014" width="15.625" style="685" customWidth="1"/>
    <col min="11015" max="11015" width="21.75" style="685" customWidth="1"/>
    <col min="11016" max="11017" width="15.625" style="685" customWidth="1"/>
    <col min="11018" max="11018" width="9.625" style="685" customWidth="1"/>
    <col min="11019" max="11264" width="9" style="685"/>
    <col min="11265" max="11268" width="2.625" style="685" customWidth="1"/>
    <col min="11269" max="11269" width="9.625" style="685" customWidth="1"/>
    <col min="11270" max="11270" width="15.625" style="685" customWidth="1"/>
    <col min="11271" max="11271" width="21.75" style="685" customWidth="1"/>
    <col min="11272" max="11273" width="15.625" style="685" customWidth="1"/>
    <col min="11274" max="11274" width="9.625" style="685" customWidth="1"/>
    <col min="11275" max="11520" width="9" style="685"/>
    <col min="11521" max="11524" width="2.625" style="685" customWidth="1"/>
    <col min="11525" max="11525" width="9.625" style="685" customWidth="1"/>
    <col min="11526" max="11526" width="15.625" style="685" customWidth="1"/>
    <col min="11527" max="11527" width="21.75" style="685" customWidth="1"/>
    <col min="11528" max="11529" width="15.625" style="685" customWidth="1"/>
    <col min="11530" max="11530" width="9.625" style="685" customWidth="1"/>
    <col min="11531" max="11776" width="9" style="685"/>
    <col min="11777" max="11780" width="2.625" style="685" customWidth="1"/>
    <col min="11781" max="11781" width="9.625" style="685" customWidth="1"/>
    <col min="11782" max="11782" width="15.625" style="685" customWidth="1"/>
    <col min="11783" max="11783" width="21.75" style="685" customWidth="1"/>
    <col min="11784" max="11785" width="15.625" style="685" customWidth="1"/>
    <col min="11786" max="11786" width="9.625" style="685" customWidth="1"/>
    <col min="11787" max="12032" width="9" style="685"/>
    <col min="12033" max="12036" width="2.625" style="685" customWidth="1"/>
    <col min="12037" max="12037" width="9.625" style="685" customWidth="1"/>
    <col min="12038" max="12038" width="15.625" style="685" customWidth="1"/>
    <col min="12039" max="12039" width="21.75" style="685" customWidth="1"/>
    <col min="12040" max="12041" width="15.625" style="685" customWidth="1"/>
    <col min="12042" max="12042" width="9.625" style="685" customWidth="1"/>
    <col min="12043" max="12288" width="9" style="685"/>
    <col min="12289" max="12292" width="2.625" style="685" customWidth="1"/>
    <col min="12293" max="12293" width="9.625" style="685" customWidth="1"/>
    <col min="12294" max="12294" width="15.625" style="685" customWidth="1"/>
    <col min="12295" max="12295" width="21.75" style="685" customWidth="1"/>
    <col min="12296" max="12297" width="15.625" style="685" customWidth="1"/>
    <col min="12298" max="12298" width="9.625" style="685" customWidth="1"/>
    <col min="12299" max="12544" width="9" style="685"/>
    <col min="12545" max="12548" width="2.625" style="685" customWidth="1"/>
    <col min="12549" max="12549" width="9.625" style="685" customWidth="1"/>
    <col min="12550" max="12550" width="15.625" style="685" customWidth="1"/>
    <col min="12551" max="12551" width="21.75" style="685" customWidth="1"/>
    <col min="12552" max="12553" width="15.625" style="685" customWidth="1"/>
    <col min="12554" max="12554" width="9.625" style="685" customWidth="1"/>
    <col min="12555" max="12800" width="9" style="685"/>
    <col min="12801" max="12804" width="2.625" style="685" customWidth="1"/>
    <col min="12805" max="12805" width="9.625" style="685" customWidth="1"/>
    <col min="12806" max="12806" width="15.625" style="685" customWidth="1"/>
    <col min="12807" max="12807" width="21.75" style="685" customWidth="1"/>
    <col min="12808" max="12809" width="15.625" style="685" customWidth="1"/>
    <col min="12810" max="12810" width="9.625" style="685" customWidth="1"/>
    <col min="12811" max="13056" width="9" style="685"/>
    <col min="13057" max="13060" width="2.625" style="685" customWidth="1"/>
    <col min="13061" max="13061" width="9.625" style="685" customWidth="1"/>
    <col min="13062" max="13062" width="15.625" style="685" customWidth="1"/>
    <col min="13063" max="13063" width="21.75" style="685" customWidth="1"/>
    <col min="13064" max="13065" width="15.625" style="685" customWidth="1"/>
    <col min="13066" max="13066" width="9.625" style="685" customWidth="1"/>
    <col min="13067" max="13312" width="9" style="685"/>
    <col min="13313" max="13316" width="2.625" style="685" customWidth="1"/>
    <col min="13317" max="13317" width="9.625" style="685" customWidth="1"/>
    <col min="13318" max="13318" width="15.625" style="685" customWidth="1"/>
    <col min="13319" max="13319" width="21.75" style="685" customWidth="1"/>
    <col min="13320" max="13321" width="15.625" style="685" customWidth="1"/>
    <col min="13322" max="13322" width="9.625" style="685" customWidth="1"/>
    <col min="13323" max="13568" width="9" style="685"/>
    <col min="13569" max="13572" width="2.625" style="685" customWidth="1"/>
    <col min="13573" max="13573" width="9.625" style="685" customWidth="1"/>
    <col min="13574" max="13574" width="15.625" style="685" customWidth="1"/>
    <col min="13575" max="13575" width="21.75" style="685" customWidth="1"/>
    <col min="13576" max="13577" width="15.625" style="685" customWidth="1"/>
    <col min="13578" max="13578" width="9.625" style="685" customWidth="1"/>
    <col min="13579" max="13824" width="9" style="685"/>
    <col min="13825" max="13828" width="2.625" style="685" customWidth="1"/>
    <col min="13829" max="13829" width="9.625" style="685" customWidth="1"/>
    <col min="13830" max="13830" width="15.625" style="685" customWidth="1"/>
    <col min="13831" max="13831" width="21.75" style="685" customWidth="1"/>
    <col min="13832" max="13833" width="15.625" style="685" customWidth="1"/>
    <col min="13834" max="13834" width="9.625" style="685" customWidth="1"/>
    <col min="13835" max="14080" width="9" style="685"/>
    <col min="14081" max="14084" width="2.625" style="685" customWidth="1"/>
    <col min="14085" max="14085" width="9.625" style="685" customWidth="1"/>
    <col min="14086" max="14086" width="15.625" style="685" customWidth="1"/>
    <col min="14087" max="14087" width="21.75" style="685" customWidth="1"/>
    <col min="14088" max="14089" width="15.625" style="685" customWidth="1"/>
    <col min="14090" max="14090" width="9.625" style="685" customWidth="1"/>
    <col min="14091" max="14336" width="9" style="685"/>
    <col min="14337" max="14340" width="2.625" style="685" customWidth="1"/>
    <col min="14341" max="14341" width="9.625" style="685" customWidth="1"/>
    <col min="14342" max="14342" width="15.625" style="685" customWidth="1"/>
    <col min="14343" max="14343" width="21.75" style="685" customWidth="1"/>
    <col min="14344" max="14345" width="15.625" style="685" customWidth="1"/>
    <col min="14346" max="14346" width="9.625" style="685" customWidth="1"/>
    <col min="14347" max="14592" width="9" style="685"/>
    <col min="14593" max="14596" width="2.625" style="685" customWidth="1"/>
    <col min="14597" max="14597" width="9.625" style="685" customWidth="1"/>
    <col min="14598" max="14598" width="15.625" style="685" customWidth="1"/>
    <col min="14599" max="14599" width="21.75" style="685" customWidth="1"/>
    <col min="14600" max="14601" width="15.625" style="685" customWidth="1"/>
    <col min="14602" max="14602" width="9.625" style="685" customWidth="1"/>
    <col min="14603" max="14848" width="9" style="685"/>
    <col min="14849" max="14852" width="2.625" style="685" customWidth="1"/>
    <col min="14853" max="14853" width="9.625" style="685" customWidth="1"/>
    <col min="14854" max="14854" width="15.625" style="685" customWidth="1"/>
    <col min="14855" max="14855" width="21.75" style="685" customWidth="1"/>
    <col min="14856" max="14857" width="15.625" style="685" customWidth="1"/>
    <col min="14858" max="14858" width="9.625" style="685" customWidth="1"/>
    <col min="14859" max="15104" width="9" style="685"/>
    <col min="15105" max="15108" width="2.625" style="685" customWidth="1"/>
    <col min="15109" max="15109" width="9.625" style="685" customWidth="1"/>
    <col min="15110" max="15110" width="15.625" style="685" customWidth="1"/>
    <col min="15111" max="15111" width="21.75" style="685" customWidth="1"/>
    <col min="15112" max="15113" width="15.625" style="685" customWidth="1"/>
    <col min="15114" max="15114" width="9.625" style="685" customWidth="1"/>
    <col min="15115" max="15360" width="9" style="685"/>
    <col min="15361" max="15364" width="2.625" style="685" customWidth="1"/>
    <col min="15365" max="15365" width="9.625" style="685" customWidth="1"/>
    <col min="15366" max="15366" width="15.625" style="685" customWidth="1"/>
    <col min="15367" max="15367" width="21.75" style="685" customWidth="1"/>
    <col min="15368" max="15369" width="15.625" style="685" customWidth="1"/>
    <col min="15370" max="15370" width="9.625" style="685" customWidth="1"/>
    <col min="15371" max="15616" width="9" style="685"/>
    <col min="15617" max="15620" width="2.625" style="685" customWidth="1"/>
    <col min="15621" max="15621" width="9.625" style="685" customWidth="1"/>
    <col min="15622" max="15622" width="15.625" style="685" customWidth="1"/>
    <col min="15623" max="15623" width="21.75" style="685" customWidth="1"/>
    <col min="15624" max="15625" width="15.625" style="685" customWidth="1"/>
    <col min="15626" max="15626" width="9.625" style="685" customWidth="1"/>
    <col min="15627" max="15872" width="9" style="685"/>
    <col min="15873" max="15876" width="2.625" style="685" customWidth="1"/>
    <col min="15877" max="15877" width="9.625" style="685" customWidth="1"/>
    <col min="15878" max="15878" width="15.625" style="685" customWidth="1"/>
    <col min="15879" max="15879" width="21.75" style="685" customWidth="1"/>
    <col min="15880" max="15881" width="15.625" style="685" customWidth="1"/>
    <col min="15882" max="15882" width="9.625" style="685" customWidth="1"/>
    <col min="15883" max="16128" width="9" style="685"/>
    <col min="16129" max="16132" width="2.625" style="685" customWidth="1"/>
    <col min="16133" max="16133" width="9.625" style="685" customWidth="1"/>
    <col min="16134" max="16134" width="15.625" style="685" customWidth="1"/>
    <col min="16135" max="16135" width="21.75" style="685" customWidth="1"/>
    <col min="16136" max="16137" width="15.625" style="685" customWidth="1"/>
    <col min="16138" max="16138" width="9.625" style="685" customWidth="1"/>
    <col min="16139" max="16384" width="9" style="685"/>
  </cols>
  <sheetData>
    <row r="1" spans="1:11" ht="15" customHeight="1">
      <c r="A1" s="611" t="s">
        <v>2384</v>
      </c>
    </row>
    <row r="2" spans="1:11" ht="39.950000000000003" customHeight="1">
      <c r="A2" s="3114" t="s">
        <v>2385</v>
      </c>
      <c r="B2" s="3115"/>
      <c r="C2" s="3115"/>
      <c r="D2" s="3115"/>
      <c r="E2" s="3115"/>
      <c r="F2" s="3115"/>
      <c r="G2" s="3115"/>
      <c r="H2" s="3115"/>
      <c r="I2" s="3115"/>
    </row>
    <row r="3" spans="1:11" s="611" customFormat="1" ht="15" customHeight="1">
      <c r="I3" s="617" t="s">
        <v>2386</v>
      </c>
    </row>
    <row r="4" spans="1:11" s="611" customFormat="1" ht="15" customHeight="1">
      <c r="I4" s="617"/>
    </row>
    <row r="5" spans="1:11" s="611" customFormat="1" ht="15" customHeight="1">
      <c r="G5" s="934" t="s">
        <v>557</v>
      </c>
      <c r="H5" s="3116"/>
      <c r="I5" s="3116"/>
    </row>
    <row r="6" spans="1:11" s="611" customFormat="1" ht="15" customHeight="1">
      <c r="G6" s="935" t="s">
        <v>2387</v>
      </c>
      <c r="H6" s="3117"/>
      <c r="I6" s="3117"/>
    </row>
    <row r="7" spans="1:11" s="611" customFormat="1" ht="12.75" customHeight="1"/>
    <row r="8" spans="1:11" s="611" customFormat="1" ht="28.5" customHeight="1">
      <c r="A8" s="936" t="s">
        <v>2388</v>
      </c>
      <c r="B8" s="936"/>
      <c r="C8" s="936"/>
      <c r="D8" s="936"/>
      <c r="E8" s="936"/>
      <c r="F8" s="936"/>
      <c r="G8" s="937"/>
      <c r="H8" s="937"/>
      <c r="I8" s="937"/>
      <c r="J8" s="937"/>
    </row>
    <row r="9" spans="1:11" s="611" customFormat="1" ht="35.1" customHeight="1">
      <c r="B9" s="3118" t="s">
        <v>2389</v>
      </c>
      <c r="C9" s="3119"/>
      <c r="D9" s="3119"/>
      <c r="E9" s="3119"/>
      <c r="F9" s="3119"/>
      <c r="G9" s="3120"/>
      <c r="H9" s="3121" t="s">
        <v>2390</v>
      </c>
      <c r="I9" s="3122"/>
    </row>
    <row r="10" spans="1:11" s="611" customFormat="1" ht="9.9499999999999993" customHeight="1">
      <c r="B10" s="936"/>
      <c r="C10" s="936"/>
      <c r="D10" s="936"/>
      <c r="E10" s="936"/>
      <c r="F10" s="936"/>
      <c r="G10" s="936"/>
      <c r="H10" s="938"/>
      <c r="I10" s="938"/>
      <c r="J10" s="938"/>
      <c r="K10" s="937"/>
    </row>
    <row r="11" spans="1:11" s="611" customFormat="1" ht="15" customHeight="1">
      <c r="B11" s="3080" t="s">
        <v>2391</v>
      </c>
      <c r="C11" s="3081"/>
      <c r="D11" s="3081"/>
      <c r="E11" s="3081"/>
      <c r="F11" s="3081"/>
      <c r="G11" s="939"/>
      <c r="H11" s="3105" t="s">
        <v>1494</v>
      </c>
      <c r="I11" s="3106"/>
    </row>
    <row r="12" spans="1:11" s="611" customFormat="1" ht="20.100000000000001" customHeight="1">
      <c r="B12" s="3083"/>
      <c r="C12" s="3084"/>
      <c r="D12" s="3084"/>
      <c r="E12" s="3084"/>
      <c r="F12" s="3084"/>
      <c r="G12" s="940"/>
      <c r="H12" s="3103"/>
      <c r="I12" s="3104"/>
    </row>
    <row r="13" spans="1:11" s="611" customFormat="1" ht="15" customHeight="1">
      <c r="B13" s="3079"/>
      <c r="C13" s="3080" t="s">
        <v>2392</v>
      </c>
      <c r="D13" s="3081"/>
      <c r="E13" s="3081"/>
      <c r="F13" s="3081"/>
      <c r="G13" s="3082"/>
      <c r="H13" s="3110" t="s">
        <v>2393</v>
      </c>
      <c r="I13" s="3111"/>
    </row>
    <row r="14" spans="1:11" s="611" customFormat="1" ht="20.100000000000001" customHeight="1">
      <c r="B14" s="3079"/>
      <c r="C14" s="3083"/>
      <c r="D14" s="3084"/>
      <c r="E14" s="3084"/>
      <c r="F14" s="3084"/>
      <c r="G14" s="3085"/>
      <c r="H14" s="3112" t="s">
        <v>2160</v>
      </c>
      <c r="I14" s="3113"/>
    </row>
    <row r="15" spans="1:11" s="611" customFormat="1" ht="15" customHeight="1">
      <c r="A15" s="936"/>
      <c r="B15" s="3079"/>
      <c r="C15" s="3079"/>
      <c r="D15" s="3080" t="s">
        <v>2394</v>
      </c>
      <c r="E15" s="3081"/>
      <c r="F15" s="3081"/>
      <c r="G15" s="3082"/>
      <c r="H15" s="3101" t="s">
        <v>2152</v>
      </c>
      <c r="I15" s="3102"/>
    </row>
    <row r="16" spans="1:11" s="611" customFormat="1" ht="20.100000000000001" customHeight="1">
      <c r="A16" s="936"/>
      <c r="B16" s="3079"/>
      <c r="C16" s="3079"/>
      <c r="D16" s="3083"/>
      <c r="E16" s="3084"/>
      <c r="F16" s="3084"/>
      <c r="G16" s="3085"/>
      <c r="H16" s="3103" t="s">
        <v>2160</v>
      </c>
      <c r="I16" s="3104"/>
    </row>
    <row r="17" spans="1:10" s="611" customFormat="1" ht="15" customHeight="1">
      <c r="A17" s="936"/>
      <c r="B17" s="3079"/>
      <c r="C17" s="3079"/>
      <c r="D17" s="3092"/>
      <c r="E17" s="3080" t="s">
        <v>2395</v>
      </c>
      <c r="F17" s="3081"/>
      <c r="G17" s="3082"/>
      <c r="H17" s="3101" t="s">
        <v>561</v>
      </c>
      <c r="I17" s="3102"/>
    </row>
    <row r="18" spans="1:10" s="611" customFormat="1" ht="20.100000000000001" customHeight="1">
      <c r="A18" s="936"/>
      <c r="B18" s="3079"/>
      <c r="C18" s="3079"/>
      <c r="D18" s="3092"/>
      <c r="E18" s="3094"/>
      <c r="F18" s="3095"/>
      <c r="G18" s="3096"/>
      <c r="H18" s="3103" t="s">
        <v>2160</v>
      </c>
      <c r="I18" s="3104"/>
    </row>
    <row r="19" spans="1:10" s="611" customFormat="1" ht="15" customHeight="1">
      <c r="A19" s="936"/>
      <c r="B19" s="3079"/>
      <c r="C19" s="3079"/>
      <c r="D19" s="3093"/>
      <c r="E19" s="3080" t="s">
        <v>2396</v>
      </c>
      <c r="F19" s="3081"/>
      <c r="G19" s="3082"/>
      <c r="H19" s="3101" t="s">
        <v>562</v>
      </c>
      <c r="I19" s="3102"/>
    </row>
    <row r="20" spans="1:10" s="611" customFormat="1" ht="20.100000000000001" customHeight="1">
      <c r="A20" s="936"/>
      <c r="B20" s="3079"/>
      <c r="C20" s="3079"/>
      <c r="D20" s="3093"/>
      <c r="E20" s="3094"/>
      <c r="F20" s="3095"/>
      <c r="G20" s="3096"/>
      <c r="H20" s="3103" t="s">
        <v>2160</v>
      </c>
      <c r="I20" s="3104"/>
    </row>
    <row r="21" spans="1:10" s="611" customFormat="1" ht="15" customHeight="1">
      <c r="A21" s="936"/>
      <c r="B21" s="3079"/>
      <c r="C21" s="3079"/>
      <c r="D21" s="3080" t="s">
        <v>2397</v>
      </c>
      <c r="E21" s="3081"/>
      <c r="F21" s="3081"/>
      <c r="G21" s="3082"/>
      <c r="H21" s="3101" t="s">
        <v>2165</v>
      </c>
      <c r="I21" s="3102"/>
    </row>
    <row r="22" spans="1:10" s="611" customFormat="1" ht="20.100000000000001" customHeight="1">
      <c r="A22" s="936"/>
      <c r="B22" s="3079"/>
      <c r="C22" s="3079"/>
      <c r="D22" s="3083"/>
      <c r="E22" s="3095"/>
      <c r="F22" s="3095"/>
      <c r="G22" s="3096"/>
      <c r="H22" s="3103" t="s">
        <v>2160</v>
      </c>
      <c r="I22" s="3104"/>
    </row>
    <row r="23" spans="1:10" s="611" customFormat="1" ht="15" customHeight="1">
      <c r="A23" s="936"/>
      <c r="B23" s="941"/>
      <c r="C23" s="941"/>
      <c r="D23" s="3092"/>
      <c r="E23" s="3080" t="s">
        <v>2398</v>
      </c>
      <c r="F23" s="3081"/>
      <c r="G23" s="3082"/>
      <c r="H23" s="3101" t="s">
        <v>563</v>
      </c>
      <c r="I23" s="3102"/>
    </row>
    <row r="24" spans="1:10" s="611" customFormat="1" ht="20.100000000000001" customHeight="1">
      <c r="A24" s="936"/>
      <c r="B24" s="941"/>
      <c r="C24" s="941"/>
      <c r="D24" s="3092"/>
      <c r="E24" s="3094"/>
      <c r="F24" s="3095"/>
      <c r="G24" s="3096"/>
      <c r="H24" s="3103" t="s">
        <v>2160</v>
      </c>
      <c r="I24" s="3104"/>
    </row>
    <row r="25" spans="1:10" s="611" customFormat="1" ht="15" customHeight="1">
      <c r="A25" s="936"/>
      <c r="B25" s="941"/>
      <c r="C25" s="941"/>
      <c r="D25" s="3093"/>
      <c r="E25" s="3080" t="s">
        <v>2399</v>
      </c>
      <c r="F25" s="3081"/>
      <c r="G25" s="3082"/>
      <c r="H25" s="3101" t="s">
        <v>564</v>
      </c>
      <c r="I25" s="3102"/>
    </row>
    <row r="26" spans="1:10" s="611" customFormat="1" ht="20.100000000000001" customHeight="1">
      <c r="A26" s="936"/>
      <c r="B26" s="941"/>
      <c r="C26" s="942"/>
      <c r="D26" s="3093"/>
      <c r="E26" s="3094"/>
      <c r="F26" s="3095"/>
      <c r="G26" s="3096"/>
      <c r="H26" s="3103" t="s">
        <v>2160</v>
      </c>
      <c r="I26" s="3104"/>
    </row>
    <row r="27" spans="1:10" s="611" customFormat="1" ht="14.25" customHeight="1">
      <c r="A27" s="936"/>
      <c r="B27" s="941"/>
      <c r="C27" s="3097" t="s">
        <v>2400</v>
      </c>
      <c r="D27" s="3097"/>
      <c r="E27" s="3097"/>
      <c r="F27" s="3097"/>
      <c r="G27" s="3098"/>
      <c r="H27" s="3105" t="s">
        <v>2160</v>
      </c>
      <c r="I27" s="3106"/>
    </row>
    <row r="28" spans="1:10" s="611" customFormat="1" ht="40.5" customHeight="1">
      <c r="A28" s="936"/>
      <c r="B28" s="942"/>
      <c r="C28" s="3099"/>
      <c r="D28" s="3099"/>
      <c r="E28" s="3099"/>
      <c r="F28" s="3099"/>
      <c r="G28" s="3100"/>
      <c r="H28" s="3103"/>
      <c r="I28" s="3104"/>
    </row>
    <row r="29" spans="1:10" s="611" customFormat="1" ht="15" customHeight="1">
      <c r="A29" s="936"/>
      <c r="C29" s="937"/>
      <c r="D29" s="937"/>
      <c r="E29" s="937"/>
      <c r="F29" s="937"/>
      <c r="G29" s="937"/>
      <c r="H29" s="937"/>
      <c r="I29" s="937"/>
      <c r="J29" s="937"/>
    </row>
    <row r="30" spans="1:10" s="611" customFormat="1" ht="20.100000000000001" customHeight="1">
      <c r="A30" s="937" t="s">
        <v>2401</v>
      </c>
      <c r="B30" s="937"/>
      <c r="C30" s="937"/>
      <c r="D30" s="937"/>
      <c r="E30" s="937"/>
      <c r="F30" s="937"/>
      <c r="G30" s="937"/>
      <c r="H30" s="937"/>
      <c r="I30" s="937"/>
      <c r="J30" s="937"/>
    </row>
    <row r="31" spans="1:10" s="611" customFormat="1" ht="15" customHeight="1">
      <c r="B31" s="3107" t="s">
        <v>2402</v>
      </c>
      <c r="C31" s="3107"/>
      <c r="D31" s="3107"/>
      <c r="E31" s="3108"/>
      <c r="F31" s="943"/>
      <c r="G31" s="943"/>
      <c r="H31" s="943"/>
      <c r="I31" s="944"/>
    </row>
    <row r="32" spans="1:10" s="611" customFormat="1" ht="15" customHeight="1">
      <c r="A32" s="936"/>
      <c r="B32" s="3107"/>
      <c r="C32" s="3107"/>
      <c r="D32" s="3107"/>
      <c r="E32" s="3107"/>
      <c r="F32" s="3109" t="s">
        <v>2403</v>
      </c>
      <c r="G32" s="944"/>
      <c r="H32" s="3093" t="s">
        <v>2404</v>
      </c>
      <c r="I32" s="3107" t="s">
        <v>2405</v>
      </c>
    </row>
    <row r="33" spans="1:9" s="611" customFormat="1" ht="30" customHeight="1">
      <c r="A33" s="936"/>
      <c r="B33" s="3107"/>
      <c r="C33" s="3107"/>
      <c r="D33" s="3107"/>
      <c r="E33" s="3107"/>
      <c r="F33" s="3093"/>
      <c r="G33" s="945" t="s">
        <v>2406</v>
      </c>
      <c r="H33" s="3093"/>
      <c r="I33" s="3093"/>
    </row>
    <row r="34" spans="1:9" s="611" customFormat="1" ht="15" customHeight="1">
      <c r="B34" s="3086" t="s">
        <v>2407</v>
      </c>
      <c r="C34" s="3087"/>
      <c r="D34" s="3087"/>
      <c r="E34" s="3088"/>
      <c r="F34" s="686" t="s">
        <v>561</v>
      </c>
      <c r="G34" s="946"/>
      <c r="H34" s="947" t="s">
        <v>562</v>
      </c>
      <c r="I34" s="948" t="s">
        <v>563</v>
      </c>
    </row>
    <row r="35" spans="1:9" s="611" customFormat="1" ht="20.100000000000001" customHeight="1">
      <c r="B35" s="3089" t="s">
        <v>1694</v>
      </c>
      <c r="C35" s="3090"/>
      <c r="D35" s="3090"/>
      <c r="E35" s="3091"/>
      <c r="F35" s="949" t="s">
        <v>1694</v>
      </c>
      <c r="G35" s="949" t="s">
        <v>1694</v>
      </c>
      <c r="H35" s="949" t="s">
        <v>1694</v>
      </c>
      <c r="I35" s="950" t="s">
        <v>1694</v>
      </c>
    </row>
    <row r="36" spans="1:9" s="611" customFormat="1" ht="15" customHeight="1"/>
    <row r="37" spans="1:9" s="611" customFormat="1" ht="20.100000000000001" customHeight="1">
      <c r="A37" s="611" t="s">
        <v>2408</v>
      </c>
    </row>
    <row r="38" spans="1:9" s="611" customFormat="1" ht="30" customHeight="1">
      <c r="B38" s="3061" t="s">
        <v>2409</v>
      </c>
      <c r="C38" s="3061"/>
      <c r="D38" s="3061"/>
      <c r="E38" s="3061"/>
      <c r="F38" s="3061"/>
      <c r="G38" s="3061"/>
      <c r="H38" s="3077" t="s">
        <v>1494</v>
      </c>
      <c r="I38" s="3077"/>
    </row>
    <row r="39" spans="1:9" s="611" customFormat="1" ht="30" customHeight="1">
      <c r="B39" s="3061" t="s">
        <v>2410</v>
      </c>
      <c r="C39" s="3061"/>
      <c r="D39" s="3061"/>
      <c r="E39" s="3061"/>
      <c r="F39" s="3061"/>
      <c r="G39" s="3061"/>
      <c r="H39" s="3077" t="s">
        <v>1494</v>
      </c>
      <c r="I39" s="3077"/>
    </row>
    <row r="40" spans="1:9" s="611" customFormat="1" ht="30" customHeight="1">
      <c r="B40" s="3061" t="s">
        <v>2411</v>
      </c>
      <c r="C40" s="3061"/>
      <c r="D40" s="3061"/>
      <c r="E40" s="3061"/>
      <c r="F40" s="3061"/>
      <c r="G40" s="3061"/>
      <c r="H40" s="3077" t="s">
        <v>2412</v>
      </c>
      <c r="I40" s="3077"/>
    </row>
    <row r="41" spans="1:9" s="611" customFormat="1" ht="15" customHeight="1"/>
    <row r="42" spans="1:9" s="611" customFormat="1" ht="15" customHeight="1">
      <c r="A42" s="611" t="s">
        <v>2413</v>
      </c>
    </row>
    <row r="43" spans="1:9" s="611" customFormat="1" ht="15" customHeight="1">
      <c r="A43" s="611" t="s">
        <v>2414</v>
      </c>
    </row>
    <row r="44" spans="1:9" s="611" customFormat="1" ht="32.25" customHeight="1">
      <c r="B44" s="3078" t="s">
        <v>2415</v>
      </c>
      <c r="C44" s="3067"/>
      <c r="D44" s="3067"/>
      <c r="E44" s="3067"/>
      <c r="F44" s="3067"/>
      <c r="G44" s="3067"/>
      <c r="H44" s="3067"/>
      <c r="I44" s="3067"/>
    </row>
    <row r="45" spans="1:9" s="611" customFormat="1" ht="15" customHeight="1">
      <c r="B45" s="3063"/>
      <c r="C45" s="3063"/>
      <c r="D45" s="3063" t="s">
        <v>2416</v>
      </c>
      <c r="E45" s="3063"/>
      <c r="F45" s="3063"/>
      <c r="G45" s="951" t="s">
        <v>2417</v>
      </c>
      <c r="H45" s="3063" t="s">
        <v>2418</v>
      </c>
      <c r="I45" s="3063"/>
    </row>
    <row r="46" spans="1:9" s="611" customFormat="1" ht="15" customHeight="1">
      <c r="B46" s="3063"/>
      <c r="C46" s="952" t="s">
        <v>561</v>
      </c>
      <c r="D46" s="3063"/>
      <c r="E46" s="3063"/>
      <c r="F46" s="3063"/>
      <c r="G46" s="952"/>
      <c r="H46" s="3063"/>
      <c r="I46" s="3063"/>
    </row>
    <row r="47" spans="1:9" s="611" customFormat="1" ht="15" customHeight="1">
      <c r="B47" s="3063"/>
      <c r="C47" s="952" t="s">
        <v>562</v>
      </c>
      <c r="D47" s="3063"/>
      <c r="E47" s="3063"/>
      <c r="F47" s="3063"/>
      <c r="G47" s="952"/>
      <c r="H47" s="3063"/>
      <c r="I47" s="3063"/>
    </row>
    <row r="48" spans="1:9" s="611" customFormat="1" ht="15" customHeight="1">
      <c r="B48" s="3063"/>
      <c r="C48" s="952" t="s">
        <v>563</v>
      </c>
      <c r="D48" s="3063"/>
      <c r="E48" s="3063"/>
      <c r="F48" s="3063"/>
      <c r="G48" s="952"/>
      <c r="H48" s="3063"/>
      <c r="I48" s="3063"/>
    </row>
    <row r="49" spans="1:9" s="611" customFormat="1" ht="15" customHeight="1">
      <c r="B49" s="3063"/>
      <c r="C49" s="952" t="s">
        <v>564</v>
      </c>
      <c r="D49" s="3063"/>
      <c r="E49" s="3063"/>
      <c r="F49" s="3063"/>
      <c r="G49" s="952"/>
      <c r="H49" s="3063"/>
      <c r="I49" s="3063"/>
    </row>
    <row r="50" spans="1:9" s="611" customFormat="1" ht="15" customHeight="1">
      <c r="B50" s="3063"/>
      <c r="C50" s="952" t="s">
        <v>565</v>
      </c>
      <c r="D50" s="3063"/>
      <c r="E50" s="3063"/>
      <c r="F50" s="3063"/>
      <c r="G50" s="952"/>
      <c r="H50" s="3063"/>
      <c r="I50" s="3063"/>
    </row>
    <row r="51" spans="1:9" s="611" customFormat="1" ht="15" customHeight="1">
      <c r="B51" s="3067" t="s">
        <v>2419</v>
      </c>
      <c r="C51" s="3067"/>
      <c r="D51" s="3067"/>
      <c r="E51" s="3067"/>
      <c r="F51" s="3067"/>
      <c r="G51" s="3067"/>
      <c r="H51" s="3067"/>
      <c r="I51" s="3067"/>
    </row>
    <row r="52" spans="1:9" s="611" customFormat="1" ht="15" customHeight="1">
      <c r="B52" s="3068"/>
      <c r="C52" s="953" t="s">
        <v>561</v>
      </c>
      <c r="D52" s="3071" t="s">
        <v>2420</v>
      </c>
      <c r="E52" s="3072"/>
      <c r="F52" s="3072"/>
      <c r="G52" s="3072"/>
      <c r="H52" s="3073"/>
      <c r="I52" s="954" t="s">
        <v>559</v>
      </c>
    </row>
    <row r="53" spans="1:9" s="611" customFormat="1" ht="15" customHeight="1">
      <c r="B53" s="3069"/>
      <c r="C53" s="952" t="s">
        <v>562</v>
      </c>
      <c r="D53" s="3071" t="s">
        <v>2421</v>
      </c>
      <c r="E53" s="3072"/>
      <c r="F53" s="3072"/>
      <c r="G53" s="3072"/>
      <c r="H53" s="3073"/>
      <c r="I53" s="954" t="s">
        <v>559</v>
      </c>
    </row>
    <row r="54" spans="1:9" s="611" customFormat="1" ht="32.25" customHeight="1">
      <c r="B54" s="3069"/>
      <c r="C54" s="952"/>
      <c r="D54" s="952" t="s">
        <v>563</v>
      </c>
      <c r="E54" s="3074" t="s">
        <v>2422</v>
      </c>
      <c r="F54" s="3075"/>
      <c r="G54" s="3075"/>
      <c r="H54" s="3076"/>
      <c r="I54" s="954" t="s">
        <v>559</v>
      </c>
    </row>
    <row r="55" spans="1:9" s="611" customFormat="1" ht="29.25" customHeight="1">
      <c r="B55" s="3069"/>
      <c r="C55" s="952" t="s">
        <v>564</v>
      </c>
      <c r="D55" s="3074" t="s">
        <v>2423</v>
      </c>
      <c r="E55" s="3075"/>
      <c r="F55" s="3075"/>
      <c r="G55" s="3075"/>
      <c r="H55" s="3076"/>
      <c r="I55" s="954" t="s">
        <v>570</v>
      </c>
    </row>
    <row r="56" spans="1:9" s="611" customFormat="1" ht="28.5" customHeight="1">
      <c r="B56" s="3070"/>
      <c r="C56" s="952" t="s">
        <v>565</v>
      </c>
      <c r="D56" s="3074" t="s">
        <v>6482</v>
      </c>
      <c r="E56" s="3075"/>
      <c r="F56" s="3075"/>
      <c r="G56" s="3075"/>
      <c r="H56" s="3076"/>
      <c r="I56" s="954" t="s">
        <v>570</v>
      </c>
    </row>
    <row r="57" spans="1:9" s="611" customFormat="1" ht="15" customHeight="1"/>
    <row r="58" spans="1:9" s="611" customFormat="1" ht="20.100000000000001" customHeight="1">
      <c r="A58" s="611" t="s">
        <v>2424</v>
      </c>
    </row>
    <row r="59" spans="1:9" s="611" customFormat="1" ht="30" customHeight="1">
      <c r="B59" s="3061" t="s">
        <v>2425</v>
      </c>
      <c r="C59" s="3061"/>
      <c r="D59" s="3061"/>
      <c r="E59" s="3061"/>
      <c r="F59" s="3061"/>
      <c r="G59" s="3061"/>
      <c r="H59" s="3062" t="s">
        <v>2426</v>
      </c>
      <c r="I59" s="3062"/>
    </row>
    <row r="60" spans="1:9" s="611" customFormat="1" ht="30" customHeight="1">
      <c r="B60" s="3061" t="s">
        <v>2427</v>
      </c>
      <c r="C60" s="3061"/>
      <c r="D60" s="3061"/>
      <c r="E60" s="3061"/>
      <c r="F60" s="3061"/>
      <c r="G60" s="3061"/>
      <c r="H60" s="3063" t="s">
        <v>1705</v>
      </c>
      <c r="I60" s="3063"/>
    </row>
    <row r="61" spans="1:9" s="611" customFormat="1" ht="30" customHeight="1">
      <c r="B61" s="3064" t="s">
        <v>2428</v>
      </c>
      <c r="C61" s="3065"/>
      <c r="D61" s="3065"/>
      <c r="E61" s="3065"/>
      <c r="F61" s="3065"/>
      <c r="G61" s="3065"/>
      <c r="H61" s="3065"/>
      <c r="I61" s="3066"/>
    </row>
    <row r="62" spans="1:9" s="611" customFormat="1" ht="51" customHeight="1">
      <c r="B62" s="3057" t="s">
        <v>2429</v>
      </c>
      <c r="C62" s="3057"/>
      <c r="D62" s="3057"/>
      <c r="E62" s="3057"/>
      <c r="F62" s="3057"/>
      <c r="G62" s="3057"/>
      <c r="H62" s="3059" t="s">
        <v>2430</v>
      </c>
      <c r="I62" s="3059"/>
    </row>
    <row r="63" spans="1:9" s="611" customFormat="1" ht="30" customHeight="1">
      <c r="B63" s="3057" t="s">
        <v>2431</v>
      </c>
      <c r="C63" s="3057"/>
      <c r="D63" s="3057"/>
      <c r="E63" s="3057"/>
      <c r="F63" s="3057"/>
      <c r="G63" s="3057"/>
      <c r="H63" s="3058" t="s">
        <v>1705</v>
      </c>
      <c r="I63" s="3058"/>
    </row>
    <row r="64" spans="1:9" s="611" customFormat="1" ht="50.1" customHeight="1">
      <c r="B64" s="3057" t="s">
        <v>2432</v>
      </c>
      <c r="C64" s="3057"/>
      <c r="D64" s="3057"/>
      <c r="E64" s="3057"/>
      <c r="F64" s="3057"/>
      <c r="G64" s="3057"/>
      <c r="H64" s="3058" t="s">
        <v>2433</v>
      </c>
      <c r="I64" s="3058"/>
    </row>
    <row r="65" spans="2:9" s="611" customFormat="1" ht="50.1" customHeight="1">
      <c r="B65" s="3057" t="s">
        <v>2434</v>
      </c>
      <c r="C65" s="3057"/>
      <c r="D65" s="3057"/>
      <c r="E65" s="3057"/>
      <c r="F65" s="3057"/>
      <c r="G65" s="3057"/>
      <c r="H65" s="3059" t="s">
        <v>2430</v>
      </c>
      <c r="I65" s="3059"/>
    </row>
    <row r="66" spans="2:9" ht="15" customHeight="1">
      <c r="B66" s="955"/>
      <c r="C66" s="955"/>
      <c r="D66" s="955"/>
      <c r="E66" s="955"/>
      <c r="F66" s="955"/>
      <c r="G66" s="955"/>
      <c r="H66" s="955"/>
      <c r="I66" s="955"/>
    </row>
    <row r="67" spans="2:9" ht="15" customHeight="1">
      <c r="B67" s="955" t="s">
        <v>1240</v>
      </c>
      <c r="C67" s="955"/>
      <c r="D67" s="955"/>
      <c r="E67" s="955"/>
      <c r="F67" s="955"/>
      <c r="G67" s="955"/>
      <c r="H67" s="955"/>
      <c r="I67" s="955"/>
    </row>
    <row r="68" spans="2:9" s="651" customFormat="1" ht="30" customHeight="1">
      <c r="B68" s="956"/>
      <c r="C68" s="683">
        <v>1</v>
      </c>
      <c r="D68" s="3060" t="s">
        <v>2435</v>
      </c>
      <c r="E68" s="3060"/>
      <c r="F68" s="3060"/>
      <c r="G68" s="3060"/>
      <c r="H68" s="3060"/>
      <c r="I68" s="3060"/>
    </row>
    <row r="69" spans="2:9" s="651" customFormat="1" ht="30" customHeight="1">
      <c r="C69" s="684">
        <v>2</v>
      </c>
      <c r="D69" s="3056" t="s">
        <v>2436</v>
      </c>
      <c r="E69" s="3056"/>
      <c r="F69" s="3056"/>
      <c r="G69" s="3056"/>
      <c r="H69" s="3056"/>
      <c r="I69" s="3056"/>
    </row>
    <row r="70" spans="2:9" s="651" customFormat="1" ht="30" customHeight="1">
      <c r="C70" s="684">
        <v>3</v>
      </c>
      <c r="D70" s="3056" t="s">
        <v>2437</v>
      </c>
      <c r="E70" s="3056"/>
      <c r="F70" s="3056"/>
      <c r="G70" s="3056"/>
      <c r="H70" s="3056"/>
      <c r="I70" s="3056"/>
    </row>
    <row r="71" spans="2:9" s="651" customFormat="1" ht="30" customHeight="1">
      <c r="C71" s="684">
        <v>4</v>
      </c>
      <c r="D71" s="3056" t="s">
        <v>2438</v>
      </c>
      <c r="E71" s="3056"/>
      <c r="F71" s="3056"/>
      <c r="G71" s="3056"/>
      <c r="H71" s="3056"/>
      <c r="I71" s="3056"/>
    </row>
    <row r="72" spans="2:9" s="651" customFormat="1" ht="15" customHeight="1">
      <c r="C72" s="684">
        <v>5</v>
      </c>
      <c r="D72" s="3056" t="s">
        <v>2439</v>
      </c>
      <c r="E72" s="3056"/>
      <c r="F72" s="3056"/>
      <c r="G72" s="3056"/>
      <c r="H72" s="3056"/>
      <c r="I72" s="3056"/>
    </row>
    <row r="73" spans="2:9" s="651" customFormat="1" ht="45" customHeight="1">
      <c r="C73" s="684">
        <v>6</v>
      </c>
      <c r="D73" s="3056" t="s">
        <v>2440</v>
      </c>
      <c r="E73" s="3056"/>
      <c r="F73" s="3056"/>
      <c r="G73" s="3056"/>
      <c r="H73" s="3056"/>
      <c r="I73" s="3056"/>
    </row>
    <row r="74" spans="2:9">
      <c r="E74" s="651"/>
    </row>
  </sheetData>
  <mergeCells count="87">
    <mergeCell ref="B11:F12"/>
    <mergeCell ref="H11:I12"/>
    <mergeCell ref="A2:I2"/>
    <mergeCell ref="H5:I5"/>
    <mergeCell ref="H6:I6"/>
    <mergeCell ref="B9:G9"/>
    <mergeCell ref="H9:I9"/>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H27:I28"/>
    <mergeCell ref="B31:E33"/>
    <mergeCell ref="F32:F33"/>
    <mergeCell ref="H32:H33"/>
    <mergeCell ref="I32:I33"/>
    <mergeCell ref="H23:I23"/>
    <mergeCell ref="H24:I24"/>
    <mergeCell ref="E25:G26"/>
    <mergeCell ref="H25:I25"/>
    <mergeCell ref="H26:I26"/>
    <mergeCell ref="B13:B22"/>
    <mergeCell ref="C13:G14"/>
    <mergeCell ref="B34:E34"/>
    <mergeCell ref="B35:E35"/>
    <mergeCell ref="B38:G38"/>
    <mergeCell ref="D23:D26"/>
    <mergeCell ref="E23:G24"/>
    <mergeCell ref="C27:G28"/>
    <mergeCell ref="H38:I38"/>
    <mergeCell ref="B39:G39"/>
    <mergeCell ref="H39:I39"/>
    <mergeCell ref="H48:I48"/>
    <mergeCell ref="D49:F49"/>
    <mergeCell ref="H49:I49"/>
    <mergeCell ref="D50:F50"/>
    <mergeCell ref="B40:G40"/>
    <mergeCell ref="H40:I40"/>
    <mergeCell ref="B44:I44"/>
    <mergeCell ref="B45:C45"/>
    <mergeCell ref="D45:F45"/>
    <mergeCell ref="H45:I45"/>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B59:G59"/>
    <mergeCell ref="H59:I59"/>
    <mergeCell ref="B60:G60"/>
    <mergeCell ref="H60:I60"/>
    <mergeCell ref="B61:I61"/>
    <mergeCell ref="D73:I73"/>
    <mergeCell ref="B63:G63"/>
    <mergeCell ref="H63:I63"/>
    <mergeCell ref="B64:G64"/>
    <mergeCell ref="H64:I64"/>
    <mergeCell ref="B65:G65"/>
    <mergeCell ref="H65:I65"/>
    <mergeCell ref="D68:I68"/>
    <mergeCell ref="D69:I69"/>
    <mergeCell ref="D70:I70"/>
    <mergeCell ref="D71:I71"/>
    <mergeCell ref="D72:I72"/>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0252-2D26-4969-B80A-D3848AD6B12E}">
  <sheetPr>
    <tabColor theme="9"/>
  </sheetPr>
  <dimension ref="A1:K49"/>
  <sheetViews>
    <sheetView zoomScaleNormal="100" workbookViewId="0">
      <selection activeCell="H6" sqref="H6:I6"/>
    </sheetView>
  </sheetViews>
  <sheetFormatPr defaultRowHeight="13.5"/>
  <cols>
    <col min="1" max="4" width="2.625" style="685" customWidth="1"/>
    <col min="5" max="5" width="9.625" style="685" customWidth="1"/>
    <col min="6" max="9" width="15.625" style="685" customWidth="1"/>
    <col min="10" max="10" width="9.625" style="685" customWidth="1"/>
    <col min="11" max="256" width="9" style="685"/>
    <col min="257" max="260" width="2.625" style="685" customWidth="1"/>
    <col min="261" max="261" width="9.625" style="685" customWidth="1"/>
    <col min="262" max="265" width="15.625" style="685" customWidth="1"/>
    <col min="266" max="266" width="9.625" style="685" customWidth="1"/>
    <col min="267" max="512" width="9" style="685"/>
    <col min="513" max="516" width="2.625" style="685" customWidth="1"/>
    <col min="517" max="517" width="9.625" style="685" customWidth="1"/>
    <col min="518" max="521" width="15.625" style="685" customWidth="1"/>
    <col min="522" max="522" width="9.625" style="685" customWidth="1"/>
    <col min="523" max="768" width="9" style="685"/>
    <col min="769" max="772" width="2.625" style="685" customWidth="1"/>
    <col min="773" max="773" width="9.625" style="685" customWidth="1"/>
    <col min="774" max="777" width="15.625" style="685" customWidth="1"/>
    <col min="778" max="778" width="9.625" style="685" customWidth="1"/>
    <col min="779" max="1024" width="9" style="685"/>
    <col min="1025" max="1028" width="2.625" style="685" customWidth="1"/>
    <col min="1029" max="1029" width="9.625" style="685" customWidth="1"/>
    <col min="1030" max="1033" width="15.625" style="685" customWidth="1"/>
    <col min="1034" max="1034" width="9.625" style="685" customWidth="1"/>
    <col min="1035" max="1280" width="9" style="685"/>
    <col min="1281" max="1284" width="2.625" style="685" customWidth="1"/>
    <col min="1285" max="1285" width="9.625" style="685" customWidth="1"/>
    <col min="1286" max="1289" width="15.625" style="685" customWidth="1"/>
    <col min="1290" max="1290" width="9.625" style="685" customWidth="1"/>
    <col min="1291" max="1536" width="9" style="685"/>
    <col min="1537" max="1540" width="2.625" style="685" customWidth="1"/>
    <col min="1541" max="1541" width="9.625" style="685" customWidth="1"/>
    <col min="1542" max="1545" width="15.625" style="685" customWidth="1"/>
    <col min="1546" max="1546" width="9.625" style="685" customWidth="1"/>
    <col min="1547" max="1792" width="9" style="685"/>
    <col min="1793" max="1796" width="2.625" style="685" customWidth="1"/>
    <col min="1797" max="1797" width="9.625" style="685" customWidth="1"/>
    <col min="1798" max="1801" width="15.625" style="685" customWidth="1"/>
    <col min="1802" max="1802" width="9.625" style="685" customWidth="1"/>
    <col min="1803" max="2048" width="9" style="685"/>
    <col min="2049" max="2052" width="2.625" style="685" customWidth="1"/>
    <col min="2053" max="2053" width="9.625" style="685" customWidth="1"/>
    <col min="2054" max="2057" width="15.625" style="685" customWidth="1"/>
    <col min="2058" max="2058" width="9.625" style="685" customWidth="1"/>
    <col min="2059" max="2304" width="9" style="685"/>
    <col min="2305" max="2308" width="2.625" style="685" customWidth="1"/>
    <col min="2309" max="2309" width="9.625" style="685" customWidth="1"/>
    <col min="2310" max="2313" width="15.625" style="685" customWidth="1"/>
    <col min="2314" max="2314" width="9.625" style="685" customWidth="1"/>
    <col min="2315" max="2560" width="9" style="685"/>
    <col min="2561" max="2564" width="2.625" style="685" customWidth="1"/>
    <col min="2565" max="2565" width="9.625" style="685" customWidth="1"/>
    <col min="2566" max="2569" width="15.625" style="685" customWidth="1"/>
    <col min="2570" max="2570" width="9.625" style="685" customWidth="1"/>
    <col min="2571" max="2816" width="9" style="685"/>
    <col min="2817" max="2820" width="2.625" style="685" customWidth="1"/>
    <col min="2821" max="2821" width="9.625" style="685" customWidth="1"/>
    <col min="2822" max="2825" width="15.625" style="685" customWidth="1"/>
    <col min="2826" max="2826" width="9.625" style="685" customWidth="1"/>
    <col min="2827" max="3072" width="9" style="685"/>
    <col min="3073" max="3076" width="2.625" style="685" customWidth="1"/>
    <col min="3077" max="3077" width="9.625" style="685" customWidth="1"/>
    <col min="3078" max="3081" width="15.625" style="685" customWidth="1"/>
    <col min="3082" max="3082" width="9.625" style="685" customWidth="1"/>
    <col min="3083" max="3328" width="9" style="685"/>
    <col min="3329" max="3332" width="2.625" style="685" customWidth="1"/>
    <col min="3333" max="3333" width="9.625" style="685" customWidth="1"/>
    <col min="3334" max="3337" width="15.625" style="685" customWidth="1"/>
    <col min="3338" max="3338" width="9.625" style="685" customWidth="1"/>
    <col min="3339" max="3584" width="9" style="685"/>
    <col min="3585" max="3588" width="2.625" style="685" customWidth="1"/>
    <col min="3589" max="3589" width="9.625" style="685" customWidth="1"/>
    <col min="3590" max="3593" width="15.625" style="685" customWidth="1"/>
    <col min="3594" max="3594" width="9.625" style="685" customWidth="1"/>
    <col min="3595" max="3840" width="9" style="685"/>
    <col min="3841" max="3844" width="2.625" style="685" customWidth="1"/>
    <col min="3845" max="3845" width="9.625" style="685" customWidth="1"/>
    <col min="3846" max="3849" width="15.625" style="685" customWidth="1"/>
    <col min="3850" max="3850" width="9.625" style="685" customWidth="1"/>
    <col min="3851" max="4096" width="9" style="685"/>
    <col min="4097" max="4100" width="2.625" style="685" customWidth="1"/>
    <col min="4101" max="4101" width="9.625" style="685" customWidth="1"/>
    <col min="4102" max="4105" width="15.625" style="685" customWidth="1"/>
    <col min="4106" max="4106" width="9.625" style="685" customWidth="1"/>
    <col min="4107" max="4352" width="9" style="685"/>
    <col min="4353" max="4356" width="2.625" style="685" customWidth="1"/>
    <col min="4357" max="4357" width="9.625" style="685" customWidth="1"/>
    <col min="4358" max="4361" width="15.625" style="685" customWidth="1"/>
    <col min="4362" max="4362" width="9.625" style="685" customWidth="1"/>
    <col min="4363" max="4608" width="9" style="685"/>
    <col min="4609" max="4612" width="2.625" style="685" customWidth="1"/>
    <col min="4613" max="4613" width="9.625" style="685" customWidth="1"/>
    <col min="4614" max="4617" width="15.625" style="685" customWidth="1"/>
    <col min="4618" max="4618" width="9.625" style="685" customWidth="1"/>
    <col min="4619" max="4864" width="9" style="685"/>
    <col min="4865" max="4868" width="2.625" style="685" customWidth="1"/>
    <col min="4869" max="4869" width="9.625" style="685" customWidth="1"/>
    <col min="4870" max="4873" width="15.625" style="685" customWidth="1"/>
    <col min="4874" max="4874" width="9.625" style="685" customWidth="1"/>
    <col min="4875" max="5120" width="9" style="685"/>
    <col min="5121" max="5124" width="2.625" style="685" customWidth="1"/>
    <col min="5125" max="5125" width="9.625" style="685" customWidth="1"/>
    <col min="5126" max="5129" width="15.625" style="685" customWidth="1"/>
    <col min="5130" max="5130" width="9.625" style="685" customWidth="1"/>
    <col min="5131" max="5376" width="9" style="685"/>
    <col min="5377" max="5380" width="2.625" style="685" customWidth="1"/>
    <col min="5381" max="5381" width="9.625" style="685" customWidth="1"/>
    <col min="5382" max="5385" width="15.625" style="685" customWidth="1"/>
    <col min="5386" max="5386" width="9.625" style="685" customWidth="1"/>
    <col min="5387" max="5632" width="9" style="685"/>
    <col min="5633" max="5636" width="2.625" style="685" customWidth="1"/>
    <col min="5637" max="5637" width="9.625" style="685" customWidth="1"/>
    <col min="5638" max="5641" width="15.625" style="685" customWidth="1"/>
    <col min="5642" max="5642" width="9.625" style="685" customWidth="1"/>
    <col min="5643" max="5888" width="9" style="685"/>
    <col min="5889" max="5892" width="2.625" style="685" customWidth="1"/>
    <col min="5893" max="5893" width="9.625" style="685" customWidth="1"/>
    <col min="5894" max="5897" width="15.625" style="685" customWidth="1"/>
    <col min="5898" max="5898" width="9.625" style="685" customWidth="1"/>
    <col min="5899" max="6144" width="9" style="685"/>
    <col min="6145" max="6148" width="2.625" style="685" customWidth="1"/>
    <col min="6149" max="6149" width="9.625" style="685" customWidth="1"/>
    <col min="6150" max="6153" width="15.625" style="685" customWidth="1"/>
    <col min="6154" max="6154" width="9.625" style="685" customWidth="1"/>
    <col min="6155" max="6400" width="9" style="685"/>
    <col min="6401" max="6404" width="2.625" style="685" customWidth="1"/>
    <col min="6405" max="6405" width="9.625" style="685" customWidth="1"/>
    <col min="6406" max="6409" width="15.625" style="685" customWidth="1"/>
    <col min="6410" max="6410" width="9.625" style="685" customWidth="1"/>
    <col min="6411" max="6656" width="9" style="685"/>
    <col min="6657" max="6660" width="2.625" style="685" customWidth="1"/>
    <col min="6661" max="6661" width="9.625" style="685" customWidth="1"/>
    <col min="6662" max="6665" width="15.625" style="685" customWidth="1"/>
    <col min="6666" max="6666" width="9.625" style="685" customWidth="1"/>
    <col min="6667" max="6912" width="9" style="685"/>
    <col min="6913" max="6916" width="2.625" style="685" customWidth="1"/>
    <col min="6917" max="6917" width="9.625" style="685" customWidth="1"/>
    <col min="6918" max="6921" width="15.625" style="685" customWidth="1"/>
    <col min="6922" max="6922" width="9.625" style="685" customWidth="1"/>
    <col min="6923" max="7168" width="9" style="685"/>
    <col min="7169" max="7172" width="2.625" style="685" customWidth="1"/>
    <col min="7173" max="7173" width="9.625" style="685" customWidth="1"/>
    <col min="7174" max="7177" width="15.625" style="685" customWidth="1"/>
    <col min="7178" max="7178" width="9.625" style="685" customWidth="1"/>
    <col min="7179" max="7424" width="9" style="685"/>
    <col min="7425" max="7428" width="2.625" style="685" customWidth="1"/>
    <col min="7429" max="7429" width="9.625" style="685" customWidth="1"/>
    <col min="7430" max="7433" width="15.625" style="685" customWidth="1"/>
    <col min="7434" max="7434" width="9.625" style="685" customWidth="1"/>
    <col min="7435" max="7680" width="9" style="685"/>
    <col min="7681" max="7684" width="2.625" style="685" customWidth="1"/>
    <col min="7685" max="7685" width="9.625" style="685" customWidth="1"/>
    <col min="7686" max="7689" width="15.625" style="685" customWidth="1"/>
    <col min="7690" max="7690" width="9.625" style="685" customWidth="1"/>
    <col min="7691" max="7936" width="9" style="685"/>
    <col min="7937" max="7940" width="2.625" style="685" customWidth="1"/>
    <col min="7941" max="7941" width="9.625" style="685" customWidth="1"/>
    <col min="7942" max="7945" width="15.625" style="685" customWidth="1"/>
    <col min="7946" max="7946" width="9.625" style="685" customWidth="1"/>
    <col min="7947" max="8192" width="9" style="685"/>
    <col min="8193" max="8196" width="2.625" style="685" customWidth="1"/>
    <col min="8197" max="8197" width="9.625" style="685" customWidth="1"/>
    <col min="8198" max="8201" width="15.625" style="685" customWidth="1"/>
    <col min="8202" max="8202" width="9.625" style="685" customWidth="1"/>
    <col min="8203" max="8448" width="9" style="685"/>
    <col min="8449" max="8452" width="2.625" style="685" customWidth="1"/>
    <col min="8453" max="8453" width="9.625" style="685" customWidth="1"/>
    <col min="8454" max="8457" width="15.625" style="685" customWidth="1"/>
    <col min="8458" max="8458" width="9.625" style="685" customWidth="1"/>
    <col min="8459" max="8704" width="9" style="685"/>
    <col min="8705" max="8708" width="2.625" style="685" customWidth="1"/>
    <col min="8709" max="8709" width="9.625" style="685" customWidth="1"/>
    <col min="8710" max="8713" width="15.625" style="685" customWidth="1"/>
    <col min="8714" max="8714" width="9.625" style="685" customWidth="1"/>
    <col min="8715" max="8960" width="9" style="685"/>
    <col min="8961" max="8964" width="2.625" style="685" customWidth="1"/>
    <col min="8965" max="8965" width="9.625" style="685" customWidth="1"/>
    <col min="8966" max="8969" width="15.625" style="685" customWidth="1"/>
    <col min="8970" max="8970" width="9.625" style="685" customWidth="1"/>
    <col min="8971" max="9216" width="9" style="685"/>
    <col min="9217" max="9220" width="2.625" style="685" customWidth="1"/>
    <col min="9221" max="9221" width="9.625" style="685" customWidth="1"/>
    <col min="9222" max="9225" width="15.625" style="685" customWidth="1"/>
    <col min="9226" max="9226" width="9.625" style="685" customWidth="1"/>
    <col min="9227" max="9472" width="9" style="685"/>
    <col min="9473" max="9476" width="2.625" style="685" customWidth="1"/>
    <col min="9477" max="9477" width="9.625" style="685" customWidth="1"/>
    <col min="9478" max="9481" width="15.625" style="685" customWidth="1"/>
    <col min="9482" max="9482" width="9.625" style="685" customWidth="1"/>
    <col min="9483" max="9728" width="9" style="685"/>
    <col min="9729" max="9732" width="2.625" style="685" customWidth="1"/>
    <col min="9733" max="9733" width="9.625" style="685" customWidth="1"/>
    <col min="9734" max="9737" width="15.625" style="685" customWidth="1"/>
    <col min="9738" max="9738" width="9.625" style="685" customWidth="1"/>
    <col min="9739" max="9984" width="9" style="685"/>
    <col min="9985" max="9988" width="2.625" style="685" customWidth="1"/>
    <col min="9989" max="9989" width="9.625" style="685" customWidth="1"/>
    <col min="9990" max="9993" width="15.625" style="685" customWidth="1"/>
    <col min="9994" max="9994" width="9.625" style="685" customWidth="1"/>
    <col min="9995" max="10240" width="9" style="685"/>
    <col min="10241" max="10244" width="2.625" style="685" customWidth="1"/>
    <col min="10245" max="10245" width="9.625" style="685" customWidth="1"/>
    <col min="10246" max="10249" width="15.625" style="685" customWidth="1"/>
    <col min="10250" max="10250" width="9.625" style="685" customWidth="1"/>
    <col min="10251" max="10496" width="9" style="685"/>
    <col min="10497" max="10500" width="2.625" style="685" customWidth="1"/>
    <col min="10501" max="10501" width="9.625" style="685" customWidth="1"/>
    <col min="10502" max="10505" width="15.625" style="685" customWidth="1"/>
    <col min="10506" max="10506" width="9.625" style="685" customWidth="1"/>
    <col min="10507" max="10752" width="9" style="685"/>
    <col min="10753" max="10756" width="2.625" style="685" customWidth="1"/>
    <col min="10757" max="10757" width="9.625" style="685" customWidth="1"/>
    <col min="10758" max="10761" width="15.625" style="685" customWidth="1"/>
    <col min="10762" max="10762" width="9.625" style="685" customWidth="1"/>
    <col min="10763" max="11008" width="9" style="685"/>
    <col min="11009" max="11012" width="2.625" style="685" customWidth="1"/>
    <col min="11013" max="11013" width="9.625" style="685" customWidth="1"/>
    <col min="11014" max="11017" width="15.625" style="685" customWidth="1"/>
    <col min="11018" max="11018" width="9.625" style="685" customWidth="1"/>
    <col min="11019" max="11264" width="9" style="685"/>
    <col min="11265" max="11268" width="2.625" style="685" customWidth="1"/>
    <col min="11269" max="11269" width="9.625" style="685" customWidth="1"/>
    <col min="11270" max="11273" width="15.625" style="685" customWidth="1"/>
    <col min="11274" max="11274" width="9.625" style="685" customWidth="1"/>
    <col min="11275" max="11520" width="9" style="685"/>
    <col min="11521" max="11524" width="2.625" style="685" customWidth="1"/>
    <col min="11525" max="11525" width="9.625" style="685" customWidth="1"/>
    <col min="11526" max="11529" width="15.625" style="685" customWidth="1"/>
    <col min="11530" max="11530" width="9.625" style="685" customWidth="1"/>
    <col min="11531" max="11776" width="9" style="685"/>
    <col min="11777" max="11780" width="2.625" style="685" customWidth="1"/>
    <col min="11781" max="11781" width="9.625" style="685" customWidth="1"/>
    <col min="11782" max="11785" width="15.625" style="685" customWidth="1"/>
    <col min="11786" max="11786" width="9.625" style="685" customWidth="1"/>
    <col min="11787" max="12032" width="9" style="685"/>
    <col min="12033" max="12036" width="2.625" style="685" customWidth="1"/>
    <col min="12037" max="12037" width="9.625" style="685" customWidth="1"/>
    <col min="12038" max="12041" width="15.625" style="685" customWidth="1"/>
    <col min="12042" max="12042" width="9.625" style="685" customWidth="1"/>
    <col min="12043" max="12288" width="9" style="685"/>
    <col min="12289" max="12292" width="2.625" style="685" customWidth="1"/>
    <col min="12293" max="12293" width="9.625" style="685" customWidth="1"/>
    <col min="12294" max="12297" width="15.625" style="685" customWidth="1"/>
    <col min="12298" max="12298" width="9.625" style="685" customWidth="1"/>
    <col min="12299" max="12544" width="9" style="685"/>
    <col min="12545" max="12548" width="2.625" style="685" customWidth="1"/>
    <col min="12549" max="12549" width="9.625" style="685" customWidth="1"/>
    <col min="12550" max="12553" width="15.625" style="685" customWidth="1"/>
    <col min="12554" max="12554" width="9.625" style="685" customWidth="1"/>
    <col min="12555" max="12800" width="9" style="685"/>
    <col min="12801" max="12804" width="2.625" style="685" customWidth="1"/>
    <col min="12805" max="12805" width="9.625" style="685" customWidth="1"/>
    <col min="12806" max="12809" width="15.625" style="685" customWidth="1"/>
    <col min="12810" max="12810" width="9.625" style="685" customWidth="1"/>
    <col min="12811" max="13056" width="9" style="685"/>
    <col min="13057" max="13060" width="2.625" style="685" customWidth="1"/>
    <col min="13061" max="13061" width="9.625" style="685" customWidth="1"/>
    <col min="13062" max="13065" width="15.625" style="685" customWidth="1"/>
    <col min="13066" max="13066" width="9.625" style="685" customWidth="1"/>
    <col min="13067" max="13312" width="9" style="685"/>
    <col min="13313" max="13316" width="2.625" style="685" customWidth="1"/>
    <col min="13317" max="13317" width="9.625" style="685" customWidth="1"/>
    <col min="13318" max="13321" width="15.625" style="685" customWidth="1"/>
    <col min="13322" max="13322" width="9.625" style="685" customWidth="1"/>
    <col min="13323" max="13568" width="9" style="685"/>
    <col min="13569" max="13572" width="2.625" style="685" customWidth="1"/>
    <col min="13573" max="13573" width="9.625" style="685" customWidth="1"/>
    <col min="13574" max="13577" width="15.625" style="685" customWidth="1"/>
    <col min="13578" max="13578" width="9.625" style="685" customWidth="1"/>
    <col min="13579" max="13824" width="9" style="685"/>
    <col min="13825" max="13828" width="2.625" style="685" customWidth="1"/>
    <col min="13829" max="13829" width="9.625" style="685" customWidth="1"/>
    <col min="13830" max="13833" width="15.625" style="685" customWidth="1"/>
    <col min="13834" max="13834" width="9.625" style="685" customWidth="1"/>
    <col min="13835" max="14080" width="9" style="685"/>
    <col min="14081" max="14084" width="2.625" style="685" customWidth="1"/>
    <col min="14085" max="14085" width="9.625" style="685" customWidth="1"/>
    <col min="14086" max="14089" width="15.625" style="685" customWidth="1"/>
    <col min="14090" max="14090" width="9.625" style="685" customWidth="1"/>
    <col min="14091" max="14336" width="9" style="685"/>
    <col min="14337" max="14340" width="2.625" style="685" customWidth="1"/>
    <col min="14341" max="14341" width="9.625" style="685" customWidth="1"/>
    <col min="14342" max="14345" width="15.625" style="685" customWidth="1"/>
    <col min="14346" max="14346" width="9.625" style="685" customWidth="1"/>
    <col min="14347" max="14592" width="9" style="685"/>
    <col min="14593" max="14596" width="2.625" style="685" customWidth="1"/>
    <col min="14597" max="14597" width="9.625" style="685" customWidth="1"/>
    <col min="14598" max="14601" width="15.625" style="685" customWidth="1"/>
    <col min="14602" max="14602" width="9.625" style="685" customWidth="1"/>
    <col min="14603" max="14848" width="9" style="685"/>
    <col min="14849" max="14852" width="2.625" style="685" customWidth="1"/>
    <col min="14853" max="14853" width="9.625" style="685" customWidth="1"/>
    <col min="14854" max="14857" width="15.625" style="685" customWidth="1"/>
    <col min="14858" max="14858" width="9.625" style="685" customWidth="1"/>
    <col min="14859" max="15104" width="9" style="685"/>
    <col min="15105" max="15108" width="2.625" style="685" customWidth="1"/>
    <col min="15109" max="15109" width="9.625" style="685" customWidth="1"/>
    <col min="15110" max="15113" width="15.625" style="685" customWidth="1"/>
    <col min="15114" max="15114" width="9.625" style="685" customWidth="1"/>
    <col min="15115" max="15360" width="9" style="685"/>
    <col min="15361" max="15364" width="2.625" style="685" customWidth="1"/>
    <col min="15365" max="15365" width="9.625" style="685" customWidth="1"/>
    <col min="15366" max="15369" width="15.625" style="685" customWidth="1"/>
    <col min="15370" max="15370" width="9.625" style="685" customWidth="1"/>
    <col min="15371" max="15616" width="9" style="685"/>
    <col min="15617" max="15620" width="2.625" style="685" customWidth="1"/>
    <col min="15621" max="15621" width="9.625" style="685" customWidth="1"/>
    <col min="15622" max="15625" width="15.625" style="685" customWidth="1"/>
    <col min="15626" max="15626" width="9.625" style="685" customWidth="1"/>
    <col min="15627" max="15872" width="9" style="685"/>
    <col min="15873" max="15876" width="2.625" style="685" customWidth="1"/>
    <col min="15877" max="15877" width="9.625" style="685" customWidth="1"/>
    <col min="15878" max="15881" width="15.625" style="685" customWidth="1"/>
    <col min="15882" max="15882" width="9.625" style="685" customWidth="1"/>
    <col min="15883" max="16128" width="9" style="685"/>
    <col min="16129" max="16132" width="2.625" style="685" customWidth="1"/>
    <col min="16133" max="16133" width="9.625" style="685" customWidth="1"/>
    <col min="16134" max="16137" width="15.625" style="685" customWidth="1"/>
    <col min="16138" max="16138" width="9.625" style="685" customWidth="1"/>
    <col min="16139" max="16384" width="9" style="685"/>
  </cols>
  <sheetData>
    <row r="1" spans="1:11" ht="43.5" customHeight="1">
      <c r="A1" s="957" t="s">
        <v>2441</v>
      </c>
    </row>
    <row r="2" spans="1:11" ht="30" customHeight="1">
      <c r="A2" s="3114" t="s">
        <v>2442</v>
      </c>
      <c r="B2" s="3115"/>
      <c r="C2" s="3115"/>
      <c r="D2" s="3115"/>
      <c r="E2" s="3115"/>
      <c r="F2" s="3115"/>
      <c r="G2" s="3115"/>
      <c r="H2" s="3115"/>
      <c r="I2" s="3115"/>
    </row>
    <row r="3" spans="1:11" s="611" customFormat="1" ht="15" customHeight="1">
      <c r="I3" s="617" t="s">
        <v>2386</v>
      </c>
    </row>
    <row r="4" spans="1:11" s="611" customFormat="1" ht="15" customHeight="1">
      <c r="I4" s="617"/>
    </row>
    <row r="5" spans="1:11" s="611" customFormat="1" ht="15" customHeight="1">
      <c r="G5" s="934" t="s">
        <v>557</v>
      </c>
      <c r="H5" s="3116"/>
      <c r="I5" s="3116"/>
    </row>
    <row r="6" spans="1:11" s="611" customFormat="1" ht="15" customHeight="1">
      <c r="G6" s="935" t="s">
        <v>2387</v>
      </c>
      <c r="H6" s="3117"/>
      <c r="I6" s="3117"/>
    </row>
    <row r="7" spans="1:11" s="611" customFormat="1" ht="15" customHeight="1"/>
    <row r="8" spans="1:11" s="611" customFormat="1" ht="19.5" customHeight="1">
      <c r="A8" s="936" t="s">
        <v>2388</v>
      </c>
      <c r="B8" s="936"/>
      <c r="C8" s="936"/>
      <c r="D8" s="936"/>
      <c r="E8" s="936"/>
      <c r="F8" s="936"/>
      <c r="G8" s="937"/>
      <c r="H8" s="937"/>
      <c r="I8" s="937"/>
      <c r="J8" s="937"/>
    </row>
    <row r="9" spans="1:11" s="611" customFormat="1" ht="35.1" customHeight="1">
      <c r="B9" s="3118" t="s">
        <v>2389</v>
      </c>
      <c r="C9" s="3119"/>
      <c r="D9" s="3119"/>
      <c r="E9" s="3119"/>
      <c r="F9" s="3119"/>
      <c r="G9" s="3120"/>
      <c r="H9" s="3121" t="s">
        <v>2390</v>
      </c>
      <c r="I9" s="3122"/>
    </row>
    <row r="10" spans="1:11" s="611" customFormat="1" ht="9.9499999999999993" customHeight="1">
      <c r="B10" s="936"/>
      <c r="C10" s="936"/>
      <c r="D10" s="936"/>
      <c r="E10" s="936"/>
      <c r="F10" s="936"/>
      <c r="G10" s="936"/>
      <c r="H10" s="938"/>
      <c r="I10" s="938"/>
      <c r="J10" s="938"/>
      <c r="K10" s="937"/>
    </row>
    <row r="11" spans="1:11" s="611" customFormat="1" ht="15" customHeight="1">
      <c r="B11" s="3080" t="s">
        <v>2391</v>
      </c>
      <c r="C11" s="3081"/>
      <c r="D11" s="3081"/>
      <c r="E11" s="3081"/>
      <c r="F11" s="3081"/>
      <c r="G11" s="939"/>
      <c r="H11" s="3105" t="s">
        <v>1494</v>
      </c>
      <c r="I11" s="3106"/>
    </row>
    <row r="12" spans="1:11" s="611" customFormat="1" ht="20.100000000000001" customHeight="1">
      <c r="B12" s="3083"/>
      <c r="C12" s="3084"/>
      <c r="D12" s="3084"/>
      <c r="E12" s="3084"/>
      <c r="F12" s="3084"/>
      <c r="G12" s="940"/>
      <c r="H12" s="3103"/>
      <c r="I12" s="3104"/>
    </row>
    <row r="13" spans="1:11" s="611" customFormat="1" ht="15" customHeight="1">
      <c r="B13" s="3079"/>
      <c r="C13" s="3080" t="s">
        <v>2392</v>
      </c>
      <c r="D13" s="3081"/>
      <c r="E13" s="3081"/>
      <c r="F13" s="3081"/>
      <c r="G13" s="3082"/>
      <c r="H13" s="3110" t="s">
        <v>2393</v>
      </c>
      <c r="I13" s="3111"/>
    </row>
    <row r="14" spans="1:11" s="611" customFormat="1" ht="20.100000000000001" customHeight="1">
      <c r="B14" s="3079"/>
      <c r="C14" s="3083"/>
      <c r="D14" s="3084"/>
      <c r="E14" s="3084"/>
      <c r="F14" s="3084"/>
      <c r="G14" s="3085"/>
      <c r="H14" s="3112" t="s">
        <v>2160</v>
      </c>
      <c r="I14" s="3113"/>
    </row>
    <row r="15" spans="1:11" s="611" customFormat="1" ht="15" customHeight="1">
      <c r="A15" s="936"/>
      <c r="B15" s="3079"/>
      <c r="C15" s="3079"/>
      <c r="D15" s="3080" t="s">
        <v>2394</v>
      </c>
      <c r="E15" s="3081"/>
      <c r="F15" s="3081"/>
      <c r="G15" s="3082"/>
      <c r="H15" s="3101" t="s">
        <v>2152</v>
      </c>
      <c r="I15" s="3102"/>
    </row>
    <row r="16" spans="1:11" s="611" customFormat="1" ht="20.100000000000001" customHeight="1">
      <c r="A16" s="936"/>
      <c r="B16" s="3079"/>
      <c r="C16" s="3079"/>
      <c r="D16" s="3083"/>
      <c r="E16" s="3084"/>
      <c r="F16" s="3084"/>
      <c r="G16" s="3085"/>
      <c r="H16" s="3103" t="s">
        <v>2160</v>
      </c>
      <c r="I16" s="3104"/>
    </row>
    <row r="17" spans="1:10" s="611" customFormat="1" ht="15" customHeight="1">
      <c r="A17" s="936"/>
      <c r="B17" s="3079"/>
      <c r="C17" s="3079"/>
      <c r="D17" s="3092"/>
      <c r="E17" s="3080" t="s">
        <v>2395</v>
      </c>
      <c r="F17" s="3081"/>
      <c r="G17" s="3082"/>
      <c r="H17" s="3101" t="s">
        <v>561</v>
      </c>
      <c r="I17" s="3102"/>
    </row>
    <row r="18" spans="1:10" s="611" customFormat="1" ht="20.100000000000001" customHeight="1">
      <c r="A18" s="936"/>
      <c r="B18" s="3079"/>
      <c r="C18" s="3079"/>
      <c r="D18" s="3092"/>
      <c r="E18" s="3094"/>
      <c r="F18" s="3095"/>
      <c r="G18" s="3096"/>
      <c r="H18" s="3103" t="s">
        <v>2160</v>
      </c>
      <c r="I18" s="3104"/>
    </row>
    <row r="19" spans="1:10" s="611" customFormat="1" ht="15" customHeight="1">
      <c r="A19" s="936"/>
      <c r="B19" s="3079"/>
      <c r="C19" s="3079"/>
      <c r="D19" s="3093"/>
      <c r="E19" s="3080" t="s">
        <v>2396</v>
      </c>
      <c r="F19" s="3081"/>
      <c r="G19" s="3082"/>
      <c r="H19" s="3101" t="s">
        <v>562</v>
      </c>
      <c r="I19" s="3102"/>
    </row>
    <row r="20" spans="1:10" s="611" customFormat="1" ht="20.100000000000001" customHeight="1">
      <c r="A20" s="936"/>
      <c r="B20" s="3079"/>
      <c r="C20" s="3079"/>
      <c r="D20" s="3093"/>
      <c r="E20" s="3094"/>
      <c r="F20" s="3095"/>
      <c r="G20" s="3096"/>
      <c r="H20" s="3103" t="s">
        <v>2160</v>
      </c>
      <c r="I20" s="3104"/>
    </row>
    <row r="21" spans="1:10" s="611" customFormat="1" ht="15" customHeight="1">
      <c r="A21" s="936"/>
      <c r="B21" s="3079"/>
      <c r="C21" s="3079"/>
      <c r="D21" s="3080" t="s">
        <v>2397</v>
      </c>
      <c r="E21" s="3081"/>
      <c r="F21" s="3081"/>
      <c r="G21" s="3082"/>
      <c r="H21" s="3101" t="s">
        <v>2165</v>
      </c>
      <c r="I21" s="3102"/>
    </row>
    <row r="22" spans="1:10" s="611" customFormat="1" ht="20.100000000000001" customHeight="1">
      <c r="A22" s="936"/>
      <c r="B22" s="3079"/>
      <c r="C22" s="3079"/>
      <c r="D22" s="3083"/>
      <c r="E22" s="3095"/>
      <c r="F22" s="3095"/>
      <c r="G22" s="3096"/>
      <c r="H22" s="3103" t="s">
        <v>2160</v>
      </c>
      <c r="I22" s="3104"/>
    </row>
    <row r="23" spans="1:10" s="611" customFormat="1" ht="15" customHeight="1">
      <c r="A23" s="936"/>
      <c r="B23" s="941"/>
      <c r="C23" s="941"/>
      <c r="D23" s="3092"/>
      <c r="E23" s="3080" t="s">
        <v>2398</v>
      </c>
      <c r="F23" s="3081"/>
      <c r="G23" s="3082"/>
      <c r="H23" s="3101" t="s">
        <v>563</v>
      </c>
      <c r="I23" s="3102"/>
    </row>
    <row r="24" spans="1:10" s="611" customFormat="1" ht="20.100000000000001" customHeight="1">
      <c r="A24" s="936"/>
      <c r="B24" s="941"/>
      <c r="C24" s="941"/>
      <c r="D24" s="3092"/>
      <c r="E24" s="3094"/>
      <c r="F24" s="3095"/>
      <c r="G24" s="3096"/>
      <c r="H24" s="3103" t="s">
        <v>2160</v>
      </c>
      <c r="I24" s="3104"/>
    </row>
    <row r="25" spans="1:10" s="611" customFormat="1" ht="15" customHeight="1">
      <c r="A25" s="936"/>
      <c r="B25" s="941"/>
      <c r="C25" s="941"/>
      <c r="D25" s="3093"/>
      <c r="E25" s="3080" t="s">
        <v>2399</v>
      </c>
      <c r="F25" s="3081"/>
      <c r="G25" s="3082"/>
      <c r="H25" s="3101" t="s">
        <v>564</v>
      </c>
      <c r="I25" s="3102"/>
    </row>
    <row r="26" spans="1:10" s="611" customFormat="1" ht="20.100000000000001" customHeight="1">
      <c r="A26" s="936"/>
      <c r="B26" s="942"/>
      <c r="C26" s="942"/>
      <c r="D26" s="3093"/>
      <c r="E26" s="3094"/>
      <c r="F26" s="3095"/>
      <c r="G26" s="3096"/>
      <c r="H26" s="3103" t="s">
        <v>2160</v>
      </c>
      <c r="I26" s="3104"/>
    </row>
    <row r="27" spans="1:10" s="611" customFormat="1" ht="15" customHeight="1">
      <c r="A27" s="936"/>
      <c r="C27" s="937"/>
      <c r="D27" s="937"/>
      <c r="E27" s="937"/>
      <c r="F27" s="937"/>
      <c r="G27" s="937"/>
      <c r="H27" s="937"/>
      <c r="I27" s="937"/>
      <c r="J27" s="937"/>
    </row>
    <row r="28" spans="1:10" s="611" customFormat="1" ht="20.100000000000001" customHeight="1">
      <c r="A28" s="937" t="s">
        <v>2401</v>
      </c>
      <c r="B28" s="937"/>
      <c r="C28" s="937"/>
      <c r="D28" s="937"/>
      <c r="E28" s="937"/>
      <c r="F28" s="937"/>
      <c r="G28" s="937"/>
      <c r="H28" s="937"/>
      <c r="I28" s="937"/>
      <c r="J28" s="937"/>
    </row>
    <row r="29" spans="1:10" s="611" customFormat="1" ht="15" customHeight="1">
      <c r="B29" s="3107" t="s">
        <v>2402</v>
      </c>
      <c r="C29" s="3107"/>
      <c r="D29" s="3107"/>
      <c r="E29" s="3108"/>
      <c r="F29" s="943"/>
      <c r="G29" s="943"/>
      <c r="H29" s="943"/>
      <c r="I29" s="944"/>
    </row>
    <row r="30" spans="1:10" s="611" customFormat="1" ht="15" customHeight="1">
      <c r="A30" s="936"/>
      <c r="B30" s="3107"/>
      <c r="C30" s="3107"/>
      <c r="D30" s="3107"/>
      <c r="E30" s="3107"/>
      <c r="F30" s="3109" t="s">
        <v>2403</v>
      </c>
      <c r="G30" s="944"/>
      <c r="H30" s="3093" t="s">
        <v>2404</v>
      </c>
      <c r="I30" s="3107" t="s">
        <v>2405</v>
      </c>
    </row>
    <row r="31" spans="1:10" s="611" customFormat="1" ht="30" customHeight="1">
      <c r="A31" s="936"/>
      <c r="B31" s="3107"/>
      <c r="C31" s="3107"/>
      <c r="D31" s="3107"/>
      <c r="E31" s="3107"/>
      <c r="F31" s="3093"/>
      <c r="G31" s="945" t="s">
        <v>2406</v>
      </c>
      <c r="H31" s="3093"/>
      <c r="I31" s="3093"/>
    </row>
    <row r="32" spans="1:10" s="611" customFormat="1" ht="15" customHeight="1">
      <c r="B32" s="3086" t="s">
        <v>2407</v>
      </c>
      <c r="C32" s="3087"/>
      <c r="D32" s="3087"/>
      <c r="E32" s="3088"/>
      <c r="F32" s="686" t="s">
        <v>561</v>
      </c>
      <c r="G32" s="946"/>
      <c r="H32" s="947" t="s">
        <v>562</v>
      </c>
      <c r="I32" s="948" t="s">
        <v>563</v>
      </c>
    </row>
    <row r="33" spans="1:9" s="611" customFormat="1" ht="20.100000000000001" customHeight="1">
      <c r="B33" s="3089" t="s">
        <v>1694</v>
      </c>
      <c r="C33" s="3090"/>
      <c r="D33" s="3090"/>
      <c r="E33" s="3091"/>
      <c r="F33" s="949" t="s">
        <v>1694</v>
      </c>
      <c r="G33" s="949" t="s">
        <v>1694</v>
      </c>
      <c r="H33" s="949" t="s">
        <v>1694</v>
      </c>
      <c r="I33" s="950" t="s">
        <v>1694</v>
      </c>
    </row>
    <row r="34" spans="1:9" s="611" customFormat="1" ht="15" customHeight="1"/>
    <row r="35" spans="1:9" s="611" customFormat="1" ht="20.100000000000001" customHeight="1"/>
    <row r="36" spans="1:9" s="611" customFormat="1" ht="20.100000000000001" customHeight="1">
      <c r="A36" s="611" t="s">
        <v>601</v>
      </c>
    </row>
    <row r="37" spans="1:9" s="611" customFormat="1" ht="30" customHeight="1">
      <c r="B37" s="3123" t="s">
        <v>2425</v>
      </c>
      <c r="C37" s="3124"/>
      <c r="D37" s="3124"/>
      <c r="E37" s="3124"/>
      <c r="F37" s="3124"/>
      <c r="G37" s="3125"/>
      <c r="H37" s="3126" t="s">
        <v>2160</v>
      </c>
      <c r="I37" s="3127"/>
    </row>
    <row r="38" spans="1:9" s="611" customFormat="1" ht="30" customHeight="1">
      <c r="B38" s="3123" t="s">
        <v>2427</v>
      </c>
      <c r="C38" s="3124"/>
      <c r="D38" s="3124"/>
      <c r="E38" s="3124"/>
      <c r="F38" s="3124"/>
      <c r="G38" s="3125"/>
      <c r="H38" s="3126" t="s">
        <v>1705</v>
      </c>
      <c r="I38" s="3127"/>
    </row>
    <row r="39" spans="1:9" s="611" customFormat="1" ht="30" customHeight="1">
      <c r="B39" s="3123" t="s">
        <v>2443</v>
      </c>
      <c r="C39" s="3124"/>
      <c r="D39" s="3124"/>
      <c r="E39" s="3124"/>
      <c r="F39" s="3124"/>
      <c r="G39" s="3125"/>
      <c r="H39" s="3126" t="s">
        <v>2444</v>
      </c>
      <c r="I39" s="3127"/>
    </row>
    <row r="40" spans="1:9" s="611" customFormat="1" ht="63.75" customHeight="1">
      <c r="B40" s="3128" t="s">
        <v>2445</v>
      </c>
      <c r="C40" s="3128"/>
      <c r="D40" s="3128"/>
      <c r="E40" s="3128"/>
      <c r="F40" s="3128"/>
      <c r="G40" s="3128"/>
      <c r="H40" s="3062" t="s">
        <v>2430</v>
      </c>
      <c r="I40" s="3062"/>
    </row>
    <row r="41" spans="1:9" s="611" customFormat="1" ht="39.75" customHeight="1">
      <c r="B41" s="3128" t="s">
        <v>2446</v>
      </c>
      <c r="C41" s="3128"/>
      <c r="D41" s="3128"/>
      <c r="E41" s="3128"/>
      <c r="F41" s="3128"/>
      <c r="G41" s="3128"/>
      <c r="H41" s="3063" t="s">
        <v>1705</v>
      </c>
      <c r="I41" s="3063"/>
    </row>
    <row r="42" spans="1:9" ht="15" customHeight="1"/>
    <row r="43" spans="1:9" ht="15" customHeight="1">
      <c r="B43" s="685" t="s">
        <v>1240</v>
      </c>
    </row>
    <row r="44" spans="1:9" ht="30" customHeight="1">
      <c r="C44" s="958">
        <v>1</v>
      </c>
      <c r="D44" s="3129" t="s">
        <v>2447</v>
      </c>
      <c r="E44" s="3129"/>
      <c r="F44" s="3129"/>
      <c r="G44" s="3129"/>
      <c r="H44" s="3129"/>
      <c r="I44" s="3129"/>
    </row>
    <row r="45" spans="1:9" s="651" customFormat="1" ht="30" customHeight="1">
      <c r="C45" s="958">
        <v>2</v>
      </c>
      <c r="D45" s="3056" t="s">
        <v>2435</v>
      </c>
      <c r="E45" s="3056"/>
      <c r="F45" s="3056"/>
      <c r="G45" s="3056"/>
      <c r="H45" s="3056"/>
      <c r="I45" s="3056"/>
    </row>
    <row r="46" spans="1:9" s="651" customFormat="1" ht="45" customHeight="1">
      <c r="C46" s="958">
        <v>3</v>
      </c>
      <c r="D46" s="3056" t="s">
        <v>2436</v>
      </c>
      <c r="E46" s="3056"/>
      <c r="F46" s="3056"/>
      <c r="G46" s="3056"/>
      <c r="H46" s="3056"/>
      <c r="I46" s="3056"/>
    </row>
    <row r="47" spans="1:9" s="651" customFormat="1" ht="30" customHeight="1">
      <c r="C47" s="958">
        <v>4</v>
      </c>
      <c r="D47" s="3056" t="s">
        <v>2437</v>
      </c>
      <c r="E47" s="3056"/>
      <c r="F47" s="3056"/>
      <c r="G47" s="3056"/>
      <c r="H47" s="3056"/>
      <c r="I47" s="3056"/>
    </row>
    <row r="48" spans="1:9" s="651" customFormat="1" ht="30" customHeight="1">
      <c r="C48" s="958">
        <v>5</v>
      </c>
      <c r="D48" s="3056" t="s">
        <v>2438</v>
      </c>
      <c r="E48" s="3056"/>
      <c r="F48" s="3056"/>
      <c r="G48" s="3056"/>
      <c r="H48" s="3056"/>
      <c r="I48" s="3056"/>
    </row>
    <row r="49" spans="5:5">
      <c r="E49" s="651"/>
    </row>
  </sheetData>
  <mergeCells count="53">
    <mergeCell ref="A2:I2"/>
    <mergeCell ref="H5:I5"/>
    <mergeCell ref="H6:I6"/>
    <mergeCell ref="B9:G9"/>
    <mergeCell ref="H9:I9"/>
    <mergeCell ref="E19:G20"/>
    <mergeCell ref="H19:I19"/>
    <mergeCell ref="H20:I20"/>
    <mergeCell ref="B11:F12"/>
    <mergeCell ref="H11:I12"/>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B39:G39"/>
    <mergeCell ref="H39:I39"/>
    <mergeCell ref="D46:I46"/>
    <mergeCell ref="D47:I47"/>
    <mergeCell ref="D48:I48"/>
    <mergeCell ref="B40:G40"/>
    <mergeCell ref="H40:I40"/>
    <mergeCell ref="B41:G41"/>
    <mergeCell ref="H41:I41"/>
    <mergeCell ref="D44:I44"/>
    <mergeCell ref="D45:I45"/>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39ED3-25C2-4D15-AA82-45A1BA9CCC48}">
  <dimension ref="A1:K41"/>
  <sheetViews>
    <sheetView zoomScaleNormal="100" zoomScaleSheetLayoutView="100" workbookViewId="0">
      <selection activeCell="O14" sqref="O14"/>
    </sheetView>
  </sheetViews>
  <sheetFormatPr defaultRowHeight="13.5"/>
  <cols>
    <col min="1" max="4" width="2.625" style="1629" customWidth="1"/>
    <col min="5" max="5" width="9.625" style="1629" customWidth="1"/>
    <col min="6" max="9" width="15.625" style="1629" customWidth="1"/>
    <col min="10" max="10" width="9.625" style="1629" customWidth="1"/>
    <col min="11" max="256" width="9" style="1629"/>
    <col min="257" max="260" width="2.625" style="1629" customWidth="1"/>
    <col min="261" max="261" width="9.625" style="1629" customWidth="1"/>
    <col min="262" max="265" width="15.625" style="1629" customWidth="1"/>
    <col min="266" max="266" width="9.625" style="1629" customWidth="1"/>
    <col min="267" max="512" width="9" style="1629"/>
    <col min="513" max="516" width="2.625" style="1629" customWidth="1"/>
    <col min="517" max="517" width="9.625" style="1629" customWidth="1"/>
    <col min="518" max="521" width="15.625" style="1629" customWidth="1"/>
    <col min="522" max="522" width="9.625" style="1629" customWidth="1"/>
    <col min="523" max="768" width="9" style="1629"/>
    <col min="769" max="772" width="2.625" style="1629" customWidth="1"/>
    <col min="773" max="773" width="9.625" style="1629" customWidth="1"/>
    <col min="774" max="777" width="15.625" style="1629" customWidth="1"/>
    <col min="778" max="778" width="9.625" style="1629" customWidth="1"/>
    <col min="779" max="1024" width="9" style="1629"/>
    <col min="1025" max="1028" width="2.625" style="1629" customWidth="1"/>
    <col min="1029" max="1029" width="9.625" style="1629" customWidth="1"/>
    <col min="1030" max="1033" width="15.625" style="1629" customWidth="1"/>
    <col min="1034" max="1034" width="9.625" style="1629" customWidth="1"/>
    <col min="1035" max="1280" width="9" style="1629"/>
    <col min="1281" max="1284" width="2.625" style="1629" customWidth="1"/>
    <col min="1285" max="1285" width="9.625" style="1629" customWidth="1"/>
    <col min="1286" max="1289" width="15.625" style="1629" customWidth="1"/>
    <col min="1290" max="1290" width="9.625" style="1629" customWidth="1"/>
    <col min="1291" max="1536" width="9" style="1629"/>
    <col min="1537" max="1540" width="2.625" style="1629" customWidth="1"/>
    <col min="1541" max="1541" width="9.625" style="1629" customWidth="1"/>
    <col min="1542" max="1545" width="15.625" style="1629" customWidth="1"/>
    <col min="1546" max="1546" width="9.625" style="1629" customWidth="1"/>
    <col min="1547" max="1792" width="9" style="1629"/>
    <col min="1793" max="1796" width="2.625" style="1629" customWidth="1"/>
    <col min="1797" max="1797" width="9.625" style="1629" customWidth="1"/>
    <col min="1798" max="1801" width="15.625" style="1629" customWidth="1"/>
    <col min="1802" max="1802" width="9.625" style="1629" customWidth="1"/>
    <col min="1803" max="2048" width="9" style="1629"/>
    <col min="2049" max="2052" width="2.625" style="1629" customWidth="1"/>
    <col min="2053" max="2053" width="9.625" style="1629" customWidth="1"/>
    <col min="2054" max="2057" width="15.625" style="1629" customWidth="1"/>
    <col min="2058" max="2058" width="9.625" style="1629" customWidth="1"/>
    <col min="2059" max="2304" width="9" style="1629"/>
    <col min="2305" max="2308" width="2.625" style="1629" customWidth="1"/>
    <col min="2309" max="2309" width="9.625" style="1629" customWidth="1"/>
    <col min="2310" max="2313" width="15.625" style="1629" customWidth="1"/>
    <col min="2314" max="2314" width="9.625" style="1629" customWidth="1"/>
    <col min="2315" max="2560" width="9" style="1629"/>
    <col min="2561" max="2564" width="2.625" style="1629" customWidth="1"/>
    <col min="2565" max="2565" width="9.625" style="1629" customWidth="1"/>
    <col min="2566" max="2569" width="15.625" style="1629" customWidth="1"/>
    <col min="2570" max="2570" width="9.625" style="1629" customWidth="1"/>
    <col min="2571" max="2816" width="9" style="1629"/>
    <col min="2817" max="2820" width="2.625" style="1629" customWidth="1"/>
    <col min="2821" max="2821" width="9.625" style="1629" customWidth="1"/>
    <col min="2822" max="2825" width="15.625" style="1629" customWidth="1"/>
    <col min="2826" max="2826" width="9.625" style="1629" customWidth="1"/>
    <col min="2827" max="3072" width="9" style="1629"/>
    <col min="3073" max="3076" width="2.625" style="1629" customWidth="1"/>
    <col min="3077" max="3077" width="9.625" style="1629" customWidth="1"/>
    <col min="3078" max="3081" width="15.625" style="1629" customWidth="1"/>
    <col min="3082" max="3082" width="9.625" style="1629" customWidth="1"/>
    <col min="3083" max="3328" width="9" style="1629"/>
    <col min="3329" max="3332" width="2.625" style="1629" customWidth="1"/>
    <col min="3333" max="3333" width="9.625" style="1629" customWidth="1"/>
    <col min="3334" max="3337" width="15.625" style="1629" customWidth="1"/>
    <col min="3338" max="3338" width="9.625" style="1629" customWidth="1"/>
    <col min="3339" max="3584" width="9" style="1629"/>
    <col min="3585" max="3588" width="2.625" style="1629" customWidth="1"/>
    <col min="3589" max="3589" width="9.625" style="1629" customWidth="1"/>
    <col min="3590" max="3593" width="15.625" style="1629" customWidth="1"/>
    <col min="3594" max="3594" width="9.625" style="1629" customWidth="1"/>
    <col min="3595" max="3840" width="9" style="1629"/>
    <col min="3841" max="3844" width="2.625" style="1629" customWidth="1"/>
    <col min="3845" max="3845" width="9.625" style="1629" customWidth="1"/>
    <col min="3846" max="3849" width="15.625" style="1629" customWidth="1"/>
    <col min="3850" max="3850" width="9.625" style="1629" customWidth="1"/>
    <col min="3851" max="4096" width="9" style="1629"/>
    <col min="4097" max="4100" width="2.625" style="1629" customWidth="1"/>
    <col min="4101" max="4101" width="9.625" style="1629" customWidth="1"/>
    <col min="4102" max="4105" width="15.625" style="1629" customWidth="1"/>
    <col min="4106" max="4106" width="9.625" style="1629" customWidth="1"/>
    <col min="4107" max="4352" width="9" style="1629"/>
    <col min="4353" max="4356" width="2.625" style="1629" customWidth="1"/>
    <col min="4357" max="4357" width="9.625" style="1629" customWidth="1"/>
    <col min="4358" max="4361" width="15.625" style="1629" customWidth="1"/>
    <col min="4362" max="4362" width="9.625" style="1629" customWidth="1"/>
    <col min="4363" max="4608" width="9" style="1629"/>
    <col min="4609" max="4612" width="2.625" style="1629" customWidth="1"/>
    <col min="4613" max="4613" width="9.625" style="1629" customWidth="1"/>
    <col min="4614" max="4617" width="15.625" style="1629" customWidth="1"/>
    <col min="4618" max="4618" width="9.625" style="1629" customWidth="1"/>
    <col min="4619" max="4864" width="9" style="1629"/>
    <col min="4865" max="4868" width="2.625" style="1629" customWidth="1"/>
    <col min="4869" max="4869" width="9.625" style="1629" customWidth="1"/>
    <col min="4870" max="4873" width="15.625" style="1629" customWidth="1"/>
    <col min="4874" max="4874" width="9.625" style="1629" customWidth="1"/>
    <col min="4875" max="5120" width="9" style="1629"/>
    <col min="5121" max="5124" width="2.625" style="1629" customWidth="1"/>
    <col min="5125" max="5125" width="9.625" style="1629" customWidth="1"/>
    <col min="5126" max="5129" width="15.625" style="1629" customWidth="1"/>
    <col min="5130" max="5130" width="9.625" style="1629" customWidth="1"/>
    <col min="5131" max="5376" width="9" style="1629"/>
    <col min="5377" max="5380" width="2.625" style="1629" customWidth="1"/>
    <col min="5381" max="5381" width="9.625" style="1629" customWidth="1"/>
    <col min="5382" max="5385" width="15.625" style="1629" customWidth="1"/>
    <col min="5386" max="5386" width="9.625" style="1629" customWidth="1"/>
    <col min="5387" max="5632" width="9" style="1629"/>
    <col min="5633" max="5636" width="2.625" style="1629" customWidth="1"/>
    <col min="5637" max="5637" width="9.625" style="1629" customWidth="1"/>
    <col min="5638" max="5641" width="15.625" style="1629" customWidth="1"/>
    <col min="5642" max="5642" width="9.625" style="1629" customWidth="1"/>
    <col min="5643" max="5888" width="9" style="1629"/>
    <col min="5889" max="5892" width="2.625" style="1629" customWidth="1"/>
    <col min="5893" max="5893" width="9.625" style="1629" customWidth="1"/>
    <col min="5894" max="5897" width="15.625" style="1629" customWidth="1"/>
    <col min="5898" max="5898" width="9.625" style="1629" customWidth="1"/>
    <col min="5899" max="6144" width="9" style="1629"/>
    <col min="6145" max="6148" width="2.625" style="1629" customWidth="1"/>
    <col min="6149" max="6149" width="9.625" style="1629" customWidth="1"/>
    <col min="6150" max="6153" width="15.625" style="1629" customWidth="1"/>
    <col min="6154" max="6154" width="9.625" style="1629" customWidth="1"/>
    <col min="6155" max="6400" width="9" style="1629"/>
    <col min="6401" max="6404" width="2.625" style="1629" customWidth="1"/>
    <col min="6405" max="6405" width="9.625" style="1629" customWidth="1"/>
    <col min="6406" max="6409" width="15.625" style="1629" customWidth="1"/>
    <col min="6410" max="6410" width="9.625" style="1629" customWidth="1"/>
    <col min="6411" max="6656" width="9" style="1629"/>
    <col min="6657" max="6660" width="2.625" style="1629" customWidth="1"/>
    <col min="6661" max="6661" width="9.625" style="1629" customWidth="1"/>
    <col min="6662" max="6665" width="15.625" style="1629" customWidth="1"/>
    <col min="6666" max="6666" width="9.625" style="1629" customWidth="1"/>
    <col min="6667" max="6912" width="9" style="1629"/>
    <col min="6913" max="6916" width="2.625" style="1629" customWidth="1"/>
    <col min="6917" max="6917" width="9.625" style="1629" customWidth="1"/>
    <col min="6918" max="6921" width="15.625" style="1629" customWidth="1"/>
    <col min="6922" max="6922" width="9.625" style="1629" customWidth="1"/>
    <col min="6923" max="7168" width="9" style="1629"/>
    <col min="7169" max="7172" width="2.625" style="1629" customWidth="1"/>
    <col min="7173" max="7173" width="9.625" style="1629" customWidth="1"/>
    <col min="7174" max="7177" width="15.625" style="1629" customWidth="1"/>
    <col min="7178" max="7178" width="9.625" style="1629" customWidth="1"/>
    <col min="7179" max="7424" width="9" style="1629"/>
    <col min="7425" max="7428" width="2.625" style="1629" customWidth="1"/>
    <col min="7429" max="7429" width="9.625" style="1629" customWidth="1"/>
    <col min="7430" max="7433" width="15.625" style="1629" customWidth="1"/>
    <col min="7434" max="7434" width="9.625" style="1629" customWidth="1"/>
    <col min="7435" max="7680" width="9" style="1629"/>
    <col min="7681" max="7684" width="2.625" style="1629" customWidth="1"/>
    <col min="7685" max="7685" width="9.625" style="1629" customWidth="1"/>
    <col min="7686" max="7689" width="15.625" style="1629" customWidth="1"/>
    <col min="7690" max="7690" width="9.625" style="1629" customWidth="1"/>
    <col min="7691" max="7936" width="9" style="1629"/>
    <col min="7937" max="7940" width="2.625" style="1629" customWidth="1"/>
    <col min="7941" max="7941" width="9.625" style="1629" customWidth="1"/>
    <col min="7942" max="7945" width="15.625" style="1629" customWidth="1"/>
    <col min="7946" max="7946" width="9.625" style="1629" customWidth="1"/>
    <col min="7947" max="8192" width="9" style="1629"/>
    <col min="8193" max="8196" width="2.625" style="1629" customWidth="1"/>
    <col min="8197" max="8197" width="9.625" style="1629" customWidth="1"/>
    <col min="8198" max="8201" width="15.625" style="1629" customWidth="1"/>
    <col min="8202" max="8202" width="9.625" style="1629" customWidth="1"/>
    <col min="8203" max="8448" width="9" style="1629"/>
    <col min="8449" max="8452" width="2.625" style="1629" customWidth="1"/>
    <col min="8453" max="8453" width="9.625" style="1629" customWidth="1"/>
    <col min="8454" max="8457" width="15.625" style="1629" customWidth="1"/>
    <col min="8458" max="8458" width="9.625" style="1629" customWidth="1"/>
    <col min="8459" max="8704" width="9" style="1629"/>
    <col min="8705" max="8708" width="2.625" style="1629" customWidth="1"/>
    <col min="8709" max="8709" width="9.625" style="1629" customWidth="1"/>
    <col min="8710" max="8713" width="15.625" style="1629" customWidth="1"/>
    <col min="8714" max="8714" width="9.625" style="1629" customWidth="1"/>
    <col min="8715" max="8960" width="9" style="1629"/>
    <col min="8961" max="8964" width="2.625" style="1629" customWidth="1"/>
    <col min="8965" max="8965" width="9.625" style="1629" customWidth="1"/>
    <col min="8966" max="8969" width="15.625" style="1629" customWidth="1"/>
    <col min="8970" max="8970" width="9.625" style="1629" customWidth="1"/>
    <col min="8971" max="9216" width="9" style="1629"/>
    <col min="9217" max="9220" width="2.625" style="1629" customWidth="1"/>
    <col min="9221" max="9221" width="9.625" style="1629" customWidth="1"/>
    <col min="9222" max="9225" width="15.625" style="1629" customWidth="1"/>
    <col min="9226" max="9226" width="9.625" style="1629" customWidth="1"/>
    <col min="9227" max="9472" width="9" style="1629"/>
    <col min="9473" max="9476" width="2.625" style="1629" customWidth="1"/>
    <col min="9477" max="9477" width="9.625" style="1629" customWidth="1"/>
    <col min="9478" max="9481" width="15.625" style="1629" customWidth="1"/>
    <col min="9482" max="9482" width="9.625" style="1629" customWidth="1"/>
    <col min="9483" max="9728" width="9" style="1629"/>
    <col min="9729" max="9732" width="2.625" style="1629" customWidth="1"/>
    <col min="9733" max="9733" width="9.625" style="1629" customWidth="1"/>
    <col min="9734" max="9737" width="15.625" style="1629" customWidth="1"/>
    <col min="9738" max="9738" width="9.625" style="1629" customWidth="1"/>
    <col min="9739" max="9984" width="9" style="1629"/>
    <col min="9985" max="9988" width="2.625" style="1629" customWidth="1"/>
    <col min="9989" max="9989" width="9.625" style="1629" customWidth="1"/>
    <col min="9990" max="9993" width="15.625" style="1629" customWidth="1"/>
    <col min="9994" max="9994" width="9.625" style="1629" customWidth="1"/>
    <col min="9995" max="10240" width="9" style="1629"/>
    <col min="10241" max="10244" width="2.625" style="1629" customWidth="1"/>
    <col min="10245" max="10245" width="9.625" style="1629" customWidth="1"/>
    <col min="10246" max="10249" width="15.625" style="1629" customWidth="1"/>
    <col min="10250" max="10250" width="9.625" style="1629" customWidth="1"/>
    <col min="10251" max="10496" width="9" style="1629"/>
    <col min="10497" max="10500" width="2.625" style="1629" customWidth="1"/>
    <col min="10501" max="10501" width="9.625" style="1629" customWidth="1"/>
    <col min="10502" max="10505" width="15.625" style="1629" customWidth="1"/>
    <col min="10506" max="10506" width="9.625" style="1629" customWidth="1"/>
    <col min="10507" max="10752" width="9" style="1629"/>
    <col min="10753" max="10756" width="2.625" style="1629" customWidth="1"/>
    <col min="10757" max="10757" width="9.625" style="1629" customWidth="1"/>
    <col min="10758" max="10761" width="15.625" style="1629" customWidth="1"/>
    <col min="10762" max="10762" width="9.625" style="1629" customWidth="1"/>
    <col min="10763" max="11008" width="9" style="1629"/>
    <col min="11009" max="11012" width="2.625" style="1629" customWidth="1"/>
    <col min="11013" max="11013" width="9.625" style="1629" customWidth="1"/>
    <col min="11014" max="11017" width="15.625" style="1629" customWidth="1"/>
    <col min="11018" max="11018" width="9.625" style="1629" customWidth="1"/>
    <col min="11019" max="11264" width="9" style="1629"/>
    <col min="11265" max="11268" width="2.625" style="1629" customWidth="1"/>
    <col min="11269" max="11269" width="9.625" style="1629" customWidth="1"/>
    <col min="11270" max="11273" width="15.625" style="1629" customWidth="1"/>
    <col min="11274" max="11274" width="9.625" style="1629" customWidth="1"/>
    <col min="11275" max="11520" width="9" style="1629"/>
    <col min="11521" max="11524" width="2.625" style="1629" customWidth="1"/>
    <col min="11525" max="11525" width="9.625" style="1629" customWidth="1"/>
    <col min="11526" max="11529" width="15.625" style="1629" customWidth="1"/>
    <col min="11530" max="11530" width="9.625" style="1629" customWidth="1"/>
    <col min="11531" max="11776" width="9" style="1629"/>
    <col min="11777" max="11780" width="2.625" style="1629" customWidth="1"/>
    <col min="11781" max="11781" width="9.625" style="1629" customWidth="1"/>
    <col min="11782" max="11785" width="15.625" style="1629" customWidth="1"/>
    <col min="11786" max="11786" width="9.625" style="1629" customWidth="1"/>
    <col min="11787" max="12032" width="9" style="1629"/>
    <col min="12033" max="12036" width="2.625" style="1629" customWidth="1"/>
    <col min="12037" max="12037" width="9.625" style="1629" customWidth="1"/>
    <col min="12038" max="12041" width="15.625" style="1629" customWidth="1"/>
    <col min="12042" max="12042" width="9.625" style="1629" customWidth="1"/>
    <col min="12043" max="12288" width="9" style="1629"/>
    <col min="12289" max="12292" width="2.625" style="1629" customWidth="1"/>
    <col min="12293" max="12293" width="9.625" style="1629" customWidth="1"/>
    <col min="12294" max="12297" width="15.625" style="1629" customWidth="1"/>
    <col min="12298" max="12298" width="9.625" style="1629" customWidth="1"/>
    <col min="12299" max="12544" width="9" style="1629"/>
    <col min="12545" max="12548" width="2.625" style="1629" customWidth="1"/>
    <col min="12549" max="12549" width="9.625" style="1629" customWidth="1"/>
    <col min="12550" max="12553" width="15.625" style="1629" customWidth="1"/>
    <col min="12554" max="12554" width="9.625" style="1629" customWidth="1"/>
    <col min="12555" max="12800" width="9" style="1629"/>
    <col min="12801" max="12804" width="2.625" style="1629" customWidth="1"/>
    <col min="12805" max="12805" width="9.625" style="1629" customWidth="1"/>
    <col min="12806" max="12809" width="15.625" style="1629" customWidth="1"/>
    <col min="12810" max="12810" width="9.625" style="1629" customWidth="1"/>
    <col min="12811" max="13056" width="9" style="1629"/>
    <col min="13057" max="13060" width="2.625" style="1629" customWidth="1"/>
    <col min="13061" max="13061" width="9.625" style="1629" customWidth="1"/>
    <col min="13062" max="13065" width="15.625" style="1629" customWidth="1"/>
    <col min="13066" max="13066" width="9.625" style="1629" customWidth="1"/>
    <col min="13067" max="13312" width="9" style="1629"/>
    <col min="13313" max="13316" width="2.625" style="1629" customWidth="1"/>
    <col min="13317" max="13317" width="9.625" style="1629" customWidth="1"/>
    <col min="13318" max="13321" width="15.625" style="1629" customWidth="1"/>
    <col min="13322" max="13322" width="9.625" style="1629" customWidth="1"/>
    <col min="13323" max="13568" width="9" style="1629"/>
    <col min="13569" max="13572" width="2.625" style="1629" customWidth="1"/>
    <col min="13573" max="13573" width="9.625" style="1629" customWidth="1"/>
    <col min="13574" max="13577" width="15.625" style="1629" customWidth="1"/>
    <col min="13578" max="13578" width="9.625" style="1629" customWidth="1"/>
    <col min="13579" max="13824" width="9" style="1629"/>
    <col min="13825" max="13828" width="2.625" style="1629" customWidth="1"/>
    <col min="13829" max="13829" width="9.625" style="1629" customWidth="1"/>
    <col min="13830" max="13833" width="15.625" style="1629" customWidth="1"/>
    <col min="13834" max="13834" width="9.625" style="1629" customWidth="1"/>
    <col min="13835" max="14080" width="9" style="1629"/>
    <col min="14081" max="14084" width="2.625" style="1629" customWidth="1"/>
    <col min="14085" max="14085" width="9.625" style="1629" customWidth="1"/>
    <col min="14086" max="14089" width="15.625" style="1629" customWidth="1"/>
    <col min="14090" max="14090" width="9.625" style="1629" customWidth="1"/>
    <col min="14091" max="14336" width="9" style="1629"/>
    <col min="14337" max="14340" width="2.625" style="1629" customWidth="1"/>
    <col min="14341" max="14341" width="9.625" style="1629" customWidth="1"/>
    <col min="14342" max="14345" width="15.625" style="1629" customWidth="1"/>
    <col min="14346" max="14346" width="9.625" style="1629" customWidth="1"/>
    <col min="14347" max="14592" width="9" style="1629"/>
    <col min="14593" max="14596" width="2.625" style="1629" customWidth="1"/>
    <col min="14597" max="14597" width="9.625" style="1629" customWidth="1"/>
    <col min="14598" max="14601" width="15.625" style="1629" customWidth="1"/>
    <col min="14602" max="14602" width="9.625" style="1629" customWidth="1"/>
    <col min="14603" max="14848" width="9" style="1629"/>
    <col min="14849" max="14852" width="2.625" style="1629" customWidth="1"/>
    <col min="14853" max="14853" width="9.625" style="1629" customWidth="1"/>
    <col min="14854" max="14857" width="15.625" style="1629" customWidth="1"/>
    <col min="14858" max="14858" width="9.625" style="1629" customWidth="1"/>
    <col min="14859" max="15104" width="9" style="1629"/>
    <col min="15105" max="15108" width="2.625" style="1629" customWidth="1"/>
    <col min="15109" max="15109" width="9.625" style="1629" customWidth="1"/>
    <col min="15110" max="15113" width="15.625" style="1629" customWidth="1"/>
    <col min="15114" max="15114" width="9.625" style="1629" customWidth="1"/>
    <col min="15115" max="15360" width="9" style="1629"/>
    <col min="15361" max="15364" width="2.625" style="1629" customWidth="1"/>
    <col min="15365" max="15365" width="9.625" style="1629" customWidth="1"/>
    <col min="15366" max="15369" width="15.625" style="1629" customWidth="1"/>
    <col min="15370" max="15370" width="9.625" style="1629" customWidth="1"/>
    <col min="15371" max="15616" width="9" style="1629"/>
    <col min="15617" max="15620" width="2.625" style="1629" customWidth="1"/>
    <col min="15621" max="15621" width="9.625" style="1629" customWidth="1"/>
    <col min="15622" max="15625" width="15.625" style="1629" customWidth="1"/>
    <col min="15626" max="15626" width="9.625" style="1629" customWidth="1"/>
    <col min="15627" max="15872" width="9" style="1629"/>
    <col min="15873" max="15876" width="2.625" style="1629" customWidth="1"/>
    <col min="15877" max="15877" width="9.625" style="1629" customWidth="1"/>
    <col min="15878" max="15881" width="15.625" style="1629" customWidth="1"/>
    <col min="15882" max="15882" width="9.625" style="1629" customWidth="1"/>
    <col min="15883" max="16128" width="9" style="1629"/>
    <col min="16129" max="16132" width="2.625" style="1629" customWidth="1"/>
    <col min="16133" max="16133" width="9.625" style="1629" customWidth="1"/>
    <col min="16134" max="16137" width="15.625" style="1629" customWidth="1"/>
    <col min="16138" max="16138" width="9.625" style="1629" customWidth="1"/>
    <col min="16139" max="16384" width="9" style="1629"/>
  </cols>
  <sheetData>
    <row r="1" spans="1:11" ht="15" customHeight="1">
      <c r="A1" s="611" t="s">
        <v>6497</v>
      </c>
    </row>
    <row r="2" spans="1:11" ht="39.950000000000003" customHeight="1">
      <c r="A2" s="3114"/>
      <c r="B2" s="3115"/>
      <c r="C2" s="3115"/>
      <c r="D2" s="3115"/>
      <c r="E2" s="3115"/>
      <c r="F2" s="3115"/>
      <c r="G2" s="3115"/>
      <c r="H2" s="3115"/>
      <c r="I2" s="3115"/>
    </row>
    <row r="3" spans="1:11" s="611" customFormat="1" ht="15" customHeight="1">
      <c r="I3" s="617" t="s">
        <v>2386</v>
      </c>
    </row>
    <row r="4" spans="1:11" s="611" customFormat="1" ht="15" customHeight="1">
      <c r="I4" s="617"/>
    </row>
    <row r="5" spans="1:11" s="611" customFormat="1" ht="15" customHeight="1">
      <c r="G5" s="1757" t="s">
        <v>557</v>
      </c>
      <c r="H5" s="3116"/>
      <c r="I5" s="3116"/>
    </row>
    <row r="6" spans="1:11" s="611" customFormat="1" ht="15" customHeight="1">
      <c r="G6" s="1756" t="s">
        <v>2387</v>
      </c>
      <c r="H6" s="3117"/>
      <c r="I6" s="3117"/>
    </row>
    <row r="7" spans="1:11" s="611" customFormat="1" ht="15" customHeight="1"/>
    <row r="8" spans="1:11" s="611" customFormat="1" ht="20.100000000000001" customHeight="1">
      <c r="A8" s="611" t="s">
        <v>2388</v>
      </c>
      <c r="G8" s="1631"/>
      <c r="H8" s="1631"/>
      <c r="I8" s="1631"/>
      <c r="J8" s="1631"/>
    </row>
    <row r="9" spans="1:11" s="611" customFormat="1" ht="35.1" customHeight="1">
      <c r="B9" s="3123" t="s">
        <v>2389</v>
      </c>
      <c r="C9" s="3124"/>
      <c r="D9" s="3124"/>
      <c r="E9" s="3124"/>
      <c r="F9" s="3124"/>
      <c r="G9" s="3125"/>
      <c r="H9" s="3121" t="s">
        <v>2390</v>
      </c>
      <c r="I9" s="3122"/>
    </row>
    <row r="10" spans="1:11" s="611" customFormat="1" ht="9.9499999999999993" customHeight="1">
      <c r="H10" s="938"/>
      <c r="I10" s="938"/>
      <c r="J10" s="938"/>
      <c r="K10" s="1631"/>
    </row>
    <row r="11" spans="1:11" s="611" customFormat="1" ht="15" customHeight="1">
      <c r="B11" s="3140" t="s">
        <v>2391</v>
      </c>
      <c r="C11" s="3141"/>
      <c r="D11" s="3141"/>
      <c r="E11" s="3141"/>
      <c r="F11" s="3141"/>
      <c r="G11" s="1632"/>
      <c r="H11" s="3148" t="s">
        <v>1494</v>
      </c>
      <c r="I11" s="3149"/>
    </row>
    <row r="12" spans="1:11" s="611" customFormat="1" ht="20.100000000000001" customHeight="1">
      <c r="B12" s="3146"/>
      <c r="C12" s="3147"/>
      <c r="D12" s="3147"/>
      <c r="E12" s="3147"/>
      <c r="F12" s="3147"/>
      <c r="G12" s="1633"/>
      <c r="H12" s="3089"/>
      <c r="I12" s="3091"/>
    </row>
    <row r="13" spans="1:11" s="611" customFormat="1" ht="15" customHeight="1">
      <c r="B13" s="3150"/>
      <c r="C13" s="3140" t="s">
        <v>2392</v>
      </c>
      <c r="D13" s="3141"/>
      <c r="E13" s="3141"/>
      <c r="F13" s="3141"/>
      <c r="G13" s="3142"/>
      <c r="H13" s="3152" t="s">
        <v>2393</v>
      </c>
      <c r="I13" s="3153"/>
    </row>
    <row r="14" spans="1:11" s="611" customFormat="1" ht="20.100000000000001" customHeight="1">
      <c r="B14" s="3150"/>
      <c r="C14" s="3146"/>
      <c r="D14" s="3147"/>
      <c r="E14" s="3147"/>
      <c r="F14" s="3147"/>
      <c r="G14" s="3151"/>
      <c r="H14" s="3154" t="s">
        <v>2160</v>
      </c>
      <c r="I14" s="3155"/>
    </row>
    <row r="15" spans="1:11" s="611" customFormat="1" ht="15" customHeight="1">
      <c r="B15" s="3150"/>
      <c r="C15" s="3150"/>
      <c r="D15" s="3140" t="s">
        <v>2394</v>
      </c>
      <c r="E15" s="3141"/>
      <c r="F15" s="3141"/>
      <c r="G15" s="3142"/>
      <c r="H15" s="3137" t="s">
        <v>2152</v>
      </c>
      <c r="I15" s="3138"/>
    </row>
    <row r="16" spans="1:11" s="611" customFormat="1" ht="20.100000000000001" customHeight="1">
      <c r="B16" s="3150"/>
      <c r="C16" s="3150"/>
      <c r="D16" s="3146"/>
      <c r="E16" s="3147"/>
      <c r="F16" s="3147"/>
      <c r="G16" s="3151"/>
      <c r="H16" s="3089" t="s">
        <v>2160</v>
      </c>
      <c r="I16" s="3091"/>
    </row>
    <row r="17" spans="1:10" s="611" customFormat="1" ht="15" customHeight="1">
      <c r="B17" s="3150"/>
      <c r="C17" s="3150"/>
      <c r="D17" s="3139"/>
      <c r="E17" s="3140" t="s">
        <v>2395</v>
      </c>
      <c r="F17" s="3141"/>
      <c r="G17" s="3142"/>
      <c r="H17" s="3137" t="s">
        <v>561</v>
      </c>
      <c r="I17" s="3138"/>
    </row>
    <row r="18" spans="1:10" s="611" customFormat="1" ht="20.100000000000001" customHeight="1">
      <c r="B18" s="3150"/>
      <c r="C18" s="3150"/>
      <c r="D18" s="3139"/>
      <c r="E18" s="3143"/>
      <c r="F18" s="3144"/>
      <c r="G18" s="3145"/>
      <c r="H18" s="3089" t="s">
        <v>2160</v>
      </c>
      <c r="I18" s="3091"/>
    </row>
    <row r="19" spans="1:10" s="611" customFormat="1" ht="15" customHeight="1">
      <c r="B19" s="3150"/>
      <c r="C19" s="3150"/>
      <c r="D19" s="3133"/>
      <c r="E19" s="3140" t="s">
        <v>2396</v>
      </c>
      <c r="F19" s="3141"/>
      <c r="G19" s="3142"/>
      <c r="H19" s="3137" t="s">
        <v>562</v>
      </c>
      <c r="I19" s="3138"/>
    </row>
    <row r="20" spans="1:10" s="611" customFormat="1" ht="20.100000000000001" customHeight="1">
      <c r="B20" s="3150"/>
      <c r="C20" s="3150"/>
      <c r="D20" s="3133"/>
      <c r="E20" s="3143"/>
      <c r="F20" s="3144"/>
      <c r="G20" s="3145"/>
      <c r="H20" s="3089" t="s">
        <v>2160</v>
      </c>
      <c r="I20" s="3091"/>
    </row>
    <row r="21" spans="1:10" s="611" customFormat="1" ht="15" customHeight="1">
      <c r="B21" s="3150"/>
      <c r="C21" s="3150"/>
      <c r="D21" s="3140" t="s">
        <v>2397</v>
      </c>
      <c r="E21" s="3141"/>
      <c r="F21" s="3141"/>
      <c r="G21" s="3142"/>
      <c r="H21" s="3137" t="s">
        <v>2165</v>
      </c>
      <c r="I21" s="3138"/>
    </row>
    <row r="22" spans="1:10" s="611" customFormat="1" ht="20.100000000000001" customHeight="1">
      <c r="B22" s="3150"/>
      <c r="C22" s="3150"/>
      <c r="D22" s="3146"/>
      <c r="E22" s="3144"/>
      <c r="F22" s="3144"/>
      <c r="G22" s="3145"/>
      <c r="H22" s="3089" t="s">
        <v>2160</v>
      </c>
      <c r="I22" s="3091"/>
    </row>
    <row r="23" spans="1:10" s="611" customFormat="1" ht="15" customHeight="1">
      <c r="B23" s="1634"/>
      <c r="C23" s="1634"/>
      <c r="D23" s="3139"/>
      <c r="E23" s="3140" t="s">
        <v>2398</v>
      </c>
      <c r="F23" s="3141"/>
      <c r="G23" s="3142"/>
      <c r="H23" s="3137" t="s">
        <v>563</v>
      </c>
      <c r="I23" s="3138"/>
    </row>
    <row r="24" spans="1:10" s="611" customFormat="1" ht="20.100000000000001" customHeight="1">
      <c r="B24" s="1634"/>
      <c r="C24" s="1634"/>
      <c r="D24" s="3139"/>
      <c r="E24" s="3143"/>
      <c r="F24" s="3144"/>
      <c r="G24" s="3145"/>
      <c r="H24" s="3089" t="s">
        <v>2160</v>
      </c>
      <c r="I24" s="3091"/>
    </row>
    <row r="25" spans="1:10" s="611" customFormat="1" ht="15" customHeight="1">
      <c r="B25" s="1634"/>
      <c r="C25" s="1634"/>
      <c r="D25" s="3133"/>
      <c r="E25" s="3140" t="s">
        <v>2399</v>
      </c>
      <c r="F25" s="3141"/>
      <c r="G25" s="3142"/>
      <c r="H25" s="3137" t="s">
        <v>564</v>
      </c>
      <c r="I25" s="3138"/>
    </row>
    <row r="26" spans="1:10" s="611" customFormat="1" ht="20.100000000000001" customHeight="1">
      <c r="B26" s="1635"/>
      <c r="C26" s="1635"/>
      <c r="D26" s="3133"/>
      <c r="E26" s="3143"/>
      <c r="F26" s="3144"/>
      <c r="G26" s="3145"/>
      <c r="H26" s="3089" t="s">
        <v>2160</v>
      </c>
      <c r="I26" s="3091"/>
    </row>
    <row r="27" spans="1:10" s="611" customFormat="1" ht="15" customHeight="1">
      <c r="C27" s="1631"/>
      <c r="D27" s="1631"/>
      <c r="E27" s="1631"/>
      <c r="F27" s="1631"/>
      <c r="G27" s="1631"/>
      <c r="H27" s="1631"/>
      <c r="I27" s="1631"/>
      <c r="J27" s="1631"/>
    </row>
    <row r="28" spans="1:10" s="611" customFormat="1" ht="20.100000000000001" customHeight="1">
      <c r="A28" s="1631" t="s">
        <v>2401</v>
      </c>
      <c r="B28" s="1631"/>
      <c r="C28" s="1631"/>
      <c r="D28" s="1631"/>
      <c r="E28" s="1631"/>
      <c r="F28" s="1631"/>
      <c r="G28" s="1631"/>
      <c r="H28" s="1631"/>
      <c r="I28" s="1631"/>
      <c r="J28" s="1631"/>
    </row>
    <row r="29" spans="1:10" s="611" customFormat="1" ht="15" customHeight="1">
      <c r="B29" s="3130" t="s">
        <v>2402</v>
      </c>
      <c r="C29" s="3130"/>
      <c r="D29" s="3130"/>
      <c r="E29" s="3131"/>
      <c r="F29" s="1636"/>
      <c r="G29" s="1636"/>
      <c r="H29" s="1636"/>
      <c r="I29" s="1637"/>
    </row>
    <row r="30" spans="1:10" s="611" customFormat="1" ht="15" customHeight="1">
      <c r="B30" s="3130"/>
      <c r="C30" s="3130"/>
      <c r="D30" s="3130"/>
      <c r="E30" s="3130"/>
      <c r="F30" s="3132" t="s">
        <v>2403</v>
      </c>
      <c r="G30" s="1637"/>
      <c r="H30" s="3133" t="s">
        <v>2404</v>
      </c>
      <c r="I30" s="3130" t="s">
        <v>2405</v>
      </c>
    </row>
    <row r="31" spans="1:10" s="611" customFormat="1" ht="30" customHeight="1">
      <c r="B31" s="3130"/>
      <c r="C31" s="3130"/>
      <c r="D31" s="3130"/>
      <c r="E31" s="3130"/>
      <c r="F31" s="3133"/>
      <c r="G31" s="1638" t="s">
        <v>2406</v>
      </c>
      <c r="H31" s="3133"/>
      <c r="I31" s="3133"/>
    </row>
    <row r="32" spans="1:10" s="611" customFormat="1" ht="15" customHeight="1">
      <c r="B32" s="3134" t="s">
        <v>2407</v>
      </c>
      <c r="C32" s="3135"/>
      <c r="D32" s="3135"/>
      <c r="E32" s="3136"/>
      <c r="F32" s="1630" t="s">
        <v>561</v>
      </c>
      <c r="G32" s="1639"/>
      <c r="H32" s="1640" t="s">
        <v>562</v>
      </c>
      <c r="I32" s="1641" t="s">
        <v>563</v>
      </c>
    </row>
    <row r="33" spans="2:9" s="611" customFormat="1" ht="20.100000000000001" customHeight="1">
      <c r="B33" s="3089" t="s">
        <v>1694</v>
      </c>
      <c r="C33" s="3090"/>
      <c r="D33" s="3090"/>
      <c r="E33" s="3091"/>
      <c r="F33" s="1627" t="s">
        <v>1694</v>
      </c>
      <c r="G33" s="1627" t="s">
        <v>1694</v>
      </c>
      <c r="H33" s="1627" t="s">
        <v>1694</v>
      </c>
      <c r="I33" s="1626" t="s">
        <v>1694</v>
      </c>
    </row>
    <row r="34" spans="2:9" s="611" customFormat="1" ht="15" customHeight="1"/>
    <row r="35" spans="2:9" ht="15" customHeight="1"/>
    <row r="36" spans="2:9" ht="15" customHeight="1">
      <c r="B36" s="1629" t="s">
        <v>1240</v>
      </c>
    </row>
    <row r="37" spans="2:9" s="1628" customFormat="1" ht="30" customHeight="1">
      <c r="C37" s="1625">
        <v>1</v>
      </c>
      <c r="D37" s="3056" t="s">
        <v>2435</v>
      </c>
      <c r="E37" s="3056"/>
      <c r="F37" s="3056"/>
      <c r="G37" s="3056"/>
      <c r="H37" s="3056"/>
      <c r="I37" s="3056"/>
    </row>
    <row r="38" spans="2:9" s="1628" customFormat="1" ht="45" customHeight="1">
      <c r="C38" s="1625">
        <v>2</v>
      </c>
      <c r="D38" s="3056" t="s">
        <v>6498</v>
      </c>
      <c r="E38" s="3056"/>
      <c r="F38" s="3056"/>
      <c r="G38" s="3056"/>
      <c r="H38" s="3056"/>
      <c r="I38" s="3056"/>
    </row>
    <row r="39" spans="2:9" s="1628" customFormat="1" ht="30" customHeight="1">
      <c r="C39" s="1625">
        <v>3</v>
      </c>
      <c r="D39" s="3056" t="s">
        <v>2437</v>
      </c>
      <c r="E39" s="3056"/>
      <c r="F39" s="3056"/>
      <c r="G39" s="3056"/>
      <c r="H39" s="3056"/>
      <c r="I39" s="3056"/>
    </row>
    <row r="40" spans="2:9" s="1628" customFormat="1" ht="30" customHeight="1">
      <c r="C40" s="1625">
        <v>4</v>
      </c>
      <c r="D40" s="3056" t="s">
        <v>2438</v>
      </c>
      <c r="E40" s="3056"/>
      <c r="F40" s="3056"/>
      <c r="G40" s="3056"/>
      <c r="H40" s="3056"/>
      <c r="I40" s="3056"/>
    </row>
    <row r="41" spans="2:9">
      <c r="E41" s="1628"/>
    </row>
  </sheetData>
  <mergeCells count="4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D37:I37"/>
    <mergeCell ref="D38:I38"/>
    <mergeCell ref="D39:I39"/>
    <mergeCell ref="D40:I40"/>
    <mergeCell ref="B29:E31"/>
    <mergeCell ref="F30:F31"/>
    <mergeCell ref="H30:H31"/>
    <mergeCell ref="I30:I31"/>
    <mergeCell ref="B32:E32"/>
    <mergeCell ref="B33:E33"/>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50"/>
  </sheetPr>
  <dimension ref="A1:S41"/>
  <sheetViews>
    <sheetView zoomScaleNormal="100" zoomScaleSheetLayoutView="100" workbookViewId="0">
      <selection activeCell="L11" sqref="L11"/>
    </sheetView>
  </sheetViews>
  <sheetFormatPr defaultRowHeight="12"/>
  <cols>
    <col min="1" max="4" width="2.625" style="24" customWidth="1"/>
    <col min="5" max="5" width="9.625" style="24" customWidth="1"/>
    <col min="6" max="6" width="18.875" style="24" customWidth="1"/>
    <col min="7" max="7" width="18.625" style="24" customWidth="1"/>
    <col min="8" max="8" width="13.125" style="24" customWidth="1"/>
    <col min="9" max="9" width="12.375" style="24" customWidth="1"/>
    <col min="10" max="10" width="12.5" style="24" customWidth="1"/>
    <col min="11" max="256" width="9" style="24"/>
    <col min="257" max="260" width="2.625" style="24" customWidth="1"/>
    <col min="261" max="261" width="9.625" style="24" customWidth="1"/>
    <col min="262" max="262" width="18.875" style="24" customWidth="1"/>
    <col min="263" max="263" width="18.625" style="24" customWidth="1"/>
    <col min="264" max="264" width="13.125" style="24" customWidth="1"/>
    <col min="265" max="265" width="12.375" style="24" customWidth="1"/>
    <col min="266" max="266" width="12.5" style="24" customWidth="1"/>
    <col min="267" max="512" width="9" style="24"/>
    <col min="513" max="516" width="2.625" style="24" customWidth="1"/>
    <col min="517" max="517" width="9.625" style="24" customWidth="1"/>
    <col min="518" max="518" width="18.875" style="24" customWidth="1"/>
    <col min="519" max="519" width="18.625" style="24" customWidth="1"/>
    <col min="520" max="520" width="13.125" style="24" customWidth="1"/>
    <col min="521" max="521" width="12.375" style="24" customWidth="1"/>
    <col min="522" max="522" width="12.5" style="24" customWidth="1"/>
    <col min="523" max="768" width="9" style="24"/>
    <col min="769" max="772" width="2.625" style="24" customWidth="1"/>
    <col min="773" max="773" width="9.625" style="24" customWidth="1"/>
    <col min="774" max="774" width="18.875" style="24" customWidth="1"/>
    <col min="775" max="775" width="18.625" style="24" customWidth="1"/>
    <col min="776" max="776" width="13.125" style="24" customWidth="1"/>
    <col min="777" max="777" width="12.375" style="24" customWidth="1"/>
    <col min="778" max="778" width="12.5" style="24" customWidth="1"/>
    <col min="779" max="1024" width="9" style="24"/>
    <col min="1025" max="1028" width="2.625" style="24" customWidth="1"/>
    <col min="1029" max="1029" width="9.625" style="24" customWidth="1"/>
    <col min="1030" max="1030" width="18.875" style="24" customWidth="1"/>
    <col min="1031" max="1031" width="18.625" style="24" customWidth="1"/>
    <col min="1032" max="1032" width="13.125" style="24" customWidth="1"/>
    <col min="1033" max="1033" width="12.375" style="24" customWidth="1"/>
    <col min="1034" max="1034" width="12.5" style="24" customWidth="1"/>
    <col min="1035" max="1280" width="9" style="24"/>
    <col min="1281" max="1284" width="2.625" style="24" customWidth="1"/>
    <col min="1285" max="1285" width="9.625" style="24" customWidth="1"/>
    <col min="1286" max="1286" width="18.875" style="24" customWidth="1"/>
    <col min="1287" max="1287" width="18.625" style="24" customWidth="1"/>
    <col min="1288" max="1288" width="13.125" style="24" customWidth="1"/>
    <col min="1289" max="1289" width="12.375" style="24" customWidth="1"/>
    <col min="1290" max="1290" width="12.5" style="24" customWidth="1"/>
    <col min="1291" max="1536" width="9" style="24"/>
    <col min="1537" max="1540" width="2.625" style="24" customWidth="1"/>
    <col min="1541" max="1541" width="9.625" style="24" customWidth="1"/>
    <col min="1542" max="1542" width="18.875" style="24" customWidth="1"/>
    <col min="1543" max="1543" width="18.625" style="24" customWidth="1"/>
    <col min="1544" max="1544" width="13.125" style="24" customWidth="1"/>
    <col min="1545" max="1545" width="12.375" style="24" customWidth="1"/>
    <col min="1546" max="1546" width="12.5" style="24" customWidth="1"/>
    <col min="1547" max="1792" width="9" style="24"/>
    <col min="1793" max="1796" width="2.625" style="24" customWidth="1"/>
    <col min="1797" max="1797" width="9.625" style="24" customWidth="1"/>
    <col min="1798" max="1798" width="18.875" style="24" customWidth="1"/>
    <col min="1799" max="1799" width="18.625" style="24" customWidth="1"/>
    <col min="1800" max="1800" width="13.125" style="24" customWidth="1"/>
    <col min="1801" max="1801" width="12.375" style="24" customWidth="1"/>
    <col min="1802" max="1802" width="12.5" style="24" customWidth="1"/>
    <col min="1803" max="2048" width="9" style="24"/>
    <col min="2049" max="2052" width="2.625" style="24" customWidth="1"/>
    <col min="2053" max="2053" width="9.625" style="24" customWidth="1"/>
    <col min="2054" max="2054" width="18.875" style="24" customWidth="1"/>
    <col min="2055" max="2055" width="18.625" style="24" customWidth="1"/>
    <col min="2056" max="2056" width="13.125" style="24" customWidth="1"/>
    <col min="2057" max="2057" width="12.375" style="24" customWidth="1"/>
    <col min="2058" max="2058" width="12.5" style="24" customWidth="1"/>
    <col min="2059" max="2304" width="9" style="24"/>
    <col min="2305" max="2308" width="2.625" style="24" customWidth="1"/>
    <col min="2309" max="2309" width="9.625" style="24" customWidth="1"/>
    <col min="2310" max="2310" width="18.875" style="24" customWidth="1"/>
    <col min="2311" max="2311" width="18.625" style="24" customWidth="1"/>
    <col min="2312" max="2312" width="13.125" style="24" customWidth="1"/>
    <col min="2313" max="2313" width="12.375" style="24" customWidth="1"/>
    <col min="2314" max="2314" width="12.5" style="24" customWidth="1"/>
    <col min="2315" max="2560" width="9" style="24"/>
    <col min="2561" max="2564" width="2.625" style="24" customWidth="1"/>
    <col min="2565" max="2565" width="9.625" style="24" customWidth="1"/>
    <col min="2566" max="2566" width="18.875" style="24" customWidth="1"/>
    <col min="2567" max="2567" width="18.625" style="24" customWidth="1"/>
    <col min="2568" max="2568" width="13.125" style="24" customWidth="1"/>
    <col min="2569" max="2569" width="12.375" style="24" customWidth="1"/>
    <col min="2570" max="2570" width="12.5" style="24" customWidth="1"/>
    <col min="2571" max="2816" width="9" style="24"/>
    <col min="2817" max="2820" width="2.625" style="24" customWidth="1"/>
    <col min="2821" max="2821" width="9.625" style="24" customWidth="1"/>
    <col min="2822" max="2822" width="18.875" style="24" customWidth="1"/>
    <col min="2823" max="2823" width="18.625" style="24" customWidth="1"/>
    <col min="2824" max="2824" width="13.125" style="24" customWidth="1"/>
    <col min="2825" max="2825" width="12.375" style="24" customWidth="1"/>
    <col min="2826" max="2826" width="12.5" style="24" customWidth="1"/>
    <col min="2827" max="3072" width="9" style="24"/>
    <col min="3073" max="3076" width="2.625" style="24" customWidth="1"/>
    <col min="3077" max="3077" width="9.625" style="24" customWidth="1"/>
    <col min="3078" max="3078" width="18.875" style="24" customWidth="1"/>
    <col min="3079" max="3079" width="18.625" style="24" customWidth="1"/>
    <col min="3080" max="3080" width="13.125" style="24" customWidth="1"/>
    <col min="3081" max="3081" width="12.375" style="24" customWidth="1"/>
    <col min="3082" max="3082" width="12.5" style="24" customWidth="1"/>
    <col min="3083" max="3328" width="9" style="24"/>
    <col min="3329" max="3332" width="2.625" style="24" customWidth="1"/>
    <col min="3333" max="3333" width="9.625" style="24" customWidth="1"/>
    <col min="3334" max="3334" width="18.875" style="24" customWidth="1"/>
    <col min="3335" max="3335" width="18.625" style="24" customWidth="1"/>
    <col min="3336" max="3336" width="13.125" style="24" customWidth="1"/>
    <col min="3337" max="3337" width="12.375" style="24" customWidth="1"/>
    <col min="3338" max="3338" width="12.5" style="24" customWidth="1"/>
    <col min="3339" max="3584" width="9" style="24"/>
    <col min="3585" max="3588" width="2.625" style="24" customWidth="1"/>
    <col min="3589" max="3589" width="9.625" style="24" customWidth="1"/>
    <col min="3590" max="3590" width="18.875" style="24" customWidth="1"/>
    <col min="3591" max="3591" width="18.625" style="24" customWidth="1"/>
    <col min="3592" max="3592" width="13.125" style="24" customWidth="1"/>
    <col min="3593" max="3593" width="12.375" style="24" customWidth="1"/>
    <col min="3594" max="3594" width="12.5" style="24" customWidth="1"/>
    <col min="3595" max="3840" width="9" style="24"/>
    <col min="3841" max="3844" width="2.625" style="24" customWidth="1"/>
    <col min="3845" max="3845" width="9.625" style="24" customWidth="1"/>
    <col min="3846" max="3846" width="18.875" style="24" customWidth="1"/>
    <col min="3847" max="3847" width="18.625" style="24" customWidth="1"/>
    <col min="3848" max="3848" width="13.125" style="24" customWidth="1"/>
    <col min="3849" max="3849" width="12.375" style="24" customWidth="1"/>
    <col min="3850" max="3850" width="12.5" style="24" customWidth="1"/>
    <col min="3851" max="4096" width="9" style="24"/>
    <col min="4097" max="4100" width="2.625" style="24" customWidth="1"/>
    <col min="4101" max="4101" width="9.625" style="24" customWidth="1"/>
    <col min="4102" max="4102" width="18.875" style="24" customWidth="1"/>
    <col min="4103" max="4103" width="18.625" style="24" customWidth="1"/>
    <col min="4104" max="4104" width="13.125" style="24" customWidth="1"/>
    <col min="4105" max="4105" width="12.375" style="24" customWidth="1"/>
    <col min="4106" max="4106" width="12.5" style="24" customWidth="1"/>
    <col min="4107" max="4352" width="9" style="24"/>
    <col min="4353" max="4356" width="2.625" style="24" customWidth="1"/>
    <col min="4357" max="4357" width="9.625" style="24" customWidth="1"/>
    <col min="4358" max="4358" width="18.875" style="24" customWidth="1"/>
    <col min="4359" max="4359" width="18.625" style="24" customWidth="1"/>
    <col min="4360" max="4360" width="13.125" style="24" customWidth="1"/>
    <col min="4361" max="4361" width="12.375" style="24" customWidth="1"/>
    <col min="4362" max="4362" width="12.5" style="24" customWidth="1"/>
    <col min="4363" max="4608" width="9" style="24"/>
    <col min="4609" max="4612" width="2.625" style="24" customWidth="1"/>
    <col min="4613" max="4613" width="9.625" style="24" customWidth="1"/>
    <col min="4614" max="4614" width="18.875" style="24" customWidth="1"/>
    <col min="4615" max="4615" width="18.625" style="24" customWidth="1"/>
    <col min="4616" max="4616" width="13.125" style="24" customWidth="1"/>
    <col min="4617" max="4617" width="12.375" style="24" customWidth="1"/>
    <col min="4618" max="4618" width="12.5" style="24" customWidth="1"/>
    <col min="4619" max="4864" width="9" style="24"/>
    <col min="4865" max="4868" width="2.625" style="24" customWidth="1"/>
    <col min="4869" max="4869" width="9.625" style="24" customWidth="1"/>
    <col min="4870" max="4870" width="18.875" style="24" customWidth="1"/>
    <col min="4871" max="4871" width="18.625" style="24" customWidth="1"/>
    <col min="4872" max="4872" width="13.125" style="24" customWidth="1"/>
    <col min="4873" max="4873" width="12.375" style="24" customWidth="1"/>
    <col min="4874" max="4874" width="12.5" style="24" customWidth="1"/>
    <col min="4875" max="5120" width="9" style="24"/>
    <col min="5121" max="5124" width="2.625" style="24" customWidth="1"/>
    <col min="5125" max="5125" width="9.625" style="24" customWidth="1"/>
    <col min="5126" max="5126" width="18.875" style="24" customWidth="1"/>
    <col min="5127" max="5127" width="18.625" style="24" customWidth="1"/>
    <col min="5128" max="5128" width="13.125" style="24" customWidth="1"/>
    <col min="5129" max="5129" width="12.375" style="24" customWidth="1"/>
    <col min="5130" max="5130" width="12.5" style="24" customWidth="1"/>
    <col min="5131" max="5376" width="9" style="24"/>
    <col min="5377" max="5380" width="2.625" style="24" customWidth="1"/>
    <col min="5381" max="5381" width="9.625" style="24" customWidth="1"/>
    <col min="5382" max="5382" width="18.875" style="24" customWidth="1"/>
    <col min="5383" max="5383" width="18.625" style="24" customWidth="1"/>
    <col min="5384" max="5384" width="13.125" style="24" customWidth="1"/>
    <col min="5385" max="5385" width="12.375" style="24" customWidth="1"/>
    <col min="5386" max="5386" width="12.5" style="24" customWidth="1"/>
    <col min="5387" max="5632" width="9" style="24"/>
    <col min="5633" max="5636" width="2.625" style="24" customWidth="1"/>
    <col min="5637" max="5637" width="9.625" style="24" customWidth="1"/>
    <col min="5638" max="5638" width="18.875" style="24" customWidth="1"/>
    <col min="5639" max="5639" width="18.625" style="24" customWidth="1"/>
    <col min="5640" max="5640" width="13.125" style="24" customWidth="1"/>
    <col min="5641" max="5641" width="12.375" style="24" customWidth="1"/>
    <col min="5642" max="5642" width="12.5" style="24" customWidth="1"/>
    <col min="5643" max="5888" width="9" style="24"/>
    <col min="5889" max="5892" width="2.625" style="24" customWidth="1"/>
    <col min="5893" max="5893" width="9.625" style="24" customWidth="1"/>
    <col min="5894" max="5894" width="18.875" style="24" customWidth="1"/>
    <col min="5895" max="5895" width="18.625" style="24" customWidth="1"/>
    <col min="5896" max="5896" width="13.125" style="24" customWidth="1"/>
    <col min="5897" max="5897" width="12.375" style="24" customWidth="1"/>
    <col min="5898" max="5898" width="12.5" style="24" customWidth="1"/>
    <col min="5899" max="6144" width="9" style="24"/>
    <col min="6145" max="6148" width="2.625" style="24" customWidth="1"/>
    <col min="6149" max="6149" width="9.625" style="24" customWidth="1"/>
    <col min="6150" max="6150" width="18.875" style="24" customWidth="1"/>
    <col min="6151" max="6151" width="18.625" style="24" customWidth="1"/>
    <col min="6152" max="6152" width="13.125" style="24" customWidth="1"/>
    <col min="6153" max="6153" width="12.375" style="24" customWidth="1"/>
    <col min="6154" max="6154" width="12.5" style="24" customWidth="1"/>
    <col min="6155" max="6400" width="9" style="24"/>
    <col min="6401" max="6404" width="2.625" style="24" customWidth="1"/>
    <col min="6405" max="6405" width="9.625" style="24" customWidth="1"/>
    <col min="6406" max="6406" width="18.875" style="24" customWidth="1"/>
    <col min="6407" max="6407" width="18.625" style="24" customWidth="1"/>
    <col min="6408" max="6408" width="13.125" style="24" customWidth="1"/>
    <col min="6409" max="6409" width="12.375" style="24" customWidth="1"/>
    <col min="6410" max="6410" width="12.5" style="24" customWidth="1"/>
    <col min="6411" max="6656" width="9" style="24"/>
    <col min="6657" max="6660" width="2.625" style="24" customWidth="1"/>
    <col min="6661" max="6661" width="9.625" style="24" customWidth="1"/>
    <col min="6662" max="6662" width="18.875" style="24" customWidth="1"/>
    <col min="6663" max="6663" width="18.625" style="24" customWidth="1"/>
    <col min="6664" max="6664" width="13.125" style="24" customWidth="1"/>
    <col min="6665" max="6665" width="12.375" style="24" customWidth="1"/>
    <col min="6666" max="6666" width="12.5" style="24" customWidth="1"/>
    <col min="6667" max="6912" width="9" style="24"/>
    <col min="6913" max="6916" width="2.625" style="24" customWidth="1"/>
    <col min="6917" max="6917" width="9.625" style="24" customWidth="1"/>
    <col min="6918" max="6918" width="18.875" style="24" customWidth="1"/>
    <col min="6919" max="6919" width="18.625" style="24" customWidth="1"/>
    <col min="6920" max="6920" width="13.125" style="24" customWidth="1"/>
    <col min="6921" max="6921" width="12.375" style="24" customWidth="1"/>
    <col min="6922" max="6922" width="12.5" style="24" customWidth="1"/>
    <col min="6923" max="7168" width="9" style="24"/>
    <col min="7169" max="7172" width="2.625" style="24" customWidth="1"/>
    <col min="7173" max="7173" width="9.625" style="24" customWidth="1"/>
    <col min="7174" max="7174" width="18.875" style="24" customWidth="1"/>
    <col min="7175" max="7175" width="18.625" style="24" customWidth="1"/>
    <col min="7176" max="7176" width="13.125" style="24" customWidth="1"/>
    <col min="7177" max="7177" width="12.375" style="24" customWidth="1"/>
    <col min="7178" max="7178" width="12.5" style="24" customWidth="1"/>
    <col min="7179" max="7424" width="9" style="24"/>
    <col min="7425" max="7428" width="2.625" style="24" customWidth="1"/>
    <col min="7429" max="7429" width="9.625" style="24" customWidth="1"/>
    <col min="7430" max="7430" width="18.875" style="24" customWidth="1"/>
    <col min="7431" max="7431" width="18.625" style="24" customWidth="1"/>
    <col min="7432" max="7432" width="13.125" style="24" customWidth="1"/>
    <col min="7433" max="7433" width="12.375" style="24" customWidth="1"/>
    <col min="7434" max="7434" width="12.5" style="24" customWidth="1"/>
    <col min="7435" max="7680" width="9" style="24"/>
    <col min="7681" max="7684" width="2.625" style="24" customWidth="1"/>
    <col min="7685" max="7685" width="9.625" style="24" customWidth="1"/>
    <col min="7686" max="7686" width="18.875" style="24" customWidth="1"/>
    <col min="7687" max="7687" width="18.625" style="24" customWidth="1"/>
    <col min="7688" max="7688" width="13.125" style="24" customWidth="1"/>
    <col min="7689" max="7689" width="12.375" style="24" customWidth="1"/>
    <col min="7690" max="7690" width="12.5" style="24" customWidth="1"/>
    <col min="7691" max="7936" width="9" style="24"/>
    <col min="7937" max="7940" width="2.625" style="24" customWidth="1"/>
    <col min="7941" max="7941" width="9.625" style="24" customWidth="1"/>
    <col min="7942" max="7942" width="18.875" style="24" customWidth="1"/>
    <col min="7943" max="7943" width="18.625" style="24" customWidth="1"/>
    <col min="7944" max="7944" width="13.125" style="24" customWidth="1"/>
    <col min="7945" max="7945" width="12.375" style="24" customWidth="1"/>
    <col min="7946" max="7946" width="12.5" style="24" customWidth="1"/>
    <col min="7947" max="8192" width="9" style="24"/>
    <col min="8193" max="8196" width="2.625" style="24" customWidth="1"/>
    <col min="8197" max="8197" width="9.625" style="24" customWidth="1"/>
    <col min="8198" max="8198" width="18.875" style="24" customWidth="1"/>
    <col min="8199" max="8199" width="18.625" style="24" customWidth="1"/>
    <col min="8200" max="8200" width="13.125" style="24" customWidth="1"/>
    <col min="8201" max="8201" width="12.375" style="24" customWidth="1"/>
    <col min="8202" max="8202" width="12.5" style="24" customWidth="1"/>
    <col min="8203" max="8448" width="9" style="24"/>
    <col min="8449" max="8452" width="2.625" style="24" customWidth="1"/>
    <col min="8453" max="8453" width="9.625" style="24" customWidth="1"/>
    <col min="8454" max="8454" width="18.875" style="24" customWidth="1"/>
    <col min="8455" max="8455" width="18.625" style="24" customWidth="1"/>
    <col min="8456" max="8456" width="13.125" style="24" customWidth="1"/>
    <col min="8457" max="8457" width="12.375" style="24" customWidth="1"/>
    <col min="8458" max="8458" width="12.5" style="24" customWidth="1"/>
    <col min="8459" max="8704" width="9" style="24"/>
    <col min="8705" max="8708" width="2.625" style="24" customWidth="1"/>
    <col min="8709" max="8709" width="9.625" style="24" customWidth="1"/>
    <col min="8710" max="8710" width="18.875" style="24" customWidth="1"/>
    <col min="8711" max="8711" width="18.625" style="24" customWidth="1"/>
    <col min="8712" max="8712" width="13.125" style="24" customWidth="1"/>
    <col min="8713" max="8713" width="12.375" style="24" customWidth="1"/>
    <col min="8714" max="8714" width="12.5" style="24" customWidth="1"/>
    <col min="8715" max="8960" width="9" style="24"/>
    <col min="8961" max="8964" width="2.625" style="24" customWidth="1"/>
    <col min="8965" max="8965" width="9.625" style="24" customWidth="1"/>
    <col min="8966" max="8966" width="18.875" style="24" customWidth="1"/>
    <col min="8967" max="8967" width="18.625" style="24" customWidth="1"/>
    <col min="8968" max="8968" width="13.125" style="24" customWidth="1"/>
    <col min="8969" max="8969" width="12.375" style="24" customWidth="1"/>
    <col min="8970" max="8970" width="12.5" style="24" customWidth="1"/>
    <col min="8971" max="9216" width="9" style="24"/>
    <col min="9217" max="9220" width="2.625" style="24" customWidth="1"/>
    <col min="9221" max="9221" width="9.625" style="24" customWidth="1"/>
    <col min="9222" max="9222" width="18.875" style="24" customWidth="1"/>
    <col min="9223" max="9223" width="18.625" style="24" customWidth="1"/>
    <col min="9224" max="9224" width="13.125" style="24" customWidth="1"/>
    <col min="9225" max="9225" width="12.375" style="24" customWidth="1"/>
    <col min="9226" max="9226" width="12.5" style="24" customWidth="1"/>
    <col min="9227" max="9472" width="9" style="24"/>
    <col min="9473" max="9476" width="2.625" style="24" customWidth="1"/>
    <col min="9477" max="9477" width="9.625" style="24" customWidth="1"/>
    <col min="9478" max="9478" width="18.875" style="24" customWidth="1"/>
    <col min="9479" max="9479" width="18.625" style="24" customWidth="1"/>
    <col min="9480" max="9480" width="13.125" style="24" customWidth="1"/>
    <col min="9481" max="9481" width="12.375" style="24" customWidth="1"/>
    <col min="9482" max="9482" width="12.5" style="24" customWidth="1"/>
    <col min="9483" max="9728" width="9" style="24"/>
    <col min="9729" max="9732" width="2.625" style="24" customWidth="1"/>
    <col min="9733" max="9733" width="9.625" style="24" customWidth="1"/>
    <col min="9734" max="9734" width="18.875" style="24" customWidth="1"/>
    <col min="9735" max="9735" width="18.625" style="24" customWidth="1"/>
    <col min="9736" max="9736" width="13.125" style="24" customWidth="1"/>
    <col min="9737" max="9737" width="12.375" style="24" customWidth="1"/>
    <col min="9738" max="9738" width="12.5" style="24" customWidth="1"/>
    <col min="9739" max="9984" width="9" style="24"/>
    <col min="9985" max="9988" width="2.625" style="24" customWidth="1"/>
    <col min="9989" max="9989" width="9.625" style="24" customWidth="1"/>
    <col min="9990" max="9990" width="18.875" style="24" customWidth="1"/>
    <col min="9991" max="9991" width="18.625" style="24" customWidth="1"/>
    <col min="9992" max="9992" width="13.125" style="24" customWidth="1"/>
    <col min="9993" max="9993" width="12.375" style="24" customWidth="1"/>
    <col min="9994" max="9994" width="12.5" style="24" customWidth="1"/>
    <col min="9995" max="10240" width="9" style="24"/>
    <col min="10241" max="10244" width="2.625" style="24" customWidth="1"/>
    <col min="10245" max="10245" width="9.625" style="24" customWidth="1"/>
    <col min="10246" max="10246" width="18.875" style="24" customWidth="1"/>
    <col min="10247" max="10247" width="18.625" style="24" customWidth="1"/>
    <col min="10248" max="10248" width="13.125" style="24" customWidth="1"/>
    <col min="10249" max="10249" width="12.375" style="24" customWidth="1"/>
    <col min="10250" max="10250" width="12.5" style="24" customWidth="1"/>
    <col min="10251" max="10496" width="9" style="24"/>
    <col min="10497" max="10500" width="2.625" style="24" customWidth="1"/>
    <col min="10501" max="10501" width="9.625" style="24" customWidth="1"/>
    <col min="10502" max="10502" width="18.875" style="24" customWidth="1"/>
    <col min="10503" max="10503" width="18.625" style="24" customWidth="1"/>
    <col min="10504" max="10504" width="13.125" style="24" customWidth="1"/>
    <col min="10505" max="10505" width="12.375" style="24" customWidth="1"/>
    <col min="10506" max="10506" width="12.5" style="24" customWidth="1"/>
    <col min="10507" max="10752" width="9" style="24"/>
    <col min="10753" max="10756" width="2.625" style="24" customWidth="1"/>
    <col min="10757" max="10757" width="9.625" style="24" customWidth="1"/>
    <col min="10758" max="10758" width="18.875" style="24" customWidth="1"/>
    <col min="10759" max="10759" width="18.625" style="24" customWidth="1"/>
    <col min="10760" max="10760" width="13.125" style="24" customWidth="1"/>
    <col min="10761" max="10761" width="12.375" style="24" customWidth="1"/>
    <col min="10762" max="10762" width="12.5" style="24" customWidth="1"/>
    <col min="10763" max="11008" width="9" style="24"/>
    <col min="11009" max="11012" width="2.625" style="24" customWidth="1"/>
    <col min="11013" max="11013" width="9.625" style="24" customWidth="1"/>
    <col min="11014" max="11014" width="18.875" style="24" customWidth="1"/>
    <col min="11015" max="11015" width="18.625" style="24" customWidth="1"/>
    <col min="11016" max="11016" width="13.125" style="24" customWidth="1"/>
    <col min="11017" max="11017" width="12.375" style="24" customWidth="1"/>
    <col min="11018" max="11018" width="12.5" style="24" customWidth="1"/>
    <col min="11019" max="11264" width="9" style="24"/>
    <col min="11265" max="11268" width="2.625" style="24" customWidth="1"/>
    <col min="11269" max="11269" width="9.625" style="24" customWidth="1"/>
    <col min="11270" max="11270" width="18.875" style="24" customWidth="1"/>
    <col min="11271" max="11271" width="18.625" style="24" customWidth="1"/>
    <col min="11272" max="11272" width="13.125" style="24" customWidth="1"/>
    <col min="11273" max="11273" width="12.375" style="24" customWidth="1"/>
    <col min="11274" max="11274" width="12.5" style="24" customWidth="1"/>
    <col min="11275" max="11520" width="9" style="24"/>
    <col min="11521" max="11524" width="2.625" style="24" customWidth="1"/>
    <col min="11525" max="11525" width="9.625" style="24" customWidth="1"/>
    <col min="11526" max="11526" width="18.875" style="24" customWidth="1"/>
    <col min="11527" max="11527" width="18.625" style="24" customWidth="1"/>
    <col min="11528" max="11528" width="13.125" style="24" customWidth="1"/>
    <col min="11529" max="11529" width="12.375" style="24" customWidth="1"/>
    <col min="11530" max="11530" width="12.5" style="24" customWidth="1"/>
    <col min="11531" max="11776" width="9" style="24"/>
    <col min="11777" max="11780" width="2.625" style="24" customWidth="1"/>
    <col min="11781" max="11781" width="9.625" style="24" customWidth="1"/>
    <col min="11782" max="11782" width="18.875" style="24" customWidth="1"/>
    <col min="11783" max="11783" width="18.625" style="24" customWidth="1"/>
    <col min="11784" max="11784" width="13.125" style="24" customWidth="1"/>
    <col min="11785" max="11785" width="12.375" style="24" customWidth="1"/>
    <col min="11786" max="11786" width="12.5" style="24" customWidth="1"/>
    <col min="11787" max="12032" width="9" style="24"/>
    <col min="12033" max="12036" width="2.625" style="24" customWidth="1"/>
    <col min="12037" max="12037" width="9.625" style="24" customWidth="1"/>
    <col min="12038" max="12038" width="18.875" style="24" customWidth="1"/>
    <col min="12039" max="12039" width="18.625" style="24" customWidth="1"/>
    <col min="12040" max="12040" width="13.125" style="24" customWidth="1"/>
    <col min="12041" max="12041" width="12.375" style="24" customWidth="1"/>
    <col min="12042" max="12042" width="12.5" style="24" customWidth="1"/>
    <col min="12043" max="12288" width="9" style="24"/>
    <col min="12289" max="12292" width="2.625" style="24" customWidth="1"/>
    <col min="12293" max="12293" width="9.625" style="24" customWidth="1"/>
    <col min="12294" max="12294" width="18.875" style="24" customWidth="1"/>
    <col min="12295" max="12295" width="18.625" style="24" customWidth="1"/>
    <col min="12296" max="12296" width="13.125" style="24" customWidth="1"/>
    <col min="12297" max="12297" width="12.375" style="24" customWidth="1"/>
    <col min="12298" max="12298" width="12.5" style="24" customWidth="1"/>
    <col min="12299" max="12544" width="9" style="24"/>
    <col min="12545" max="12548" width="2.625" style="24" customWidth="1"/>
    <col min="12549" max="12549" width="9.625" style="24" customWidth="1"/>
    <col min="12550" max="12550" width="18.875" style="24" customWidth="1"/>
    <col min="12551" max="12551" width="18.625" style="24" customWidth="1"/>
    <col min="12552" max="12552" width="13.125" style="24" customWidth="1"/>
    <col min="12553" max="12553" width="12.375" style="24" customWidth="1"/>
    <col min="12554" max="12554" width="12.5" style="24" customWidth="1"/>
    <col min="12555" max="12800" width="9" style="24"/>
    <col min="12801" max="12804" width="2.625" style="24" customWidth="1"/>
    <col min="12805" max="12805" width="9.625" style="24" customWidth="1"/>
    <col min="12806" max="12806" width="18.875" style="24" customWidth="1"/>
    <col min="12807" max="12807" width="18.625" style="24" customWidth="1"/>
    <col min="12808" max="12808" width="13.125" style="24" customWidth="1"/>
    <col min="12809" max="12809" width="12.375" style="24" customWidth="1"/>
    <col min="12810" max="12810" width="12.5" style="24" customWidth="1"/>
    <col min="12811" max="13056" width="9" style="24"/>
    <col min="13057" max="13060" width="2.625" style="24" customWidth="1"/>
    <col min="13061" max="13061" width="9.625" style="24" customWidth="1"/>
    <col min="13062" max="13062" width="18.875" style="24" customWidth="1"/>
    <col min="13063" max="13063" width="18.625" style="24" customWidth="1"/>
    <col min="13064" max="13064" width="13.125" style="24" customWidth="1"/>
    <col min="13065" max="13065" width="12.375" style="24" customWidth="1"/>
    <col min="13066" max="13066" width="12.5" style="24" customWidth="1"/>
    <col min="13067" max="13312" width="9" style="24"/>
    <col min="13313" max="13316" width="2.625" style="24" customWidth="1"/>
    <col min="13317" max="13317" width="9.625" style="24" customWidth="1"/>
    <col min="13318" max="13318" width="18.875" style="24" customWidth="1"/>
    <col min="13319" max="13319" width="18.625" style="24" customWidth="1"/>
    <col min="13320" max="13320" width="13.125" style="24" customWidth="1"/>
    <col min="13321" max="13321" width="12.375" style="24" customWidth="1"/>
    <col min="13322" max="13322" width="12.5" style="24" customWidth="1"/>
    <col min="13323" max="13568" width="9" style="24"/>
    <col min="13569" max="13572" width="2.625" style="24" customWidth="1"/>
    <col min="13573" max="13573" width="9.625" style="24" customWidth="1"/>
    <col min="13574" max="13574" width="18.875" style="24" customWidth="1"/>
    <col min="13575" max="13575" width="18.625" style="24" customWidth="1"/>
    <col min="13576" max="13576" width="13.125" style="24" customWidth="1"/>
    <col min="13577" max="13577" width="12.375" style="24" customWidth="1"/>
    <col min="13578" max="13578" width="12.5" style="24" customWidth="1"/>
    <col min="13579" max="13824" width="9" style="24"/>
    <col min="13825" max="13828" width="2.625" style="24" customWidth="1"/>
    <col min="13829" max="13829" width="9.625" style="24" customWidth="1"/>
    <col min="13830" max="13830" width="18.875" style="24" customWidth="1"/>
    <col min="13831" max="13831" width="18.625" style="24" customWidth="1"/>
    <col min="13832" max="13832" width="13.125" style="24" customWidth="1"/>
    <col min="13833" max="13833" width="12.375" style="24" customWidth="1"/>
    <col min="13834" max="13834" width="12.5" style="24" customWidth="1"/>
    <col min="13835" max="14080" width="9" style="24"/>
    <col min="14081" max="14084" width="2.625" style="24" customWidth="1"/>
    <col min="14085" max="14085" width="9.625" style="24" customWidth="1"/>
    <col min="14086" max="14086" width="18.875" style="24" customWidth="1"/>
    <col min="14087" max="14087" width="18.625" style="24" customWidth="1"/>
    <col min="14088" max="14088" width="13.125" style="24" customWidth="1"/>
    <col min="14089" max="14089" width="12.375" style="24" customWidth="1"/>
    <col min="14090" max="14090" width="12.5" style="24" customWidth="1"/>
    <col min="14091" max="14336" width="9" style="24"/>
    <col min="14337" max="14340" width="2.625" style="24" customWidth="1"/>
    <col min="14341" max="14341" width="9.625" style="24" customWidth="1"/>
    <col min="14342" max="14342" width="18.875" style="24" customWidth="1"/>
    <col min="14343" max="14343" width="18.625" style="24" customWidth="1"/>
    <col min="14344" max="14344" width="13.125" style="24" customWidth="1"/>
    <col min="14345" max="14345" width="12.375" style="24" customWidth="1"/>
    <col min="14346" max="14346" width="12.5" style="24" customWidth="1"/>
    <col min="14347" max="14592" width="9" style="24"/>
    <col min="14593" max="14596" width="2.625" style="24" customWidth="1"/>
    <col min="14597" max="14597" width="9.625" style="24" customWidth="1"/>
    <col min="14598" max="14598" width="18.875" style="24" customWidth="1"/>
    <col min="14599" max="14599" width="18.625" style="24" customWidth="1"/>
    <col min="14600" max="14600" width="13.125" style="24" customWidth="1"/>
    <col min="14601" max="14601" width="12.375" style="24" customWidth="1"/>
    <col min="14602" max="14602" width="12.5" style="24" customWidth="1"/>
    <col min="14603" max="14848" width="9" style="24"/>
    <col min="14849" max="14852" width="2.625" style="24" customWidth="1"/>
    <col min="14853" max="14853" width="9.625" style="24" customWidth="1"/>
    <col min="14854" max="14854" width="18.875" style="24" customWidth="1"/>
    <col min="14855" max="14855" width="18.625" style="24" customWidth="1"/>
    <col min="14856" max="14856" width="13.125" style="24" customWidth="1"/>
    <col min="14857" max="14857" width="12.375" style="24" customWidth="1"/>
    <col min="14858" max="14858" width="12.5" style="24" customWidth="1"/>
    <col min="14859" max="15104" width="9" style="24"/>
    <col min="15105" max="15108" width="2.625" style="24" customWidth="1"/>
    <col min="15109" max="15109" width="9.625" style="24" customWidth="1"/>
    <col min="15110" max="15110" width="18.875" style="24" customWidth="1"/>
    <col min="15111" max="15111" width="18.625" style="24" customWidth="1"/>
    <col min="15112" max="15112" width="13.125" style="24" customWidth="1"/>
    <col min="15113" max="15113" width="12.375" style="24" customWidth="1"/>
    <col min="15114" max="15114" width="12.5" style="24" customWidth="1"/>
    <col min="15115" max="15360" width="9" style="24"/>
    <col min="15361" max="15364" width="2.625" style="24" customWidth="1"/>
    <col min="15365" max="15365" width="9.625" style="24" customWidth="1"/>
    <col min="15366" max="15366" width="18.875" style="24" customWidth="1"/>
    <col min="15367" max="15367" width="18.625" style="24" customWidth="1"/>
    <col min="15368" max="15368" width="13.125" style="24" customWidth="1"/>
    <col min="15369" max="15369" width="12.375" style="24" customWidth="1"/>
    <col min="15370" max="15370" width="12.5" style="24" customWidth="1"/>
    <col min="15371" max="15616" width="9" style="24"/>
    <col min="15617" max="15620" width="2.625" style="24" customWidth="1"/>
    <col min="15621" max="15621" width="9.625" style="24" customWidth="1"/>
    <col min="15622" max="15622" width="18.875" style="24" customWidth="1"/>
    <col min="15623" max="15623" width="18.625" style="24" customWidth="1"/>
    <col min="15624" max="15624" width="13.125" style="24" customWidth="1"/>
    <col min="15625" max="15625" width="12.375" style="24" customWidth="1"/>
    <col min="15626" max="15626" width="12.5" style="24" customWidth="1"/>
    <col min="15627" max="15872" width="9" style="24"/>
    <col min="15873" max="15876" width="2.625" style="24" customWidth="1"/>
    <col min="15877" max="15877" width="9.625" style="24" customWidth="1"/>
    <col min="15878" max="15878" width="18.875" style="24" customWidth="1"/>
    <col min="15879" max="15879" width="18.625" style="24" customWidth="1"/>
    <col min="15880" max="15880" width="13.125" style="24" customWidth="1"/>
    <col min="15881" max="15881" width="12.375" style="24" customWidth="1"/>
    <col min="15882" max="15882" width="12.5" style="24" customWidth="1"/>
    <col min="15883" max="16128" width="9" style="24"/>
    <col min="16129" max="16132" width="2.625" style="24" customWidth="1"/>
    <col min="16133" max="16133" width="9.625" style="24" customWidth="1"/>
    <col min="16134" max="16134" width="18.875" style="24" customWidth="1"/>
    <col min="16135" max="16135" width="18.625" style="24" customWidth="1"/>
    <col min="16136" max="16136" width="13.125" style="24" customWidth="1"/>
    <col min="16137" max="16137" width="12.375" style="24" customWidth="1"/>
    <col min="16138" max="16138" width="12.5" style="24" customWidth="1"/>
    <col min="16139" max="16384" width="9" style="24"/>
  </cols>
  <sheetData>
    <row r="1" spans="1:19" ht="4.5" customHeight="1"/>
    <row r="2" spans="1:19" s="535" customFormat="1" ht="15" customHeight="1">
      <c r="A2" s="2489" t="s">
        <v>2821</v>
      </c>
      <c r="B2" s="2489"/>
      <c r="C2" s="2489"/>
      <c r="D2" s="2489"/>
      <c r="E2" s="2489"/>
      <c r="F2" s="120"/>
      <c r="G2" s="120"/>
      <c r="H2" s="120"/>
      <c r="I2" s="3161"/>
      <c r="J2" s="3161"/>
      <c r="K2" s="532"/>
      <c r="L2" s="533"/>
      <c r="M2" s="534"/>
      <c r="N2" s="534"/>
      <c r="O2" s="3162"/>
      <c r="P2" s="3163"/>
      <c r="Q2" s="3163"/>
      <c r="R2" s="3163"/>
      <c r="S2" s="534"/>
    </row>
    <row r="3" spans="1:19" s="20" customFormat="1" ht="39.950000000000003" customHeight="1">
      <c r="A3" s="3164" t="s">
        <v>2815</v>
      </c>
      <c r="B3" s="3164"/>
      <c r="C3" s="3164"/>
      <c r="D3" s="3164"/>
      <c r="E3" s="3164"/>
      <c r="F3" s="3164"/>
      <c r="G3" s="3164"/>
      <c r="H3" s="3164"/>
      <c r="I3" s="3164"/>
      <c r="J3" s="3164"/>
    </row>
    <row r="4" spans="1:19" s="20" customFormat="1" ht="15.75" customHeight="1">
      <c r="A4" s="3165" t="s">
        <v>2816</v>
      </c>
      <c r="B4" s="3165"/>
      <c r="C4" s="3165"/>
      <c r="D4" s="3165"/>
      <c r="E4" s="3165"/>
      <c r="F4" s="3165"/>
      <c r="G4" s="3165"/>
      <c r="H4" s="3165"/>
      <c r="I4" s="3165"/>
      <c r="J4" s="3165"/>
    </row>
    <row r="5" spans="1:19" s="20" customFormat="1" ht="15.75" customHeight="1">
      <c r="A5" s="536"/>
      <c r="B5" s="536"/>
      <c r="C5" s="536"/>
      <c r="D5" s="536"/>
      <c r="E5" s="536"/>
      <c r="F5" s="536"/>
      <c r="G5" s="536"/>
      <c r="H5" s="536"/>
      <c r="I5" s="536"/>
      <c r="J5" s="536"/>
    </row>
    <row r="6" spans="1:19" s="539" customFormat="1" ht="39.950000000000003" customHeight="1">
      <c r="A6" s="29"/>
      <c r="B6" s="2503"/>
      <c r="C6" s="2503"/>
      <c r="D6" s="2503"/>
      <c r="E6" s="2503"/>
      <c r="F6" s="29"/>
      <c r="G6" s="537" t="s">
        <v>1678</v>
      </c>
      <c r="H6" s="2267"/>
      <c r="I6" s="2267"/>
      <c r="J6" s="2267"/>
      <c r="K6" s="538"/>
      <c r="L6" s="538"/>
      <c r="M6" s="538"/>
      <c r="N6" s="538"/>
      <c r="O6" s="538"/>
    </row>
    <row r="7" spans="1:19" s="539" customFormat="1" ht="24.95" customHeight="1">
      <c r="A7" s="29"/>
      <c r="B7" s="29"/>
      <c r="C7" s="29"/>
      <c r="D7" s="29"/>
      <c r="E7" s="29"/>
      <c r="F7" s="29"/>
      <c r="G7" s="540" t="s">
        <v>1679</v>
      </c>
      <c r="H7" s="2270"/>
      <c r="I7" s="2270"/>
      <c r="J7" s="2270"/>
      <c r="K7" s="541"/>
      <c r="L7" s="541"/>
      <c r="M7" s="541"/>
      <c r="N7" s="541"/>
      <c r="O7" s="541"/>
    </row>
    <row r="8" spans="1:19" s="539" customFormat="1" ht="15.75" customHeight="1">
      <c r="A8" s="29"/>
      <c r="B8" s="29"/>
      <c r="C8" s="29"/>
      <c r="D8" s="29"/>
      <c r="E8" s="29"/>
      <c r="F8" s="29"/>
      <c r="G8" s="542"/>
      <c r="H8" s="542"/>
      <c r="I8" s="542"/>
      <c r="J8" s="543"/>
      <c r="K8" s="541"/>
      <c r="L8" s="541"/>
      <c r="M8" s="541"/>
      <c r="N8" s="541"/>
      <c r="O8" s="541"/>
    </row>
    <row r="9" spans="1:19" s="20" customFormat="1" ht="15" customHeight="1">
      <c r="A9" s="22" t="s">
        <v>1680</v>
      </c>
      <c r="B9" s="19"/>
      <c r="C9" s="19"/>
      <c r="D9" s="19"/>
      <c r="E9" s="19"/>
      <c r="F9" s="19"/>
      <c r="G9" s="19"/>
      <c r="H9" s="19"/>
      <c r="I9" s="21"/>
      <c r="J9" s="19"/>
    </row>
    <row r="10" spans="1:19" s="20" customFormat="1" ht="35.1" customHeight="1">
      <c r="A10" s="19"/>
      <c r="B10" s="3156" t="s">
        <v>1681</v>
      </c>
      <c r="C10" s="3157"/>
      <c r="D10" s="3157"/>
      <c r="E10" s="3157"/>
      <c r="F10" s="3157"/>
      <c r="G10" s="3158"/>
      <c r="H10" s="3159" t="s">
        <v>1682</v>
      </c>
      <c r="I10" s="3160"/>
      <c r="J10" s="19"/>
    </row>
    <row r="11" spans="1:19" s="20" customFormat="1" ht="35.1" customHeight="1">
      <c r="A11" s="19"/>
      <c r="B11" s="3156" t="s">
        <v>1683</v>
      </c>
      <c r="C11" s="3157"/>
      <c r="D11" s="3157"/>
      <c r="E11" s="3157"/>
      <c r="F11" s="3157"/>
      <c r="G11" s="3158"/>
      <c r="H11" s="3166" t="s">
        <v>2817</v>
      </c>
      <c r="I11" s="3167"/>
      <c r="J11" s="19"/>
    </row>
    <row r="12" spans="1:19" s="20" customFormat="1" ht="15" customHeight="1">
      <c r="A12" s="19"/>
      <c r="B12" s="19"/>
      <c r="C12" s="19"/>
      <c r="D12" s="19"/>
      <c r="E12" s="19"/>
      <c r="F12" s="19"/>
      <c r="G12" s="19"/>
      <c r="H12" s="19"/>
      <c r="I12" s="21"/>
      <c r="J12" s="19"/>
    </row>
    <row r="13" spans="1:19" s="20" customFormat="1" ht="20.100000000000001" customHeight="1">
      <c r="A13" s="22" t="s">
        <v>1684</v>
      </c>
      <c r="B13" s="22"/>
      <c r="C13" s="22"/>
      <c r="D13" s="22"/>
      <c r="E13" s="22"/>
      <c r="F13" s="22"/>
      <c r="G13" s="23"/>
      <c r="H13" s="23"/>
      <c r="I13" s="23"/>
      <c r="J13" s="23"/>
    </row>
    <row r="14" spans="1:19" s="20" customFormat="1" ht="35.1" customHeight="1">
      <c r="A14" s="19"/>
      <c r="B14" s="3156" t="s">
        <v>1685</v>
      </c>
      <c r="C14" s="3157"/>
      <c r="D14" s="3157"/>
      <c r="E14" s="3157"/>
      <c r="F14" s="3157"/>
      <c r="G14" s="3158"/>
      <c r="H14" s="3159" t="s">
        <v>1494</v>
      </c>
      <c r="I14" s="3160"/>
      <c r="J14" s="19"/>
    </row>
    <row r="15" spans="1:19" s="20" customFormat="1" ht="35.1" customHeight="1">
      <c r="A15" s="19"/>
      <c r="B15" s="3156" t="s">
        <v>1686</v>
      </c>
      <c r="C15" s="3157"/>
      <c r="D15" s="3157"/>
      <c r="E15" s="3157"/>
      <c r="F15" s="3157"/>
      <c r="G15" s="3158"/>
      <c r="H15" s="3159" t="s">
        <v>1494</v>
      </c>
      <c r="I15" s="3160"/>
      <c r="J15" s="19"/>
    </row>
    <row r="16" spans="1:19" s="20" customFormat="1" ht="35.1" customHeight="1">
      <c r="A16" s="19"/>
      <c r="B16" s="3156" t="s">
        <v>1687</v>
      </c>
      <c r="C16" s="3157"/>
      <c r="D16" s="3157"/>
      <c r="E16" s="3157"/>
      <c r="F16" s="3157"/>
      <c r="G16" s="3158"/>
      <c r="H16" s="3159" t="s">
        <v>1494</v>
      </c>
      <c r="I16" s="3160"/>
      <c r="J16" s="19"/>
    </row>
    <row r="17" spans="1:10" s="20" customFormat="1" ht="19.5" customHeight="1">
      <c r="A17" s="19"/>
      <c r="B17" s="544"/>
      <c r="C17" s="544"/>
      <c r="D17" s="544"/>
      <c r="E17" s="544"/>
      <c r="F17" s="544"/>
      <c r="G17" s="544"/>
      <c r="H17" s="545"/>
      <c r="I17" s="545"/>
      <c r="J17" s="19"/>
    </row>
    <row r="18" spans="1:10" s="20" customFormat="1" ht="20.100000000000001" customHeight="1">
      <c r="A18" s="23" t="s">
        <v>1688</v>
      </c>
      <c r="B18" s="546"/>
      <c r="C18" s="546"/>
      <c r="D18" s="546"/>
      <c r="E18" s="546"/>
      <c r="F18" s="546"/>
      <c r="G18" s="546"/>
      <c r="H18" s="546"/>
      <c r="I18" s="546"/>
      <c r="J18" s="23"/>
    </row>
    <row r="19" spans="1:10" s="20" customFormat="1" ht="15" customHeight="1">
      <c r="A19" s="19"/>
      <c r="B19" s="3168" t="s">
        <v>1689</v>
      </c>
      <c r="C19" s="3168"/>
      <c r="D19" s="3168"/>
      <c r="E19" s="3169"/>
      <c r="F19" s="547"/>
      <c r="G19" s="548"/>
      <c r="H19" s="549"/>
      <c r="I19" s="3171" t="s">
        <v>1690</v>
      </c>
      <c r="J19" s="3172"/>
    </row>
    <row r="20" spans="1:10" s="20" customFormat="1" ht="30" customHeight="1">
      <c r="A20" s="22"/>
      <c r="B20" s="3168"/>
      <c r="C20" s="3168"/>
      <c r="D20" s="3168"/>
      <c r="E20" s="3168"/>
      <c r="F20" s="550" t="s">
        <v>1691</v>
      </c>
      <c r="G20" s="551" t="s">
        <v>1692</v>
      </c>
      <c r="H20" s="552" t="s">
        <v>1693</v>
      </c>
      <c r="I20" s="3170"/>
      <c r="J20" s="3173"/>
    </row>
    <row r="21" spans="1:10" s="20" customFormat="1" ht="20.100000000000001" customHeight="1">
      <c r="A21" s="19"/>
      <c r="B21" s="3174" t="s">
        <v>1694</v>
      </c>
      <c r="C21" s="3175"/>
      <c r="D21" s="3175"/>
      <c r="E21" s="3176"/>
      <c r="F21" s="553" t="s">
        <v>1694</v>
      </c>
      <c r="G21" s="554" t="s">
        <v>1694</v>
      </c>
      <c r="H21" s="554" t="s">
        <v>1694</v>
      </c>
      <c r="I21" s="3177" t="s">
        <v>1694</v>
      </c>
      <c r="J21" s="3178"/>
    </row>
    <row r="22" spans="1:10" s="20" customFormat="1" ht="20.100000000000001" customHeight="1">
      <c r="A22" s="19"/>
      <c r="B22" s="3179" t="s">
        <v>1695</v>
      </c>
      <c r="C22" s="3180"/>
      <c r="D22" s="3180"/>
      <c r="E22" s="3181"/>
      <c r="F22" s="555" t="s">
        <v>1695</v>
      </c>
      <c r="G22" s="556" t="s">
        <v>1695</v>
      </c>
      <c r="H22" s="556" t="s">
        <v>1695</v>
      </c>
      <c r="I22" s="3179" t="s">
        <v>1695</v>
      </c>
      <c r="J22" s="3181"/>
    </row>
    <row r="23" spans="1:10" s="20" customFormat="1" ht="15" customHeight="1">
      <c r="A23" s="19"/>
      <c r="B23" s="557"/>
      <c r="C23" s="557"/>
      <c r="D23" s="557"/>
      <c r="E23" s="557"/>
      <c r="F23" s="557"/>
      <c r="G23" s="557"/>
      <c r="H23" s="557"/>
      <c r="I23" s="557"/>
      <c r="J23" s="19"/>
    </row>
    <row r="24" spans="1:10" s="20" customFormat="1" ht="20.100000000000001" customHeight="1">
      <c r="A24" s="23" t="s">
        <v>1696</v>
      </c>
      <c r="B24" s="546"/>
      <c r="C24" s="546"/>
      <c r="D24" s="546"/>
      <c r="E24" s="546"/>
      <c r="F24" s="546"/>
      <c r="G24" s="546"/>
      <c r="H24" s="546"/>
      <c r="I24" s="546"/>
      <c r="J24" s="23"/>
    </row>
    <row r="25" spans="1:10" s="20" customFormat="1" ht="15" customHeight="1">
      <c r="A25" s="19"/>
      <c r="B25" s="3168" t="s">
        <v>1697</v>
      </c>
      <c r="C25" s="3168"/>
      <c r="D25" s="3168"/>
      <c r="E25" s="3169"/>
      <c r="F25" s="547"/>
      <c r="G25" s="558"/>
      <c r="H25" s="558"/>
      <c r="I25" s="559"/>
      <c r="J25" s="560"/>
    </row>
    <row r="26" spans="1:10" s="20" customFormat="1" ht="15" customHeight="1">
      <c r="A26" s="19"/>
      <c r="B26" s="3168"/>
      <c r="C26" s="3168"/>
      <c r="D26" s="3168"/>
      <c r="E26" s="3169"/>
      <c r="F26" s="3170" t="s">
        <v>1698</v>
      </c>
      <c r="G26" s="548"/>
      <c r="H26" s="548"/>
      <c r="I26" s="561"/>
      <c r="J26" s="549"/>
    </row>
    <row r="27" spans="1:10" s="20" customFormat="1" ht="48.75" customHeight="1">
      <c r="A27" s="22"/>
      <c r="B27" s="3168"/>
      <c r="C27" s="3168"/>
      <c r="D27" s="3168"/>
      <c r="E27" s="3169"/>
      <c r="F27" s="3168"/>
      <c r="G27" s="551" t="s">
        <v>1699</v>
      </c>
      <c r="H27" s="562" t="s">
        <v>1700</v>
      </c>
      <c r="I27" s="562" t="s">
        <v>1701</v>
      </c>
      <c r="J27" s="562" t="s">
        <v>1702</v>
      </c>
    </row>
    <row r="28" spans="1:10" s="20" customFormat="1" ht="20.100000000000001" customHeight="1">
      <c r="A28" s="19"/>
      <c r="B28" s="3174" t="s">
        <v>1694</v>
      </c>
      <c r="C28" s="3175"/>
      <c r="D28" s="3175"/>
      <c r="E28" s="3176"/>
      <c r="F28" s="553" t="s">
        <v>1694</v>
      </c>
      <c r="G28" s="563" t="s">
        <v>1694</v>
      </c>
      <c r="H28" s="563" t="s">
        <v>1694</v>
      </c>
      <c r="I28" s="563" t="s">
        <v>1694</v>
      </c>
      <c r="J28" s="563" t="s">
        <v>1694</v>
      </c>
    </row>
    <row r="29" spans="1:10" s="20" customFormat="1" ht="20.100000000000001" customHeight="1">
      <c r="A29" s="19"/>
      <c r="B29" s="3179" t="s">
        <v>1695</v>
      </c>
      <c r="C29" s="3180"/>
      <c r="D29" s="3180"/>
      <c r="E29" s="3181"/>
      <c r="F29" s="555" t="s">
        <v>1695</v>
      </c>
      <c r="G29" s="556" t="s">
        <v>1695</v>
      </c>
      <c r="H29" s="556" t="s">
        <v>1695</v>
      </c>
      <c r="I29" s="556" t="s">
        <v>1695</v>
      </c>
      <c r="J29" s="556" t="s">
        <v>1695</v>
      </c>
    </row>
    <row r="30" spans="1:10" s="20" customFormat="1" ht="15" customHeight="1">
      <c r="A30" s="19"/>
      <c r="B30" s="557"/>
      <c r="C30" s="557"/>
      <c r="D30" s="557"/>
      <c r="E30" s="557"/>
      <c r="F30" s="557"/>
      <c r="G30" s="557"/>
      <c r="H30" s="557"/>
      <c r="I30" s="557"/>
      <c r="J30" s="19"/>
    </row>
    <row r="31" spans="1:10" s="20" customFormat="1" ht="20.100000000000001" customHeight="1">
      <c r="A31" s="19" t="s">
        <v>1703</v>
      </c>
      <c r="B31" s="557"/>
      <c r="C31" s="557"/>
      <c r="D31" s="557"/>
      <c r="E31" s="557"/>
      <c r="F31" s="557"/>
      <c r="G31" s="557"/>
      <c r="H31" s="557"/>
      <c r="I31" s="557"/>
      <c r="J31" s="19"/>
    </row>
    <row r="32" spans="1:10" s="20" customFormat="1" ht="30" customHeight="1">
      <c r="A32" s="19"/>
      <c r="B32" s="3156" t="s">
        <v>1704</v>
      </c>
      <c r="C32" s="3157"/>
      <c r="D32" s="3157"/>
      <c r="E32" s="3157"/>
      <c r="F32" s="3157"/>
      <c r="G32" s="3158"/>
      <c r="H32" s="3183" t="s">
        <v>1705</v>
      </c>
      <c r="I32" s="3184"/>
      <c r="J32" s="19"/>
    </row>
    <row r="33" spans="1:10" s="20" customFormat="1" ht="15" customHeight="1">
      <c r="A33" s="19"/>
      <c r="B33" s="19"/>
      <c r="C33" s="19"/>
      <c r="D33" s="19"/>
      <c r="E33" s="19"/>
      <c r="F33" s="19"/>
      <c r="G33" s="19"/>
      <c r="H33" s="19"/>
      <c r="I33" s="19"/>
      <c r="J33" s="19"/>
    </row>
    <row r="34" spans="1:10" s="1280" customFormat="1" ht="15" customHeight="1">
      <c r="B34" s="1281" t="s">
        <v>1240</v>
      </c>
    </row>
    <row r="35" spans="1:10" s="1282" customFormat="1" ht="27.75" customHeight="1">
      <c r="B35" s="1282">
        <v>1</v>
      </c>
      <c r="C35" s="1283"/>
      <c r="D35" s="3185" t="s">
        <v>2819</v>
      </c>
      <c r="E35" s="3185"/>
      <c r="F35" s="3185"/>
      <c r="G35" s="3185"/>
      <c r="H35" s="3185"/>
      <c r="I35" s="3185"/>
      <c r="J35" s="3185"/>
    </row>
    <row r="36" spans="1:10" s="1282" customFormat="1" ht="45" customHeight="1">
      <c r="B36" s="1282">
        <v>2</v>
      </c>
      <c r="C36" s="1283"/>
      <c r="D36" s="3185" t="s">
        <v>2820</v>
      </c>
      <c r="E36" s="3185"/>
      <c r="F36" s="3185"/>
      <c r="G36" s="3185"/>
      <c r="H36" s="3185"/>
      <c r="I36" s="3185"/>
      <c r="J36" s="3185"/>
    </row>
    <row r="37" spans="1:10" ht="15" customHeight="1">
      <c r="A37" s="19"/>
      <c r="B37" s="19"/>
      <c r="C37" s="19"/>
      <c r="D37" s="19"/>
      <c r="E37" s="19"/>
      <c r="F37" s="19"/>
      <c r="G37" s="19"/>
      <c r="H37" s="19"/>
      <c r="I37" s="19"/>
      <c r="J37" s="19"/>
    </row>
    <row r="38" spans="1:10" s="564" customFormat="1" ht="30" customHeight="1">
      <c r="C38" s="565"/>
      <c r="D38" s="3182"/>
      <c r="E38" s="3182"/>
      <c r="F38" s="3182"/>
      <c r="G38" s="3182"/>
      <c r="H38" s="3182"/>
      <c r="I38" s="3182"/>
    </row>
    <row r="39" spans="1:10" s="564" customFormat="1" ht="30" customHeight="1">
      <c r="C39" s="565"/>
      <c r="D39" s="3182"/>
      <c r="E39" s="3182"/>
      <c r="F39" s="3182"/>
      <c r="G39" s="3182"/>
      <c r="H39" s="3182"/>
      <c r="I39" s="3182"/>
    </row>
    <row r="40" spans="1:10" s="564" customFormat="1" ht="45" customHeight="1">
      <c r="C40" s="565"/>
      <c r="D40" s="3182"/>
      <c r="E40" s="3182"/>
      <c r="F40" s="3182"/>
      <c r="G40" s="3182"/>
      <c r="H40" s="3182"/>
      <c r="I40" s="3182"/>
    </row>
    <row r="41" spans="1:10">
      <c r="E41" s="564"/>
    </row>
  </sheetData>
  <mergeCells count="35">
    <mergeCell ref="D39:I39"/>
    <mergeCell ref="D40:I40"/>
    <mergeCell ref="B28:E28"/>
    <mergeCell ref="B29:E29"/>
    <mergeCell ref="B32:G32"/>
    <mergeCell ref="H32:I32"/>
    <mergeCell ref="D38:I38"/>
    <mergeCell ref="D35:J35"/>
    <mergeCell ref="D36:J36"/>
    <mergeCell ref="B25:E27"/>
    <mergeCell ref="F26:F27"/>
    <mergeCell ref="B15:G15"/>
    <mergeCell ref="H15:I15"/>
    <mergeCell ref="B16:G16"/>
    <mergeCell ref="H16:I16"/>
    <mergeCell ref="B19:E20"/>
    <mergeCell ref="I19:J20"/>
    <mergeCell ref="B21:E21"/>
    <mergeCell ref="I21:J21"/>
    <mergeCell ref="B22:E22"/>
    <mergeCell ref="I22:J22"/>
    <mergeCell ref="B14:G14"/>
    <mergeCell ref="H14:I14"/>
    <mergeCell ref="A2:E2"/>
    <mergeCell ref="I2:J2"/>
    <mergeCell ref="O2:R2"/>
    <mergeCell ref="A3:J3"/>
    <mergeCell ref="A4:J4"/>
    <mergeCell ref="B6:E6"/>
    <mergeCell ref="H6:J6"/>
    <mergeCell ref="H7:J7"/>
    <mergeCell ref="B10:G10"/>
    <mergeCell ref="H10:I10"/>
    <mergeCell ref="B11:G11"/>
    <mergeCell ref="H11:I11"/>
  </mergeCells>
  <phoneticPr fontId="1"/>
  <dataValidations count="1">
    <dataValidation imeMode="hiragana" allowBlank="1" showInputMessage="1" showErrorMessage="1" sqref="K6:O6 JG6:JK6 TC6:TG6 ACY6:ADC6 AMU6:AMY6 AWQ6:AWU6 BGM6:BGQ6 BQI6:BQM6 CAE6:CAI6 CKA6:CKE6 CTW6:CUA6 DDS6:DDW6 DNO6:DNS6 DXK6:DXO6 EHG6:EHK6 ERC6:ERG6 FAY6:FBC6 FKU6:FKY6 FUQ6:FUU6 GEM6:GEQ6 GOI6:GOM6 GYE6:GYI6 HIA6:HIE6 HRW6:HSA6 IBS6:IBW6 ILO6:ILS6 IVK6:IVO6 JFG6:JFK6 JPC6:JPG6 JYY6:JZC6 KIU6:KIY6 KSQ6:KSU6 LCM6:LCQ6 LMI6:LMM6 LWE6:LWI6 MGA6:MGE6 MPW6:MQA6 MZS6:MZW6 NJO6:NJS6 NTK6:NTO6 ODG6:ODK6 ONC6:ONG6 OWY6:OXC6 PGU6:PGY6 PQQ6:PQU6 QAM6:QAQ6 QKI6:QKM6 QUE6:QUI6 REA6:REE6 RNW6:ROA6 RXS6:RXW6 SHO6:SHS6 SRK6:SRO6 TBG6:TBK6 TLC6:TLG6 TUY6:TVC6 UEU6:UEY6 UOQ6:UOU6 UYM6:UYQ6 VII6:VIM6 VSE6:VSI6 WCA6:WCE6 WLW6:WMA6 WVS6:WVW6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WVS983047:WVW983047" xr:uid="{00000000-0002-0000-4300-000000000000}"/>
  </dataValidations>
  <printOptions horizontalCentered="1"/>
  <pageMargins left="0.39370078740157483" right="0.39370078740157483" top="0.39370078740157483" bottom="0.39370078740157483" header="0.31496062992125984" footer="0.31496062992125984"/>
  <pageSetup paperSize="9" scale="91"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50"/>
  </sheetPr>
  <dimension ref="A1:R57"/>
  <sheetViews>
    <sheetView zoomScaleNormal="100" zoomScaleSheetLayoutView="100" workbookViewId="0">
      <selection activeCell="B11" sqref="B11:M14"/>
    </sheetView>
  </sheetViews>
  <sheetFormatPr defaultRowHeight="13.5"/>
  <cols>
    <col min="1" max="1" width="1.625" style="28" customWidth="1"/>
    <col min="2" max="12" width="5.375" style="28" customWidth="1"/>
    <col min="13" max="13" width="2.125" style="28" customWidth="1"/>
    <col min="14" max="15" width="5.375" style="28" customWidth="1"/>
    <col min="16" max="16" width="6.75" style="28" customWidth="1"/>
    <col min="17" max="17" width="3.375" style="28" customWidth="1"/>
    <col min="18" max="18" width="1.5" style="28" customWidth="1"/>
    <col min="19" max="256" width="9" style="28"/>
    <col min="257" max="257" width="1.625" style="28" customWidth="1"/>
    <col min="258" max="268" width="5.375" style="28" customWidth="1"/>
    <col min="269" max="269" width="2.125" style="28" customWidth="1"/>
    <col min="270" max="271" width="5.375" style="28" customWidth="1"/>
    <col min="272" max="272" width="6.75" style="28" customWidth="1"/>
    <col min="273" max="273" width="3.375" style="28" customWidth="1"/>
    <col min="274" max="274" width="1.5" style="28" customWidth="1"/>
    <col min="275" max="512" width="9" style="28"/>
    <col min="513" max="513" width="1.625" style="28" customWidth="1"/>
    <col min="514" max="524" width="5.375" style="28" customWidth="1"/>
    <col min="525" max="525" width="2.125" style="28" customWidth="1"/>
    <col min="526" max="527" width="5.375" style="28" customWidth="1"/>
    <col min="528" max="528" width="6.75" style="28" customWidth="1"/>
    <col min="529" max="529" width="3.375" style="28" customWidth="1"/>
    <col min="530" max="530" width="1.5" style="28" customWidth="1"/>
    <col min="531" max="768" width="9" style="28"/>
    <col min="769" max="769" width="1.625" style="28" customWidth="1"/>
    <col min="770" max="780" width="5.375" style="28" customWidth="1"/>
    <col min="781" max="781" width="2.125" style="28" customWidth="1"/>
    <col min="782" max="783" width="5.375" style="28" customWidth="1"/>
    <col min="784" max="784" width="6.75" style="28" customWidth="1"/>
    <col min="785" max="785" width="3.375" style="28" customWidth="1"/>
    <col min="786" max="786" width="1.5" style="28" customWidth="1"/>
    <col min="787" max="1024" width="9" style="28"/>
    <col min="1025" max="1025" width="1.625" style="28" customWidth="1"/>
    <col min="1026" max="1036" width="5.375" style="28" customWidth="1"/>
    <col min="1037" max="1037" width="2.125" style="28" customWidth="1"/>
    <col min="1038" max="1039" width="5.375" style="28" customWidth="1"/>
    <col min="1040" max="1040" width="6.75" style="28" customWidth="1"/>
    <col min="1041" max="1041" width="3.375" style="28" customWidth="1"/>
    <col min="1042" max="1042" width="1.5" style="28" customWidth="1"/>
    <col min="1043" max="1280" width="9" style="28"/>
    <col min="1281" max="1281" width="1.625" style="28" customWidth="1"/>
    <col min="1282" max="1292" width="5.375" style="28" customWidth="1"/>
    <col min="1293" max="1293" width="2.125" style="28" customWidth="1"/>
    <col min="1294" max="1295" width="5.375" style="28" customWidth="1"/>
    <col min="1296" max="1296" width="6.75" style="28" customWidth="1"/>
    <col min="1297" max="1297" width="3.375" style="28" customWidth="1"/>
    <col min="1298" max="1298" width="1.5" style="28" customWidth="1"/>
    <col min="1299" max="1536" width="9" style="28"/>
    <col min="1537" max="1537" width="1.625" style="28" customWidth="1"/>
    <col min="1538" max="1548" width="5.375" style="28" customWidth="1"/>
    <col min="1549" max="1549" width="2.125" style="28" customWidth="1"/>
    <col min="1550" max="1551" width="5.375" style="28" customWidth="1"/>
    <col min="1552" max="1552" width="6.75" style="28" customWidth="1"/>
    <col min="1553" max="1553" width="3.375" style="28" customWidth="1"/>
    <col min="1554" max="1554" width="1.5" style="28" customWidth="1"/>
    <col min="1555" max="1792" width="9" style="28"/>
    <col min="1793" max="1793" width="1.625" style="28" customWidth="1"/>
    <col min="1794" max="1804" width="5.375" style="28" customWidth="1"/>
    <col min="1805" max="1805" width="2.125" style="28" customWidth="1"/>
    <col min="1806" max="1807" width="5.375" style="28" customWidth="1"/>
    <col min="1808" max="1808" width="6.75" style="28" customWidth="1"/>
    <col min="1809" max="1809" width="3.375" style="28" customWidth="1"/>
    <col min="1810" max="1810" width="1.5" style="28" customWidth="1"/>
    <col min="1811" max="2048" width="9" style="28"/>
    <col min="2049" max="2049" width="1.625" style="28" customWidth="1"/>
    <col min="2050" max="2060" width="5.375" style="28" customWidth="1"/>
    <col min="2061" max="2061" width="2.125" style="28" customWidth="1"/>
    <col min="2062" max="2063" width="5.375" style="28" customWidth="1"/>
    <col min="2064" max="2064" width="6.75" style="28" customWidth="1"/>
    <col min="2065" max="2065" width="3.375" style="28" customWidth="1"/>
    <col min="2066" max="2066" width="1.5" style="28" customWidth="1"/>
    <col min="2067" max="2304" width="9" style="28"/>
    <col min="2305" max="2305" width="1.625" style="28" customWidth="1"/>
    <col min="2306" max="2316" width="5.375" style="28" customWidth="1"/>
    <col min="2317" max="2317" width="2.125" style="28" customWidth="1"/>
    <col min="2318" max="2319" width="5.375" style="28" customWidth="1"/>
    <col min="2320" max="2320" width="6.75" style="28" customWidth="1"/>
    <col min="2321" max="2321" width="3.375" style="28" customWidth="1"/>
    <col min="2322" max="2322" width="1.5" style="28" customWidth="1"/>
    <col min="2323" max="2560" width="9" style="28"/>
    <col min="2561" max="2561" width="1.625" style="28" customWidth="1"/>
    <col min="2562" max="2572" width="5.375" style="28" customWidth="1"/>
    <col min="2573" max="2573" width="2.125" style="28" customWidth="1"/>
    <col min="2574" max="2575" width="5.375" style="28" customWidth="1"/>
    <col min="2576" max="2576" width="6.75" style="28" customWidth="1"/>
    <col min="2577" max="2577" width="3.375" style="28" customWidth="1"/>
    <col min="2578" max="2578" width="1.5" style="28" customWidth="1"/>
    <col min="2579" max="2816" width="9" style="28"/>
    <col min="2817" max="2817" width="1.625" style="28" customWidth="1"/>
    <col min="2818" max="2828" width="5.375" style="28" customWidth="1"/>
    <col min="2829" max="2829" width="2.125" style="28" customWidth="1"/>
    <col min="2830" max="2831" width="5.375" style="28" customWidth="1"/>
    <col min="2832" max="2832" width="6.75" style="28" customWidth="1"/>
    <col min="2833" max="2833" width="3.375" style="28" customWidth="1"/>
    <col min="2834" max="2834" width="1.5" style="28" customWidth="1"/>
    <col min="2835" max="3072" width="9" style="28"/>
    <col min="3073" max="3073" width="1.625" style="28" customWidth="1"/>
    <col min="3074" max="3084" width="5.375" style="28" customWidth="1"/>
    <col min="3085" max="3085" width="2.125" style="28" customWidth="1"/>
    <col min="3086" max="3087" width="5.375" style="28" customWidth="1"/>
    <col min="3088" max="3088" width="6.75" style="28" customWidth="1"/>
    <col min="3089" max="3089" width="3.375" style="28" customWidth="1"/>
    <col min="3090" max="3090" width="1.5" style="28" customWidth="1"/>
    <col min="3091" max="3328" width="9" style="28"/>
    <col min="3329" max="3329" width="1.625" style="28" customWidth="1"/>
    <col min="3330" max="3340" width="5.375" style="28" customWidth="1"/>
    <col min="3341" max="3341" width="2.125" style="28" customWidth="1"/>
    <col min="3342" max="3343" width="5.375" style="28" customWidth="1"/>
    <col min="3344" max="3344" width="6.75" style="28" customWidth="1"/>
    <col min="3345" max="3345" width="3.375" style="28" customWidth="1"/>
    <col min="3346" max="3346" width="1.5" style="28" customWidth="1"/>
    <col min="3347" max="3584" width="9" style="28"/>
    <col min="3585" max="3585" width="1.625" style="28" customWidth="1"/>
    <col min="3586" max="3596" width="5.375" style="28" customWidth="1"/>
    <col min="3597" max="3597" width="2.125" style="28" customWidth="1"/>
    <col min="3598" max="3599" width="5.375" style="28" customWidth="1"/>
    <col min="3600" max="3600" width="6.75" style="28" customWidth="1"/>
    <col min="3601" max="3601" width="3.375" style="28" customWidth="1"/>
    <col min="3602" max="3602" width="1.5" style="28" customWidth="1"/>
    <col min="3603" max="3840" width="9" style="28"/>
    <col min="3841" max="3841" width="1.625" style="28" customWidth="1"/>
    <col min="3842" max="3852" width="5.375" style="28" customWidth="1"/>
    <col min="3853" max="3853" width="2.125" style="28" customWidth="1"/>
    <col min="3854" max="3855" width="5.375" style="28" customWidth="1"/>
    <col min="3856" max="3856" width="6.75" style="28" customWidth="1"/>
    <col min="3857" max="3857" width="3.375" style="28" customWidth="1"/>
    <col min="3858" max="3858" width="1.5" style="28" customWidth="1"/>
    <col min="3859" max="4096" width="9" style="28"/>
    <col min="4097" max="4097" width="1.625" style="28" customWidth="1"/>
    <col min="4098" max="4108" width="5.375" style="28" customWidth="1"/>
    <col min="4109" max="4109" width="2.125" style="28" customWidth="1"/>
    <col min="4110" max="4111" width="5.375" style="28" customWidth="1"/>
    <col min="4112" max="4112" width="6.75" style="28" customWidth="1"/>
    <col min="4113" max="4113" width="3.375" style="28" customWidth="1"/>
    <col min="4114" max="4114" width="1.5" style="28" customWidth="1"/>
    <col min="4115" max="4352" width="9" style="28"/>
    <col min="4353" max="4353" width="1.625" style="28" customWidth="1"/>
    <col min="4354" max="4364" width="5.375" style="28" customWidth="1"/>
    <col min="4365" max="4365" width="2.125" style="28" customWidth="1"/>
    <col min="4366" max="4367" width="5.375" style="28" customWidth="1"/>
    <col min="4368" max="4368" width="6.75" style="28" customWidth="1"/>
    <col min="4369" max="4369" width="3.375" style="28" customWidth="1"/>
    <col min="4370" max="4370" width="1.5" style="28" customWidth="1"/>
    <col min="4371" max="4608" width="9" style="28"/>
    <col min="4609" max="4609" width="1.625" style="28" customWidth="1"/>
    <col min="4610" max="4620" width="5.375" style="28" customWidth="1"/>
    <col min="4621" max="4621" width="2.125" style="28" customWidth="1"/>
    <col min="4622" max="4623" width="5.375" style="28" customWidth="1"/>
    <col min="4624" max="4624" width="6.75" style="28" customWidth="1"/>
    <col min="4625" max="4625" width="3.375" style="28" customWidth="1"/>
    <col min="4626" max="4626" width="1.5" style="28" customWidth="1"/>
    <col min="4627" max="4864" width="9" style="28"/>
    <col min="4865" max="4865" width="1.625" style="28" customWidth="1"/>
    <col min="4866" max="4876" width="5.375" style="28" customWidth="1"/>
    <col min="4877" max="4877" width="2.125" style="28" customWidth="1"/>
    <col min="4878" max="4879" width="5.375" style="28" customWidth="1"/>
    <col min="4880" max="4880" width="6.75" style="28" customWidth="1"/>
    <col min="4881" max="4881" width="3.375" style="28" customWidth="1"/>
    <col min="4882" max="4882" width="1.5" style="28" customWidth="1"/>
    <col min="4883" max="5120" width="9" style="28"/>
    <col min="5121" max="5121" width="1.625" style="28" customWidth="1"/>
    <col min="5122" max="5132" width="5.375" style="28" customWidth="1"/>
    <col min="5133" max="5133" width="2.125" style="28" customWidth="1"/>
    <col min="5134" max="5135" width="5.375" style="28" customWidth="1"/>
    <col min="5136" max="5136" width="6.75" style="28" customWidth="1"/>
    <col min="5137" max="5137" width="3.375" style="28" customWidth="1"/>
    <col min="5138" max="5138" width="1.5" style="28" customWidth="1"/>
    <col min="5139" max="5376" width="9" style="28"/>
    <col min="5377" max="5377" width="1.625" style="28" customWidth="1"/>
    <col min="5378" max="5388" width="5.375" style="28" customWidth="1"/>
    <col min="5389" max="5389" width="2.125" style="28" customWidth="1"/>
    <col min="5390" max="5391" width="5.375" style="28" customWidth="1"/>
    <col min="5392" max="5392" width="6.75" style="28" customWidth="1"/>
    <col min="5393" max="5393" width="3.375" style="28" customWidth="1"/>
    <col min="5394" max="5394" width="1.5" style="28" customWidth="1"/>
    <col min="5395" max="5632" width="9" style="28"/>
    <col min="5633" max="5633" width="1.625" style="28" customWidth="1"/>
    <col min="5634" max="5644" width="5.375" style="28" customWidth="1"/>
    <col min="5645" max="5645" width="2.125" style="28" customWidth="1"/>
    <col min="5646" max="5647" width="5.375" style="28" customWidth="1"/>
    <col min="5648" max="5648" width="6.75" style="28" customWidth="1"/>
    <col min="5649" max="5649" width="3.375" style="28" customWidth="1"/>
    <col min="5650" max="5650" width="1.5" style="28" customWidth="1"/>
    <col min="5651" max="5888" width="9" style="28"/>
    <col min="5889" max="5889" width="1.625" style="28" customWidth="1"/>
    <col min="5890" max="5900" width="5.375" style="28" customWidth="1"/>
    <col min="5901" max="5901" width="2.125" style="28" customWidth="1"/>
    <col min="5902" max="5903" width="5.375" style="28" customWidth="1"/>
    <col min="5904" max="5904" width="6.75" style="28" customWidth="1"/>
    <col min="5905" max="5905" width="3.375" style="28" customWidth="1"/>
    <col min="5906" max="5906" width="1.5" style="28" customWidth="1"/>
    <col min="5907" max="6144" width="9" style="28"/>
    <col min="6145" max="6145" width="1.625" style="28" customWidth="1"/>
    <col min="6146" max="6156" width="5.375" style="28" customWidth="1"/>
    <col min="6157" max="6157" width="2.125" style="28" customWidth="1"/>
    <col min="6158" max="6159" width="5.375" style="28" customWidth="1"/>
    <col min="6160" max="6160" width="6.75" style="28" customWidth="1"/>
    <col min="6161" max="6161" width="3.375" style="28" customWidth="1"/>
    <col min="6162" max="6162" width="1.5" style="28" customWidth="1"/>
    <col min="6163" max="6400" width="9" style="28"/>
    <col min="6401" max="6401" width="1.625" style="28" customWidth="1"/>
    <col min="6402" max="6412" width="5.375" style="28" customWidth="1"/>
    <col min="6413" max="6413" width="2.125" style="28" customWidth="1"/>
    <col min="6414" max="6415" width="5.375" style="28" customWidth="1"/>
    <col min="6416" max="6416" width="6.75" style="28" customWidth="1"/>
    <col min="6417" max="6417" width="3.375" style="28" customWidth="1"/>
    <col min="6418" max="6418" width="1.5" style="28" customWidth="1"/>
    <col min="6419" max="6656" width="9" style="28"/>
    <col min="6657" max="6657" width="1.625" style="28" customWidth="1"/>
    <col min="6658" max="6668" width="5.375" style="28" customWidth="1"/>
    <col min="6669" max="6669" width="2.125" style="28" customWidth="1"/>
    <col min="6670" max="6671" width="5.375" style="28" customWidth="1"/>
    <col min="6672" max="6672" width="6.75" style="28" customWidth="1"/>
    <col min="6673" max="6673" width="3.375" style="28" customWidth="1"/>
    <col min="6674" max="6674" width="1.5" style="28" customWidth="1"/>
    <col min="6675" max="6912" width="9" style="28"/>
    <col min="6913" max="6913" width="1.625" style="28" customWidth="1"/>
    <col min="6914" max="6924" width="5.375" style="28" customWidth="1"/>
    <col min="6925" max="6925" width="2.125" style="28" customWidth="1"/>
    <col min="6926" max="6927" width="5.375" style="28" customWidth="1"/>
    <col min="6928" max="6928" width="6.75" style="28" customWidth="1"/>
    <col min="6929" max="6929" width="3.375" style="28" customWidth="1"/>
    <col min="6930" max="6930" width="1.5" style="28" customWidth="1"/>
    <col min="6931" max="7168" width="9" style="28"/>
    <col min="7169" max="7169" width="1.625" style="28" customWidth="1"/>
    <col min="7170" max="7180" width="5.375" style="28" customWidth="1"/>
    <col min="7181" max="7181" width="2.125" style="28" customWidth="1"/>
    <col min="7182" max="7183" width="5.375" style="28" customWidth="1"/>
    <col min="7184" max="7184" width="6.75" style="28" customWidth="1"/>
    <col min="7185" max="7185" width="3.375" style="28" customWidth="1"/>
    <col min="7186" max="7186" width="1.5" style="28" customWidth="1"/>
    <col min="7187" max="7424" width="9" style="28"/>
    <col min="7425" max="7425" width="1.625" style="28" customWidth="1"/>
    <col min="7426" max="7436" width="5.375" style="28" customWidth="1"/>
    <col min="7437" max="7437" width="2.125" style="28" customWidth="1"/>
    <col min="7438" max="7439" width="5.375" style="28" customWidth="1"/>
    <col min="7440" max="7440" width="6.75" style="28" customWidth="1"/>
    <col min="7441" max="7441" width="3.375" style="28" customWidth="1"/>
    <col min="7442" max="7442" width="1.5" style="28" customWidth="1"/>
    <col min="7443" max="7680" width="9" style="28"/>
    <col min="7681" max="7681" width="1.625" style="28" customWidth="1"/>
    <col min="7682" max="7692" width="5.375" style="28" customWidth="1"/>
    <col min="7693" max="7693" width="2.125" style="28" customWidth="1"/>
    <col min="7694" max="7695" width="5.375" style="28" customWidth="1"/>
    <col min="7696" max="7696" width="6.75" style="28" customWidth="1"/>
    <col min="7697" max="7697" width="3.375" style="28" customWidth="1"/>
    <col min="7698" max="7698" width="1.5" style="28" customWidth="1"/>
    <col min="7699" max="7936" width="9" style="28"/>
    <col min="7937" max="7937" width="1.625" style="28" customWidth="1"/>
    <col min="7938" max="7948" width="5.375" style="28" customWidth="1"/>
    <col min="7949" max="7949" width="2.125" style="28" customWidth="1"/>
    <col min="7950" max="7951" width="5.375" style="28" customWidth="1"/>
    <col min="7952" max="7952" width="6.75" style="28" customWidth="1"/>
    <col min="7953" max="7953" width="3.375" style="28" customWidth="1"/>
    <col min="7954" max="7954" width="1.5" style="28" customWidth="1"/>
    <col min="7955" max="8192" width="9" style="28"/>
    <col min="8193" max="8193" width="1.625" style="28" customWidth="1"/>
    <col min="8194" max="8204" width="5.375" style="28" customWidth="1"/>
    <col min="8205" max="8205" width="2.125" style="28" customWidth="1"/>
    <col min="8206" max="8207" width="5.375" style="28" customWidth="1"/>
    <col min="8208" max="8208" width="6.75" style="28" customWidth="1"/>
    <col min="8209" max="8209" width="3.375" style="28" customWidth="1"/>
    <col min="8210" max="8210" width="1.5" style="28" customWidth="1"/>
    <col min="8211" max="8448" width="9" style="28"/>
    <col min="8449" max="8449" width="1.625" style="28" customWidth="1"/>
    <col min="8450" max="8460" width="5.375" style="28" customWidth="1"/>
    <col min="8461" max="8461" width="2.125" style="28" customWidth="1"/>
    <col min="8462" max="8463" width="5.375" style="28" customWidth="1"/>
    <col min="8464" max="8464" width="6.75" style="28" customWidth="1"/>
    <col min="8465" max="8465" width="3.375" style="28" customWidth="1"/>
    <col min="8466" max="8466" width="1.5" style="28" customWidth="1"/>
    <col min="8467" max="8704" width="9" style="28"/>
    <col min="8705" max="8705" width="1.625" style="28" customWidth="1"/>
    <col min="8706" max="8716" width="5.375" style="28" customWidth="1"/>
    <col min="8717" max="8717" width="2.125" style="28" customWidth="1"/>
    <col min="8718" max="8719" width="5.375" style="28" customWidth="1"/>
    <col min="8720" max="8720" width="6.75" style="28" customWidth="1"/>
    <col min="8721" max="8721" width="3.375" style="28" customWidth="1"/>
    <col min="8722" max="8722" width="1.5" style="28" customWidth="1"/>
    <col min="8723" max="8960" width="9" style="28"/>
    <col min="8961" max="8961" width="1.625" style="28" customWidth="1"/>
    <col min="8962" max="8972" width="5.375" style="28" customWidth="1"/>
    <col min="8973" max="8973" width="2.125" style="28" customWidth="1"/>
    <col min="8974" max="8975" width="5.375" style="28" customWidth="1"/>
    <col min="8976" max="8976" width="6.75" style="28" customWidth="1"/>
    <col min="8977" max="8977" width="3.375" style="28" customWidth="1"/>
    <col min="8978" max="8978" width="1.5" style="28" customWidth="1"/>
    <col min="8979" max="9216" width="9" style="28"/>
    <col min="9217" max="9217" width="1.625" style="28" customWidth="1"/>
    <col min="9218" max="9228" width="5.375" style="28" customWidth="1"/>
    <col min="9229" max="9229" width="2.125" style="28" customWidth="1"/>
    <col min="9230" max="9231" width="5.375" style="28" customWidth="1"/>
    <col min="9232" max="9232" width="6.75" style="28" customWidth="1"/>
    <col min="9233" max="9233" width="3.375" style="28" customWidth="1"/>
    <col min="9234" max="9234" width="1.5" style="28" customWidth="1"/>
    <col min="9235" max="9472" width="9" style="28"/>
    <col min="9473" max="9473" width="1.625" style="28" customWidth="1"/>
    <col min="9474" max="9484" width="5.375" style="28" customWidth="1"/>
    <col min="9485" max="9485" width="2.125" style="28" customWidth="1"/>
    <col min="9486" max="9487" width="5.375" style="28" customWidth="1"/>
    <col min="9488" max="9488" width="6.75" style="28" customWidth="1"/>
    <col min="9489" max="9489" width="3.375" style="28" customWidth="1"/>
    <col min="9490" max="9490" width="1.5" style="28" customWidth="1"/>
    <col min="9491" max="9728" width="9" style="28"/>
    <col min="9729" max="9729" width="1.625" style="28" customWidth="1"/>
    <col min="9730" max="9740" width="5.375" style="28" customWidth="1"/>
    <col min="9741" max="9741" width="2.125" style="28" customWidth="1"/>
    <col min="9742" max="9743" width="5.375" style="28" customWidth="1"/>
    <col min="9744" max="9744" width="6.75" style="28" customWidth="1"/>
    <col min="9745" max="9745" width="3.375" style="28" customWidth="1"/>
    <col min="9746" max="9746" width="1.5" style="28" customWidth="1"/>
    <col min="9747" max="9984" width="9" style="28"/>
    <col min="9985" max="9985" width="1.625" style="28" customWidth="1"/>
    <col min="9986" max="9996" width="5.375" style="28" customWidth="1"/>
    <col min="9997" max="9997" width="2.125" style="28" customWidth="1"/>
    <col min="9998" max="9999" width="5.375" style="28" customWidth="1"/>
    <col min="10000" max="10000" width="6.75" style="28" customWidth="1"/>
    <col min="10001" max="10001" width="3.375" style="28" customWidth="1"/>
    <col min="10002" max="10002" width="1.5" style="28" customWidth="1"/>
    <col min="10003" max="10240" width="9" style="28"/>
    <col min="10241" max="10241" width="1.625" style="28" customWidth="1"/>
    <col min="10242" max="10252" width="5.375" style="28" customWidth="1"/>
    <col min="10253" max="10253" width="2.125" style="28" customWidth="1"/>
    <col min="10254" max="10255" width="5.375" style="28" customWidth="1"/>
    <col min="10256" max="10256" width="6.75" style="28" customWidth="1"/>
    <col min="10257" max="10257" width="3.375" style="28" customWidth="1"/>
    <col min="10258" max="10258" width="1.5" style="28" customWidth="1"/>
    <col min="10259" max="10496" width="9" style="28"/>
    <col min="10497" max="10497" width="1.625" style="28" customWidth="1"/>
    <col min="10498" max="10508" width="5.375" style="28" customWidth="1"/>
    <col min="10509" max="10509" width="2.125" style="28" customWidth="1"/>
    <col min="10510" max="10511" width="5.375" style="28" customWidth="1"/>
    <col min="10512" max="10512" width="6.75" style="28" customWidth="1"/>
    <col min="10513" max="10513" width="3.375" style="28" customWidth="1"/>
    <col min="10514" max="10514" width="1.5" style="28" customWidth="1"/>
    <col min="10515" max="10752" width="9" style="28"/>
    <col min="10753" max="10753" width="1.625" style="28" customWidth="1"/>
    <col min="10754" max="10764" width="5.375" style="28" customWidth="1"/>
    <col min="10765" max="10765" width="2.125" style="28" customWidth="1"/>
    <col min="10766" max="10767" width="5.375" style="28" customWidth="1"/>
    <col min="10768" max="10768" width="6.75" style="28" customWidth="1"/>
    <col min="10769" max="10769" width="3.375" style="28" customWidth="1"/>
    <col min="10770" max="10770" width="1.5" style="28" customWidth="1"/>
    <col min="10771" max="11008" width="9" style="28"/>
    <col min="11009" max="11009" width="1.625" style="28" customWidth="1"/>
    <col min="11010" max="11020" width="5.375" style="28" customWidth="1"/>
    <col min="11021" max="11021" width="2.125" style="28" customWidth="1"/>
    <col min="11022" max="11023" width="5.375" style="28" customWidth="1"/>
    <col min="11024" max="11024" width="6.75" style="28" customWidth="1"/>
    <col min="11025" max="11025" width="3.375" style="28" customWidth="1"/>
    <col min="11026" max="11026" width="1.5" style="28" customWidth="1"/>
    <col min="11027" max="11264" width="9" style="28"/>
    <col min="11265" max="11265" width="1.625" style="28" customWidth="1"/>
    <col min="11266" max="11276" width="5.375" style="28" customWidth="1"/>
    <col min="11277" max="11277" width="2.125" style="28" customWidth="1"/>
    <col min="11278" max="11279" width="5.375" style="28" customWidth="1"/>
    <col min="11280" max="11280" width="6.75" style="28" customWidth="1"/>
    <col min="11281" max="11281" width="3.375" style="28" customWidth="1"/>
    <col min="11282" max="11282" width="1.5" style="28" customWidth="1"/>
    <col min="11283" max="11520" width="9" style="28"/>
    <col min="11521" max="11521" width="1.625" style="28" customWidth="1"/>
    <col min="11522" max="11532" width="5.375" style="28" customWidth="1"/>
    <col min="11533" max="11533" width="2.125" style="28" customWidth="1"/>
    <col min="11534" max="11535" width="5.375" style="28" customWidth="1"/>
    <col min="11536" max="11536" width="6.75" style="28" customWidth="1"/>
    <col min="11537" max="11537" width="3.375" style="28" customWidth="1"/>
    <col min="11538" max="11538" width="1.5" style="28" customWidth="1"/>
    <col min="11539" max="11776" width="9" style="28"/>
    <col min="11777" max="11777" width="1.625" style="28" customWidth="1"/>
    <col min="11778" max="11788" width="5.375" style="28" customWidth="1"/>
    <col min="11789" max="11789" width="2.125" style="28" customWidth="1"/>
    <col min="11790" max="11791" width="5.375" style="28" customWidth="1"/>
    <col min="11792" max="11792" width="6.75" style="28" customWidth="1"/>
    <col min="11793" max="11793" width="3.375" style="28" customWidth="1"/>
    <col min="11794" max="11794" width="1.5" style="28" customWidth="1"/>
    <col min="11795" max="12032" width="9" style="28"/>
    <col min="12033" max="12033" width="1.625" style="28" customWidth="1"/>
    <col min="12034" max="12044" width="5.375" style="28" customWidth="1"/>
    <col min="12045" max="12045" width="2.125" style="28" customWidth="1"/>
    <col min="12046" max="12047" width="5.375" style="28" customWidth="1"/>
    <col min="12048" max="12048" width="6.75" style="28" customWidth="1"/>
    <col min="12049" max="12049" width="3.375" style="28" customWidth="1"/>
    <col min="12050" max="12050" width="1.5" style="28" customWidth="1"/>
    <col min="12051" max="12288" width="9" style="28"/>
    <col min="12289" max="12289" width="1.625" style="28" customWidth="1"/>
    <col min="12290" max="12300" width="5.375" style="28" customWidth="1"/>
    <col min="12301" max="12301" width="2.125" style="28" customWidth="1"/>
    <col min="12302" max="12303" width="5.375" style="28" customWidth="1"/>
    <col min="12304" max="12304" width="6.75" style="28" customWidth="1"/>
    <col min="12305" max="12305" width="3.375" style="28" customWidth="1"/>
    <col min="12306" max="12306" width="1.5" style="28" customWidth="1"/>
    <col min="12307" max="12544" width="9" style="28"/>
    <col min="12545" max="12545" width="1.625" style="28" customWidth="1"/>
    <col min="12546" max="12556" width="5.375" style="28" customWidth="1"/>
    <col min="12557" max="12557" width="2.125" style="28" customWidth="1"/>
    <col min="12558" max="12559" width="5.375" style="28" customWidth="1"/>
    <col min="12560" max="12560" width="6.75" style="28" customWidth="1"/>
    <col min="12561" max="12561" width="3.375" style="28" customWidth="1"/>
    <col min="12562" max="12562" width="1.5" style="28" customWidth="1"/>
    <col min="12563" max="12800" width="9" style="28"/>
    <col min="12801" max="12801" width="1.625" style="28" customWidth="1"/>
    <col min="12802" max="12812" width="5.375" style="28" customWidth="1"/>
    <col min="12813" max="12813" width="2.125" style="28" customWidth="1"/>
    <col min="12814" max="12815" width="5.375" style="28" customWidth="1"/>
    <col min="12816" max="12816" width="6.75" style="28" customWidth="1"/>
    <col min="12817" max="12817" width="3.375" style="28" customWidth="1"/>
    <col min="12818" max="12818" width="1.5" style="28" customWidth="1"/>
    <col min="12819" max="13056" width="9" style="28"/>
    <col min="13057" max="13057" width="1.625" style="28" customWidth="1"/>
    <col min="13058" max="13068" width="5.375" style="28" customWidth="1"/>
    <col min="13069" max="13069" width="2.125" style="28" customWidth="1"/>
    <col min="13070" max="13071" width="5.375" style="28" customWidth="1"/>
    <col min="13072" max="13072" width="6.75" style="28" customWidth="1"/>
    <col min="13073" max="13073" width="3.375" style="28" customWidth="1"/>
    <col min="13074" max="13074" width="1.5" style="28" customWidth="1"/>
    <col min="13075" max="13312" width="9" style="28"/>
    <col min="13313" max="13313" width="1.625" style="28" customWidth="1"/>
    <col min="13314" max="13324" width="5.375" style="28" customWidth="1"/>
    <col min="13325" max="13325" width="2.125" style="28" customWidth="1"/>
    <col min="13326" max="13327" width="5.375" style="28" customWidth="1"/>
    <col min="13328" max="13328" width="6.75" style="28" customWidth="1"/>
    <col min="13329" max="13329" width="3.375" style="28" customWidth="1"/>
    <col min="13330" max="13330" width="1.5" style="28" customWidth="1"/>
    <col min="13331" max="13568" width="9" style="28"/>
    <col min="13569" max="13569" width="1.625" style="28" customWidth="1"/>
    <col min="13570" max="13580" width="5.375" style="28" customWidth="1"/>
    <col min="13581" max="13581" width="2.125" style="28" customWidth="1"/>
    <col min="13582" max="13583" width="5.375" style="28" customWidth="1"/>
    <col min="13584" max="13584" width="6.75" style="28" customWidth="1"/>
    <col min="13585" max="13585" width="3.375" style="28" customWidth="1"/>
    <col min="13586" max="13586" width="1.5" style="28" customWidth="1"/>
    <col min="13587" max="13824" width="9" style="28"/>
    <col min="13825" max="13825" width="1.625" style="28" customWidth="1"/>
    <col min="13826" max="13836" width="5.375" style="28" customWidth="1"/>
    <col min="13837" max="13837" width="2.125" style="28" customWidth="1"/>
    <col min="13838" max="13839" width="5.375" style="28" customWidth="1"/>
    <col min="13840" max="13840" width="6.75" style="28" customWidth="1"/>
    <col min="13841" max="13841" width="3.375" style="28" customWidth="1"/>
    <col min="13842" max="13842" width="1.5" style="28" customWidth="1"/>
    <col min="13843" max="14080" width="9" style="28"/>
    <col min="14081" max="14081" width="1.625" style="28" customWidth="1"/>
    <col min="14082" max="14092" width="5.375" style="28" customWidth="1"/>
    <col min="14093" max="14093" width="2.125" style="28" customWidth="1"/>
    <col min="14094" max="14095" width="5.375" style="28" customWidth="1"/>
    <col min="14096" max="14096" width="6.75" style="28" customWidth="1"/>
    <col min="14097" max="14097" width="3.375" style="28" customWidth="1"/>
    <col min="14098" max="14098" width="1.5" style="28" customWidth="1"/>
    <col min="14099" max="14336" width="9" style="28"/>
    <col min="14337" max="14337" width="1.625" style="28" customWidth="1"/>
    <col min="14338" max="14348" width="5.375" style="28" customWidth="1"/>
    <col min="14349" max="14349" width="2.125" style="28" customWidth="1"/>
    <col min="14350" max="14351" width="5.375" style="28" customWidth="1"/>
    <col min="14352" max="14352" width="6.75" style="28" customWidth="1"/>
    <col min="14353" max="14353" width="3.375" style="28" customWidth="1"/>
    <col min="14354" max="14354" width="1.5" style="28" customWidth="1"/>
    <col min="14355" max="14592" width="9" style="28"/>
    <col min="14593" max="14593" width="1.625" style="28" customWidth="1"/>
    <col min="14594" max="14604" width="5.375" style="28" customWidth="1"/>
    <col min="14605" max="14605" width="2.125" style="28" customWidth="1"/>
    <col min="14606" max="14607" width="5.375" style="28" customWidth="1"/>
    <col min="14608" max="14608" width="6.75" style="28" customWidth="1"/>
    <col min="14609" max="14609" width="3.375" style="28" customWidth="1"/>
    <col min="14610" max="14610" width="1.5" style="28" customWidth="1"/>
    <col min="14611" max="14848" width="9" style="28"/>
    <col min="14849" max="14849" width="1.625" style="28" customWidth="1"/>
    <col min="14850" max="14860" width="5.375" style="28" customWidth="1"/>
    <col min="14861" max="14861" width="2.125" style="28" customWidth="1"/>
    <col min="14862" max="14863" width="5.375" style="28" customWidth="1"/>
    <col min="14864" max="14864" width="6.75" style="28" customWidth="1"/>
    <col min="14865" max="14865" width="3.375" style="28" customWidth="1"/>
    <col min="14866" max="14866" width="1.5" style="28" customWidth="1"/>
    <col min="14867" max="15104" width="9" style="28"/>
    <col min="15105" max="15105" width="1.625" style="28" customWidth="1"/>
    <col min="15106" max="15116" width="5.375" style="28" customWidth="1"/>
    <col min="15117" max="15117" width="2.125" style="28" customWidth="1"/>
    <col min="15118" max="15119" width="5.375" style="28" customWidth="1"/>
    <col min="15120" max="15120" width="6.75" style="28" customWidth="1"/>
    <col min="15121" max="15121" width="3.375" style="28" customWidth="1"/>
    <col min="15122" max="15122" width="1.5" style="28" customWidth="1"/>
    <col min="15123" max="15360" width="9" style="28"/>
    <col min="15361" max="15361" width="1.625" style="28" customWidth="1"/>
    <col min="15362" max="15372" width="5.375" style="28" customWidth="1"/>
    <col min="15373" max="15373" width="2.125" style="28" customWidth="1"/>
    <col min="15374" max="15375" width="5.375" style="28" customWidth="1"/>
    <col min="15376" max="15376" width="6.75" style="28" customWidth="1"/>
    <col min="15377" max="15377" width="3.375" style="28" customWidth="1"/>
    <col min="15378" max="15378" width="1.5" style="28" customWidth="1"/>
    <col min="15379" max="15616" width="9" style="28"/>
    <col min="15617" max="15617" width="1.625" style="28" customWidth="1"/>
    <col min="15618" max="15628" width="5.375" style="28" customWidth="1"/>
    <col min="15629" max="15629" width="2.125" style="28" customWidth="1"/>
    <col min="15630" max="15631" width="5.375" style="28" customWidth="1"/>
    <col min="15632" max="15632" width="6.75" style="28" customWidth="1"/>
    <col min="15633" max="15633" width="3.375" style="28" customWidth="1"/>
    <col min="15634" max="15634" width="1.5" style="28" customWidth="1"/>
    <col min="15635" max="15872" width="9" style="28"/>
    <col min="15873" max="15873" width="1.625" style="28" customWidth="1"/>
    <col min="15874" max="15884" width="5.375" style="28" customWidth="1"/>
    <col min="15885" max="15885" width="2.125" style="28" customWidth="1"/>
    <col min="15886" max="15887" width="5.375" style="28" customWidth="1"/>
    <col min="15888" max="15888" width="6.75" style="28" customWidth="1"/>
    <col min="15889" max="15889" width="3.375" style="28" customWidth="1"/>
    <col min="15890" max="15890" width="1.5" style="28" customWidth="1"/>
    <col min="15891" max="16128" width="9" style="28"/>
    <col min="16129" max="16129" width="1.625" style="28" customWidth="1"/>
    <col min="16130" max="16140" width="5.375" style="28" customWidth="1"/>
    <col min="16141" max="16141" width="2.125" style="28" customWidth="1"/>
    <col min="16142" max="16143" width="5.375" style="28" customWidth="1"/>
    <col min="16144" max="16144" width="6.75" style="28" customWidth="1"/>
    <col min="16145" max="16145" width="3.375" style="28" customWidth="1"/>
    <col min="16146" max="16146" width="1.5" style="28" customWidth="1"/>
    <col min="16147" max="16384" width="9" style="28"/>
  </cols>
  <sheetData>
    <row r="1" spans="1:18" ht="24" customHeight="1">
      <c r="A1" s="27"/>
      <c r="B1" s="2500" t="s">
        <v>2814</v>
      </c>
      <c r="C1" s="2500"/>
      <c r="D1" s="2500"/>
      <c r="E1" s="2500"/>
      <c r="F1" s="27"/>
      <c r="G1" s="27"/>
      <c r="H1" s="27"/>
      <c r="I1" s="27"/>
      <c r="J1" s="27"/>
      <c r="K1" s="27"/>
      <c r="L1" s="2501"/>
      <c r="M1" s="2501"/>
      <c r="N1" s="2501"/>
      <c r="O1" s="2501"/>
      <c r="P1" s="2501"/>
      <c r="Q1" s="2501"/>
      <c r="R1" s="2501"/>
    </row>
    <row r="2" spans="1:18" ht="23.25" customHeight="1">
      <c r="A2" s="27"/>
      <c r="B2" s="2502" t="s">
        <v>1706</v>
      </c>
      <c r="C2" s="2502"/>
      <c r="D2" s="2502"/>
      <c r="E2" s="2502"/>
      <c r="F2" s="2502"/>
      <c r="G2" s="2502"/>
      <c r="H2" s="2502"/>
      <c r="I2" s="2502"/>
      <c r="J2" s="2502"/>
      <c r="K2" s="2502"/>
      <c r="L2" s="2502"/>
      <c r="M2" s="2502"/>
      <c r="N2" s="2502"/>
      <c r="O2" s="2502"/>
      <c r="P2" s="2502"/>
      <c r="Q2" s="2502"/>
      <c r="R2" s="2502"/>
    </row>
    <row r="3" spans="1:18" s="29" customFormat="1" ht="51.75" customHeight="1">
      <c r="A3" s="566"/>
      <c r="B3" s="2503"/>
      <c r="C3" s="2503"/>
      <c r="D3" s="2503"/>
      <c r="E3" s="566"/>
      <c r="F3" s="566"/>
      <c r="G3" s="566"/>
      <c r="H3" s="566"/>
      <c r="I3" s="3199" t="s">
        <v>557</v>
      </c>
      <c r="J3" s="3199"/>
      <c r="K3" s="3199"/>
      <c r="L3" s="2505"/>
      <c r="M3" s="2506"/>
      <c r="N3" s="2506"/>
      <c r="O3" s="2506"/>
      <c r="P3" s="2506"/>
      <c r="Q3" s="2506"/>
      <c r="R3" s="2506"/>
    </row>
    <row r="4" spans="1:18" s="29" customFormat="1" ht="24.95" customHeight="1">
      <c r="A4" s="566"/>
      <c r="B4" s="566"/>
      <c r="C4" s="566"/>
      <c r="D4" s="566"/>
      <c r="E4" s="566"/>
      <c r="F4" s="566"/>
      <c r="G4" s="566"/>
      <c r="H4" s="566"/>
      <c r="I4" s="3199" t="s">
        <v>558</v>
      </c>
      <c r="J4" s="3199"/>
      <c r="K4" s="3199"/>
      <c r="L4" s="3200"/>
      <c r="M4" s="3201"/>
      <c r="N4" s="3201"/>
      <c r="O4" s="3201"/>
      <c r="P4" s="3201"/>
      <c r="Q4" s="3201"/>
      <c r="R4" s="3201"/>
    </row>
    <row r="5" spans="1:18" s="29" customFormat="1" ht="12" customHeight="1">
      <c r="A5" s="566"/>
      <c r="B5" s="566"/>
      <c r="C5" s="566"/>
      <c r="D5" s="566"/>
      <c r="E5" s="566"/>
      <c r="F5" s="566"/>
      <c r="G5" s="566"/>
      <c r="H5" s="566"/>
      <c r="I5" s="567"/>
      <c r="J5" s="567"/>
      <c r="K5" s="567"/>
      <c r="L5" s="568"/>
      <c r="M5" s="569"/>
      <c r="N5" s="569"/>
      <c r="O5" s="569"/>
      <c r="P5" s="569"/>
      <c r="Q5" s="569"/>
      <c r="R5" s="569"/>
    </row>
    <row r="6" spans="1:18" ht="22.5" customHeight="1">
      <c r="A6" s="27"/>
      <c r="B6" s="28" t="s">
        <v>1707</v>
      </c>
      <c r="C6" s="27"/>
      <c r="D6" s="27"/>
      <c r="E6" s="27"/>
      <c r="F6" s="27"/>
      <c r="G6" s="27"/>
      <c r="H6" s="27"/>
      <c r="I6" s="27"/>
      <c r="J6" s="27"/>
      <c r="K6" s="27"/>
      <c r="L6" s="27"/>
      <c r="M6" s="27"/>
      <c r="N6" s="27"/>
      <c r="O6" s="27"/>
      <c r="P6" s="27"/>
      <c r="Q6" s="27"/>
      <c r="R6" s="27"/>
    </row>
    <row r="7" spans="1:18" ht="11.25" customHeight="1">
      <c r="A7" s="27"/>
      <c r="B7" s="3202" t="s">
        <v>6520</v>
      </c>
      <c r="C7" s="3203"/>
      <c r="D7" s="3203"/>
      <c r="E7" s="3203"/>
      <c r="F7" s="3203"/>
      <c r="G7" s="3203"/>
      <c r="H7" s="3203"/>
      <c r="I7" s="3203"/>
      <c r="J7" s="3203"/>
      <c r="K7" s="3203"/>
      <c r="L7" s="3203"/>
      <c r="M7" s="3204"/>
      <c r="N7" s="570"/>
      <c r="O7" s="570"/>
      <c r="P7" s="570"/>
      <c r="Q7" s="570"/>
      <c r="R7" s="571"/>
    </row>
    <row r="8" spans="1:18" ht="11.25" customHeight="1">
      <c r="A8" s="27"/>
      <c r="B8" s="3205"/>
      <c r="C8" s="3206"/>
      <c r="D8" s="3206"/>
      <c r="E8" s="3206"/>
      <c r="F8" s="3206"/>
      <c r="G8" s="3206"/>
      <c r="H8" s="3206"/>
      <c r="I8" s="3206"/>
      <c r="J8" s="3206"/>
      <c r="K8" s="3206"/>
      <c r="L8" s="3206"/>
      <c r="M8" s="3207"/>
      <c r="N8" s="26"/>
      <c r="O8" s="3195"/>
      <c r="P8" s="3195"/>
      <c r="Q8" s="3197" t="s">
        <v>1708</v>
      </c>
      <c r="R8" s="572"/>
    </row>
    <row r="9" spans="1:18" ht="11.25" customHeight="1">
      <c r="A9" s="27"/>
      <c r="B9" s="3205"/>
      <c r="C9" s="3206"/>
      <c r="D9" s="3206"/>
      <c r="E9" s="3206"/>
      <c r="F9" s="3206"/>
      <c r="G9" s="3206"/>
      <c r="H9" s="3206"/>
      <c r="I9" s="3206"/>
      <c r="J9" s="3206"/>
      <c r="K9" s="3206"/>
      <c r="L9" s="3206"/>
      <c r="M9" s="3207"/>
      <c r="N9" s="26"/>
      <c r="O9" s="3196"/>
      <c r="P9" s="3196"/>
      <c r="Q9" s="3198"/>
      <c r="R9" s="572"/>
    </row>
    <row r="10" spans="1:18" ht="11.25" customHeight="1">
      <c r="A10" s="27"/>
      <c r="B10" s="3208"/>
      <c r="C10" s="3209"/>
      <c r="D10" s="3209"/>
      <c r="E10" s="3209"/>
      <c r="F10" s="3209"/>
      <c r="G10" s="3209"/>
      <c r="H10" s="3209"/>
      <c r="I10" s="3209"/>
      <c r="J10" s="3209"/>
      <c r="K10" s="3209"/>
      <c r="L10" s="3209"/>
      <c r="M10" s="3210"/>
      <c r="N10" s="573"/>
      <c r="O10" s="573"/>
      <c r="P10" s="573"/>
      <c r="Q10" s="573"/>
      <c r="R10" s="574"/>
    </row>
    <row r="11" spans="1:18" ht="11.25" customHeight="1">
      <c r="A11" s="27"/>
      <c r="B11" s="3186" t="s">
        <v>1709</v>
      </c>
      <c r="C11" s="3187"/>
      <c r="D11" s="3187"/>
      <c r="E11" s="3187"/>
      <c r="F11" s="3187"/>
      <c r="G11" s="3187"/>
      <c r="H11" s="3187"/>
      <c r="I11" s="3187"/>
      <c r="J11" s="3187"/>
      <c r="K11" s="3187"/>
      <c r="L11" s="3187"/>
      <c r="M11" s="3188"/>
      <c r="N11" s="570"/>
      <c r="O11" s="570"/>
      <c r="P11" s="570"/>
      <c r="Q11" s="570"/>
      <c r="R11" s="571"/>
    </row>
    <row r="12" spans="1:18" ht="11.25" customHeight="1">
      <c r="A12" s="27"/>
      <c r="B12" s="3189"/>
      <c r="C12" s="3190"/>
      <c r="D12" s="3190"/>
      <c r="E12" s="3190"/>
      <c r="F12" s="3190"/>
      <c r="G12" s="3190"/>
      <c r="H12" s="3190"/>
      <c r="I12" s="3190"/>
      <c r="J12" s="3190"/>
      <c r="K12" s="3190"/>
      <c r="L12" s="3190"/>
      <c r="M12" s="3191"/>
      <c r="N12" s="26"/>
      <c r="O12" s="3195"/>
      <c r="P12" s="3195"/>
      <c r="Q12" s="3197" t="s">
        <v>1710</v>
      </c>
      <c r="R12" s="572"/>
    </row>
    <row r="13" spans="1:18" ht="11.25" customHeight="1">
      <c r="A13" s="27"/>
      <c r="B13" s="3189"/>
      <c r="C13" s="3190"/>
      <c r="D13" s="3190"/>
      <c r="E13" s="3190"/>
      <c r="F13" s="3190"/>
      <c r="G13" s="3190"/>
      <c r="H13" s="3190"/>
      <c r="I13" s="3190"/>
      <c r="J13" s="3190"/>
      <c r="K13" s="3190"/>
      <c r="L13" s="3190"/>
      <c r="M13" s="3191"/>
      <c r="N13" s="26"/>
      <c r="O13" s="3196"/>
      <c r="P13" s="3196"/>
      <c r="Q13" s="3198"/>
      <c r="R13" s="572"/>
    </row>
    <row r="14" spans="1:18" ht="11.25" customHeight="1">
      <c r="A14" s="27"/>
      <c r="B14" s="3192"/>
      <c r="C14" s="3193"/>
      <c r="D14" s="3193"/>
      <c r="E14" s="3193"/>
      <c r="F14" s="3193"/>
      <c r="G14" s="3193"/>
      <c r="H14" s="3193"/>
      <c r="I14" s="3193"/>
      <c r="J14" s="3193"/>
      <c r="K14" s="3193"/>
      <c r="L14" s="3193"/>
      <c r="M14" s="3194"/>
      <c r="N14" s="573"/>
      <c r="O14" s="573"/>
      <c r="P14" s="573"/>
      <c r="Q14" s="573"/>
      <c r="R14" s="574"/>
    </row>
    <row r="15" spans="1:18" ht="11.25" customHeight="1">
      <c r="A15" s="27"/>
      <c r="B15" s="3186" t="s">
        <v>1711</v>
      </c>
      <c r="C15" s="3187"/>
      <c r="D15" s="3187"/>
      <c r="E15" s="3187"/>
      <c r="F15" s="3187"/>
      <c r="G15" s="3187"/>
      <c r="H15" s="3187"/>
      <c r="I15" s="3187"/>
      <c r="J15" s="3187"/>
      <c r="K15" s="3187"/>
      <c r="L15" s="3187"/>
      <c r="M15" s="3188"/>
      <c r="N15" s="570"/>
      <c r="O15" s="570"/>
      <c r="P15" s="570"/>
      <c r="Q15" s="570"/>
      <c r="R15" s="571"/>
    </row>
    <row r="16" spans="1:18" ht="11.25" customHeight="1">
      <c r="A16" s="27"/>
      <c r="B16" s="3189"/>
      <c r="C16" s="3190"/>
      <c r="D16" s="3190"/>
      <c r="E16" s="3190"/>
      <c r="F16" s="3190"/>
      <c r="G16" s="3190"/>
      <c r="H16" s="3190"/>
      <c r="I16" s="3190"/>
      <c r="J16" s="3190"/>
      <c r="K16" s="3190"/>
      <c r="L16" s="3190"/>
      <c r="M16" s="3191"/>
      <c r="N16" s="26"/>
      <c r="O16" s="3195"/>
      <c r="P16" s="3195"/>
      <c r="Q16" s="3197" t="s">
        <v>1710</v>
      </c>
      <c r="R16" s="572"/>
    </row>
    <row r="17" spans="1:18" ht="11.25" customHeight="1">
      <c r="A17" s="27"/>
      <c r="B17" s="3189"/>
      <c r="C17" s="3190"/>
      <c r="D17" s="3190"/>
      <c r="E17" s="3190"/>
      <c r="F17" s="3190"/>
      <c r="G17" s="3190"/>
      <c r="H17" s="3190"/>
      <c r="I17" s="3190"/>
      <c r="J17" s="3190"/>
      <c r="K17" s="3190"/>
      <c r="L17" s="3190"/>
      <c r="M17" s="3191"/>
      <c r="N17" s="26"/>
      <c r="O17" s="3196"/>
      <c r="P17" s="3196"/>
      <c r="Q17" s="3198"/>
      <c r="R17" s="572"/>
    </row>
    <row r="18" spans="1:18" ht="11.25" customHeight="1">
      <c r="A18" s="27"/>
      <c r="B18" s="3192"/>
      <c r="C18" s="3193"/>
      <c r="D18" s="3193"/>
      <c r="E18" s="3193"/>
      <c r="F18" s="3193"/>
      <c r="G18" s="3193"/>
      <c r="H18" s="3193"/>
      <c r="I18" s="3193"/>
      <c r="J18" s="3193"/>
      <c r="K18" s="3193"/>
      <c r="L18" s="3193"/>
      <c r="M18" s="3194"/>
      <c r="N18" s="573"/>
      <c r="O18" s="573"/>
      <c r="P18" s="573"/>
      <c r="Q18" s="573"/>
      <c r="R18" s="574"/>
    </row>
    <row r="19" spans="1:18" ht="11.25" customHeight="1">
      <c r="A19" s="27"/>
      <c r="B19" s="3186" t="s">
        <v>1712</v>
      </c>
      <c r="C19" s="3187"/>
      <c r="D19" s="3187"/>
      <c r="E19" s="3187"/>
      <c r="F19" s="3187"/>
      <c r="G19" s="3187"/>
      <c r="H19" s="3187"/>
      <c r="I19" s="3187"/>
      <c r="J19" s="3187"/>
      <c r="K19" s="3187"/>
      <c r="L19" s="3187"/>
      <c r="M19" s="3188"/>
      <c r="N19" s="570"/>
      <c r="O19" s="570"/>
      <c r="P19" s="570"/>
      <c r="Q19" s="570"/>
      <c r="R19" s="571"/>
    </row>
    <row r="20" spans="1:18" ht="11.25" customHeight="1">
      <c r="A20" s="27"/>
      <c r="B20" s="3189"/>
      <c r="C20" s="3190"/>
      <c r="D20" s="3190"/>
      <c r="E20" s="3190"/>
      <c r="F20" s="3190"/>
      <c r="G20" s="3190"/>
      <c r="H20" s="3190"/>
      <c r="I20" s="3190"/>
      <c r="J20" s="3190"/>
      <c r="K20" s="3190"/>
      <c r="L20" s="3190"/>
      <c r="M20" s="3191"/>
      <c r="N20" s="26"/>
      <c r="O20" s="3195"/>
      <c r="P20" s="3195"/>
      <c r="Q20" s="3197" t="s">
        <v>1710</v>
      </c>
      <c r="R20" s="572"/>
    </row>
    <row r="21" spans="1:18" ht="11.25" customHeight="1">
      <c r="A21" s="27"/>
      <c r="B21" s="3189"/>
      <c r="C21" s="3190"/>
      <c r="D21" s="3190"/>
      <c r="E21" s="3190"/>
      <c r="F21" s="3190"/>
      <c r="G21" s="3190"/>
      <c r="H21" s="3190"/>
      <c r="I21" s="3190"/>
      <c r="J21" s="3190"/>
      <c r="K21" s="3190"/>
      <c r="L21" s="3190"/>
      <c r="M21" s="3191"/>
      <c r="N21" s="26"/>
      <c r="O21" s="3196"/>
      <c r="P21" s="3196"/>
      <c r="Q21" s="3198"/>
      <c r="R21" s="572"/>
    </row>
    <row r="22" spans="1:18" ht="11.25" customHeight="1">
      <c r="A22" s="27"/>
      <c r="B22" s="3192"/>
      <c r="C22" s="3193"/>
      <c r="D22" s="3193"/>
      <c r="E22" s="3193"/>
      <c r="F22" s="3193"/>
      <c r="G22" s="3193"/>
      <c r="H22" s="3193"/>
      <c r="I22" s="3193"/>
      <c r="J22" s="3193"/>
      <c r="K22" s="3193"/>
      <c r="L22" s="3193"/>
      <c r="M22" s="3194"/>
      <c r="N22" s="573"/>
      <c r="O22" s="573"/>
      <c r="P22" s="573"/>
      <c r="Q22" s="573"/>
      <c r="R22" s="574"/>
    </row>
    <row r="23" spans="1:18" ht="11.25" customHeight="1">
      <c r="A23" s="27"/>
      <c r="B23" s="3186" t="s">
        <v>1713</v>
      </c>
      <c r="C23" s="3187"/>
      <c r="D23" s="3187"/>
      <c r="E23" s="3187"/>
      <c r="F23" s="3187"/>
      <c r="G23" s="3187"/>
      <c r="H23" s="3187"/>
      <c r="I23" s="3187"/>
      <c r="J23" s="3187"/>
      <c r="K23" s="3187"/>
      <c r="L23" s="3187"/>
      <c r="M23" s="3188"/>
      <c r="N23" s="570"/>
      <c r="O23" s="570"/>
      <c r="P23" s="570"/>
      <c r="Q23" s="570"/>
      <c r="R23" s="571"/>
    </row>
    <row r="24" spans="1:18" ht="11.25" customHeight="1">
      <c r="A24" s="27"/>
      <c r="B24" s="3189"/>
      <c r="C24" s="3190"/>
      <c r="D24" s="3190"/>
      <c r="E24" s="3190"/>
      <c r="F24" s="3190"/>
      <c r="G24" s="3190"/>
      <c r="H24" s="3190"/>
      <c r="I24" s="3190"/>
      <c r="J24" s="3190"/>
      <c r="K24" s="3190"/>
      <c r="L24" s="3190"/>
      <c r="M24" s="3191"/>
      <c r="N24" s="26"/>
      <c r="O24" s="3195"/>
      <c r="P24" s="3195"/>
      <c r="Q24" s="3197" t="s">
        <v>1710</v>
      </c>
      <c r="R24" s="572"/>
    </row>
    <row r="25" spans="1:18" ht="11.25" customHeight="1">
      <c r="A25" s="27"/>
      <c r="B25" s="3189"/>
      <c r="C25" s="3190"/>
      <c r="D25" s="3190"/>
      <c r="E25" s="3190"/>
      <c r="F25" s="3190"/>
      <c r="G25" s="3190"/>
      <c r="H25" s="3190"/>
      <c r="I25" s="3190"/>
      <c r="J25" s="3190"/>
      <c r="K25" s="3190"/>
      <c r="L25" s="3190"/>
      <c r="M25" s="3191"/>
      <c r="N25" s="26"/>
      <c r="O25" s="3196"/>
      <c r="P25" s="3196"/>
      <c r="Q25" s="3198"/>
      <c r="R25" s="572"/>
    </row>
    <row r="26" spans="1:18" ht="11.25" customHeight="1">
      <c r="A26" s="27"/>
      <c r="B26" s="3192"/>
      <c r="C26" s="3193"/>
      <c r="D26" s="3193"/>
      <c r="E26" s="3193"/>
      <c r="F26" s="3193"/>
      <c r="G26" s="3193"/>
      <c r="H26" s="3193"/>
      <c r="I26" s="3193"/>
      <c r="J26" s="3193"/>
      <c r="K26" s="3193"/>
      <c r="L26" s="3193"/>
      <c r="M26" s="3194"/>
      <c r="N26" s="573"/>
      <c r="O26" s="573"/>
      <c r="P26" s="573"/>
      <c r="Q26" s="573"/>
      <c r="R26" s="574"/>
    </row>
    <row r="27" spans="1:18" ht="8.25" customHeight="1">
      <c r="A27" s="27"/>
      <c r="B27" s="42"/>
      <c r="C27" s="42"/>
      <c r="D27" s="42"/>
      <c r="E27" s="42"/>
      <c r="F27" s="42"/>
      <c r="G27" s="42"/>
      <c r="H27" s="42"/>
      <c r="I27" s="42"/>
      <c r="J27" s="42"/>
      <c r="K27" s="42"/>
      <c r="L27" s="42"/>
      <c r="M27" s="42"/>
      <c r="N27" s="42"/>
      <c r="O27" s="42"/>
      <c r="P27" s="42"/>
      <c r="Q27" s="42"/>
      <c r="R27" s="42"/>
    </row>
    <row r="28" spans="1:18" ht="22.5" customHeight="1" thickBot="1">
      <c r="A28" s="27"/>
      <c r="B28" s="42" t="s">
        <v>1714</v>
      </c>
      <c r="C28" s="42"/>
      <c r="D28" s="42"/>
      <c r="E28" s="42"/>
      <c r="F28" s="42"/>
      <c r="G28" s="42"/>
      <c r="H28" s="42"/>
      <c r="I28" s="42"/>
      <c r="J28" s="42"/>
      <c r="K28" s="42"/>
      <c r="L28" s="42"/>
      <c r="M28" s="42"/>
      <c r="N28" s="42"/>
      <c r="O28" s="42"/>
      <c r="P28" s="42"/>
      <c r="Q28" s="42"/>
      <c r="R28" s="42"/>
    </row>
    <row r="29" spans="1:18" ht="14.25" customHeight="1">
      <c r="A29" s="27"/>
      <c r="B29" s="3211" t="s">
        <v>1715</v>
      </c>
      <c r="C29" s="3212"/>
      <c r="D29" s="3215" t="s">
        <v>1716</v>
      </c>
      <c r="E29" s="3212"/>
      <c r="F29" s="3212"/>
      <c r="G29" s="3212"/>
      <c r="H29" s="3212"/>
      <c r="I29" s="3212"/>
      <c r="J29" s="3212" t="s">
        <v>1717</v>
      </c>
      <c r="K29" s="3212" t="s">
        <v>1718</v>
      </c>
      <c r="L29" s="3212" t="s">
        <v>1719</v>
      </c>
      <c r="M29" s="3212"/>
      <c r="N29" s="3212"/>
      <c r="O29" s="3212"/>
      <c r="P29" s="3212"/>
      <c r="Q29" s="3212"/>
      <c r="R29" s="3217"/>
    </row>
    <row r="30" spans="1:18" ht="14.25" customHeight="1">
      <c r="A30" s="27"/>
      <c r="B30" s="3213"/>
      <c r="C30" s="3214"/>
      <c r="D30" s="3047"/>
      <c r="E30" s="3214"/>
      <c r="F30" s="3214"/>
      <c r="G30" s="3214"/>
      <c r="H30" s="3214"/>
      <c r="I30" s="3214"/>
      <c r="J30" s="3214"/>
      <c r="K30" s="3214"/>
      <c r="L30" s="3214"/>
      <c r="M30" s="3214"/>
      <c r="N30" s="3214"/>
      <c r="O30" s="3214"/>
      <c r="P30" s="3214"/>
      <c r="Q30" s="3214"/>
      <c r="R30" s="3218"/>
    </row>
    <row r="31" spans="1:18" ht="14.25">
      <c r="A31" s="27"/>
      <c r="B31" s="3213"/>
      <c r="C31" s="3214"/>
      <c r="D31" s="3047"/>
      <c r="E31" s="3214"/>
      <c r="F31" s="3214"/>
      <c r="G31" s="3214"/>
      <c r="H31" s="3214"/>
      <c r="I31" s="3214"/>
      <c r="J31" s="3216"/>
      <c r="K31" s="3216"/>
      <c r="L31" s="3214"/>
      <c r="M31" s="3214"/>
      <c r="N31" s="3214"/>
      <c r="O31" s="3214"/>
      <c r="P31" s="3214"/>
      <c r="Q31" s="3214"/>
      <c r="R31" s="3218"/>
    </row>
    <row r="32" spans="1:18" ht="14.25">
      <c r="A32" s="27"/>
      <c r="B32" s="3219"/>
      <c r="C32" s="3220"/>
      <c r="D32" s="3221"/>
      <c r="E32" s="3222"/>
      <c r="F32" s="3222"/>
      <c r="G32" s="3222"/>
      <c r="H32" s="3222"/>
      <c r="I32" s="3223"/>
      <c r="J32" s="118"/>
      <c r="K32" s="575"/>
      <c r="L32" s="3221"/>
      <c r="M32" s="3222"/>
      <c r="N32" s="3222"/>
      <c r="O32" s="3222"/>
      <c r="P32" s="3222"/>
      <c r="Q32" s="3222"/>
      <c r="R32" s="3224"/>
    </row>
    <row r="33" spans="1:18" ht="14.25">
      <c r="A33" s="27"/>
      <c r="B33" s="3225"/>
      <c r="C33" s="3226"/>
      <c r="D33" s="3227"/>
      <c r="E33" s="3228"/>
      <c r="F33" s="3228"/>
      <c r="G33" s="3228"/>
      <c r="H33" s="3228"/>
      <c r="I33" s="3229"/>
      <c r="J33" s="119"/>
      <c r="K33" s="575"/>
      <c r="L33" s="3227"/>
      <c r="M33" s="3228"/>
      <c r="N33" s="3228"/>
      <c r="O33" s="3228"/>
      <c r="P33" s="3228"/>
      <c r="Q33" s="3228"/>
      <c r="R33" s="3230"/>
    </row>
    <row r="34" spans="1:18" ht="14.25">
      <c r="A34" s="27"/>
      <c r="B34" s="3225"/>
      <c r="C34" s="3226"/>
      <c r="D34" s="3227"/>
      <c r="E34" s="3228"/>
      <c r="F34" s="3228"/>
      <c r="G34" s="3228"/>
      <c r="H34" s="3228"/>
      <c r="I34" s="3229"/>
      <c r="J34" s="119"/>
      <c r="K34" s="575"/>
      <c r="L34" s="3227"/>
      <c r="M34" s="3228"/>
      <c r="N34" s="3228"/>
      <c r="O34" s="3228"/>
      <c r="P34" s="3228"/>
      <c r="Q34" s="3228"/>
      <c r="R34" s="3230"/>
    </row>
    <row r="35" spans="1:18" ht="14.25">
      <c r="A35" s="27"/>
      <c r="B35" s="3225"/>
      <c r="C35" s="3226"/>
      <c r="D35" s="3227"/>
      <c r="E35" s="3228"/>
      <c r="F35" s="3228"/>
      <c r="G35" s="3228"/>
      <c r="H35" s="3228"/>
      <c r="I35" s="3229"/>
      <c r="J35" s="119"/>
      <c r="K35" s="575"/>
      <c r="L35" s="3227"/>
      <c r="M35" s="3228"/>
      <c r="N35" s="3228"/>
      <c r="O35" s="3228"/>
      <c r="P35" s="3228"/>
      <c r="Q35" s="3228"/>
      <c r="R35" s="3230"/>
    </row>
    <row r="36" spans="1:18" ht="14.25">
      <c r="A36" s="27"/>
      <c r="B36" s="3225"/>
      <c r="C36" s="3226"/>
      <c r="D36" s="3227"/>
      <c r="E36" s="3228"/>
      <c r="F36" s="3228"/>
      <c r="G36" s="3228"/>
      <c r="H36" s="3228"/>
      <c r="I36" s="3229"/>
      <c r="J36" s="119"/>
      <c r="K36" s="575"/>
      <c r="L36" s="3227"/>
      <c r="M36" s="3228"/>
      <c r="N36" s="3228"/>
      <c r="O36" s="3228"/>
      <c r="P36" s="3228"/>
      <c r="Q36" s="3228"/>
      <c r="R36" s="3230"/>
    </row>
    <row r="37" spans="1:18" ht="14.25">
      <c r="A37" s="27"/>
      <c r="B37" s="3225"/>
      <c r="C37" s="3226"/>
      <c r="D37" s="3227"/>
      <c r="E37" s="3228"/>
      <c r="F37" s="3228"/>
      <c r="G37" s="3228"/>
      <c r="H37" s="3228"/>
      <c r="I37" s="3229"/>
      <c r="J37" s="119"/>
      <c r="K37" s="575"/>
      <c r="L37" s="3227"/>
      <c r="M37" s="3228"/>
      <c r="N37" s="3228"/>
      <c r="O37" s="3228"/>
      <c r="P37" s="3228"/>
      <c r="Q37" s="3228"/>
      <c r="R37" s="3230"/>
    </row>
    <row r="38" spans="1:18" ht="14.25">
      <c r="A38" s="27"/>
      <c r="B38" s="3225"/>
      <c r="C38" s="3226"/>
      <c r="D38" s="3227"/>
      <c r="E38" s="3228"/>
      <c r="F38" s="3228"/>
      <c r="G38" s="3228"/>
      <c r="H38" s="3228"/>
      <c r="I38" s="3229"/>
      <c r="J38" s="119"/>
      <c r="K38" s="575"/>
      <c r="L38" s="3227"/>
      <c r="M38" s="3228"/>
      <c r="N38" s="3228"/>
      <c r="O38" s="3228"/>
      <c r="P38" s="3228"/>
      <c r="Q38" s="3228"/>
      <c r="R38" s="3230"/>
    </row>
    <row r="39" spans="1:18" ht="14.25">
      <c r="A39" s="27"/>
      <c r="B39" s="3225"/>
      <c r="C39" s="3226"/>
      <c r="D39" s="3227"/>
      <c r="E39" s="3228"/>
      <c r="F39" s="3228"/>
      <c r="G39" s="3228"/>
      <c r="H39" s="3228"/>
      <c r="I39" s="3229"/>
      <c r="J39" s="119"/>
      <c r="K39" s="575"/>
      <c r="L39" s="3227"/>
      <c r="M39" s="3228"/>
      <c r="N39" s="3228"/>
      <c r="O39" s="3228"/>
      <c r="P39" s="3228"/>
      <c r="Q39" s="3228"/>
      <c r="R39" s="3230"/>
    </row>
    <row r="40" spans="1:18" ht="14.25">
      <c r="A40" s="27"/>
      <c r="B40" s="3225"/>
      <c r="C40" s="3226"/>
      <c r="D40" s="3227"/>
      <c r="E40" s="3228"/>
      <c r="F40" s="3228"/>
      <c r="G40" s="3228"/>
      <c r="H40" s="3228"/>
      <c r="I40" s="3229"/>
      <c r="J40" s="119"/>
      <c r="K40" s="575"/>
      <c r="L40" s="3227"/>
      <c r="M40" s="3228"/>
      <c r="N40" s="3228"/>
      <c r="O40" s="3228"/>
      <c r="P40" s="3228"/>
      <c r="Q40" s="3228"/>
      <c r="R40" s="3230"/>
    </row>
    <row r="41" spans="1:18" ht="14.25">
      <c r="A41" s="27"/>
      <c r="B41" s="3225"/>
      <c r="C41" s="3226"/>
      <c r="D41" s="3227"/>
      <c r="E41" s="3228"/>
      <c r="F41" s="3228"/>
      <c r="G41" s="3228"/>
      <c r="H41" s="3228"/>
      <c r="I41" s="3229"/>
      <c r="J41" s="119"/>
      <c r="K41" s="575"/>
      <c r="L41" s="3227"/>
      <c r="M41" s="3228"/>
      <c r="N41" s="3228"/>
      <c r="O41" s="3228"/>
      <c r="P41" s="3228"/>
      <c r="Q41" s="3228"/>
      <c r="R41" s="3230"/>
    </row>
    <row r="42" spans="1:18" ht="14.25">
      <c r="A42" s="27"/>
      <c r="B42" s="3225"/>
      <c r="C42" s="3226"/>
      <c r="D42" s="3227"/>
      <c r="E42" s="3228"/>
      <c r="F42" s="3228"/>
      <c r="G42" s="3228"/>
      <c r="H42" s="3228"/>
      <c r="I42" s="3229"/>
      <c r="J42" s="119"/>
      <c r="K42" s="575"/>
      <c r="L42" s="3227"/>
      <c r="M42" s="3228"/>
      <c r="N42" s="3228"/>
      <c r="O42" s="3228"/>
      <c r="P42" s="3228"/>
      <c r="Q42" s="3228"/>
      <c r="R42" s="3230"/>
    </row>
    <row r="43" spans="1:18" ht="14.25">
      <c r="A43" s="27"/>
      <c r="B43" s="3225"/>
      <c r="C43" s="3226"/>
      <c r="D43" s="3227"/>
      <c r="E43" s="3228"/>
      <c r="F43" s="3228"/>
      <c r="G43" s="3228"/>
      <c r="H43" s="3228"/>
      <c r="I43" s="3229"/>
      <c r="J43" s="119"/>
      <c r="K43" s="575"/>
      <c r="L43" s="3227"/>
      <c r="M43" s="3228"/>
      <c r="N43" s="3228"/>
      <c r="O43" s="3228"/>
      <c r="P43" s="3228"/>
      <c r="Q43" s="3228"/>
      <c r="R43" s="3230"/>
    </row>
    <row r="44" spans="1:18" ht="14.25">
      <c r="A44" s="27"/>
      <c r="B44" s="3225"/>
      <c r="C44" s="3226"/>
      <c r="D44" s="3227"/>
      <c r="E44" s="3228"/>
      <c r="F44" s="3228"/>
      <c r="G44" s="3228"/>
      <c r="H44" s="3228"/>
      <c r="I44" s="3229"/>
      <c r="J44" s="119"/>
      <c r="K44" s="575"/>
      <c r="L44" s="3227"/>
      <c r="M44" s="3228"/>
      <c r="N44" s="3228"/>
      <c r="O44" s="3228"/>
      <c r="P44" s="3228"/>
      <c r="Q44" s="3228"/>
      <c r="R44" s="3230"/>
    </row>
    <row r="45" spans="1:18" ht="14.25">
      <c r="A45" s="27"/>
      <c r="B45" s="3225"/>
      <c r="C45" s="3226"/>
      <c r="D45" s="3227"/>
      <c r="E45" s="3228"/>
      <c r="F45" s="3228"/>
      <c r="G45" s="3228"/>
      <c r="H45" s="3228"/>
      <c r="I45" s="3229"/>
      <c r="J45" s="119"/>
      <c r="K45" s="575"/>
      <c r="L45" s="3227"/>
      <c r="M45" s="3228"/>
      <c r="N45" s="3228"/>
      <c r="O45" s="3228"/>
      <c r="P45" s="3228"/>
      <c r="Q45" s="3228"/>
      <c r="R45" s="3230"/>
    </row>
    <row r="46" spans="1:18" ht="14.25">
      <c r="A46" s="27"/>
      <c r="B46" s="3225"/>
      <c r="C46" s="3226"/>
      <c r="D46" s="3227"/>
      <c r="E46" s="3228"/>
      <c r="F46" s="3228"/>
      <c r="G46" s="3228"/>
      <c r="H46" s="3228"/>
      <c r="I46" s="3229"/>
      <c r="J46" s="119"/>
      <c r="K46" s="575"/>
      <c r="L46" s="3227"/>
      <c r="M46" s="3228"/>
      <c r="N46" s="3228"/>
      <c r="O46" s="3228"/>
      <c r="P46" s="3228"/>
      <c r="Q46" s="3228"/>
      <c r="R46" s="3230"/>
    </row>
    <row r="47" spans="1:18" ht="14.25">
      <c r="A47" s="27"/>
      <c r="B47" s="3225"/>
      <c r="C47" s="3226"/>
      <c r="D47" s="3227"/>
      <c r="E47" s="3228"/>
      <c r="F47" s="3228"/>
      <c r="G47" s="3228"/>
      <c r="H47" s="3228"/>
      <c r="I47" s="3229"/>
      <c r="J47" s="119"/>
      <c r="K47" s="575"/>
      <c r="L47" s="3227"/>
      <c r="M47" s="3228"/>
      <c r="N47" s="3228"/>
      <c r="O47" s="3228"/>
      <c r="P47" s="3228"/>
      <c r="Q47" s="3228"/>
      <c r="R47" s="3230"/>
    </row>
    <row r="48" spans="1:18" ht="14.25">
      <c r="A48" s="27"/>
      <c r="B48" s="3225"/>
      <c r="C48" s="3226"/>
      <c r="D48" s="3227"/>
      <c r="E48" s="3228"/>
      <c r="F48" s="3228"/>
      <c r="G48" s="3228"/>
      <c r="H48" s="3228"/>
      <c r="I48" s="3229"/>
      <c r="J48" s="119"/>
      <c r="K48" s="575"/>
      <c r="L48" s="3227"/>
      <c r="M48" s="3228"/>
      <c r="N48" s="3228"/>
      <c r="O48" s="3228"/>
      <c r="P48" s="3228"/>
      <c r="Q48" s="3228"/>
      <c r="R48" s="3230"/>
    </row>
    <row r="49" spans="1:18" ht="14.25">
      <c r="A49" s="27"/>
      <c r="B49" s="3225"/>
      <c r="C49" s="3226"/>
      <c r="D49" s="3227"/>
      <c r="E49" s="3228"/>
      <c r="F49" s="3228"/>
      <c r="G49" s="3228"/>
      <c r="H49" s="3228"/>
      <c r="I49" s="3229"/>
      <c r="J49" s="119"/>
      <c r="K49" s="575"/>
      <c r="L49" s="3227"/>
      <c r="M49" s="3228"/>
      <c r="N49" s="3228"/>
      <c r="O49" s="3228"/>
      <c r="P49" s="3228"/>
      <c r="Q49" s="3228"/>
      <c r="R49" s="3230"/>
    </row>
    <row r="50" spans="1:18" ht="14.25">
      <c r="A50" s="27"/>
      <c r="B50" s="3225"/>
      <c r="C50" s="3226"/>
      <c r="D50" s="3227"/>
      <c r="E50" s="3228"/>
      <c r="F50" s="3228"/>
      <c r="G50" s="3228"/>
      <c r="H50" s="3228"/>
      <c r="I50" s="3229"/>
      <c r="J50" s="119"/>
      <c r="K50" s="575"/>
      <c r="L50" s="3227"/>
      <c r="M50" s="3228"/>
      <c r="N50" s="3228"/>
      <c r="O50" s="3228"/>
      <c r="P50" s="3228"/>
      <c r="Q50" s="3228"/>
      <c r="R50" s="3230"/>
    </row>
    <row r="51" spans="1:18" ht="15" thickBot="1">
      <c r="A51" s="27"/>
      <c r="B51" s="3232"/>
      <c r="C51" s="3233"/>
      <c r="D51" s="3234"/>
      <c r="E51" s="3235"/>
      <c r="F51" s="3235"/>
      <c r="G51" s="3235"/>
      <c r="H51" s="3235"/>
      <c r="I51" s="3236"/>
      <c r="J51" s="576"/>
      <c r="K51" s="577"/>
      <c r="L51" s="3234"/>
      <c r="M51" s="3235"/>
      <c r="N51" s="3235"/>
      <c r="O51" s="3235"/>
      <c r="P51" s="3235"/>
      <c r="Q51" s="3235"/>
      <c r="R51" s="3237"/>
    </row>
    <row r="52" spans="1:18" ht="7.5" customHeight="1">
      <c r="A52" s="27"/>
      <c r="B52" s="26"/>
      <c r="C52" s="26"/>
      <c r="D52" s="26"/>
      <c r="E52" s="26"/>
      <c r="F52" s="26"/>
      <c r="G52" s="26"/>
      <c r="H52" s="26"/>
      <c r="I52" s="26"/>
      <c r="J52" s="26"/>
      <c r="K52" s="578"/>
      <c r="L52" s="26"/>
      <c r="M52" s="26"/>
      <c r="N52" s="26"/>
      <c r="O52" s="26"/>
      <c r="P52" s="26"/>
      <c r="Q52" s="26"/>
      <c r="R52" s="26"/>
    </row>
    <row r="53" spans="1:18" ht="14.25">
      <c r="A53" s="27"/>
      <c r="B53" s="42" t="s">
        <v>1228</v>
      </c>
      <c r="C53" s="42"/>
      <c r="D53" s="42"/>
      <c r="E53" s="42"/>
      <c r="F53" s="42"/>
      <c r="G53" s="42"/>
      <c r="H53" s="42"/>
      <c r="I53" s="42"/>
      <c r="J53" s="42"/>
      <c r="K53" s="42"/>
      <c r="L53" s="42"/>
      <c r="M53" s="42"/>
      <c r="N53" s="42"/>
      <c r="O53" s="42"/>
      <c r="P53" s="42"/>
      <c r="Q53" s="42"/>
      <c r="R53" s="42"/>
    </row>
    <row r="54" spans="1:18" ht="14.25">
      <c r="A54" s="27"/>
      <c r="B54" s="3231" t="s">
        <v>1720</v>
      </c>
      <c r="C54" s="3231"/>
      <c r="D54" s="3231"/>
      <c r="E54" s="3231"/>
      <c r="F54" s="3231"/>
      <c r="G54" s="3231"/>
      <c r="H54" s="3231"/>
      <c r="I54" s="3231"/>
      <c r="J54" s="3231"/>
      <c r="K54" s="3231"/>
      <c r="L54" s="3231"/>
      <c r="M54" s="3231"/>
      <c r="N54" s="3231"/>
      <c r="O54" s="3231"/>
      <c r="P54" s="3231"/>
      <c r="Q54" s="3231"/>
      <c r="R54" s="3231"/>
    </row>
    <row r="55" spans="1:18" ht="14.25">
      <c r="A55" s="27"/>
      <c r="B55" s="3231"/>
      <c r="C55" s="3231"/>
      <c r="D55" s="3231"/>
      <c r="E55" s="3231"/>
      <c r="F55" s="3231"/>
      <c r="G55" s="3231"/>
      <c r="H55" s="3231"/>
      <c r="I55" s="3231"/>
      <c r="J55" s="3231"/>
      <c r="K55" s="3231"/>
      <c r="L55" s="3231"/>
      <c r="M55" s="3231"/>
      <c r="N55" s="3231"/>
      <c r="O55" s="3231"/>
      <c r="P55" s="3231"/>
      <c r="Q55" s="3231"/>
      <c r="R55" s="3231"/>
    </row>
    <row r="56" spans="1:18" ht="14.25">
      <c r="A56" s="27"/>
      <c r="B56" s="27"/>
      <c r="C56" s="27"/>
      <c r="D56" s="27"/>
      <c r="E56" s="27"/>
      <c r="F56" s="27"/>
      <c r="G56" s="27"/>
      <c r="H56" s="27"/>
      <c r="I56" s="27"/>
      <c r="J56" s="27"/>
      <c r="K56" s="27"/>
      <c r="L56" s="27"/>
      <c r="M56" s="27"/>
      <c r="N56" s="27"/>
      <c r="O56" s="27"/>
      <c r="P56" s="27"/>
      <c r="Q56" s="27"/>
      <c r="R56" s="27"/>
    </row>
    <row r="57" spans="1:18" ht="14.25">
      <c r="A57" s="579"/>
      <c r="B57" s="579"/>
      <c r="C57" s="579"/>
      <c r="D57" s="579"/>
      <c r="E57" s="579"/>
      <c r="F57" s="579"/>
      <c r="G57" s="579"/>
      <c r="H57" s="579"/>
      <c r="I57" s="579"/>
      <c r="J57" s="579"/>
      <c r="K57" s="579"/>
      <c r="L57" s="579"/>
      <c r="M57" s="579"/>
      <c r="N57" s="579"/>
      <c r="O57" s="579"/>
      <c r="P57" s="579"/>
      <c r="Q57" s="579"/>
      <c r="R57" s="579"/>
    </row>
  </sheetData>
  <mergeCells count="89">
    <mergeCell ref="B54:R55"/>
    <mergeCell ref="B50:C50"/>
    <mergeCell ref="D50:I50"/>
    <mergeCell ref="L50:R50"/>
    <mergeCell ref="B51:C51"/>
    <mergeCell ref="D51:I51"/>
    <mergeCell ref="L51:R51"/>
    <mergeCell ref="B48:C48"/>
    <mergeCell ref="D48:I48"/>
    <mergeCell ref="L48:R48"/>
    <mergeCell ref="B49:C49"/>
    <mergeCell ref="D49:I49"/>
    <mergeCell ref="L49:R49"/>
    <mergeCell ref="B46:C46"/>
    <mergeCell ref="D46:I46"/>
    <mergeCell ref="L46:R46"/>
    <mergeCell ref="B47:C47"/>
    <mergeCell ref="D47:I47"/>
    <mergeCell ref="L47:R47"/>
    <mergeCell ref="B44:C44"/>
    <mergeCell ref="D44:I44"/>
    <mergeCell ref="L44:R44"/>
    <mergeCell ref="B45:C45"/>
    <mergeCell ref="D45:I45"/>
    <mergeCell ref="L45:R45"/>
    <mergeCell ref="B42:C42"/>
    <mergeCell ref="D42:I42"/>
    <mergeCell ref="L42:R42"/>
    <mergeCell ref="B43:C43"/>
    <mergeCell ref="D43:I43"/>
    <mergeCell ref="L43:R43"/>
    <mergeCell ref="B40:C40"/>
    <mergeCell ref="D40:I40"/>
    <mergeCell ref="L40:R40"/>
    <mergeCell ref="B41:C41"/>
    <mergeCell ref="D41:I41"/>
    <mergeCell ref="L41:R41"/>
    <mergeCell ref="B38:C38"/>
    <mergeCell ref="D38:I38"/>
    <mergeCell ref="L38:R38"/>
    <mergeCell ref="B39:C39"/>
    <mergeCell ref="D39:I39"/>
    <mergeCell ref="L39:R39"/>
    <mergeCell ref="B36:C36"/>
    <mergeCell ref="D36:I36"/>
    <mergeCell ref="L36:R36"/>
    <mergeCell ref="B37:C37"/>
    <mergeCell ref="D37:I37"/>
    <mergeCell ref="L37:R37"/>
    <mergeCell ref="B34:C34"/>
    <mergeCell ref="D34:I34"/>
    <mergeCell ref="L34:R34"/>
    <mergeCell ref="B35:C35"/>
    <mergeCell ref="D35:I35"/>
    <mergeCell ref="L35:R35"/>
    <mergeCell ref="B32:C32"/>
    <mergeCell ref="D32:I32"/>
    <mergeCell ref="L32:R32"/>
    <mergeCell ref="B33:C33"/>
    <mergeCell ref="D33:I33"/>
    <mergeCell ref="L33:R33"/>
    <mergeCell ref="B23:M26"/>
    <mergeCell ref="O24:P25"/>
    <mergeCell ref="Q24:Q25"/>
    <mergeCell ref="B29:C31"/>
    <mergeCell ref="D29:I31"/>
    <mergeCell ref="J29:J31"/>
    <mergeCell ref="K29:K31"/>
    <mergeCell ref="L29:R31"/>
    <mergeCell ref="B15:M18"/>
    <mergeCell ref="O16:P17"/>
    <mergeCell ref="Q16:Q17"/>
    <mergeCell ref="B19:M22"/>
    <mergeCell ref="O20:P21"/>
    <mergeCell ref="Q20:Q21"/>
    <mergeCell ref="B11:M14"/>
    <mergeCell ref="O12:P13"/>
    <mergeCell ref="Q12:Q13"/>
    <mergeCell ref="B1:E1"/>
    <mergeCell ref="L1:R1"/>
    <mergeCell ref="B2:R2"/>
    <mergeCell ref="B3:D3"/>
    <mergeCell ref="I3:K3"/>
    <mergeCell ref="L3:R3"/>
    <mergeCell ref="I4:K4"/>
    <mergeCell ref="L4:R4"/>
    <mergeCell ref="B7:M10"/>
    <mergeCell ref="O8:P9"/>
    <mergeCell ref="Q8:Q9"/>
  </mergeCells>
  <phoneticPr fontId="1"/>
  <dataValidations count="1">
    <dataValidation imeMode="hiragana" allowBlank="1" showInputMessage="1" showErrorMessage="1" sqref="L3:R3 JH3:JN3 TD3:TJ3 ACZ3:ADF3 AMV3:ANB3 AWR3:AWX3 BGN3:BGT3 BQJ3:BQP3 CAF3:CAL3 CKB3:CKH3 CTX3:CUD3 DDT3:DDZ3 DNP3:DNV3 DXL3:DXR3 EHH3:EHN3 ERD3:ERJ3 FAZ3:FBF3 FKV3:FLB3 FUR3:FUX3 GEN3:GET3 GOJ3:GOP3 GYF3:GYL3 HIB3:HIH3 HRX3:HSD3 IBT3:IBZ3 ILP3:ILV3 IVL3:IVR3 JFH3:JFN3 JPD3:JPJ3 JYZ3:JZF3 KIV3:KJB3 KSR3:KSX3 LCN3:LCT3 LMJ3:LMP3 LWF3:LWL3 MGB3:MGH3 MPX3:MQD3 MZT3:MZZ3 NJP3:NJV3 NTL3:NTR3 ODH3:ODN3 OND3:ONJ3 OWZ3:OXF3 PGV3:PHB3 PQR3:PQX3 QAN3:QAT3 QKJ3:QKP3 QUF3:QUL3 REB3:REH3 RNX3:ROD3 RXT3:RXZ3 SHP3:SHV3 SRL3:SRR3 TBH3:TBN3 TLD3:TLJ3 TUZ3:TVF3 UEV3:UFB3 UOR3:UOX3 UYN3:UYT3 VIJ3:VIP3 VSF3:VSL3 WCB3:WCH3 WLX3:WMD3 WVT3:WVZ3 L65539:R65539 JH65539:JN65539 TD65539:TJ65539 ACZ65539:ADF65539 AMV65539:ANB65539 AWR65539:AWX65539 BGN65539:BGT65539 BQJ65539:BQP65539 CAF65539:CAL65539 CKB65539:CKH65539 CTX65539:CUD65539 DDT65539:DDZ65539 DNP65539:DNV65539 DXL65539:DXR65539 EHH65539:EHN65539 ERD65539:ERJ65539 FAZ65539:FBF65539 FKV65539:FLB65539 FUR65539:FUX65539 GEN65539:GET65539 GOJ65539:GOP65539 GYF65539:GYL65539 HIB65539:HIH65539 HRX65539:HSD65539 IBT65539:IBZ65539 ILP65539:ILV65539 IVL65539:IVR65539 JFH65539:JFN65539 JPD65539:JPJ65539 JYZ65539:JZF65539 KIV65539:KJB65539 KSR65539:KSX65539 LCN65539:LCT65539 LMJ65539:LMP65539 LWF65539:LWL65539 MGB65539:MGH65539 MPX65539:MQD65539 MZT65539:MZZ65539 NJP65539:NJV65539 NTL65539:NTR65539 ODH65539:ODN65539 OND65539:ONJ65539 OWZ65539:OXF65539 PGV65539:PHB65539 PQR65539:PQX65539 QAN65539:QAT65539 QKJ65539:QKP65539 QUF65539:QUL65539 REB65539:REH65539 RNX65539:ROD65539 RXT65539:RXZ65539 SHP65539:SHV65539 SRL65539:SRR65539 TBH65539:TBN65539 TLD65539:TLJ65539 TUZ65539:TVF65539 UEV65539:UFB65539 UOR65539:UOX65539 UYN65539:UYT65539 VIJ65539:VIP65539 VSF65539:VSL65539 WCB65539:WCH65539 WLX65539:WMD65539 WVT65539:WVZ65539 L131075:R131075 JH131075:JN131075 TD131075:TJ131075 ACZ131075:ADF131075 AMV131075:ANB131075 AWR131075:AWX131075 BGN131075:BGT131075 BQJ131075:BQP131075 CAF131075:CAL131075 CKB131075:CKH131075 CTX131075:CUD131075 DDT131075:DDZ131075 DNP131075:DNV131075 DXL131075:DXR131075 EHH131075:EHN131075 ERD131075:ERJ131075 FAZ131075:FBF131075 FKV131075:FLB131075 FUR131075:FUX131075 GEN131075:GET131075 GOJ131075:GOP131075 GYF131075:GYL131075 HIB131075:HIH131075 HRX131075:HSD131075 IBT131075:IBZ131075 ILP131075:ILV131075 IVL131075:IVR131075 JFH131075:JFN131075 JPD131075:JPJ131075 JYZ131075:JZF131075 KIV131075:KJB131075 KSR131075:KSX131075 LCN131075:LCT131075 LMJ131075:LMP131075 LWF131075:LWL131075 MGB131075:MGH131075 MPX131075:MQD131075 MZT131075:MZZ131075 NJP131075:NJV131075 NTL131075:NTR131075 ODH131075:ODN131075 OND131075:ONJ131075 OWZ131075:OXF131075 PGV131075:PHB131075 PQR131075:PQX131075 QAN131075:QAT131075 QKJ131075:QKP131075 QUF131075:QUL131075 REB131075:REH131075 RNX131075:ROD131075 RXT131075:RXZ131075 SHP131075:SHV131075 SRL131075:SRR131075 TBH131075:TBN131075 TLD131075:TLJ131075 TUZ131075:TVF131075 UEV131075:UFB131075 UOR131075:UOX131075 UYN131075:UYT131075 VIJ131075:VIP131075 VSF131075:VSL131075 WCB131075:WCH131075 WLX131075:WMD131075 WVT131075:WVZ131075 L196611:R196611 JH196611:JN196611 TD196611:TJ196611 ACZ196611:ADF196611 AMV196611:ANB196611 AWR196611:AWX196611 BGN196611:BGT196611 BQJ196611:BQP196611 CAF196611:CAL196611 CKB196611:CKH196611 CTX196611:CUD196611 DDT196611:DDZ196611 DNP196611:DNV196611 DXL196611:DXR196611 EHH196611:EHN196611 ERD196611:ERJ196611 FAZ196611:FBF196611 FKV196611:FLB196611 FUR196611:FUX196611 GEN196611:GET196611 GOJ196611:GOP196611 GYF196611:GYL196611 HIB196611:HIH196611 HRX196611:HSD196611 IBT196611:IBZ196611 ILP196611:ILV196611 IVL196611:IVR196611 JFH196611:JFN196611 JPD196611:JPJ196611 JYZ196611:JZF196611 KIV196611:KJB196611 KSR196611:KSX196611 LCN196611:LCT196611 LMJ196611:LMP196611 LWF196611:LWL196611 MGB196611:MGH196611 MPX196611:MQD196611 MZT196611:MZZ196611 NJP196611:NJV196611 NTL196611:NTR196611 ODH196611:ODN196611 OND196611:ONJ196611 OWZ196611:OXF196611 PGV196611:PHB196611 PQR196611:PQX196611 QAN196611:QAT196611 QKJ196611:QKP196611 QUF196611:QUL196611 REB196611:REH196611 RNX196611:ROD196611 RXT196611:RXZ196611 SHP196611:SHV196611 SRL196611:SRR196611 TBH196611:TBN196611 TLD196611:TLJ196611 TUZ196611:TVF196611 UEV196611:UFB196611 UOR196611:UOX196611 UYN196611:UYT196611 VIJ196611:VIP196611 VSF196611:VSL196611 WCB196611:WCH196611 WLX196611:WMD196611 WVT196611:WVZ196611 L262147:R262147 JH262147:JN262147 TD262147:TJ262147 ACZ262147:ADF262147 AMV262147:ANB262147 AWR262147:AWX262147 BGN262147:BGT262147 BQJ262147:BQP262147 CAF262147:CAL262147 CKB262147:CKH262147 CTX262147:CUD262147 DDT262147:DDZ262147 DNP262147:DNV262147 DXL262147:DXR262147 EHH262147:EHN262147 ERD262147:ERJ262147 FAZ262147:FBF262147 FKV262147:FLB262147 FUR262147:FUX262147 GEN262147:GET262147 GOJ262147:GOP262147 GYF262147:GYL262147 HIB262147:HIH262147 HRX262147:HSD262147 IBT262147:IBZ262147 ILP262147:ILV262147 IVL262147:IVR262147 JFH262147:JFN262147 JPD262147:JPJ262147 JYZ262147:JZF262147 KIV262147:KJB262147 KSR262147:KSX262147 LCN262147:LCT262147 LMJ262147:LMP262147 LWF262147:LWL262147 MGB262147:MGH262147 MPX262147:MQD262147 MZT262147:MZZ262147 NJP262147:NJV262147 NTL262147:NTR262147 ODH262147:ODN262147 OND262147:ONJ262147 OWZ262147:OXF262147 PGV262147:PHB262147 PQR262147:PQX262147 QAN262147:QAT262147 QKJ262147:QKP262147 QUF262147:QUL262147 REB262147:REH262147 RNX262147:ROD262147 RXT262147:RXZ262147 SHP262147:SHV262147 SRL262147:SRR262147 TBH262147:TBN262147 TLD262147:TLJ262147 TUZ262147:TVF262147 UEV262147:UFB262147 UOR262147:UOX262147 UYN262147:UYT262147 VIJ262147:VIP262147 VSF262147:VSL262147 WCB262147:WCH262147 WLX262147:WMD262147 WVT262147:WVZ262147 L327683:R327683 JH327683:JN327683 TD327683:TJ327683 ACZ327683:ADF327683 AMV327683:ANB327683 AWR327683:AWX327683 BGN327683:BGT327683 BQJ327683:BQP327683 CAF327683:CAL327683 CKB327683:CKH327683 CTX327683:CUD327683 DDT327683:DDZ327683 DNP327683:DNV327683 DXL327683:DXR327683 EHH327683:EHN327683 ERD327683:ERJ327683 FAZ327683:FBF327683 FKV327683:FLB327683 FUR327683:FUX327683 GEN327683:GET327683 GOJ327683:GOP327683 GYF327683:GYL327683 HIB327683:HIH327683 HRX327683:HSD327683 IBT327683:IBZ327683 ILP327683:ILV327683 IVL327683:IVR327683 JFH327683:JFN327683 JPD327683:JPJ327683 JYZ327683:JZF327683 KIV327683:KJB327683 KSR327683:KSX327683 LCN327683:LCT327683 LMJ327683:LMP327683 LWF327683:LWL327683 MGB327683:MGH327683 MPX327683:MQD327683 MZT327683:MZZ327683 NJP327683:NJV327683 NTL327683:NTR327683 ODH327683:ODN327683 OND327683:ONJ327683 OWZ327683:OXF327683 PGV327683:PHB327683 PQR327683:PQX327683 QAN327683:QAT327683 QKJ327683:QKP327683 QUF327683:QUL327683 REB327683:REH327683 RNX327683:ROD327683 RXT327683:RXZ327683 SHP327683:SHV327683 SRL327683:SRR327683 TBH327683:TBN327683 TLD327683:TLJ327683 TUZ327683:TVF327683 UEV327683:UFB327683 UOR327683:UOX327683 UYN327683:UYT327683 VIJ327683:VIP327683 VSF327683:VSL327683 WCB327683:WCH327683 WLX327683:WMD327683 WVT327683:WVZ327683 L393219:R393219 JH393219:JN393219 TD393219:TJ393219 ACZ393219:ADF393219 AMV393219:ANB393219 AWR393219:AWX393219 BGN393219:BGT393219 BQJ393219:BQP393219 CAF393219:CAL393219 CKB393219:CKH393219 CTX393219:CUD393219 DDT393219:DDZ393219 DNP393219:DNV393219 DXL393219:DXR393219 EHH393219:EHN393219 ERD393219:ERJ393219 FAZ393219:FBF393219 FKV393219:FLB393219 FUR393219:FUX393219 GEN393219:GET393219 GOJ393219:GOP393219 GYF393219:GYL393219 HIB393219:HIH393219 HRX393219:HSD393219 IBT393219:IBZ393219 ILP393219:ILV393219 IVL393219:IVR393219 JFH393219:JFN393219 JPD393219:JPJ393219 JYZ393219:JZF393219 KIV393219:KJB393219 KSR393219:KSX393219 LCN393219:LCT393219 LMJ393219:LMP393219 LWF393219:LWL393219 MGB393219:MGH393219 MPX393219:MQD393219 MZT393219:MZZ393219 NJP393219:NJV393219 NTL393219:NTR393219 ODH393219:ODN393219 OND393219:ONJ393219 OWZ393219:OXF393219 PGV393219:PHB393219 PQR393219:PQX393219 QAN393219:QAT393219 QKJ393219:QKP393219 QUF393219:QUL393219 REB393219:REH393219 RNX393219:ROD393219 RXT393219:RXZ393219 SHP393219:SHV393219 SRL393219:SRR393219 TBH393219:TBN393219 TLD393219:TLJ393219 TUZ393219:TVF393219 UEV393219:UFB393219 UOR393219:UOX393219 UYN393219:UYT393219 VIJ393219:VIP393219 VSF393219:VSL393219 WCB393219:WCH393219 WLX393219:WMD393219 WVT393219:WVZ393219 L458755:R458755 JH458755:JN458755 TD458755:TJ458755 ACZ458755:ADF458755 AMV458755:ANB458755 AWR458755:AWX458755 BGN458755:BGT458755 BQJ458755:BQP458755 CAF458755:CAL458755 CKB458755:CKH458755 CTX458755:CUD458755 DDT458755:DDZ458755 DNP458755:DNV458755 DXL458755:DXR458755 EHH458755:EHN458755 ERD458755:ERJ458755 FAZ458755:FBF458755 FKV458755:FLB458755 FUR458755:FUX458755 GEN458755:GET458755 GOJ458755:GOP458755 GYF458755:GYL458755 HIB458755:HIH458755 HRX458755:HSD458755 IBT458755:IBZ458755 ILP458755:ILV458755 IVL458755:IVR458755 JFH458755:JFN458755 JPD458755:JPJ458755 JYZ458755:JZF458755 KIV458755:KJB458755 KSR458755:KSX458755 LCN458755:LCT458755 LMJ458755:LMP458755 LWF458755:LWL458755 MGB458755:MGH458755 MPX458755:MQD458755 MZT458755:MZZ458755 NJP458755:NJV458755 NTL458755:NTR458755 ODH458755:ODN458755 OND458755:ONJ458755 OWZ458755:OXF458755 PGV458755:PHB458755 PQR458755:PQX458755 QAN458755:QAT458755 QKJ458755:QKP458755 QUF458755:QUL458755 REB458755:REH458755 RNX458755:ROD458755 RXT458755:RXZ458755 SHP458755:SHV458755 SRL458755:SRR458755 TBH458755:TBN458755 TLD458755:TLJ458755 TUZ458755:TVF458755 UEV458755:UFB458755 UOR458755:UOX458755 UYN458755:UYT458755 VIJ458755:VIP458755 VSF458755:VSL458755 WCB458755:WCH458755 WLX458755:WMD458755 WVT458755:WVZ458755 L524291:R524291 JH524291:JN524291 TD524291:TJ524291 ACZ524291:ADF524291 AMV524291:ANB524291 AWR524291:AWX524291 BGN524291:BGT524291 BQJ524291:BQP524291 CAF524291:CAL524291 CKB524291:CKH524291 CTX524291:CUD524291 DDT524291:DDZ524291 DNP524291:DNV524291 DXL524291:DXR524291 EHH524291:EHN524291 ERD524291:ERJ524291 FAZ524291:FBF524291 FKV524291:FLB524291 FUR524291:FUX524291 GEN524291:GET524291 GOJ524291:GOP524291 GYF524291:GYL524291 HIB524291:HIH524291 HRX524291:HSD524291 IBT524291:IBZ524291 ILP524291:ILV524291 IVL524291:IVR524291 JFH524291:JFN524291 JPD524291:JPJ524291 JYZ524291:JZF524291 KIV524291:KJB524291 KSR524291:KSX524291 LCN524291:LCT524291 LMJ524291:LMP524291 LWF524291:LWL524291 MGB524291:MGH524291 MPX524291:MQD524291 MZT524291:MZZ524291 NJP524291:NJV524291 NTL524291:NTR524291 ODH524291:ODN524291 OND524291:ONJ524291 OWZ524291:OXF524291 PGV524291:PHB524291 PQR524291:PQX524291 QAN524291:QAT524291 QKJ524291:QKP524291 QUF524291:QUL524291 REB524291:REH524291 RNX524291:ROD524291 RXT524291:RXZ524291 SHP524291:SHV524291 SRL524291:SRR524291 TBH524291:TBN524291 TLD524291:TLJ524291 TUZ524291:TVF524291 UEV524291:UFB524291 UOR524291:UOX524291 UYN524291:UYT524291 VIJ524291:VIP524291 VSF524291:VSL524291 WCB524291:WCH524291 WLX524291:WMD524291 WVT524291:WVZ524291 L589827:R589827 JH589827:JN589827 TD589827:TJ589827 ACZ589827:ADF589827 AMV589827:ANB589827 AWR589827:AWX589827 BGN589827:BGT589827 BQJ589827:BQP589827 CAF589827:CAL589827 CKB589827:CKH589827 CTX589827:CUD589827 DDT589827:DDZ589827 DNP589827:DNV589827 DXL589827:DXR589827 EHH589827:EHN589827 ERD589827:ERJ589827 FAZ589827:FBF589827 FKV589827:FLB589827 FUR589827:FUX589827 GEN589827:GET589827 GOJ589827:GOP589827 GYF589827:GYL589827 HIB589827:HIH589827 HRX589827:HSD589827 IBT589827:IBZ589827 ILP589827:ILV589827 IVL589827:IVR589827 JFH589827:JFN589827 JPD589827:JPJ589827 JYZ589827:JZF589827 KIV589827:KJB589827 KSR589827:KSX589827 LCN589827:LCT589827 LMJ589827:LMP589827 LWF589827:LWL589827 MGB589827:MGH589827 MPX589827:MQD589827 MZT589827:MZZ589827 NJP589827:NJV589827 NTL589827:NTR589827 ODH589827:ODN589827 OND589827:ONJ589827 OWZ589827:OXF589827 PGV589827:PHB589827 PQR589827:PQX589827 QAN589827:QAT589827 QKJ589827:QKP589827 QUF589827:QUL589827 REB589827:REH589827 RNX589827:ROD589827 RXT589827:RXZ589827 SHP589827:SHV589827 SRL589827:SRR589827 TBH589827:TBN589827 TLD589827:TLJ589827 TUZ589827:TVF589827 UEV589827:UFB589827 UOR589827:UOX589827 UYN589827:UYT589827 VIJ589827:VIP589827 VSF589827:VSL589827 WCB589827:WCH589827 WLX589827:WMD589827 WVT589827:WVZ589827 L655363:R655363 JH655363:JN655363 TD655363:TJ655363 ACZ655363:ADF655363 AMV655363:ANB655363 AWR655363:AWX655363 BGN655363:BGT655363 BQJ655363:BQP655363 CAF655363:CAL655363 CKB655363:CKH655363 CTX655363:CUD655363 DDT655363:DDZ655363 DNP655363:DNV655363 DXL655363:DXR655363 EHH655363:EHN655363 ERD655363:ERJ655363 FAZ655363:FBF655363 FKV655363:FLB655363 FUR655363:FUX655363 GEN655363:GET655363 GOJ655363:GOP655363 GYF655363:GYL655363 HIB655363:HIH655363 HRX655363:HSD655363 IBT655363:IBZ655363 ILP655363:ILV655363 IVL655363:IVR655363 JFH655363:JFN655363 JPD655363:JPJ655363 JYZ655363:JZF655363 KIV655363:KJB655363 KSR655363:KSX655363 LCN655363:LCT655363 LMJ655363:LMP655363 LWF655363:LWL655363 MGB655363:MGH655363 MPX655363:MQD655363 MZT655363:MZZ655363 NJP655363:NJV655363 NTL655363:NTR655363 ODH655363:ODN655363 OND655363:ONJ655363 OWZ655363:OXF655363 PGV655363:PHB655363 PQR655363:PQX655363 QAN655363:QAT655363 QKJ655363:QKP655363 QUF655363:QUL655363 REB655363:REH655363 RNX655363:ROD655363 RXT655363:RXZ655363 SHP655363:SHV655363 SRL655363:SRR655363 TBH655363:TBN655363 TLD655363:TLJ655363 TUZ655363:TVF655363 UEV655363:UFB655363 UOR655363:UOX655363 UYN655363:UYT655363 VIJ655363:VIP655363 VSF655363:VSL655363 WCB655363:WCH655363 WLX655363:WMD655363 WVT655363:WVZ655363 L720899:R720899 JH720899:JN720899 TD720899:TJ720899 ACZ720899:ADF720899 AMV720899:ANB720899 AWR720899:AWX720899 BGN720899:BGT720899 BQJ720899:BQP720899 CAF720899:CAL720899 CKB720899:CKH720899 CTX720899:CUD720899 DDT720899:DDZ720899 DNP720899:DNV720899 DXL720899:DXR720899 EHH720899:EHN720899 ERD720899:ERJ720899 FAZ720899:FBF720899 FKV720899:FLB720899 FUR720899:FUX720899 GEN720899:GET720899 GOJ720899:GOP720899 GYF720899:GYL720899 HIB720899:HIH720899 HRX720899:HSD720899 IBT720899:IBZ720899 ILP720899:ILV720899 IVL720899:IVR720899 JFH720899:JFN720899 JPD720899:JPJ720899 JYZ720899:JZF720899 KIV720899:KJB720899 KSR720899:KSX720899 LCN720899:LCT720899 LMJ720899:LMP720899 LWF720899:LWL720899 MGB720899:MGH720899 MPX720899:MQD720899 MZT720899:MZZ720899 NJP720899:NJV720899 NTL720899:NTR720899 ODH720899:ODN720899 OND720899:ONJ720899 OWZ720899:OXF720899 PGV720899:PHB720899 PQR720899:PQX720899 QAN720899:QAT720899 QKJ720899:QKP720899 QUF720899:QUL720899 REB720899:REH720899 RNX720899:ROD720899 RXT720899:RXZ720899 SHP720899:SHV720899 SRL720899:SRR720899 TBH720899:TBN720899 TLD720899:TLJ720899 TUZ720899:TVF720899 UEV720899:UFB720899 UOR720899:UOX720899 UYN720899:UYT720899 VIJ720899:VIP720899 VSF720899:VSL720899 WCB720899:WCH720899 WLX720899:WMD720899 WVT720899:WVZ720899 L786435:R786435 JH786435:JN786435 TD786435:TJ786435 ACZ786435:ADF786435 AMV786435:ANB786435 AWR786435:AWX786435 BGN786435:BGT786435 BQJ786435:BQP786435 CAF786435:CAL786435 CKB786435:CKH786435 CTX786435:CUD786435 DDT786435:DDZ786435 DNP786435:DNV786435 DXL786435:DXR786435 EHH786435:EHN786435 ERD786435:ERJ786435 FAZ786435:FBF786435 FKV786435:FLB786435 FUR786435:FUX786435 GEN786435:GET786435 GOJ786435:GOP786435 GYF786435:GYL786435 HIB786435:HIH786435 HRX786435:HSD786435 IBT786435:IBZ786435 ILP786435:ILV786435 IVL786435:IVR786435 JFH786435:JFN786435 JPD786435:JPJ786435 JYZ786435:JZF786435 KIV786435:KJB786435 KSR786435:KSX786435 LCN786435:LCT786435 LMJ786435:LMP786435 LWF786435:LWL786435 MGB786435:MGH786435 MPX786435:MQD786435 MZT786435:MZZ786435 NJP786435:NJV786435 NTL786435:NTR786435 ODH786435:ODN786435 OND786435:ONJ786435 OWZ786435:OXF786435 PGV786435:PHB786435 PQR786435:PQX786435 QAN786435:QAT786435 QKJ786435:QKP786435 QUF786435:QUL786435 REB786435:REH786435 RNX786435:ROD786435 RXT786435:RXZ786435 SHP786435:SHV786435 SRL786435:SRR786435 TBH786435:TBN786435 TLD786435:TLJ786435 TUZ786435:TVF786435 UEV786435:UFB786435 UOR786435:UOX786435 UYN786435:UYT786435 VIJ786435:VIP786435 VSF786435:VSL786435 WCB786435:WCH786435 WLX786435:WMD786435 WVT786435:WVZ786435 L851971:R851971 JH851971:JN851971 TD851971:TJ851971 ACZ851971:ADF851971 AMV851971:ANB851971 AWR851971:AWX851971 BGN851971:BGT851971 BQJ851971:BQP851971 CAF851971:CAL851971 CKB851971:CKH851971 CTX851971:CUD851971 DDT851971:DDZ851971 DNP851971:DNV851971 DXL851971:DXR851971 EHH851971:EHN851971 ERD851971:ERJ851971 FAZ851971:FBF851971 FKV851971:FLB851971 FUR851971:FUX851971 GEN851971:GET851971 GOJ851971:GOP851971 GYF851971:GYL851971 HIB851971:HIH851971 HRX851971:HSD851971 IBT851971:IBZ851971 ILP851971:ILV851971 IVL851971:IVR851971 JFH851971:JFN851971 JPD851971:JPJ851971 JYZ851971:JZF851971 KIV851971:KJB851971 KSR851971:KSX851971 LCN851971:LCT851971 LMJ851971:LMP851971 LWF851971:LWL851971 MGB851971:MGH851971 MPX851971:MQD851971 MZT851971:MZZ851971 NJP851971:NJV851971 NTL851971:NTR851971 ODH851971:ODN851971 OND851971:ONJ851971 OWZ851971:OXF851971 PGV851971:PHB851971 PQR851971:PQX851971 QAN851971:QAT851971 QKJ851971:QKP851971 QUF851971:QUL851971 REB851971:REH851971 RNX851971:ROD851971 RXT851971:RXZ851971 SHP851971:SHV851971 SRL851971:SRR851971 TBH851971:TBN851971 TLD851971:TLJ851971 TUZ851971:TVF851971 UEV851971:UFB851971 UOR851971:UOX851971 UYN851971:UYT851971 VIJ851971:VIP851971 VSF851971:VSL851971 WCB851971:WCH851971 WLX851971:WMD851971 WVT851971:WVZ851971 L917507:R917507 JH917507:JN917507 TD917507:TJ917507 ACZ917507:ADF917507 AMV917507:ANB917507 AWR917507:AWX917507 BGN917507:BGT917507 BQJ917507:BQP917507 CAF917507:CAL917507 CKB917507:CKH917507 CTX917507:CUD917507 DDT917507:DDZ917507 DNP917507:DNV917507 DXL917507:DXR917507 EHH917507:EHN917507 ERD917507:ERJ917507 FAZ917507:FBF917507 FKV917507:FLB917507 FUR917507:FUX917507 GEN917507:GET917507 GOJ917507:GOP917507 GYF917507:GYL917507 HIB917507:HIH917507 HRX917507:HSD917507 IBT917507:IBZ917507 ILP917507:ILV917507 IVL917507:IVR917507 JFH917507:JFN917507 JPD917507:JPJ917507 JYZ917507:JZF917507 KIV917507:KJB917507 KSR917507:KSX917507 LCN917507:LCT917507 LMJ917507:LMP917507 LWF917507:LWL917507 MGB917507:MGH917507 MPX917507:MQD917507 MZT917507:MZZ917507 NJP917507:NJV917507 NTL917507:NTR917507 ODH917507:ODN917507 OND917507:ONJ917507 OWZ917507:OXF917507 PGV917507:PHB917507 PQR917507:PQX917507 QAN917507:QAT917507 QKJ917507:QKP917507 QUF917507:QUL917507 REB917507:REH917507 RNX917507:ROD917507 RXT917507:RXZ917507 SHP917507:SHV917507 SRL917507:SRR917507 TBH917507:TBN917507 TLD917507:TLJ917507 TUZ917507:TVF917507 UEV917507:UFB917507 UOR917507:UOX917507 UYN917507:UYT917507 VIJ917507:VIP917507 VSF917507:VSL917507 WCB917507:WCH917507 WLX917507:WMD917507 WVT917507:WVZ917507 L983043:R983043 JH983043:JN983043 TD983043:TJ983043 ACZ983043:ADF983043 AMV983043:ANB983043 AWR983043:AWX983043 BGN983043:BGT983043 BQJ983043:BQP983043 CAF983043:CAL983043 CKB983043:CKH983043 CTX983043:CUD983043 DDT983043:DDZ983043 DNP983043:DNV983043 DXL983043:DXR983043 EHH983043:EHN983043 ERD983043:ERJ983043 FAZ983043:FBF983043 FKV983043:FLB983043 FUR983043:FUX983043 GEN983043:GET983043 GOJ983043:GOP983043 GYF983043:GYL983043 HIB983043:HIH983043 HRX983043:HSD983043 IBT983043:IBZ983043 ILP983043:ILV983043 IVL983043:IVR983043 JFH983043:JFN983043 JPD983043:JPJ983043 JYZ983043:JZF983043 KIV983043:KJB983043 KSR983043:KSX983043 LCN983043:LCT983043 LMJ983043:LMP983043 LWF983043:LWL983043 MGB983043:MGH983043 MPX983043:MQD983043 MZT983043:MZZ983043 NJP983043:NJV983043 NTL983043:NTR983043 ODH983043:ODN983043 OND983043:ONJ983043 OWZ983043:OXF983043 PGV983043:PHB983043 PQR983043:PQX983043 QAN983043:QAT983043 QKJ983043:QKP983043 QUF983043:QUL983043 REB983043:REH983043 RNX983043:ROD983043 RXT983043:RXZ983043 SHP983043:SHV983043 SRL983043:SRR983043 TBH983043:TBN983043 TLD983043:TLJ983043 TUZ983043:TVF983043 UEV983043:UFB983043 UOR983043:UOX983043 UYN983043:UYT983043 VIJ983043:VIP983043 VSF983043:VSL983043 WCB983043:WCH983043 WLX983043:WMD983043 WVT983043:WVZ983043" xr:uid="{00000000-0002-0000-4400-000000000000}"/>
  </dataValidations>
  <printOptions horizontalCentered="1"/>
  <pageMargins left="0.47244094488188981" right="0.47244094488188981" top="0.43307086614173229" bottom="0.39370078740157483" header="0" footer="0"/>
  <pageSetup paperSize="9" scale="95"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32335-3E16-4E35-9BAE-D06ECF7DAC45}">
  <dimension ref="A2:AA118"/>
  <sheetViews>
    <sheetView zoomScaleNormal="100" zoomScaleSheetLayoutView="100" workbookViewId="0">
      <selection activeCell="G1" sqref="G1"/>
    </sheetView>
  </sheetViews>
  <sheetFormatPr defaultColWidth="3.625" defaultRowHeight="15" customHeight="1"/>
  <cols>
    <col min="1" max="1" width="2.125" style="1235" customWidth="1"/>
    <col min="2" max="2" width="2.875" style="1235" customWidth="1"/>
    <col min="3" max="3" width="5" style="1235" customWidth="1"/>
    <col min="4" max="4" width="2.875" style="1235" customWidth="1"/>
    <col min="5" max="5" width="5" style="1235" customWidth="1"/>
    <col min="6" max="6" width="2.875" style="1235" customWidth="1"/>
    <col min="7" max="7" width="5" style="1235" customWidth="1"/>
    <col min="8" max="8" width="2.875" style="1235" customWidth="1"/>
    <col min="9" max="9" width="5" style="1235" customWidth="1"/>
    <col min="10" max="14" width="3.75" style="1235" customWidth="1"/>
    <col min="15" max="22" width="3.5" style="1235" customWidth="1"/>
    <col min="23" max="24" width="3.125" style="1235" customWidth="1"/>
    <col min="25" max="25" width="3.375" style="1235" customWidth="1"/>
    <col min="26" max="16384" width="3.625" style="1235"/>
  </cols>
  <sheetData>
    <row r="2" spans="1:25" ht="15" customHeight="1">
      <c r="A2" s="818" t="s">
        <v>2919</v>
      </c>
    </row>
    <row r="3" spans="1:25" ht="9.75" customHeight="1"/>
    <row r="4" spans="1:25" ht="24">
      <c r="A4" s="2264" t="s">
        <v>2918</v>
      </c>
      <c r="B4" s="2264"/>
      <c r="C4" s="2264"/>
      <c r="D4" s="2264"/>
      <c r="E4" s="2264"/>
      <c r="F4" s="2264"/>
      <c r="G4" s="2264"/>
      <c r="H4" s="2264"/>
      <c r="I4" s="2264"/>
      <c r="J4" s="2264"/>
      <c r="K4" s="2264"/>
      <c r="L4" s="2264"/>
      <c r="M4" s="2264"/>
      <c r="N4" s="2264"/>
      <c r="O4" s="2264"/>
      <c r="P4" s="2264"/>
      <c r="Q4" s="2264"/>
      <c r="R4" s="2264"/>
      <c r="S4" s="2264"/>
      <c r="T4" s="2264"/>
      <c r="U4" s="2264"/>
      <c r="V4" s="2264"/>
      <c r="W4" s="2264"/>
      <c r="X4" s="2264"/>
      <c r="Y4" s="2264"/>
    </row>
    <row r="6" spans="1:25" ht="17.25" customHeight="1">
      <c r="B6" s="3238" t="s">
        <v>521</v>
      </c>
      <c r="C6" s="3239"/>
      <c r="D6" s="3239"/>
      <c r="E6" s="3239"/>
      <c r="F6" s="3239"/>
      <c r="G6" s="3240"/>
      <c r="H6" s="2246"/>
      <c r="I6" s="2246"/>
      <c r="J6" s="2246"/>
      <c r="K6" s="2246"/>
      <c r="L6" s="2246"/>
      <c r="M6" s="2246"/>
      <c r="N6" s="2246"/>
      <c r="O6" s="2246"/>
      <c r="P6" s="2246"/>
      <c r="Q6" s="2246"/>
      <c r="R6" s="2246"/>
      <c r="S6" s="2246"/>
      <c r="T6" s="2246"/>
      <c r="U6" s="2246"/>
    </row>
    <row r="7" spans="1:25" ht="17.25" customHeight="1">
      <c r="B7" s="3238" t="s">
        <v>602</v>
      </c>
      <c r="C7" s="3239"/>
      <c r="D7" s="3239"/>
      <c r="E7" s="3239"/>
      <c r="F7" s="3239"/>
      <c r="G7" s="3240"/>
      <c r="H7" s="2246"/>
      <c r="I7" s="2246"/>
      <c r="J7" s="2246"/>
      <c r="K7" s="2246"/>
      <c r="L7" s="2246"/>
      <c r="M7" s="2246"/>
      <c r="N7" s="2246"/>
      <c r="O7" s="2246"/>
      <c r="P7" s="2246"/>
      <c r="Q7" s="2246"/>
      <c r="R7" s="2246"/>
      <c r="S7" s="2246"/>
      <c r="T7" s="2246"/>
      <c r="U7" s="2246"/>
    </row>
    <row r="8" spans="1:25" ht="17.25" customHeight="1">
      <c r="B8" s="3238" t="s">
        <v>524</v>
      </c>
      <c r="C8" s="3239"/>
      <c r="D8" s="3239"/>
      <c r="E8" s="3239"/>
      <c r="F8" s="3239"/>
      <c r="G8" s="3240"/>
      <c r="H8" s="2246"/>
      <c r="I8" s="2246"/>
      <c r="J8" s="2246"/>
      <c r="K8" s="2246"/>
      <c r="L8" s="2246"/>
      <c r="M8" s="2246"/>
      <c r="N8" s="2246"/>
      <c r="O8" s="2246"/>
      <c r="P8" s="2246"/>
      <c r="Q8" s="2246"/>
      <c r="R8" s="2246"/>
      <c r="S8" s="2246"/>
      <c r="T8" s="2246"/>
      <c r="U8" s="2246"/>
    </row>
    <row r="9" spans="1:25" ht="15" customHeight="1">
      <c r="B9" s="1235" t="s">
        <v>1722</v>
      </c>
    </row>
    <row r="11" spans="1:25" ht="24.75" customHeight="1">
      <c r="B11" s="3252" t="s">
        <v>2917</v>
      </c>
      <c r="C11" s="3252"/>
      <c r="D11" s="3252"/>
      <c r="E11" s="3252"/>
      <c r="F11" s="3252"/>
      <c r="G11" s="3252"/>
      <c r="H11" s="3252"/>
      <c r="J11" s="1383" t="s">
        <v>2916</v>
      </c>
      <c r="L11" s="1383" t="s">
        <v>2915</v>
      </c>
      <c r="N11" s="1383">
        <v>3</v>
      </c>
      <c r="O11" s="818" t="s">
        <v>2914</v>
      </c>
      <c r="P11" s="818"/>
      <c r="Q11" s="818"/>
      <c r="R11" s="818"/>
      <c r="S11" s="818"/>
      <c r="T11" s="818"/>
      <c r="U11" s="818"/>
      <c r="V11" s="818"/>
      <c r="W11" s="818"/>
      <c r="X11" s="818"/>
      <c r="Y11" s="818"/>
    </row>
    <row r="13" spans="1:25" ht="15" customHeight="1">
      <c r="B13" s="3241" t="s">
        <v>2913</v>
      </c>
      <c r="C13" s="3242"/>
      <c r="D13" s="3242"/>
      <c r="E13" s="3242"/>
      <c r="F13" s="3242"/>
      <c r="G13" s="3242"/>
      <c r="H13" s="3242"/>
      <c r="I13" s="3242"/>
      <c r="J13" s="3242"/>
      <c r="K13" s="3242"/>
      <c r="L13" s="3242"/>
      <c r="M13" s="3242"/>
      <c r="N13" s="3242"/>
      <c r="O13" s="3242"/>
      <c r="P13" s="3242"/>
      <c r="Q13" s="3242"/>
      <c r="R13" s="3242"/>
      <c r="S13" s="3242"/>
      <c r="T13" s="3242"/>
      <c r="U13" s="3242"/>
      <c r="V13" s="3242"/>
      <c r="W13" s="3242"/>
      <c r="X13" s="3242"/>
      <c r="Y13" s="3242"/>
    </row>
    <row r="14" spans="1:25" ht="15" customHeight="1">
      <c r="B14" s="906" t="s">
        <v>2912</v>
      </c>
      <c r="C14" s="1236"/>
      <c r="D14" s="1236"/>
      <c r="E14" s="1236"/>
      <c r="F14" s="1236"/>
      <c r="G14" s="1236"/>
      <c r="H14" s="1236"/>
      <c r="I14" s="1236"/>
      <c r="J14" s="1236"/>
      <c r="K14" s="1236"/>
      <c r="L14" s="1236"/>
      <c r="M14" s="1236"/>
      <c r="N14" s="1236"/>
      <c r="O14" s="1236"/>
      <c r="P14" s="1236"/>
      <c r="Q14" s="1236"/>
      <c r="R14" s="1236"/>
      <c r="S14" s="1236"/>
      <c r="T14" s="1236"/>
      <c r="U14" s="1236"/>
      <c r="V14" s="1236"/>
      <c r="W14" s="1236"/>
      <c r="X14" s="1236"/>
      <c r="Y14" s="1237"/>
    </row>
    <row r="15" spans="1:25" ht="15" customHeight="1">
      <c r="B15" s="294"/>
      <c r="C15" s="1235" t="s">
        <v>2911</v>
      </c>
      <c r="F15" s="1812"/>
      <c r="G15" s="1812"/>
      <c r="H15" s="1812"/>
      <c r="I15" s="1812"/>
      <c r="J15" s="1245" t="s">
        <v>842</v>
      </c>
      <c r="K15" s="1812"/>
      <c r="L15" s="1812"/>
      <c r="M15" s="1245" t="s">
        <v>1637</v>
      </c>
      <c r="N15" s="1245" t="s">
        <v>1723</v>
      </c>
      <c r="O15" s="1812"/>
      <c r="P15" s="1812"/>
      <c r="Q15" s="1812"/>
      <c r="R15" s="1245" t="s">
        <v>842</v>
      </c>
      <c r="S15" s="1812"/>
      <c r="T15" s="1812"/>
      <c r="U15" s="1245" t="s">
        <v>1637</v>
      </c>
      <c r="Y15" s="1242"/>
    </row>
    <row r="16" spans="1:25" ht="15" customHeight="1">
      <c r="B16" s="897"/>
      <c r="C16" s="1238" t="s">
        <v>2910</v>
      </c>
      <c r="D16" s="1238"/>
      <c r="E16" s="1238"/>
      <c r="F16" s="1238"/>
      <c r="G16" s="1238"/>
      <c r="H16" s="1238"/>
      <c r="I16" s="1238"/>
      <c r="J16" s="1238"/>
      <c r="K16" s="1238"/>
      <c r="L16" s="1238"/>
      <c r="M16" s="1238"/>
      <c r="N16" s="1238"/>
      <c r="O16" s="1238"/>
      <c r="P16" s="1238"/>
      <c r="Q16" s="1238"/>
      <c r="R16" s="1238"/>
      <c r="S16" s="1238"/>
      <c r="T16" s="1238"/>
      <c r="U16" s="1238"/>
      <c r="V16" s="1238"/>
      <c r="W16" s="1238"/>
      <c r="X16" s="1238"/>
      <c r="Y16" s="1239"/>
    </row>
    <row r="17" spans="2:25" ht="17.25" customHeight="1">
      <c r="B17" s="191" t="s">
        <v>2909</v>
      </c>
      <c r="C17" s="1240"/>
      <c r="D17" s="1240"/>
      <c r="E17" s="1240"/>
      <c r="F17" s="1240"/>
      <c r="G17" s="1240"/>
      <c r="H17" s="1240"/>
      <c r="I17" s="1240"/>
      <c r="J17" s="1240"/>
      <c r="K17" s="1240"/>
      <c r="L17" s="1240"/>
      <c r="M17" s="1240"/>
      <c r="N17" s="1240"/>
      <c r="O17" s="1240"/>
      <c r="P17" s="1240"/>
      <c r="Q17" s="1240"/>
      <c r="R17" s="1240"/>
      <c r="S17" s="1240"/>
      <c r="T17" s="1240"/>
      <c r="U17" s="1240"/>
      <c r="V17" s="1240"/>
      <c r="W17" s="1240"/>
      <c r="X17" s="1240"/>
      <c r="Y17" s="1241"/>
    </row>
    <row r="18" spans="2:25" ht="17.25" customHeight="1">
      <c r="B18" s="2258" t="s">
        <v>612</v>
      </c>
      <c r="C18" s="1382" t="s">
        <v>1724</v>
      </c>
      <c r="D18" s="1236" t="s">
        <v>2908</v>
      </c>
      <c r="E18" s="1236"/>
      <c r="F18" s="1236"/>
      <c r="G18" s="1236"/>
      <c r="H18" s="1236"/>
      <c r="I18" s="1236"/>
      <c r="J18" s="1236"/>
      <c r="K18" s="1236"/>
      <c r="L18" s="1236"/>
      <c r="M18" s="1236"/>
      <c r="N18" s="1236"/>
      <c r="O18" s="1236"/>
      <c r="P18" s="1236"/>
      <c r="Q18" s="1236"/>
      <c r="R18" s="1236"/>
      <c r="S18" s="1236"/>
      <c r="T18" s="1236"/>
      <c r="U18" s="1236"/>
      <c r="V18" s="1237"/>
      <c r="W18" s="3244"/>
      <c r="X18" s="3245"/>
      <c r="Y18" s="3248" t="s">
        <v>1326</v>
      </c>
    </row>
    <row r="19" spans="2:25" ht="17.25" customHeight="1">
      <c r="B19" s="2246"/>
      <c r="C19" s="1381"/>
      <c r="D19" s="1235" t="s">
        <v>2907</v>
      </c>
      <c r="V19" s="1242"/>
      <c r="W19" s="3246"/>
      <c r="X19" s="3247"/>
      <c r="Y19" s="3249"/>
    </row>
    <row r="20" spans="2:25" ht="17.25" customHeight="1">
      <c r="B20" s="2246"/>
      <c r="C20" s="1381"/>
      <c r="D20" s="1235" t="s">
        <v>2906</v>
      </c>
      <c r="V20" s="1242"/>
      <c r="W20" s="3246"/>
      <c r="X20" s="3247"/>
      <c r="Y20" s="3249"/>
    </row>
    <row r="21" spans="2:25" ht="17.25" customHeight="1">
      <c r="B21" s="2246"/>
      <c r="C21" s="1381"/>
      <c r="D21" s="1235" t="s">
        <v>2905</v>
      </c>
      <c r="V21" s="1242"/>
      <c r="W21" s="3246"/>
      <c r="X21" s="3247"/>
      <c r="Y21" s="3249"/>
    </row>
    <row r="22" spans="2:25" ht="17.25" customHeight="1">
      <c r="B22" s="2246"/>
      <c r="C22" s="1381" t="s">
        <v>1725</v>
      </c>
      <c r="D22" s="1235" t="s">
        <v>2904</v>
      </c>
      <c r="V22" s="1242"/>
      <c r="W22" s="3246"/>
      <c r="X22" s="3247"/>
      <c r="Y22" s="3249"/>
    </row>
    <row r="23" spans="2:25" ht="17.25" customHeight="1">
      <c r="B23" s="2246"/>
      <c r="C23" s="294"/>
      <c r="D23" s="1235" t="s">
        <v>2903</v>
      </c>
      <c r="V23" s="1242"/>
      <c r="W23" s="3246"/>
      <c r="X23" s="3247"/>
      <c r="Y23" s="3249"/>
    </row>
    <row r="24" spans="2:25" ht="17.25" customHeight="1">
      <c r="B24" s="2246"/>
      <c r="C24" s="294"/>
      <c r="D24" s="1235" t="s">
        <v>2902</v>
      </c>
      <c r="V24" s="1242"/>
      <c r="W24" s="3246"/>
      <c r="X24" s="3247"/>
      <c r="Y24" s="3249"/>
    </row>
    <row r="25" spans="2:25" ht="17.25" customHeight="1">
      <c r="B25" s="2246"/>
      <c r="C25" s="897" t="s">
        <v>2901</v>
      </c>
      <c r="D25" s="1238"/>
      <c r="E25" s="1238"/>
      <c r="F25" s="1238"/>
      <c r="G25" s="1238"/>
      <c r="H25" s="1238"/>
      <c r="I25" s="1238"/>
      <c r="J25" s="1238"/>
      <c r="K25" s="1238"/>
      <c r="L25" s="1238"/>
      <c r="M25" s="1238"/>
      <c r="N25" s="1238"/>
      <c r="O25" s="1238"/>
      <c r="P25" s="1238"/>
      <c r="Q25" s="1238"/>
      <c r="R25" s="1238"/>
      <c r="S25" s="1238"/>
      <c r="T25" s="1238"/>
      <c r="U25" s="1238"/>
      <c r="V25" s="1239"/>
      <c r="W25" s="3250"/>
      <c r="X25" s="3251"/>
      <c r="Y25" s="3253"/>
    </row>
    <row r="26" spans="2:25" ht="17.25" customHeight="1">
      <c r="B26" s="3243" t="s">
        <v>613</v>
      </c>
      <c r="C26" s="906"/>
      <c r="D26" s="1236" t="s">
        <v>2900</v>
      </c>
      <c r="E26" s="1236"/>
      <c r="F26" s="1236"/>
      <c r="G26" s="1236"/>
      <c r="H26" s="1236"/>
      <c r="I26" s="1236"/>
      <c r="J26" s="1236"/>
      <c r="K26" s="1236"/>
      <c r="L26" s="1236"/>
      <c r="M26" s="1236"/>
      <c r="N26" s="1236"/>
      <c r="O26" s="1236"/>
      <c r="P26" s="1236"/>
      <c r="Q26" s="1236"/>
      <c r="R26" s="1236"/>
      <c r="S26" s="1236"/>
      <c r="T26" s="1236"/>
      <c r="U26" s="1236"/>
      <c r="V26" s="1237"/>
      <c r="W26" s="3244"/>
      <c r="X26" s="3245"/>
      <c r="Y26" s="3248" t="s">
        <v>1326</v>
      </c>
    </row>
    <row r="27" spans="2:25" ht="17.25" customHeight="1">
      <c r="B27" s="2258"/>
      <c r="C27" s="897" t="s">
        <v>2899</v>
      </c>
      <c r="D27" s="1238"/>
      <c r="E27" s="1238"/>
      <c r="F27" s="1238"/>
      <c r="G27" s="1238"/>
      <c r="H27" s="1238"/>
      <c r="I27" s="1238"/>
      <c r="J27" s="1238"/>
      <c r="K27" s="1238"/>
      <c r="L27" s="1238"/>
      <c r="M27" s="1238"/>
      <c r="N27" s="1238"/>
      <c r="O27" s="1238"/>
      <c r="P27" s="1238"/>
      <c r="Q27" s="1238"/>
      <c r="R27" s="1238"/>
      <c r="S27" s="1238"/>
      <c r="T27" s="1238"/>
      <c r="U27" s="1238"/>
      <c r="V27" s="1239"/>
      <c r="W27" s="3246"/>
      <c r="X27" s="3247"/>
      <c r="Y27" s="3249"/>
    </row>
    <row r="28" spans="2:25" ht="17.25" customHeight="1">
      <c r="B28" s="3243" t="s">
        <v>614</v>
      </c>
      <c r="C28" s="906"/>
      <c r="D28" s="1236" t="s">
        <v>2898</v>
      </c>
      <c r="E28" s="1236"/>
      <c r="F28" s="1236"/>
      <c r="G28" s="1236"/>
      <c r="H28" s="1236"/>
      <c r="I28" s="1236"/>
      <c r="J28" s="1236"/>
      <c r="K28" s="1236"/>
      <c r="L28" s="1236"/>
      <c r="M28" s="1236"/>
      <c r="N28" s="1236"/>
      <c r="O28" s="1236"/>
      <c r="P28" s="1236"/>
      <c r="Q28" s="1236"/>
      <c r="R28" s="1236"/>
      <c r="S28" s="1236"/>
      <c r="T28" s="1236"/>
      <c r="U28" s="1236"/>
      <c r="V28" s="1237"/>
      <c r="W28" s="3244"/>
      <c r="X28" s="3245"/>
      <c r="Y28" s="3248" t="s">
        <v>1326</v>
      </c>
    </row>
    <row r="29" spans="2:25" ht="17.25" customHeight="1">
      <c r="B29" s="2258"/>
      <c r="C29" s="897" t="s">
        <v>2897</v>
      </c>
      <c r="D29" s="1238"/>
      <c r="E29" s="1238"/>
      <c r="F29" s="1238"/>
      <c r="G29" s="1238"/>
      <c r="H29" s="1238"/>
      <c r="I29" s="1238"/>
      <c r="J29" s="1238"/>
      <c r="K29" s="1238"/>
      <c r="L29" s="1238"/>
      <c r="M29" s="1238"/>
      <c r="N29" s="1238"/>
      <c r="O29" s="1238"/>
      <c r="P29" s="1238"/>
      <c r="Q29" s="1238"/>
      <c r="R29" s="1238"/>
      <c r="S29" s="1238"/>
      <c r="T29" s="1238"/>
      <c r="U29" s="1238"/>
      <c r="V29" s="1239"/>
      <c r="W29" s="3250"/>
      <c r="X29" s="3251"/>
      <c r="Y29" s="3249"/>
    </row>
    <row r="30" spans="2:25" ht="17.25" customHeight="1">
      <c r="B30" s="3243" t="s">
        <v>615</v>
      </c>
      <c r="C30" s="1236"/>
      <c r="D30" s="1236" t="s">
        <v>2896</v>
      </c>
      <c r="E30" s="1236"/>
      <c r="F30" s="1236"/>
      <c r="G30" s="1236"/>
      <c r="H30" s="1236"/>
      <c r="I30" s="1236"/>
      <c r="J30" s="1236"/>
      <c r="K30" s="1236"/>
      <c r="L30" s="1236"/>
      <c r="M30" s="1236"/>
      <c r="N30" s="1236"/>
      <c r="O30" s="1236"/>
      <c r="P30" s="1236"/>
      <c r="Q30" s="1236"/>
      <c r="R30" s="1236"/>
      <c r="S30" s="1236"/>
      <c r="T30" s="1236"/>
      <c r="U30" s="1236"/>
      <c r="V30" s="1237"/>
      <c r="W30" s="3244"/>
      <c r="X30" s="3245"/>
      <c r="Y30" s="3248" t="s">
        <v>1326</v>
      </c>
    </row>
    <row r="31" spans="2:25" ht="17.25" customHeight="1">
      <c r="B31" s="2258"/>
      <c r="C31" s="1238" t="s">
        <v>2895</v>
      </c>
      <c r="D31" s="1238"/>
      <c r="E31" s="1238"/>
      <c r="F31" s="1238"/>
      <c r="G31" s="1238"/>
      <c r="H31" s="1238"/>
      <c r="I31" s="1238"/>
      <c r="J31" s="1238"/>
      <c r="K31" s="1238"/>
      <c r="L31" s="1238"/>
      <c r="M31" s="1238"/>
      <c r="N31" s="1238"/>
      <c r="O31" s="1238"/>
      <c r="P31" s="1238"/>
      <c r="Q31" s="1238"/>
      <c r="R31" s="1238"/>
      <c r="S31" s="1238"/>
      <c r="T31" s="1238"/>
      <c r="U31" s="1238"/>
      <c r="V31" s="1239"/>
      <c r="W31" s="3250"/>
      <c r="X31" s="3251"/>
      <c r="Y31" s="3249"/>
    </row>
    <row r="32" spans="2:25" ht="17.25" customHeight="1">
      <c r="B32" s="3254" t="s">
        <v>616</v>
      </c>
      <c r="D32" s="1235" t="s">
        <v>2894</v>
      </c>
      <c r="V32" s="1242"/>
      <c r="W32" s="3244"/>
      <c r="X32" s="3245"/>
      <c r="Y32" s="3248" t="s">
        <v>1326</v>
      </c>
    </row>
    <row r="33" spans="2:25" ht="17.25" customHeight="1">
      <c r="B33" s="2258"/>
      <c r="C33" s="897"/>
      <c r="D33" s="1238"/>
      <c r="E33" s="1238"/>
      <c r="F33" s="1238"/>
      <c r="G33" s="1238"/>
      <c r="H33" s="1238"/>
      <c r="I33" s="1238"/>
      <c r="J33" s="1238"/>
      <c r="K33" s="1238"/>
      <c r="L33" s="1238"/>
      <c r="M33" s="1238"/>
      <c r="N33" s="1238"/>
      <c r="O33" s="1238"/>
      <c r="P33" s="1238"/>
      <c r="Q33" s="1238"/>
      <c r="R33" s="1238"/>
      <c r="S33" s="1238"/>
      <c r="T33" s="1238"/>
      <c r="U33" s="1238"/>
      <c r="V33" s="1239"/>
      <c r="W33" s="3250"/>
      <c r="X33" s="3251"/>
      <c r="Y33" s="3249"/>
    </row>
    <row r="34" spans="2:25" ht="17.25" customHeight="1">
      <c r="B34" s="3243" t="s">
        <v>567</v>
      </c>
      <c r="C34" s="906"/>
      <c r="D34" s="1236" t="s">
        <v>2893</v>
      </c>
      <c r="E34" s="1236"/>
      <c r="F34" s="1236"/>
      <c r="G34" s="1236"/>
      <c r="H34" s="1236"/>
      <c r="I34" s="1236"/>
      <c r="J34" s="1236"/>
      <c r="K34" s="1236"/>
      <c r="L34" s="1236"/>
      <c r="M34" s="1236"/>
      <c r="N34" s="1236"/>
      <c r="O34" s="1236"/>
      <c r="P34" s="1236"/>
      <c r="Q34" s="1236"/>
      <c r="R34" s="1236"/>
      <c r="S34" s="1236"/>
      <c r="T34" s="1236"/>
      <c r="U34" s="1236"/>
      <c r="V34" s="1237"/>
      <c r="W34" s="3244"/>
      <c r="X34" s="3245"/>
      <c r="Y34" s="3248" t="s">
        <v>1326</v>
      </c>
    </row>
    <row r="35" spans="2:25" ht="17.25" customHeight="1">
      <c r="B35" s="2258"/>
      <c r="C35" s="897" t="s">
        <v>2892</v>
      </c>
      <c r="D35" s="1238"/>
      <c r="E35" s="1238"/>
      <c r="F35" s="1238"/>
      <c r="G35" s="1238"/>
      <c r="H35" s="1238"/>
      <c r="I35" s="1238"/>
      <c r="J35" s="1238"/>
      <c r="K35" s="1238"/>
      <c r="L35" s="1238"/>
      <c r="M35" s="1238"/>
      <c r="N35" s="1238"/>
      <c r="O35" s="1238"/>
      <c r="P35" s="1238"/>
      <c r="Q35" s="1238"/>
      <c r="R35" s="1238"/>
      <c r="S35" s="1238"/>
      <c r="T35" s="1238"/>
      <c r="U35" s="1238"/>
      <c r="V35" s="1239"/>
      <c r="W35" s="3250"/>
      <c r="X35" s="3251"/>
      <c r="Y35" s="3249"/>
    </row>
    <row r="36" spans="2:25" ht="17.25" customHeight="1">
      <c r="B36" s="3243" t="s">
        <v>1726</v>
      </c>
      <c r="C36" s="906"/>
      <c r="D36" s="1236" t="s">
        <v>2891</v>
      </c>
      <c r="E36" s="1236"/>
      <c r="F36" s="1236"/>
      <c r="G36" s="1236"/>
      <c r="H36" s="1236"/>
      <c r="I36" s="1236"/>
      <c r="J36" s="1236"/>
      <c r="K36" s="1236"/>
      <c r="L36" s="1236"/>
      <c r="M36" s="1236"/>
      <c r="N36" s="1236"/>
      <c r="O36" s="1236"/>
      <c r="P36" s="1236"/>
      <c r="Q36" s="1236"/>
      <c r="R36" s="1236"/>
      <c r="S36" s="1236"/>
      <c r="T36" s="1236"/>
      <c r="U36" s="1236"/>
      <c r="V36" s="1237"/>
      <c r="W36" s="3244"/>
      <c r="X36" s="3245"/>
      <c r="Y36" s="3248" t="s">
        <v>1326</v>
      </c>
    </row>
    <row r="37" spans="2:25" ht="17.25" customHeight="1">
      <c r="B37" s="2258"/>
      <c r="C37" s="897" t="s">
        <v>2890</v>
      </c>
      <c r="D37" s="1238"/>
      <c r="E37" s="1238"/>
      <c r="F37" s="1238"/>
      <c r="G37" s="1238"/>
      <c r="H37" s="1238"/>
      <c r="I37" s="1238"/>
      <c r="J37" s="1238"/>
      <c r="K37" s="1238"/>
      <c r="L37" s="1238"/>
      <c r="M37" s="1238"/>
      <c r="N37" s="1238"/>
      <c r="O37" s="1238"/>
      <c r="P37" s="1238"/>
      <c r="Q37" s="1238"/>
      <c r="R37" s="1238"/>
      <c r="S37" s="1238"/>
      <c r="T37" s="1238"/>
      <c r="U37" s="1238"/>
      <c r="V37" s="1239"/>
      <c r="W37" s="3250"/>
      <c r="X37" s="3251"/>
      <c r="Y37" s="3253"/>
    </row>
    <row r="38" spans="2:25" ht="17.25" customHeight="1">
      <c r="B38" s="3254" t="s">
        <v>569</v>
      </c>
      <c r="C38" s="294"/>
      <c r="D38" s="1235" t="s">
        <v>2889</v>
      </c>
      <c r="V38" s="1242"/>
      <c r="W38" s="3246"/>
      <c r="X38" s="3247"/>
      <c r="Y38" s="3249" t="s">
        <v>1326</v>
      </c>
    </row>
    <row r="39" spans="2:25" ht="17.25" customHeight="1" thickBot="1">
      <c r="B39" s="3255"/>
      <c r="C39" s="1380" t="s">
        <v>2888</v>
      </c>
      <c r="D39" s="1374"/>
      <c r="E39" s="1374"/>
      <c r="F39" s="1374"/>
      <c r="G39" s="1374"/>
      <c r="H39" s="1374"/>
      <c r="I39" s="1374"/>
      <c r="J39" s="1374"/>
      <c r="K39" s="1374"/>
      <c r="L39" s="1374"/>
      <c r="M39" s="1374"/>
      <c r="N39" s="1374"/>
      <c r="O39" s="1374"/>
      <c r="P39" s="1374"/>
      <c r="Q39" s="1374"/>
      <c r="R39" s="1374"/>
      <c r="S39" s="1374"/>
      <c r="T39" s="1374"/>
      <c r="U39" s="1374"/>
      <c r="V39" s="1373"/>
      <c r="W39" s="3256"/>
      <c r="X39" s="3257"/>
      <c r="Y39" s="3258"/>
    </row>
    <row r="40" spans="2:25" ht="9.75" customHeight="1" thickTop="1">
      <c r="B40" s="1379"/>
      <c r="C40" s="3259" t="s">
        <v>569</v>
      </c>
      <c r="D40" s="3259"/>
      <c r="E40" s="3259" t="s">
        <v>2887</v>
      </c>
      <c r="F40" s="3259" t="s">
        <v>612</v>
      </c>
      <c r="G40" s="3259"/>
      <c r="H40" s="3259"/>
      <c r="I40" s="3261" t="s">
        <v>2886</v>
      </c>
      <c r="J40" s="3263"/>
      <c r="K40" s="3263"/>
      <c r="L40" s="3259" t="s">
        <v>1331</v>
      </c>
      <c r="M40" s="3266"/>
      <c r="N40" s="1378"/>
      <c r="O40" s="1378"/>
      <c r="P40" s="1378"/>
      <c r="Q40" s="1378"/>
      <c r="R40" s="1378"/>
      <c r="S40" s="1378"/>
      <c r="T40" s="1378"/>
      <c r="U40" s="1378"/>
      <c r="V40" s="1378"/>
      <c r="W40" s="1378"/>
      <c r="X40" s="1378"/>
      <c r="Y40" s="1377"/>
    </row>
    <row r="41" spans="2:25" ht="9.75" customHeight="1">
      <c r="B41" s="1376"/>
      <c r="C41" s="1815"/>
      <c r="D41" s="1815"/>
      <c r="E41" s="1815"/>
      <c r="F41" s="1815"/>
      <c r="G41" s="1815"/>
      <c r="H41" s="1815"/>
      <c r="I41" s="2264"/>
      <c r="J41" s="3264"/>
      <c r="K41" s="3264"/>
      <c r="L41" s="3267"/>
      <c r="M41" s="3267"/>
      <c r="Y41" s="1242"/>
    </row>
    <row r="42" spans="2:25" ht="9.75" customHeight="1" thickBot="1">
      <c r="B42" s="1375"/>
      <c r="C42" s="3260"/>
      <c r="D42" s="3260"/>
      <c r="E42" s="3260"/>
      <c r="F42" s="3260"/>
      <c r="G42" s="3260"/>
      <c r="H42" s="3260"/>
      <c r="I42" s="3262"/>
      <c r="J42" s="3265"/>
      <c r="K42" s="3265"/>
      <c r="L42" s="3268"/>
      <c r="M42" s="3268"/>
      <c r="N42" s="1374"/>
      <c r="O42" s="1374"/>
      <c r="P42" s="1374"/>
      <c r="Q42" s="1374"/>
      <c r="R42" s="1374"/>
      <c r="S42" s="1374"/>
      <c r="T42" s="1374"/>
      <c r="U42" s="1374"/>
      <c r="V42" s="1374"/>
      <c r="W42" s="1374"/>
      <c r="X42" s="1374"/>
      <c r="Y42" s="1373"/>
    </row>
    <row r="43" spans="2:25" ht="17.25" customHeight="1" thickTop="1">
      <c r="B43" s="3254" t="s">
        <v>1327</v>
      </c>
      <c r="C43" s="294"/>
      <c r="D43" s="1235" t="s">
        <v>2885</v>
      </c>
      <c r="V43" s="1242"/>
      <c r="W43" s="3246"/>
      <c r="X43" s="3247"/>
      <c r="Y43" s="3249" t="s">
        <v>1326</v>
      </c>
    </row>
    <row r="44" spans="2:25" ht="17.25" customHeight="1">
      <c r="B44" s="2258"/>
      <c r="C44" s="897" t="s">
        <v>2884</v>
      </c>
      <c r="D44" s="1238"/>
      <c r="E44" s="1238"/>
      <c r="F44" s="1238"/>
      <c r="G44" s="1238"/>
      <c r="H44" s="1238"/>
      <c r="I44" s="1238"/>
      <c r="J44" s="1238"/>
      <c r="K44" s="1238"/>
      <c r="L44" s="1238"/>
      <c r="M44" s="1238"/>
      <c r="N44" s="1238"/>
      <c r="O44" s="1238"/>
      <c r="P44" s="1238"/>
      <c r="Q44" s="1238"/>
      <c r="R44" s="1238"/>
      <c r="S44" s="1238"/>
      <c r="T44" s="1238"/>
      <c r="U44" s="1238"/>
      <c r="V44" s="1239"/>
      <c r="W44" s="3250"/>
      <c r="X44" s="3251"/>
      <c r="Y44" s="3253"/>
    </row>
    <row r="45" spans="2:25" ht="15" customHeight="1">
      <c r="B45" s="1235" t="s">
        <v>2883</v>
      </c>
    </row>
    <row r="46" spans="2:25" ht="15" customHeight="1">
      <c r="B46" s="1235" t="s">
        <v>2882</v>
      </c>
    </row>
    <row r="47" spans="2:25" ht="15" customHeight="1">
      <c r="C47" s="1235" t="s">
        <v>2881</v>
      </c>
    </row>
    <row r="48" spans="2:25" ht="15" customHeight="1">
      <c r="C48" s="1235" t="s">
        <v>2880</v>
      </c>
    </row>
    <row r="49" spans="2:25" ht="15" customHeight="1">
      <c r="C49" s="1235" t="s">
        <v>2879</v>
      </c>
    </row>
    <row r="50" spans="2:25" ht="15" customHeight="1">
      <c r="B50" s="1235" t="s">
        <v>2878</v>
      </c>
    </row>
    <row r="51" spans="2:25" ht="15" customHeight="1">
      <c r="C51" s="1235" t="s">
        <v>2877</v>
      </c>
    </row>
    <row r="52" spans="2:25" ht="15" customHeight="1">
      <c r="B52" s="1235" t="s">
        <v>2876</v>
      </c>
    </row>
    <row r="53" spans="2:25" ht="15" customHeight="1">
      <c r="C53" s="1235" t="s">
        <v>2875</v>
      </c>
    </row>
    <row r="54" spans="2:25" ht="15" customHeight="1">
      <c r="C54" s="1235" t="s">
        <v>2874</v>
      </c>
    </row>
    <row r="55" spans="2:25" ht="15" customHeight="1">
      <c r="C55" s="1235" t="s">
        <v>2873</v>
      </c>
    </row>
    <row r="56" spans="2:25" ht="15" customHeight="1">
      <c r="C56" s="1235" t="s">
        <v>2871</v>
      </c>
    </row>
    <row r="57" spans="2:25" ht="15" customHeight="1">
      <c r="C57" s="1235" t="s">
        <v>2872</v>
      </c>
    </row>
    <row r="58" spans="2:25" ht="15" customHeight="1">
      <c r="C58" s="1235" t="s">
        <v>2871</v>
      </c>
    </row>
    <row r="59" spans="2:25" ht="15" customHeight="1">
      <c r="B59" s="1235" t="s">
        <v>2870</v>
      </c>
    </row>
    <row r="60" spans="2:25" ht="15" customHeight="1">
      <c r="C60" s="1235" t="s">
        <v>2869</v>
      </c>
    </row>
    <row r="61" spans="2:25" ht="9.75" customHeight="1"/>
    <row r="62" spans="2:25" ht="15" customHeight="1">
      <c r="B62" s="818" t="s">
        <v>2868</v>
      </c>
    </row>
    <row r="63" spans="2:25" ht="15" customHeight="1">
      <c r="B63" s="1235" t="s">
        <v>2867</v>
      </c>
    </row>
    <row r="64" spans="2:25" ht="24.75" customHeight="1">
      <c r="B64" s="2096" t="s">
        <v>2863</v>
      </c>
      <c r="C64" s="2096"/>
      <c r="D64" s="2096"/>
      <c r="E64" s="2096"/>
      <c r="F64" s="1238"/>
      <c r="G64" s="1238" t="s">
        <v>2862</v>
      </c>
      <c r="I64" s="1238" t="s">
        <v>2861</v>
      </c>
      <c r="J64" s="1238" t="s">
        <v>2860</v>
      </c>
      <c r="K64" s="1238"/>
      <c r="L64" s="1238"/>
      <c r="M64" s="1238"/>
      <c r="N64" s="1238"/>
      <c r="O64" s="1238"/>
      <c r="P64" s="1238"/>
      <c r="Q64" s="1238"/>
      <c r="R64" s="1238"/>
      <c r="S64" s="1238"/>
      <c r="T64" s="1238"/>
      <c r="U64" s="1238"/>
      <c r="V64" s="1238"/>
      <c r="W64" s="1238"/>
      <c r="X64" s="1238"/>
      <c r="Y64" s="1238"/>
    </row>
    <row r="65" spans="2:27" s="43" customFormat="1" ht="24.75" customHeight="1">
      <c r="B65" s="3272" t="s">
        <v>2866</v>
      </c>
      <c r="C65" s="3272"/>
      <c r="D65" s="3272"/>
      <c r="E65" s="3272"/>
      <c r="F65" s="3272" t="s">
        <v>2858</v>
      </c>
      <c r="G65" s="3272"/>
      <c r="H65" s="3272"/>
      <c r="I65" s="3272"/>
      <c r="J65" s="3273" t="s">
        <v>2857</v>
      </c>
      <c r="K65" s="3273" t="s">
        <v>2856</v>
      </c>
      <c r="L65" s="3272" t="s">
        <v>2855</v>
      </c>
      <c r="M65" s="3272"/>
      <c r="N65" s="3272"/>
      <c r="O65" s="3272" t="s">
        <v>2854</v>
      </c>
      <c r="P65" s="3272"/>
      <c r="Q65" s="3272" t="s">
        <v>2853</v>
      </c>
      <c r="R65" s="3272"/>
      <c r="S65" s="3272" t="s">
        <v>2852</v>
      </c>
      <c r="T65" s="3272"/>
      <c r="U65" s="3272" t="s">
        <v>2851</v>
      </c>
      <c r="V65" s="3272"/>
      <c r="W65" s="3272" t="s">
        <v>2850</v>
      </c>
      <c r="X65" s="3272"/>
      <c r="Y65" s="3272"/>
    </row>
    <row r="66" spans="2:27" s="43" customFormat="1" ht="24.75" customHeight="1">
      <c r="B66" s="3272"/>
      <c r="C66" s="3272"/>
      <c r="D66" s="3272"/>
      <c r="E66" s="3272"/>
      <c r="F66" s="3272"/>
      <c r="G66" s="3272"/>
      <c r="H66" s="3272"/>
      <c r="I66" s="3272"/>
      <c r="J66" s="3273"/>
      <c r="K66" s="3273"/>
      <c r="L66" s="3272"/>
      <c r="M66" s="3272"/>
      <c r="N66" s="3272"/>
      <c r="O66" s="3272"/>
      <c r="P66" s="3272"/>
      <c r="Q66" s="3272"/>
      <c r="R66" s="3272"/>
      <c r="S66" s="3272"/>
      <c r="T66" s="3272"/>
      <c r="U66" s="3272"/>
      <c r="V66" s="3272"/>
      <c r="W66" s="3272"/>
      <c r="X66" s="3272"/>
      <c r="Y66" s="3272"/>
    </row>
    <row r="67" spans="2:27" s="43" customFormat="1" ht="24.75" customHeight="1">
      <c r="B67" s="3272"/>
      <c r="C67" s="3272"/>
      <c r="D67" s="3272"/>
      <c r="E67" s="3272"/>
      <c r="F67" s="3272"/>
      <c r="G67" s="3272"/>
      <c r="H67" s="3272"/>
      <c r="I67" s="3272"/>
      <c r="J67" s="3273"/>
      <c r="K67" s="3273"/>
      <c r="L67" s="3272"/>
      <c r="M67" s="3272"/>
      <c r="N67" s="3272"/>
      <c r="O67" s="3272"/>
      <c r="P67" s="3272"/>
      <c r="Q67" s="3272"/>
      <c r="R67" s="3272"/>
      <c r="S67" s="3272"/>
      <c r="T67" s="3272"/>
      <c r="U67" s="3272"/>
      <c r="V67" s="3272"/>
      <c r="W67" s="3272"/>
      <c r="X67" s="3272"/>
      <c r="Y67" s="3272"/>
      <c r="AA67" s="1235"/>
    </row>
    <row r="68" spans="2:27" s="43" customFormat="1" ht="24.75" customHeight="1">
      <c r="B68" s="3272"/>
      <c r="C68" s="3272"/>
      <c r="D68" s="3272"/>
      <c r="E68" s="3272"/>
      <c r="F68" s="3272"/>
      <c r="G68" s="3272"/>
      <c r="H68" s="3272"/>
      <c r="I68" s="3272"/>
      <c r="J68" s="3273"/>
      <c r="K68" s="3273"/>
      <c r="L68" s="3272"/>
      <c r="M68" s="3272"/>
      <c r="N68" s="3272"/>
      <c r="O68" s="3272"/>
      <c r="P68" s="3272"/>
      <c r="Q68" s="3272"/>
      <c r="R68" s="3272"/>
      <c r="S68" s="3272"/>
      <c r="T68" s="3272"/>
      <c r="U68" s="3272"/>
      <c r="V68" s="3272"/>
      <c r="W68" s="3272"/>
      <c r="X68" s="3272"/>
      <c r="Y68" s="3272"/>
      <c r="AA68" s="1235"/>
    </row>
    <row r="69" spans="2:27" ht="24.75" customHeight="1">
      <c r="B69" s="1371"/>
      <c r="C69" s="1370" t="s">
        <v>2849</v>
      </c>
      <c r="D69" s="1240"/>
      <c r="E69" s="1241" t="s">
        <v>2848</v>
      </c>
      <c r="F69" s="1371"/>
      <c r="G69" s="1370" t="s">
        <v>2849</v>
      </c>
      <c r="H69" s="1240"/>
      <c r="I69" s="1241" t="s">
        <v>2848</v>
      </c>
      <c r="J69" s="1372"/>
      <c r="K69" s="879"/>
      <c r="L69" s="3269"/>
      <c r="M69" s="3269"/>
      <c r="N69" s="3269"/>
      <c r="O69" s="3269"/>
      <c r="P69" s="3269"/>
      <c r="Q69" s="3269"/>
      <c r="R69" s="3269"/>
      <c r="S69" s="3269"/>
      <c r="T69" s="3269"/>
      <c r="U69" s="3269"/>
      <c r="V69" s="3269"/>
      <c r="W69" s="3270"/>
      <c r="X69" s="3271"/>
      <c r="Y69" s="1241" t="s">
        <v>1315</v>
      </c>
    </row>
    <row r="70" spans="2:27" ht="24.75" customHeight="1">
      <c r="B70" s="1371"/>
      <c r="C70" s="1370" t="s">
        <v>2849</v>
      </c>
      <c r="D70" s="1240"/>
      <c r="E70" s="1241" t="s">
        <v>2848</v>
      </c>
      <c r="F70" s="1371"/>
      <c r="G70" s="1370" t="s">
        <v>2849</v>
      </c>
      <c r="H70" s="1240"/>
      <c r="I70" s="1241" t="s">
        <v>2848</v>
      </c>
      <c r="J70" s="879"/>
      <c r="K70" s="879"/>
      <c r="L70" s="3269"/>
      <c r="M70" s="3269"/>
      <c r="N70" s="3269"/>
      <c r="O70" s="3269"/>
      <c r="P70" s="3269"/>
      <c r="Q70" s="3269"/>
      <c r="R70" s="3269"/>
      <c r="S70" s="3269"/>
      <c r="T70" s="3269"/>
      <c r="U70" s="3269"/>
      <c r="V70" s="3269"/>
      <c r="W70" s="3270"/>
      <c r="X70" s="3271"/>
      <c r="Y70" s="1241" t="s">
        <v>1315</v>
      </c>
    </row>
    <row r="71" spans="2:27" ht="24.75" customHeight="1">
      <c r="B71" s="1371"/>
      <c r="C71" s="1370" t="s">
        <v>2849</v>
      </c>
      <c r="D71" s="1240"/>
      <c r="E71" s="1241" t="s">
        <v>2848</v>
      </c>
      <c r="F71" s="1371"/>
      <c r="G71" s="1370" t="s">
        <v>2849</v>
      </c>
      <c r="H71" s="1240"/>
      <c r="I71" s="1241" t="s">
        <v>2848</v>
      </c>
      <c r="J71" s="879"/>
      <c r="K71" s="879"/>
      <c r="L71" s="3269"/>
      <c r="M71" s="3269"/>
      <c r="N71" s="3269"/>
      <c r="O71" s="3269"/>
      <c r="P71" s="3269"/>
      <c r="Q71" s="3269"/>
      <c r="R71" s="3269"/>
      <c r="S71" s="3269"/>
      <c r="T71" s="3269"/>
      <c r="U71" s="3269"/>
      <c r="V71" s="3269"/>
      <c r="W71" s="3246"/>
      <c r="X71" s="3247"/>
      <c r="Y71" s="1242" t="s">
        <v>2847</v>
      </c>
    </row>
    <row r="72" spans="2:27" ht="24.75" customHeight="1">
      <c r="B72" s="1371"/>
      <c r="C72" s="1370" t="s">
        <v>2849</v>
      </c>
      <c r="D72" s="1240"/>
      <c r="E72" s="1241" t="s">
        <v>2848</v>
      </c>
      <c r="F72" s="1371"/>
      <c r="G72" s="1370" t="s">
        <v>2849</v>
      </c>
      <c r="H72" s="1240"/>
      <c r="I72" s="1241" t="s">
        <v>2848</v>
      </c>
      <c r="J72" s="879"/>
      <c r="K72" s="879"/>
      <c r="L72" s="3269"/>
      <c r="M72" s="3269"/>
      <c r="N72" s="3269"/>
      <c r="O72" s="3269"/>
      <c r="P72" s="3269"/>
      <c r="Q72" s="3269"/>
      <c r="R72" s="3269"/>
      <c r="S72" s="3269"/>
      <c r="T72" s="3269"/>
      <c r="U72" s="3269"/>
      <c r="V72" s="3269"/>
      <c r="W72" s="3270"/>
      <c r="X72" s="3271"/>
      <c r="Y72" s="1241" t="s">
        <v>2847</v>
      </c>
    </row>
    <row r="73" spans="2:27" ht="24.75" customHeight="1">
      <c r="B73" s="1371"/>
      <c r="C73" s="1370" t="s">
        <v>2849</v>
      </c>
      <c r="D73" s="1240"/>
      <c r="E73" s="1241" t="s">
        <v>2848</v>
      </c>
      <c r="F73" s="1371"/>
      <c r="G73" s="1370" t="s">
        <v>2849</v>
      </c>
      <c r="H73" s="1240"/>
      <c r="I73" s="1241" t="s">
        <v>2848</v>
      </c>
      <c r="J73" s="879"/>
      <c r="K73" s="879"/>
      <c r="L73" s="3269"/>
      <c r="M73" s="3269"/>
      <c r="N73" s="3269"/>
      <c r="O73" s="3269"/>
      <c r="P73" s="3269"/>
      <c r="Q73" s="3269"/>
      <c r="R73" s="3269"/>
      <c r="S73" s="3269"/>
      <c r="T73" s="3269"/>
      <c r="U73" s="3269"/>
      <c r="V73" s="3269"/>
      <c r="W73" s="3246"/>
      <c r="X73" s="3247"/>
      <c r="Y73" s="1242" t="s">
        <v>2847</v>
      </c>
    </row>
    <row r="74" spans="2:27" ht="24.75" customHeight="1">
      <c r="B74" s="1371"/>
      <c r="C74" s="1370" t="s">
        <v>2849</v>
      </c>
      <c r="D74" s="1240"/>
      <c r="E74" s="1241" t="s">
        <v>2848</v>
      </c>
      <c r="F74" s="1371"/>
      <c r="G74" s="1370" t="s">
        <v>2849</v>
      </c>
      <c r="H74" s="1240"/>
      <c r="I74" s="1241" t="s">
        <v>2848</v>
      </c>
      <c r="J74" s="879"/>
      <c r="K74" s="879"/>
      <c r="L74" s="3269"/>
      <c r="M74" s="3269"/>
      <c r="N74" s="3269"/>
      <c r="O74" s="3269"/>
      <c r="P74" s="3269"/>
      <c r="Q74" s="3269"/>
      <c r="R74" s="3269"/>
      <c r="S74" s="3269"/>
      <c r="T74" s="3269"/>
      <c r="U74" s="3269"/>
      <c r="V74" s="3269"/>
      <c r="W74" s="3270"/>
      <c r="X74" s="3271"/>
      <c r="Y74" s="1241" t="s">
        <v>2847</v>
      </c>
    </row>
    <row r="75" spans="2:27" ht="24.75" customHeight="1">
      <c r="B75" s="1371"/>
      <c r="C75" s="1370" t="s">
        <v>2849</v>
      </c>
      <c r="D75" s="1240"/>
      <c r="E75" s="1241" t="s">
        <v>2848</v>
      </c>
      <c r="F75" s="1371"/>
      <c r="G75" s="1370" t="s">
        <v>2849</v>
      </c>
      <c r="H75" s="1240"/>
      <c r="I75" s="1241" t="s">
        <v>2848</v>
      </c>
      <c r="J75" s="879"/>
      <c r="K75" s="879"/>
      <c r="L75" s="3269"/>
      <c r="M75" s="3269"/>
      <c r="N75" s="3269"/>
      <c r="O75" s="3269"/>
      <c r="P75" s="3269"/>
      <c r="Q75" s="3269"/>
      <c r="R75" s="3269"/>
      <c r="S75" s="3269"/>
      <c r="T75" s="3269"/>
      <c r="U75" s="3269"/>
      <c r="V75" s="3269"/>
      <c r="W75" s="3246"/>
      <c r="X75" s="3247"/>
      <c r="Y75" s="1242" t="s">
        <v>2847</v>
      </c>
    </row>
    <row r="76" spans="2:27" ht="24.75" customHeight="1">
      <c r="B76" s="1371"/>
      <c r="C76" s="1370" t="s">
        <v>2849</v>
      </c>
      <c r="D76" s="1240"/>
      <c r="E76" s="1241" t="s">
        <v>2848</v>
      </c>
      <c r="F76" s="1371"/>
      <c r="G76" s="1370" t="s">
        <v>2849</v>
      </c>
      <c r="H76" s="1240"/>
      <c r="I76" s="1241" t="s">
        <v>2848</v>
      </c>
      <c r="J76" s="879"/>
      <c r="K76" s="879"/>
      <c r="L76" s="3269"/>
      <c r="M76" s="3269"/>
      <c r="N76" s="3269"/>
      <c r="O76" s="3269"/>
      <c r="P76" s="3269"/>
      <c r="Q76" s="3269"/>
      <c r="R76" s="3269"/>
      <c r="S76" s="3269"/>
      <c r="T76" s="3269"/>
      <c r="U76" s="3269"/>
      <c r="V76" s="3269"/>
      <c r="W76" s="3270"/>
      <c r="X76" s="3271"/>
      <c r="Y76" s="1241" t="s">
        <v>2847</v>
      </c>
    </row>
    <row r="77" spans="2:27" ht="24.75" customHeight="1">
      <c r="B77" s="1371"/>
      <c r="C77" s="1370" t="s">
        <v>2849</v>
      </c>
      <c r="D77" s="1240"/>
      <c r="E77" s="1241" t="s">
        <v>2848</v>
      </c>
      <c r="F77" s="1371"/>
      <c r="G77" s="1370" t="s">
        <v>2849</v>
      </c>
      <c r="H77" s="1240"/>
      <c r="I77" s="1241" t="s">
        <v>2848</v>
      </c>
      <c r="J77" s="879"/>
      <c r="K77" s="879"/>
      <c r="L77" s="3269"/>
      <c r="M77" s="3269"/>
      <c r="N77" s="3269"/>
      <c r="O77" s="3269"/>
      <c r="P77" s="3269"/>
      <c r="Q77" s="3269"/>
      <c r="R77" s="3269"/>
      <c r="S77" s="3269"/>
      <c r="T77" s="3269"/>
      <c r="U77" s="3269"/>
      <c r="V77" s="3269"/>
      <c r="W77" s="3246"/>
      <c r="X77" s="3247"/>
      <c r="Y77" s="1242" t="s">
        <v>2847</v>
      </c>
    </row>
    <row r="78" spans="2:27" ht="24.75" customHeight="1">
      <c r="B78" s="1371"/>
      <c r="C78" s="1370" t="s">
        <v>2849</v>
      </c>
      <c r="D78" s="1240"/>
      <c r="E78" s="1241" t="s">
        <v>2848</v>
      </c>
      <c r="F78" s="1371"/>
      <c r="G78" s="1370" t="s">
        <v>2849</v>
      </c>
      <c r="H78" s="1240"/>
      <c r="I78" s="1241" t="s">
        <v>2848</v>
      </c>
      <c r="J78" s="879"/>
      <c r="K78" s="879"/>
      <c r="L78" s="3269"/>
      <c r="M78" s="3269"/>
      <c r="N78" s="3269"/>
      <c r="O78" s="3269"/>
      <c r="P78" s="3269"/>
      <c r="Q78" s="3269"/>
      <c r="R78" s="3269"/>
      <c r="S78" s="3269"/>
      <c r="T78" s="3269"/>
      <c r="U78" s="3269"/>
      <c r="V78" s="3269"/>
      <c r="W78" s="3270"/>
      <c r="X78" s="3271"/>
      <c r="Y78" s="1241" t="s">
        <v>2847</v>
      </c>
    </row>
    <row r="79" spans="2:27" ht="9.75" customHeight="1"/>
    <row r="80" spans="2:27" ht="15" customHeight="1">
      <c r="B80" s="1235" t="s">
        <v>2865</v>
      </c>
    </row>
    <row r="81" spans="2:27" ht="24.75" customHeight="1">
      <c r="B81" s="2096" t="s">
        <v>2863</v>
      </c>
      <c r="C81" s="2096"/>
      <c r="D81" s="2096"/>
      <c r="E81" s="2096"/>
      <c r="F81" s="1238"/>
      <c r="G81" s="1238" t="s">
        <v>2862</v>
      </c>
      <c r="I81" s="1238" t="s">
        <v>2861</v>
      </c>
      <c r="J81" s="1238" t="s">
        <v>2860</v>
      </c>
      <c r="K81" s="1238"/>
      <c r="L81" s="1238"/>
      <c r="M81" s="1238"/>
      <c r="N81" s="1238"/>
      <c r="O81" s="1238"/>
      <c r="P81" s="1238"/>
      <c r="Q81" s="1238"/>
      <c r="R81" s="1238"/>
      <c r="S81" s="1238"/>
      <c r="T81" s="1238"/>
      <c r="U81" s="1238"/>
      <c r="V81" s="1238"/>
      <c r="W81" s="1238"/>
      <c r="X81" s="1238"/>
      <c r="Y81" s="1238"/>
    </row>
    <row r="82" spans="2:27" s="43" customFormat="1" ht="24.75" customHeight="1">
      <c r="B82" s="3272" t="s">
        <v>2859</v>
      </c>
      <c r="C82" s="3272"/>
      <c r="D82" s="3272"/>
      <c r="E82" s="3272"/>
      <c r="F82" s="3272" t="s">
        <v>2858</v>
      </c>
      <c r="G82" s="3272"/>
      <c r="H82" s="3272"/>
      <c r="I82" s="3272"/>
      <c r="J82" s="3273" t="s">
        <v>2857</v>
      </c>
      <c r="K82" s="3273" t="s">
        <v>2856</v>
      </c>
      <c r="L82" s="3272" t="s">
        <v>2855</v>
      </c>
      <c r="M82" s="3272"/>
      <c r="N82" s="3272"/>
      <c r="O82" s="3272" t="s">
        <v>2854</v>
      </c>
      <c r="P82" s="3272"/>
      <c r="Q82" s="3272" t="s">
        <v>2853</v>
      </c>
      <c r="R82" s="3272"/>
      <c r="S82" s="3272" t="s">
        <v>2852</v>
      </c>
      <c r="T82" s="3272"/>
      <c r="U82" s="3272" t="s">
        <v>2851</v>
      </c>
      <c r="V82" s="3272"/>
      <c r="W82" s="3272" t="s">
        <v>2850</v>
      </c>
      <c r="X82" s="3272"/>
      <c r="Y82" s="3272"/>
    </row>
    <row r="83" spans="2:27" s="43" customFormat="1" ht="24.75" customHeight="1">
      <c r="B83" s="3272"/>
      <c r="C83" s="3272"/>
      <c r="D83" s="3272"/>
      <c r="E83" s="3272"/>
      <c r="F83" s="3272"/>
      <c r="G83" s="3272"/>
      <c r="H83" s="3272"/>
      <c r="I83" s="3272"/>
      <c r="J83" s="3273"/>
      <c r="K83" s="3273"/>
      <c r="L83" s="3272"/>
      <c r="M83" s="3272"/>
      <c r="N83" s="3272"/>
      <c r="O83" s="3272"/>
      <c r="P83" s="3272"/>
      <c r="Q83" s="3272"/>
      <c r="R83" s="3272"/>
      <c r="S83" s="3272"/>
      <c r="T83" s="3272"/>
      <c r="U83" s="3272"/>
      <c r="V83" s="3272"/>
      <c r="W83" s="3272"/>
      <c r="X83" s="3272"/>
      <c r="Y83" s="3272"/>
    </row>
    <row r="84" spans="2:27" s="43" customFormat="1" ht="24.75" customHeight="1">
      <c r="B84" s="3272"/>
      <c r="C84" s="3272"/>
      <c r="D84" s="3272"/>
      <c r="E84" s="3272"/>
      <c r="F84" s="3272"/>
      <c r="G84" s="3272"/>
      <c r="H84" s="3272"/>
      <c r="I84" s="3272"/>
      <c r="J84" s="3273"/>
      <c r="K84" s="3273"/>
      <c r="L84" s="3272"/>
      <c r="M84" s="3272"/>
      <c r="N84" s="3272"/>
      <c r="O84" s="3272"/>
      <c r="P84" s="3272"/>
      <c r="Q84" s="3272"/>
      <c r="R84" s="3272"/>
      <c r="S84" s="3272"/>
      <c r="T84" s="3272"/>
      <c r="U84" s="3272"/>
      <c r="V84" s="3272"/>
      <c r="W84" s="3272"/>
      <c r="X84" s="3272"/>
      <c r="Y84" s="3272"/>
      <c r="AA84" s="1235"/>
    </row>
    <row r="85" spans="2:27" s="43" customFormat="1" ht="24.75" customHeight="1">
      <c r="B85" s="3272"/>
      <c r="C85" s="3272"/>
      <c r="D85" s="3272"/>
      <c r="E85" s="3272"/>
      <c r="F85" s="3272"/>
      <c r="G85" s="3272"/>
      <c r="H85" s="3272"/>
      <c r="I85" s="3272"/>
      <c r="J85" s="3273"/>
      <c r="K85" s="3273"/>
      <c r="L85" s="3272"/>
      <c r="M85" s="3272"/>
      <c r="N85" s="3272"/>
      <c r="O85" s="3272"/>
      <c r="P85" s="3272"/>
      <c r="Q85" s="3272"/>
      <c r="R85" s="3272"/>
      <c r="S85" s="3272"/>
      <c r="T85" s="3272"/>
      <c r="U85" s="3272"/>
      <c r="V85" s="3272"/>
      <c r="W85" s="3272"/>
      <c r="X85" s="3272"/>
      <c r="Y85" s="3272"/>
      <c r="AA85" s="1235"/>
    </row>
    <row r="86" spans="2:27" ht="24.75" customHeight="1">
      <c r="B86" s="1371"/>
      <c r="C86" s="1370" t="s">
        <v>2849</v>
      </c>
      <c r="D86" s="1240"/>
      <c r="E86" s="1241" t="s">
        <v>2848</v>
      </c>
      <c r="F86" s="1371"/>
      <c r="G86" s="1370" t="s">
        <v>2849</v>
      </c>
      <c r="H86" s="1240"/>
      <c r="I86" s="1241" t="s">
        <v>2848</v>
      </c>
      <c r="J86" s="879"/>
      <c r="K86" s="879"/>
      <c r="L86" s="3269"/>
      <c r="M86" s="3269"/>
      <c r="N86" s="3269"/>
      <c r="O86" s="3269"/>
      <c r="P86" s="3269"/>
      <c r="Q86" s="3269"/>
      <c r="R86" s="3269"/>
      <c r="S86" s="3269"/>
      <c r="T86" s="3269"/>
      <c r="U86" s="3269"/>
      <c r="V86" s="3269"/>
      <c r="W86" s="3270"/>
      <c r="X86" s="3271"/>
      <c r="Y86" s="1241" t="s">
        <v>1315</v>
      </c>
    </row>
    <row r="87" spans="2:27" ht="24.75" customHeight="1">
      <c r="B87" s="1371"/>
      <c r="C87" s="1370" t="s">
        <v>2849</v>
      </c>
      <c r="D87" s="1240"/>
      <c r="E87" s="1241" t="s">
        <v>2848</v>
      </c>
      <c r="F87" s="1371"/>
      <c r="G87" s="1370" t="s">
        <v>2849</v>
      </c>
      <c r="H87" s="1240"/>
      <c r="I87" s="1241" t="s">
        <v>2848</v>
      </c>
      <c r="J87" s="879"/>
      <c r="K87" s="879"/>
      <c r="L87" s="3269"/>
      <c r="M87" s="3269"/>
      <c r="N87" s="3269"/>
      <c r="O87" s="3269"/>
      <c r="P87" s="3269"/>
      <c r="Q87" s="3269"/>
      <c r="R87" s="3269"/>
      <c r="S87" s="3269"/>
      <c r="T87" s="3269"/>
      <c r="U87" s="3269"/>
      <c r="V87" s="3269"/>
      <c r="W87" s="3270"/>
      <c r="X87" s="3271"/>
      <c r="Y87" s="1241" t="s">
        <v>1315</v>
      </c>
    </row>
    <row r="88" spans="2:27" ht="24.75" customHeight="1">
      <c r="B88" s="1371"/>
      <c r="C88" s="1370" t="s">
        <v>2849</v>
      </c>
      <c r="D88" s="1240"/>
      <c r="E88" s="1241" t="s">
        <v>2848</v>
      </c>
      <c r="F88" s="1371"/>
      <c r="G88" s="1370" t="s">
        <v>2849</v>
      </c>
      <c r="H88" s="1240"/>
      <c r="I88" s="1241" t="s">
        <v>2848</v>
      </c>
      <c r="J88" s="879"/>
      <c r="K88" s="879"/>
      <c r="L88" s="3269"/>
      <c r="M88" s="3269"/>
      <c r="N88" s="3269"/>
      <c r="O88" s="3269"/>
      <c r="P88" s="3269"/>
      <c r="Q88" s="3269"/>
      <c r="R88" s="3269"/>
      <c r="S88" s="3269"/>
      <c r="T88" s="3269"/>
      <c r="U88" s="3269"/>
      <c r="V88" s="3269"/>
      <c r="W88" s="3244"/>
      <c r="X88" s="3245"/>
      <c r="Y88" s="1237" t="s">
        <v>2847</v>
      </c>
    </row>
    <row r="89" spans="2:27" ht="24.75" customHeight="1">
      <c r="B89" s="1371"/>
      <c r="C89" s="1370" t="s">
        <v>2849</v>
      </c>
      <c r="D89" s="1240"/>
      <c r="E89" s="1241" t="s">
        <v>2848</v>
      </c>
      <c r="F89" s="1371"/>
      <c r="G89" s="1370" t="s">
        <v>2849</v>
      </c>
      <c r="H89" s="1240"/>
      <c r="I89" s="1241" t="s">
        <v>2848</v>
      </c>
      <c r="J89" s="879"/>
      <c r="K89" s="879"/>
      <c r="L89" s="3269"/>
      <c r="M89" s="3269"/>
      <c r="N89" s="3269"/>
      <c r="O89" s="3269"/>
      <c r="P89" s="3269"/>
      <c r="Q89" s="3269"/>
      <c r="R89" s="3269"/>
      <c r="S89" s="3269"/>
      <c r="T89" s="3269"/>
      <c r="U89" s="3269"/>
      <c r="V89" s="3269"/>
      <c r="W89" s="3270"/>
      <c r="X89" s="3271"/>
      <c r="Y89" s="1241" t="s">
        <v>2847</v>
      </c>
    </row>
    <row r="90" spans="2:27" ht="24.75" customHeight="1">
      <c r="B90" s="1371"/>
      <c r="C90" s="1370" t="s">
        <v>2849</v>
      </c>
      <c r="D90" s="1240"/>
      <c r="E90" s="1241" t="s">
        <v>2848</v>
      </c>
      <c r="F90" s="1371"/>
      <c r="G90" s="1370" t="s">
        <v>2849</v>
      </c>
      <c r="H90" s="1240"/>
      <c r="I90" s="1241" t="s">
        <v>2848</v>
      </c>
      <c r="J90" s="879"/>
      <c r="K90" s="879"/>
      <c r="L90" s="3269"/>
      <c r="M90" s="3269"/>
      <c r="N90" s="3269"/>
      <c r="O90" s="3269"/>
      <c r="P90" s="3269"/>
      <c r="Q90" s="3269"/>
      <c r="R90" s="3269"/>
      <c r="S90" s="3269"/>
      <c r="T90" s="3269"/>
      <c r="U90" s="3269"/>
      <c r="V90" s="3269"/>
      <c r="W90" s="3246"/>
      <c r="X90" s="3247"/>
      <c r="Y90" s="1242" t="s">
        <v>2847</v>
      </c>
    </row>
    <row r="91" spans="2:27" ht="24.75" customHeight="1">
      <c r="B91" s="1371"/>
      <c r="C91" s="1370" t="s">
        <v>2849</v>
      </c>
      <c r="D91" s="1240"/>
      <c r="E91" s="1241" t="s">
        <v>2848</v>
      </c>
      <c r="F91" s="1371"/>
      <c r="G91" s="1370" t="s">
        <v>2849</v>
      </c>
      <c r="H91" s="1240"/>
      <c r="I91" s="1241" t="s">
        <v>2848</v>
      </c>
      <c r="J91" s="879"/>
      <c r="K91" s="879"/>
      <c r="L91" s="3269"/>
      <c r="M91" s="3269"/>
      <c r="N91" s="3269"/>
      <c r="O91" s="3269"/>
      <c r="P91" s="3269"/>
      <c r="Q91" s="3269"/>
      <c r="R91" s="3269"/>
      <c r="S91" s="3269"/>
      <c r="T91" s="3269"/>
      <c r="U91" s="3269"/>
      <c r="V91" s="3269"/>
      <c r="W91" s="3270"/>
      <c r="X91" s="3271"/>
      <c r="Y91" s="1241" t="s">
        <v>2847</v>
      </c>
    </row>
    <row r="92" spans="2:27" ht="24.75" customHeight="1">
      <c r="B92" s="1371"/>
      <c r="C92" s="1370" t="s">
        <v>2849</v>
      </c>
      <c r="D92" s="1240"/>
      <c r="E92" s="1241" t="s">
        <v>2848</v>
      </c>
      <c r="F92" s="1371"/>
      <c r="G92" s="1370" t="s">
        <v>2849</v>
      </c>
      <c r="H92" s="1240"/>
      <c r="I92" s="1241" t="s">
        <v>2848</v>
      </c>
      <c r="J92" s="879"/>
      <c r="K92" s="879"/>
      <c r="L92" s="3269"/>
      <c r="M92" s="3269"/>
      <c r="N92" s="3269"/>
      <c r="O92" s="3269"/>
      <c r="P92" s="3269"/>
      <c r="Q92" s="3269"/>
      <c r="R92" s="3269"/>
      <c r="S92" s="3269"/>
      <c r="T92" s="3269"/>
      <c r="U92" s="3269"/>
      <c r="V92" s="3269"/>
      <c r="W92" s="3246"/>
      <c r="X92" s="3247"/>
      <c r="Y92" s="1242" t="s">
        <v>2847</v>
      </c>
    </row>
    <row r="93" spans="2:27" ht="24.75" customHeight="1">
      <c r="B93" s="1371"/>
      <c r="C93" s="1370" t="s">
        <v>2849</v>
      </c>
      <c r="D93" s="1240"/>
      <c r="E93" s="1241" t="s">
        <v>2848</v>
      </c>
      <c r="F93" s="1371"/>
      <c r="G93" s="1370" t="s">
        <v>2849</v>
      </c>
      <c r="H93" s="1240"/>
      <c r="I93" s="1241" t="s">
        <v>2848</v>
      </c>
      <c r="J93" s="879"/>
      <c r="K93" s="879"/>
      <c r="L93" s="3269"/>
      <c r="M93" s="3269"/>
      <c r="N93" s="3269"/>
      <c r="O93" s="3269"/>
      <c r="P93" s="3269"/>
      <c r="Q93" s="3269"/>
      <c r="R93" s="3269"/>
      <c r="S93" s="3269"/>
      <c r="T93" s="3269"/>
      <c r="U93" s="3269"/>
      <c r="V93" s="3269"/>
      <c r="W93" s="3270"/>
      <c r="X93" s="3271"/>
      <c r="Y93" s="1241" t="s">
        <v>2847</v>
      </c>
    </row>
    <row r="94" spans="2:27" ht="24.75" customHeight="1">
      <c r="B94" s="1371"/>
      <c r="C94" s="1370" t="s">
        <v>2849</v>
      </c>
      <c r="D94" s="1240"/>
      <c r="E94" s="1241" t="s">
        <v>2848</v>
      </c>
      <c r="F94" s="1371"/>
      <c r="G94" s="1370" t="s">
        <v>2849</v>
      </c>
      <c r="H94" s="1240"/>
      <c r="I94" s="1241" t="s">
        <v>2848</v>
      </c>
      <c r="J94" s="879"/>
      <c r="K94" s="879"/>
      <c r="L94" s="3269"/>
      <c r="M94" s="3269"/>
      <c r="N94" s="3269"/>
      <c r="O94" s="3269"/>
      <c r="P94" s="3269"/>
      <c r="Q94" s="3269"/>
      <c r="R94" s="3269"/>
      <c r="S94" s="3269"/>
      <c r="T94" s="3269"/>
      <c r="U94" s="3269"/>
      <c r="V94" s="3269"/>
      <c r="W94" s="3246"/>
      <c r="X94" s="3247"/>
      <c r="Y94" s="1242" t="s">
        <v>2847</v>
      </c>
    </row>
    <row r="95" spans="2:27" ht="24.75" customHeight="1">
      <c r="B95" s="1371"/>
      <c r="C95" s="1370" t="s">
        <v>2849</v>
      </c>
      <c r="D95" s="1240"/>
      <c r="E95" s="1241" t="s">
        <v>2848</v>
      </c>
      <c r="F95" s="1371"/>
      <c r="G95" s="1370" t="s">
        <v>2849</v>
      </c>
      <c r="H95" s="1240"/>
      <c r="I95" s="1241" t="s">
        <v>2848</v>
      </c>
      <c r="J95" s="879"/>
      <c r="K95" s="879"/>
      <c r="L95" s="3269"/>
      <c r="M95" s="3269"/>
      <c r="N95" s="3269"/>
      <c r="O95" s="3269"/>
      <c r="P95" s="3269"/>
      <c r="Q95" s="3269"/>
      <c r="R95" s="3269"/>
      <c r="S95" s="3269"/>
      <c r="T95" s="3269"/>
      <c r="U95" s="3269"/>
      <c r="V95" s="3269"/>
      <c r="W95" s="3270"/>
      <c r="X95" s="3271"/>
      <c r="Y95" s="1241" t="s">
        <v>2847</v>
      </c>
    </row>
    <row r="97" spans="2:27" ht="15" customHeight="1">
      <c r="B97" s="1235" t="s">
        <v>2864</v>
      </c>
    </row>
    <row r="98" spans="2:27" ht="24.75" customHeight="1">
      <c r="B98" s="2096" t="s">
        <v>2863</v>
      </c>
      <c r="C98" s="2096"/>
      <c r="D98" s="2096"/>
      <c r="E98" s="2096"/>
      <c r="F98" s="1238"/>
      <c r="G98" s="1238" t="s">
        <v>2862</v>
      </c>
      <c r="I98" s="1238" t="s">
        <v>2861</v>
      </c>
      <c r="J98" s="1238" t="s">
        <v>2860</v>
      </c>
      <c r="K98" s="1238"/>
      <c r="L98" s="1238"/>
      <c r="M98" s="1238"/>
      <c r="N98" s="1238"/>
      <c r="O98" s="1238"/>
      <c r="P98" s="1238"/>
      <c r="Q98" s="1238"/>
      <c r="R98" s="1238"/>
      <c r="S98" s="1238"/>
      <c r="T98" s="1238"/>
      <c r="U98" s="1238"/>
      <c r="V98" s="1238"/>
      <c r="W98" s="1238"/>
      <c r="X98" s="1238"/>
      <c r="Y98" s="1238"/>
    </row>
    <row r="99" spans="2:27" s="43" customFormat="1" ht="24.75" customHeight="1">
      <c r="B99" s="3272" t="s">
        <v>2859</v>
      </c>
      <c r="C99" s="3272"/>
      <c r="D99" s="3272"/>
      <c r="E99" s="3272"/>
      <c r="F99" s="3272" t="s">
        <v>2858</v>
      </c>
      <c r="G99" s="3272"/>
      <c r="H99" s="3272"/>
      <c r="I99" s="3272"/>
      <c r="J99" s="3273" t="s">
        <v>2857</v>
      </c>
      <c r="K99" s="3273" t="s">
        <v>2856</v>
      </c>
      <c r="L99" s="3272" t="s">
        <v>2855</v>
      </c>
      <c r="M99" s="3272"/>
      <c r="N99" s="3272"/>
      <c r="O99" s="3272" t="s">
        <v>2854</v>
      </c>
      <c r="P99" s="3272"/>
      <c r="Q99" s="3272" t="s">
        <v>2853</v>
      </c>
      <c r="R99" s="3272"/>
      <c r="S99" s="3272" t="s">
        <v>2852</v>
      </c>
      <c r="T99" s="3272"/>
      <c r="U99" s="3272" t="s">
        <v>2851</v>
      </c>
      <c r="V99" s="3272"/>
      <c r="W99" s="3272" t="s">
        <v>2850</v>
      </c>
      <c r="X99" s="3272"/>
      <c r="Y99" s="3272"/>
    </row>
    <row r="100" spans="2:27" s="43" customFormat="1" ht="24.75" customHeight="1">
      <c r="B100" s="3272"/>
      <c r="C100" s="3272"/>
      <c r="D100" s="3272"/>
      <c r="E100" s="3272"/>
      <c r="F100" s="3272"/>
      <c r="G100" s="3272"/>
      <c r="H100" s="3272"/>
      <c r="I100" s="3272"/>
      <c r="J100" s="3273"/>
      <c r="K100" s="3273"/>
      <c r="L100" s="3272"/>
      <c r="M100" s="3272"/>
      <c r="N100" s="3272"/>
      <c r="O100" s="3272"/>
      <c r="P100" s="3272"/>
      <c r="Q100" s="3272"/>
      <c r="R100" s="3272"/>
      <c r="S100" s="3272"/>
      <c r="T100" s="3272"/>
      <c r="U100" s="3272"/>
      <c r="V100" s="3272"/>
      <c r="W100" s="3272"/>
      <c r="X100" s="3272"/>
      <c r="Y100" s="3272"/>
    </row>
    <row r="101" spans="2:27" s="43" customFormat="1" ht="24.75" customHeight="1">
      <c r="B101" s="3272"/>
      <c r="C101" s="3272"/>
      <c r="D101" s="3272"/>
      <c r="E101" s="3272"/>
      <c r="F101" s="3272"/>
      <c r="G101" s="3272"/>
      <c r="H101" s="3272"/>
      <c r="I101" s="3272"/>
      <c r="J101" s="3273"/>
      <c r="K101" s="3273"/>
      <c r="L101" s="3272"/>
      <c r="M101" s="3272"/>
      <c r="N101" s="3272"/>
      <c r="O101" s="3272"/>
      <c r="P101" s="3272"/>
      <c r="Q101" s="3272"/>
      <c r="R101" s="3272"/>
      <c r="S101" s="3272"/>
      <c r="T101" s="3272"/>
      <c r="U101" s="3272"/>
      <c r="V101" s="3272"/>
      <c r="W101" s="3272"/>
      <c r="X101" s="3272"/>
      <c r="Y101" s="3272"/>
      <c r="AA101" s="1235"/>
    </row>
    <row r="102" spans="2:27" s="43" customFormat="1" ht="24.75" customHeight="1">
      <c r="B102" s="3272"/>
      <c r="C102" s="3272"/>
      <c r="D102" s="3272"/>
      <c r="E102" s="3272"/>
      <c r="F102" s="3272"/>
      <c r="G102" s="3272"/>
      <c r="H102" s="3272"/>
      <c r="I102" s="3272"/>
      <c r="J102" s="3273"/>
      <c r="K102" s="3273"/>
      <c r="L102" s="3272"/>
      <c r="M102" s="3272"/>
      <c r="N102" s="3272"/>
      <c r="O102" s="3272"/>
      <c r="P102" s="3272"/>
      <c r="Q102" s="3272"/>
      <c r="R102" s="3272"/>
      <c r="S102" s="3272"/>
      <c r="T102" s="3272"/>
      <c r="U102" s="3272"/>
      <c r="V102" s="3272"/>
      <c r="W102" s="3272"/>
      <c r="X102" s="3272"/>
      <c r="Y102" s="3272"/>
      <c r="AA102" s="1235"/>
    </row>
    <row r="103" spans="2:27" ht="24.75" customHeight="1">
      <c r="B103" s="1371"/>
      <c r="C103" s="1370" t="s">
        <v>2849</v>
      </c>
      <c r="D103" s="1240"/>
      <c r="E103" s="1241" t="s">
        <v>2848</v>
      </c>
      <c r="F103" s="1371"/>
      <c r="G103" s="1370" t="s">
        <v>2849</v>
      </c>
      <c r="H103" s="1240"/>
      <c r="I103" s="1241" t="s">
        <v>2848</v>
      </c>
      <c r="J103" s="879"/>
      <c r="K103" s="879"/>
      <c r="L103" s="3269"/>
      <c r="M103" s="3269"/>
      <c r="N103" s="3269"/>
      <c r="O103" s="3269"/>
      <c r="P103" s="3269"/>
      <c r="Q103" s="3269"/>
      <c r="R103" s="3269"/>
      <c r="S103" s="3269"/>
      <c r="T103" s="3269"/>
      <c r="U103" s="3269"/>
      <c r="V103" s="3269"/>
      <c r="W103" s="3270"/>
      <c r="X103" s="3271"/>
      <c r="Y103" s="1241" t="s">
        <v>1315</v>
      </c>
    </row>
    <row r="104" spans="2:27" ht="24.75" customHeight="1">
      <c r="B104" s="1371"/>
      <c r="C104" s="1370" t="s">
        <v>2849</v>
      </c>
      <c r="D104" s="1240"/>
      <c r="E104" s="1241" t="s">
        <v>2848</v>
      </c>
      <c r="F104" s="1371"/>
      <c r="G104" s="1370" t="s">
        <v>2849</v>
      </c>
      <c r="H104" s="1240"/>
      <c r="I104" s="1241" t="s">
        <v>2848</v>
      </c>
      <c r="J104" s="879"/>
      <c r="K104" s="879"/>
      <c r="L104" s="3269"/>
      <c r="M104" s="3269"/>
      <c r="N104" s="3269"/>
      <c r="O104" s="3269"/>
      <c r="P104" s="3269"/>
      <c r="Q104" s="3269"/>
      <c r="R104" s="3269"/>
      <c r="S104" s="3269"/>
      <c r="T104" s="3269"/>
      <c r="U104" s="3269"/>
      <c r="V104" s="3269"/>
      <c r="W104" s="3270"/>
      <c r="X104" s="3271"/>
      <c r="Y104" s="1241" t="s">
        <v>1315</v>
      </c>
    </row>
    <row r="105" spans="2:27" ht="24.75" customHeight="1">
      <c r="B105" s="1371"/>
      <c r="C105" s="1370" t="s">
        <v>2849</v>
      </c>
      <c r="D105" s="1240"/>
      <c r="E105" s="1241" t="s">
        <v>2848</v>
      </c>
      <c r="F105" s="1371"/>
      <c r="G105" s="1370" t="s">
        <v>2849</v>
      </c>
      <c r="H105" s="1240"/>
      <c r="I105" s="1241" t="s">
        <v>2848</v>
      </c>
      <c r="J105" s="879"/>
      <c r="K105" s="879"/>
      <c r="L105" s="3269"/>
      <c r="M105" s="3269"/>
      <c r="N105" s="3269"/>
      <c r="O105" s="3269"/>
      <c r="P105" s="3269"/>
      <c r="Q105" s="3269"/>
      <c r="R105" s="3269"/>
      <c r="S105" s="3269"/>
      <c r="T105" s="3269"/>
      <c r="U105" s="3269"/>
      <c r="V105" s="3269"/>
      <c r="W105" s="3246"/>
      <c r="X105" s="3247"/>
      <c r="Y105" s="1242" t="s">
        <v>2847</v>
      </c>
    </row>
    <row r="106" spans="2:27" ht="24.75" customHeight="1">
      <c r="B106" s="1371"/>
      <c r="C106" s="1370" t="s">
        <v>2849</v>
      </c>
      <c r="D106" s="1240"/>
      <c r="E106" s="1241" t="s">
        <v>2848</v>
      </c>
      <c r="F106" s="1371"/>
      <c r="G106" s="1370" t="s">
        <v>2849</v>
      </c>
      <c r="H106" s="1240"/>
      <c r="I106" s="1241" t="s">
        <v>2848</v>
      </c>
      <c r="J106" s="879"/>
      <c r="K106" s="879"/>
      <c r="L106" s="3269"/>
      <c r="M106" s="3269"/>
      <c r="N106" s="3269"/>
      <c r="O106" s="3269"/>
      <c r="P106" s="3269"/>
      <c r="Q106" s="3269"/>
      <c r="R106" s="3269"/>
      <c r="S106" s="3269"/>
      <c r="T106" s="3269"/>
      <c r="U106" s="3269"/>
      <c r="V106" s="3269"/>
      <c r="W106" s="3270"/>
      <c r="X106" s="3271"/>
      <c r="Y106" s="1241" t="s">
        <v>2847</v>
      </c>
    </row>
    <row r="107" spans="2:27" ht="24.75" customHeight="1">
      <c r="B107" s="1371"/>
      <c r="C107" s="1370" t="s">
        <v>2849</v>
      </c>
      <c r="D107" s="1240"/>
      <c r="E107" s="1241" t="s">
        <v>2848</v>
      </c>
      <c r="F107" s="1371"/>
      <c r="G107" s="1370" t="s">
        <v>2849</v>
      </c>
      <c r="H107" s="1240"/>
      <c r="I107" s="1241" t="s">
        <v>2848</v>
      </c>
      <c r="J107" s="879"/>
      <c r="K107" s="879"/>
      <c r="L107" s="3269"/>
      <c r="M107" s="3269"/>
      <c r="N107" s="3269"/>
      <c r="O107" s="3269"/>
      <c r="P107" s="3269"/>
      <c r="Q107" s="3269"/>
      <c r="R107" s="3269"/>
      <c r="S107" s="3269"/>
      <c r="T107" s="3269"/>
      <c r="U107" s="3269"/>
      <c r="V107" s="3269"/>
      <c r="W107" s="3246"/>
      <c r="X107" s="3247"/>
      <c r="Y107" s="1242" t="s">
        <v>2847</v>
      </c>
    </row>
    <row r="108" spans="2:27" ht="24.75" customHeight="1">
      <c r="B108" s="1371"/>
      <c r="C108" s="1370" t="s">
        <v>2849</v>
      </c>
      <c r="D108" s="1240"/>
      <c r="E108" s="1241" t="s">
        <v>2848</v>
      </c>
      <c r="F108" s="1371"/>
      <c r="G108" s="1370" t="s">
        <v>2849</v>
      </c>
      <c r="H108" s="1240"/>
      <c r="I108" s="1241" t="s">
        <v>2848</v>
      </c>
      <c r="J108" s="879"/>
      <c r="K108" s="879"/>
      <c r="L108" s="3269"/>
      <c r="M108" s="3269"/>
      <c r="N108" s="3269"/>
      <c r="O108" s="3269"/>
      <c r="P108" s="3269"/>
      <c r="Q108" s="3269"/>
      <c r="R108" s="3269"/>
      <c r="S108" s="3269"/>
      <c r="T108" s="3269"/>
      <c r="U108" s="3269"/>
      <c r="V108" s="3269"/>
      <c r="W108" s="3270"/>
      <c r="X108" s="3271"/>
      <c r="Y108" s="1241" t="s">
        <v>2847</v>
      </c>
    </row>
    <row r="109" spans="2:27" ht="24.75" customHeight="1">
      <c r="B109" s="1371"/>
      <c r="C109" s="1370" t="s">
        <v>2849</v>
      </c>
      <c r="D109" s="1240"/>
      <c r="E109" s="1241" t="s">
        <v>2848</v>
      </c>
      <c r="F109" s="1371"/>
      <c r="G109" s="1370" t="s">
        <v>2849</v>
      </c>
      <c r="H109" s="1240"/>
      <c r="I109" s="1241" t="s">
        <v>2848</v>
      </c>
      <c r="J109" s="879"/>
      <c r="K109" s="879"/>
      <c r="L109" s="3269"/>
      <c r="M109" s="3269"/>
      <c r="N109" s="3269"/>
      <c r="O109" s="3269"/>
      <c r="P109" s="3269"/>
      <c r="Q109" s="3269"/>
      <c r="R109" s="3269"/>
      <c r="S109" s="3269"/>
      <c r="T109" s="3269"/>
      <c r="U109" s="3269"/>
      <c r="V109" s="3269"/>
      <c r="W109" s="3246"/>
      <c r="X109" s="3247"/>
      <c r="Y109" s="1242" t="s">
        <v>2847</v>
      </c>
    </row>
    <row r="110" spans="2:27" ht="24.75" customHeight="1">
      <c r="B110" s="1371"/>
      <c r="C110" s="1370" t="s">
        <v>2849</v>
      </c>
      <c r="D110" s="1240"/>
      <c r="E110" s="1241" t="s">
        <v>2848</v>
      </c>
      <c r="F110" s="1371"/>
      <c r="G110" s="1370" t="s">
        <v>2849</v>
      </c>
      <c r="H110" s="1240"/>
      <c r="I110" s="1241" t="s">
        <v>2848</v>
      </c>
      <c r="J110" s="879"/>
      <c r="K110" s="879"/>
      <c r="L110" s="3269"/>
      <c r="M110" s="3269"/>
      <c r="N110" s="3269"/>
      <c r="O110" s="3269"/>
      <c r="P110" s="3269"/>
      <c r="Q110" s="3269"/>
      <c r="R110" s="3269"/>
      <c r="S110" s="3269"/>
      <c r="T110" s="3269"/>
      <c r="U110" s="3269"/>
      <c r="V110" s="3269"/>
      <c r="W110" s="3270"/>
      <c r="X110" s="3271"/>
      <c r="Y110" s="1241" t="s">
        <v>2847</v>
      </c>
    </row>
    <row r="111" spans="2:27" ht="24.75" customHeight="1">
      <c r="B111" s="1371"/>
      <c r="C111" s="1370" t="s">
        <v>2849</v>
      </c>
      <c r="D111" s="1240"/>
      <c r="E111" s="1241" t="s">
        <v>2848</v>
      </c>
      <c r="F111" s="1371"/>
      <c r="G111" s="1370" t="s">
        <v>2849</v>
      </c>
      <c r="H111" s="1240"/>
      <c r="I111" s="1241" t="s">
        <v>2848</v>
      </c>
      <c r="J111" s="879"/>
      <c r="K111" s="879"/>
      <c r="L111" s="3269"/>
      <c r="M111" s="3269"/>
      <c r="N111" s="3269"/>
      <c r="O111" s="3269"/>
      <c r="P111" s="3269"/>
      <c r="Q111" s="3269"/>
      <c r="R111" s="3269"/>
      <c r="S111" s="3269"/>
      <c r="T111" s="3269"/>
      <c r="U111" s="3269"/>
      <c r="V111" s="3269"/>
      <c r="W111" s="3246"/>
      <c r="X111" s="3247"/>
      <c r="Y111" s="1242" t="s">
        <v>2847</v>
      </c>
    </row>
    <row r="112" spans="2:27" ht="24.75" customHeight="1">
      <c r="B112" s="1371"/>
      <c r="C112" s="1370" t="s">
        <v>2849</v>
      </c>
      <c r="D112" s="1240"/>
      <c r="E112" s="1241" t="s">
        <v>2848</v>
      </c>
      <c r="F112" s="1371"/>
      <c r="G112" s="1370" t="s">
        <v>2849</v>
      </c>
      <c r="H112" s="1240"/>
      <c r="I112" s="1241" t="s">
        <v>2848</v>
      </c>
      <c r="J112" s="879"/>
      <c r="K112" s="879"/>
      <c r="L112" s="3269"/>
      <c r="M112" s="3269"/>
      <c r="N112" s="3269"/>
      <c r="O112" s="3269"/>
      <c r="P112" s="3269"/>
      <c r="Q112" s="3269"/>
      <c r="R112" s="3269"/>
      <c r="S112" s="3269"/>
      <c r="T112" s="3269"/>
      <c r="U112" s="3269"/>
      <c r="V112" s="3269"/>
      <c r="W112" s="3270"/>
      <c r="X112" s="3271"/>
      <c r="Y112" s="1241" t="s">
        <v>2847</v>
      </c>
    </row>
    <row r="113" spans="2:4" ht="15" customHeight="1">
      <c r="B113" s="1235" t="s">
        <v>2846</v>
      </c>
    </row>
    <row r="114" spans="2:4" ht="15" customHeight="1">
      <c r="C114" s="1235" t="s">
        <v>2845</v>
      </c>
    </row>
    <row r="115" spans="2:4" ht="15" customHeight="1">
      <c r="C115" s="1235" t="s">
        <v>2844</v>
      </c>
    </row>
    <row r="116" spans="2:4" ht="15" customHeight="1">
      <c r="D116" s="1235" t="s">
        <v>2843</v>
      </c>
    </row>
    <row r="117" spans="2:4" ht="15" customHeight="1">
      <c r="D117" s="1235" t="s">
        <v>2842</v>
      </c>
    </row>
    <row r="118" spans="2:4" ht="15" customHeight="1">
      <c r="C118" s="1235" t="s">
        <v>2841</v>
      </c>
    </row>
  </sheetData>
  <sheetProtection selectLockedCells="1" selectUnlockedCells="1"/>
  <mergeCells count="265">
    <mergeCell ref="W109:X109"/>
    <mergeCell ref="L110:N110"/>
    <mergeCell ref="O110:P110"/>
    <mergeCell ref="Q110:R110"/>
    <mergeCell ref="S110:T110"/>
    <mergeCell ref="U110:V110"/>
    <mergeCell ref="W110:X110"/>
    <mergeCell ref="L112:N112"/>
    <mergeCell ref="O112:P112"/>
    <mergeCell ref="Q112:R112"/>
    <mergeCell ref="S112:T112"/>
    <mergeCell ref="U112:V112"/>
    <mergeCell ref="W112:X112"/>
    <mergeCell ref="Q109:R109"/>
    <mergeCell ref="S109:T109"/>
    <mergeCell ref="B98:E98"/>
    <mergeCell ref="B99:E102"/>
    <mergeCell ref="F99:I102"/>
    <mergeCell ref="U111:V111"/>
    <mergeCell ref="W111:X111"/>
    <mergeCell ref="L111:N111"/>
    <mergeCell ref="O111:P111"/>
    <mergeCell ref="Q111:R111"/>
    <mergeCell ref="S111:T111"/>
    <mergeCell ref="U107:V107"/>
    <mergeCell ref="W107:X107"/>
    <mergeCell ref="L108:N108"/>
    <mergeCell ref="O108:P108"/>
    <mergeCell ref="Q108:R108"/>
    <mergeCell ref="S108:T108"/>
    <mergeCell ref="U108:V108"/>
    <mergeCell ref="W108:X108"/>
    <mergeCell ref="L107:N107"/>
    <mergeCell ref="O107:P107"/>
    <mergeCell ref="Q105:R105"/>
    <mergeCell ref="S105:T105"/>
    <mergeCell ref="L109:N109"/>
    <mergeCell ref="O109:P109"/>
    <mergeCell ref="U109:V109"/>
    <mergeCell ref="Q107:R107"/>
    <mergeCell ref="S107:T107"/>
    <mergeCell ref="U105:V105"/>
    <mergeCell ref="W105:X105"/>
    <mergeCell ref="L106:N106"/>
    <mergeCell ref="O106:P106"/>
    <mergeCell ref="Q106:R106"/>
    <mergeCell ref="S106:T106"/>
    <mergeCell ref="U106:V106"/>
    <mergeCell ref="W106:X106"/>
    <mergeCell ref="L105:N105"/>
    <mergeCell ref="O105:P105"/>
    <mergeCell ref="L104:N104"/>
    <mergeCell ref="O104:P104"/>
    <mergeCell ref="Q104:R104"/>
    <mergeCell ref="S104:T104"/>
    <mergeCell ref="U104:V104"/>
    <mergeCell ref="W104:X104"/>
    <mergeCell ref="L103:N103"/>
    <mergeCell ref="O103:P103"/>
    <mergeCell ref="Q103:R103"/>
    <mergeCell ref="S103:T103"/>
    <mergeCell ref="U103:V103"/>
    <mergeCell ref="W99:Y102"/>
    <mergeCell ref="W95:X95"/>
    <mergeCell ref="L93:N93"/>
    <mergeCell ref="O93:P93"/>
    <mergeCell ref="Q93:R93"/>
    <mergeCell ref="S93:T93"/>
    <mergeCell ref="W93:X93"/>
    <mergeCell ref="W94:X94"/>
    <mergeCell ref="W103:X103"/>
    <mergeCell ref="J99:J102"/>
    <mergeCell ref="K99:K102"/>
    <mergeCell ref="L99:N102"/>
    <mergeCell ref="O99:P102"/>
    <mergeCell ref="Q99:R102"/>
    <mergeCell ref="L95:N95"/>
    <mergeCell ref="Q91:R91"/>
    <mergeCell ref="S91:T91"/>
    <mergeCell ref="U93:V93"/>
    <mergeCell ref="L94:N94"/>
    <mergeCell ref="O94:P94"/>
    <mergeCell ref="Q94:R94"/>
    <mergeCell ref="S94:T94"/>
    <mergeCell ref="U94:V94"/>
    <mergeCell ref="U91:V91"/>
    <mergeCell ref="U95:V95"/>
    <mergeCell ref="O95:P95"/>
    <mergeCell ref="Q95:R95"/>
    <mergeCell ref="S95:T95"/>
    <mergeCell ref="S99:T102"/>
    <mergeCell ref="U99:V102"/>
    <mergeCell ref="W91:X91"/>
    <mergeCell ref="L92:N92"/>
    <mergeCell ref="O92:P92"/>
    <mergeCell ref="Q92:R92"/>
    <mergeCell ref="S92:T92"/>
    <mergeCell ref="U92:V92"/>
    <mergeCell ref="W92:X92"/>
    <mergeCell ref="L91:N91"/>
    <mergeCell ref="O91:P91"/>
    <mergeCell ref="L90:N90"/>
    <mergeCell ref="O90:P90"/>
    <mergeCell ref="Q90:R90"/>
    <mergeCell ref="S90:T90"/>
    <mergeCell ref="U90:V90"/>
    <mergeCell ref="W90:X90"/>
    <mergeCell ref="L87:N87"/>
    <mergeCell ref="O87:P87"/>
    <mergeCell ref="Q87:R87"/>
    <mergeCell ref="S87:T87"/>
    <mergeCell ref="U89:V89"/>
    <mergeCell ref="W89:X89"/>
    <mergeCell ref="L89:N89"/>
    <mergeCell ref="O89:P89"/>
    <mergeCell ref="Q89:R89"/>
    <mergeCell ref="S89:T89"/>
    <mergeCell ref="U87:V87"/>
    <mergeCell ref="W87:X87"/>
    <mergeCell ref="L88:N88"/>
    <mergeCell ref="O88:P88"/>
    <mergeCell ref="Q88:R88"/>
    <mergeCell ref="S88:T88"/>
    <mergeCell ref="U88:V88"/>
    <mergeCell ref="W88:X88"/>
    <mergeCell ref="L86:N86"/>
    <mergeCell ref="O86:P86"/>
    <mergeCell ref="Q86:R86"/>
    <mergeCell ref="S86:T86"/>
    <mergeCell ref="U86:V86"/>
    <mergeCell ref="W86:X86"/>
    <mergeCell ref="B82:E85"/>
    <mergeCell ref="F82:I85"/>
    <mergeCell ref="J82:J85"/>
    <mergeCell ref="K82:K85"/>
    <mergeCell ref="L82:N85"/>
    <mergeCell ref="O82:P85"/>
    <mergeCell ref="W82:Y85"/>
    <mergeCell ref="Q82:R85"/>
    <mergeCell ref="S82:T85"/>
    <mergeCell ref="U82:V85"/>
    <mergeCell ref="U77:V77"/>
    <mergeCell ref="W77:X77"/>
    <mergeCell ref="L78:N78"/>
    <mergeCell ref="O78:P78"/>
    <mergeCell ref="Q78:R78"/>
    <mergeCell ref="S78:T78"/>
    <mergeCell ref="U78:V78"/>
    <mergeCell ref="W78:X78"/>
    <mergeCell ref="L77:N77"/>
    <mergeCell ref="O77:P77"/>
    <mergeCell ref="L70:N70"/>
    <mergeCell ref="O70:P70"/>
    <mergeCell ref="B81:E81"/>
    <mergeCell ref="L76:N76"/>
    <mergeCell ref="O76:P76"/>
    <mergeCell ref="Q76:R76"/>
    <mergeCell ref="S76:T76"/>
    <mergeCell ref="U76:V76"/>
    <mergeCell ref="W76:X76"/>
    <mergeCell ref="L73:N73"/>
    <mergeCell ref="O73:P73"/>
    <mergeCell ref="Q73:R73"/>
    <mergeCell ref="S73:T73"/>
    <mergeCell ref="U75:V75"/>
    <mergeCell ref="W75:X75"/>
    <mergeCell ref="L75:N75"/>
    <mergeCell ref="O75:P75"/>
    <mergeCell ref="Q75:R75"/>
    <mergeCell ref="S75:T75"/>
    <mergeCell ref="Q77:R77"/>
    <mergeCell ref="S77:T77"/>
    <mergeCell ref="Q71:R71"/>
    <mergeCell ref="S71:T71"/>
    <mergeCell ref="U73:V73"/>
    <mergeCell ref="W73:X73"/>
    <mergeCell ref="L74:N74"/>
    <mergeCell ref="O74:P74"/>
    <mergeCell ref="Q74:R74"/>
    <mergeCell ref="S74:T74"/>
    <mergeCell ref="U74:V74"/>
    <mergeCell ref="W74:X74"/>
    <mergeCell ref="U71:V71"/>
    <mergeCell ref="W71:X71"/>
    <mergeCell ref="L72:N72"/>
    <mergeCell ref="O72:P72"/>
    <mergeCell ref="Q72:R72"/>
    <mergeCell ref="S72:T72"/>
    <mergeCell ref="U72:V72"/>
    <mergeCell ref="W72:X72"/>
    <mergeCell ref="L71:N71"/>
    <mergeCell ref="O71:P71"/>
    <mergeCell ref="Q70:R70"/>
    <mergeCell ref="S70:T70"/>
    <mergeCell ref="U70:V70"/>
    <mergeCell ref="W70:X70"/>
    <mergeCell ref="B43:B44"/>
    <mergeCell ref="W43:X44"/>
    <mergeCell ref="Y43:Y44"/>
    <mergeCell ref="B65:E68"/>
    <mergeCell ref="F65:I68"/>
    <mergeCell ref="J65:J68"/>
    <mergeCell ref="K65:K68"/>
    <mergeCell ref="L65:N68"/>
    <mergeCell ref="O65:P68"/>
    <mergeCell ref="B64:E64"/>
    <mergeCell ref="Q65:R68"/>
    <mergeCell ref="S65:T68"/>
    <mergeCell ref="U65:V68"/>
    <mergeCell ref="W65:Y68"/>
    <mergeCell ref="L69:N69"/>
    <mergeCell ref="O69:P69"/>
    <mergeCell ref="Q69:R69"/>
    <mergeCell ref="S69:T69"/>
    <mergeCell ref="U69:V69"/>
    <mergeCell ref="W69:X69"/>
    <mergeCell ref="B36:B37"/>
    <mergeCell ref="W36:X37"/>
    <mergeCell ref="Y36:Y37"/>
    <mergeCell ref="B38:B39"/>
    <mergeCell ref="W38:X39"/>
    <mergeCell ref="Y38:Y39"/>
    <mergeCell ref="C40:D42"/>
    <mergeCell ref="E40:E42"/>
    <mergeCell ref="F40:H42"/>
    <mergeCell ref="I40:I42"/>
    <mergeCell ref="J40:K42"/>
    <mergeCell ref="L40:M42"/>
    <mergeCell ref="B34:B35"/>
    <mergeCell ref="W34:X35"/>
    <mergeCell ref="Y34:Y35"/>
    <mergeCell ref="F15:I15"/>
    <mergeCell ref="K15:L15"/>
    <mergeCell ref="O15:Q15"/>
    <mergeCell ref="S15:T15"/>
    <mergeCell ref="B8:G8"/>
    <mergeCell ref="B7:G7"/>
    <mergeCell ref="B11:H11"/>
    <mergeCell ref="B18:B25"/>
    <mergeCell ref="W18:X25"/>
    <mergeCell ref="Y18:Y25"/>
    <mergeCell ref="B28:B29"/>
    <mergeCell ref="W28:X29"/>
    <mergeCell ref="Y28:Y29"/>
    <mergeCell ref="B30:B31"/>
    <mergeCell ref="W30:X31"/>
    <mergeCell ref="Y30:Y31"/>
    <mergeCell ref="B32:B33"/>
    <mergeCell ref="W32:X33"/>
    <mergeCell ref="Y32:Y33"/>
    <mergeCell ref="B6:G6"/>
    <mergeCell ref="B13:Y13"/>
    <mergeCell ref="B26:B27"/>
    <mergeCell ref="W26:X27"/>
    <mergeCell ref="Y26:Y27"/>
    <mergeCell ref="T7:U7"/>
    <mergeCell ref="H8:U8"/>
    <mergeCell ref="A4:Y4"/>
    <mergeCell ref="H6:U6"/>
    <mergeCell ref="H7:I7"/>
    <mergeCell ref="J7:K7"/>
    <mergeCell ref="L7:M7"/>
    <mergeCell ref="N7:O7"/>
    <mergeCell ref="P7:Q7"/>
    <mergeCell ref="R7:S7"/>
  </mergeCells>
  <phoneticPr fontId="1"/>
  <pageMargins left="0.47244094488188981" right="0.11811023622047245" top="0.27559055118110237" bottom="0.23622047244094491" header="0.31496062992125984" footer="0.31496062992125984"/>
  <pageSetup paperSize="9" scale="88" orientation="portrait" r:id="rId1"/>
  <rowBreaks count="2" manualBreakCount="2">
    <brk id="49" max="16383" man="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2177" r:id="rId4" name="Check Box 1">
              <controlPr defaultSize="0" autoFill="0" autoLine="0" autoPict="0">
                <anchor moveWithCells="1">
                  <from>
                    <xdr:col>8</xdr:col>
                    <xdr:colOff>76200</xdr:colOff>
                    <xdr:row>10</xdr:row>
                    <xdr:rowOff>0</xdr:rowOff>
                  </from>
                  <to>
                    <xdr:col>9</xdr:col>
                    <xdr:colOff>76200</xdr:colOff>
                    <xdr:row>11</xdr:row>
                    <xdr:rowOff>0</xdr:rowOff>
                  </to>
                </anchor>
              </controlPr>
            </control>
          </mc:Choice>
        </mc:AlternateContent>
        <mc:AlternateContent xmlns:mc="http://schemas.openxmlformats.org/markup-compatibility/2006">
          <mc:Choice Requires="x14">
            <control shapeId="562178" r:id="rId5" name="Check Box 2">
              <controlPr defaultSize="0" autoFill="0" autoLine="0" autoPict="0">
                <anchor moveWithCells="1">
                  <from>
                    <xdr:col>10</xdr:col>
                    <xdr:colOff>0</xdr:colOff>
                    <xdr:row>10</xdr:row>
                    <xdr:rowOff>0</xdr:rowOff>
                  </from>
                  <to>
                    <xdr:col>11</xdr:col>
                    <xdr:colOff>95250</xdr:colOff>
                    <xdr:row>11</xdr:row>
                    <xdr:rowOff>0</xdr:rowOff>
                  </to>
                </anchor>
              </controlPr>
            </control>
          </mc:Choice>
        </mc:AlternateContent>
        <mc:AlternateContent xmlns:mc="http://schemas.openxmlformats.org/markup-compatibility/2006">
          <mc:Choice Requires="x14">
            <control shapeId="562179" r:id="rId6" name="Check Box 3">
              <controlPr defaultSize="0" autoFill="0" autoLine="0" autoPict="0">
                <anchor moveWithCells="1">
                  <from>
                    <xdr:col>12</xdr:col>
                    <xdr:colOff>0</xdr:colOff>
                    <xdr:row>10</xdr:row>
                    <xdr:rowOff>0</xdr:rowOff>
                  </from>
                  <to>
                    <xdr:col>13</xdr:col>
                    <xdr:colOff>95250</xdr:colOff>
                    <xdr:row>11</xdr:row>
                    <xdr:rowOff>0</xdr:rowOff>
                  </to>
                </anchor>
              </controlPr>
            </control>
          </mc:Choice>
        </mc:AlternateContent>
        <mc:AlternateContent xmlns:mc="http://schemas.openxmlformats.org/markup-compatibility/2006">
          <mc:Choice Requires="x14">
            <control shapeId="562180" r:id="rId7" name="Check Box 4">
              <controlPr defaultSize="0" autoFill="0" autoLine="0" autoPict="0">
                <anchor moveWithCells="1">
                  <from>
                    <xdr:col>5</xdr:col>
                    <xdr:colOff>0</xdr:colOff>
                    <xdr:row>63</xdr:row>
                    <xdr:rowOff>0</xdr:rowOff>
                  </from>
                  <to>
                    <xdr:col>6</xdr:col>
                    <xdr:colOff>161925</xdr:colOff>
                    <xdr:row>64</xdr:row>
                    <xdr:rowOff>0</xdr:rowOff>
                  </to>
                </anchor>
              </controlPr>
            </control>
          </mc:Choice>
        </mc:AlternateContent>
        <mc:AlternateContent xmlns:mc="http://schemas.openxmlformats.org/markup-compatibility/2006">
          <mc:Choice Requires="x14">
            <control shapeId="562181" r:id="rId8" name="Check Box 5">
              <controlPr defaultSize="0" autoFill="0" autoLine="0" autoPict="0">
                <anchor moveWithCells="1">
                  <from>
                    <xdr:col>7</xdr:col>
                    <xdr:colOff>0</xdr:colOff>
                    <xdr:row>63</xdr:row>
                    <xdr:rowOff>0</xdr:rowOff>
                  </from>
                  <to>
                    <xdr:col>8</xdr:col>
                    <xdr:colOff>161925</xdr:colOff>
                    <xdr:row>64</xdr:row>
                    <xdr:rowOff>0</xdr:rowOff>
                  </to>
                </anchor>
              </controlPr>
            </control>
          </mc:Choice>
        </mc:AlternateContent>
        <mc:AlternateContent xmlns:mc="http://schemas.openxmlformats.org/markup-compatibility/2006">
          <mc:Choice Requires="x14">
            <control shapeId="562182" r:id="rId9" name="Check Box 6">
              <controlPr defaultSize="0" autoFill="0" autoLine="0" autoPict="0">
                <anchor moveWithCells="1">
                  <from>
                    <xdr:col>5</xdr:col>
                    <xdr:colOff>0</xdr:colOff>
                    <xdr:row>80</xdr:row>
                    <xdr:rowOff>0</xdr:rowOff>
                  </from>
                  <to>
                    <xdr:col>6</xdr:col>
                    <xdr:colOff>161925</xdr:colOff>
                    <xdr:row>81</xdr:row>
                    <xdr:rowOff>0</xdr:rowOff>
                  </to>
                </anchor>
              </controlPr>
            </control>
          </mc:Choice>
        </mc:AlternateContent>
        <mc:AlternateContent xmlns:mc="http://schemas.openxmlformats.org/markup-compatibility/2006">
          <mc:Choice Requires="x14">
            <control shapeId="562183" r:id="rId10" name="Check Box 7">
              <controlPr defaultSize="0" autoFill="0" autoLine="0" autoPict="0">
                <anchor moveWithCells="1">
                  <from>
                    <xdr:col>7</xdr:col>
                    <xdr:colOff>0</xdr:colOff>
                    <xdr:row>80</xdr:row>
                    <xdr:rowOff>0</xdr:rowOff>
                  </from>
                  <to>
                    <xdr:col>8</xdr:col>
                    <xdr:colOff>161925</xdr:colOff>
                    <xdr:row>81</xdr:row>
                    <xdr:rowOff>0</xdr:rowOff>
                  </to>
                </anchor>
              </controlPr>
            </control>
          </mc:Choice>
        </mc:AlternateContent>
        <mc:AlternateContent xmlns:mc="http://schemas.openxmlformats.org/markup-compatibility/2006">
          <mc:Choice Requires="x14">
            <control shapeId="562184" r:id="rId11" name="Check Box 8">
              <controlPr defaultSize="0" autoFill="0" autoLine="0" autoPict="0">
                <anchor moveWithCells="1">
                  <from>
                    <xdr:col>5</xdr:col>
                    <xdr:colOff>0</xdr:colOff>
                    <xdr:row>97</xdr:row>
                    <xdr:rowOff>0</xdr:rowOff>
                  </from>
                  <to>
                    <xdr:col>6</xdr:col>
                    <xdr:colOff>161925</xdr:colOff>
                    <xdr:row>98</xdr:row>
                    <xdr:rowOff>0</xdr:rowOff>
                  </to>
                </anchor>
              </controlPr>
            </control>
          </mc:Choice>
        </mc:AlternateContent>
        <mc:AlternateContent xmlns:mc="http://schemas.openxmlformats.org/markup-compatibility/2006">
          <mc:Choice Requires="x14">
            <control shapeId="562185" r:id="rId12" name="Check Box 9">
              <controlPr defaultSize="0" autoFill="0" autoLine="0" autoPict="0">
                <anchor moveWithCells="1">
                  <from>
                    <xdr:col>7</xdr:col>
                    <xdr:colOff>0</xdr:colOff>
                    <xdr:row>97</xdr:row>
                    <xdr:rowOff>0</xdr:rowOff>
                  </from>
                  <to>
                    <xdr:col>8</xdr:col>
                    <xdr:colOff>161925</xdr:colOff>
                    <xdr:row>98</xdr:row>
                    <xdr:rowOff>0</xdr:rowOff>
                  </to>
                </anchor>
              </controlPr>
            </control>
          </mc:Choice>
        </mc:AlternateContent>
        <mc:AlternateContent xmlns:mc="http://schemas.openxmlformats.org/markup-compatibility/2006">
          <mc:Choice Requires="x14">
            <control shapeId="562186" r:id="rId13" name="Check Box 10">
              <controlPr defaultSize="0" autoFill="0" autoLine="0" autoPict="0">
                <anchor moveWithCells="1">
                  <from>
                    <xdr:col>1</xdr:col>
                    <xdr:colOff>0</xdr:colOff>
                    <xdr:row>68</xdr:row>
                    <xdr:rowOff>0</xdr:rowOff>
                  </from>
                  <to>
                    <xdr:col>2</xdr:col>
                    <xdr:colOff>161925</xdr:colOff>
                    <xdr:row>69</xdr:row>
                    <xdr:rowOff>0</xdr:rowOff>
                  </to>
                </anchor>
              </controlPr>
            </control>
          </mc:Choice>
        </mc:AlternateContent>
        <mc:AlternateContent xmlns:mc="http://schemas.openxmlformats.org/markup-compatibility/2006">
          <mc:Choice Requires="x14">
            <control shapeId="562187" r:id="rId14" name="Check Box 11">
              <controlPr defaultSize="0" autoFill="0" autoLine="0" autoPict="0">
                <anchor moveWithCells="1">
                  <from>
                    <xdr:col>3</xdr:col>
                    <xdr:colOff>0</xdr:colOff>
                    <xdr:row>68</xdr:row>
                    <xdr:rowOff>0</xdr:rowOff>
                  </from>
                  <to>
                    <xdr:col>4</xdr:col>
                    <xdr:colOff>161925</xdr:colOff>
                    <xdr:row>69</xdr:row>
                    <xdr:rowOff>0</xdr:rowOff>
                  </to>
                </anchor>
              </controlPr>
            </control>
          </mc:Choice>
        </mc:AlternateContent>
        <mc:AlternateContent xmlns:mc="http://schemas.openxmlformats.org/markup-compatibility/2006">
          <mc:Choice Requires="x14">
            <control shapeId="562188" r:id="rId15" name="Check Box 12">
              <controlPr defaultSize="0" autoFill="0" autoLine="0" autoPict="0">
                <anchor moveWithCells="1">
                  <from>
                    <xdr:col>5</xdr:col>
                    <xdr:colOff>0</xdr:colOff>
                    <xdr:row>68</xdr:row>
                    <xdr:rowOff>0</xdr:rowOff>
                  </from>
                  <to>
                    <xdr:col>6</xdr:col>
                    <xdr:colOff>161925</xdr:colOff>
                    <xdr:row>69</xdr:row>
                    <xdr:rowOff>0</xdr:rowOff>
                  </to>
                </anchor>
              </controlPr>
            </control>
          </mc:Choice>
        </mc:AlternateContent>
        <mc:AlternateContent xmlns:mc="http://schemas.openxmlformats.org/markup-compatibility/2006">
          <mc:Choice Requires="x14">
            <control shapeId="562189" r:id="rId16" name="Check Box 13">
              <controlPr defaultSize="0" autoFill="0" autoLine="0" autoPict="0">
                <anchor moveWithCells="1">
                  <from>
                    <xdr:col>7</xdr:col>
                    <xdr:colOff>0</xdr:colOff>
                    <xdr:row>68</xdr:row>
                    <xdr:rowOff>0</xdr:rowOff>
                  </from>
                  <to>
                    <xdr:col>8</xdr:col>
                    <xdr:colOff>161925</xdr:colOff>
                    <xdr:row>69</xdr:row>
                    <xdr:rowOff>0</xdr:rowOff>
                  </to>
                </anchor>
              </controlPr>
            </control>
          </mc:Choice>
        </mc:AlternateContent>
        <mc:AlternateContent xmlns:mc="http://schemas.openxmlformats.org/markup-compatibility/2006">
          <mc:Choice Requires="x14">
            <control shapeId="562190" r:id="rId17" name="Check Box 14">
              <controlPr defaultSize="0" autoFill="0" autoLine="0" autoPict="0">
                <anchor moveWithCells="1">
                  <from>
                    <xdr:col>1</xdr:col>
                    <xdr:colOff>0</xdr:colOff>
                    <xdr:row>70</xdr:row>
                    <xdr:rowOff>0</xdr:rowOff>
                  </from>
                  <to>
                    <xdr:col>2</xdr:col>
                    <xdr:colOff>161925</xdr:colOff>
                    <xdr:row>71</xdr:row>
                    <xdr:rowOff>0</xdr:rowOff>
                  </to>
                </anchor>
              </controlPr>
            </control>
          </mc:Choice>
        </mc:AlternateContent>
        <mc:AlternateContent xmlns:mc="http://schemas.openxmlformats.org/markup-compatibility/2006">
          <mc:Choice Requires="x14">
            <control shapeId="562191" r:id="rId18" name="Check Box 15">
              <controlPr defaultSize="0" autoFill="0" autoLine="0" autoPict="0">
                <anchor moveWithCells="1">
                  <from>
                    <xdr:col>3</xdr:col>
                    <xdr:colOff>0</xdr:colOff>
                    <xdr:row>70</xdr:row>
                    <xdr:rowOff>0</xdr:rowOff>
                  </from>
                  <to>
                    <xdr:col>4</xdr:col>
                    <xdr:colOff>161925</xdr:colOff>
                    <xdr:row>71</xdr:row>
                    <xdr:rowOff>0</xdr:rowOff>
                  </to>
                </anchor>
              </controlPr>
            </control>
          </mc:Choice>
        </mc:AlternateContent>
        <mc:AlternateContent xmlns:mc="http://schemas.openxmlformats.org/markup-compatibility/2006">
          <mc:Choice Requires="x14">
            <control shapeId="562192" r:id="rId19" name="Check Box 16">
              <controlPr defaultSize="0" autoFill="0" autoLine="0" autoPict="0">
                <anchor moveWithCells="1">
                  <from>
                    <xdr:col>5</xdr:col>
                    <xdr:colOff>0</xdr:colOff>
                    <xdr:row>70</xdr:row>
                    <xdr:rowOff>0</xdr:rowOff>
                  </from>
                  <to>
                    <xdr:col>6</xdr:col>
                    <xdr:colOff>161925</xdr:colOff>
                    <xdr:row>71</xdr:row>
                    <xdr:rowOff>0</xdr:rowOff>
                  </to>
                </anchor>
              </controlPr>
            </control>
          </mc:Choice>
        </mc:AlternateContent>
        <mc:AlternateContent xmlns:mc="http://schemas.openxmlformats.org/markup-compatibility/2006">
          <mc:Choice Requires="x14">
            <control shapeId="562193" r:id="rId20" name="Check Box 17">
              <controlPr defaultSize="0" autoFill="0" autoLine="0" autoPict="0">
                <anchor moveWithCells="1">
                  <from>
                    <xdr:col>7</xdr:col>
                    <xdr:colOff>0</xdr:colOff>
                    <xdr:row>70</xdr:row>
                    <xdr:rowOff>0</xdr:rowOff>
                  </from>
                  <to>
                    <xdr:col>8</xdr:col>
                    <xdr:colOff>161925</xdr:colOff>
                    <xdr:row>71</xdr:row>
                    <xdr:rowOff>0</xdr:rowOff>
                  </to>
                </anchor>
              </controlPr>
            </control>
          </mc:Choice>
        </mc:AlternateContent>
        <mc:AlternateContent xmlns:mc="http://schemas.openxmlformats.org/markup-compatibility/2006">
          <mc:Choice Requires="x14">
            <control shapeId="562194" r:id="rId21" name="Check Box 18">
              <controlPr defaultSize="0" autoFill="0" autoLine="0" autoPict="0">
                <anchor moveWithCells="1">
                  <from>
                    <xdr:col>1</xdr:col>
                    <xdr:colOff>0</xdr:colOff>
                    <xdr:row>71</xdr:row>
                    <xdr:rowOff>0</xdr:rowOff>
                  </from>
                  <to>
                    <xdr:col>2</xdr:col>
                    <xdr:colOff>161925</xdr:colOff>
                    <xdr:row>72</xdr:row>
                    <xdr:rowOff>0</xdr:rowOff>
                  </to>
                </anchor>
              </controlPr>
            </control>
          </mc:Choice>
        </mc:AlternateContent>
        <mc:AlternateContent xmlns:mc="http://schemas.openxmlformats.org/markup-compatibility/2006">
          <mc:Choice Requires="x14">
            <control shapeId="562195" r:id="rId22" name="Check Box 19">
              <controlPr defaultSize="0" autoFill="0" autoLine="0" autoPict="0">
                <anchor moveWithCells="1">
                  <from>
                    <xdr:col>3</xdr:col>
                    <xdr:colOff>0</xdr:colOff>
                    <xdr:row>71</xdr:row>
                    <xdr:rowOff>0</xdr:rowOff>
                  </from>
                  <to>
                    <xdr:col>4</xdr:col>
                    <xdr:colOff>161925</xdr:colOff>
                    <xdr:row>72</xdr:row>
                    <xdr:rowOff>0</xdr:rowOff>
                  </to>
                </anchor>
              </controlPr>
            </control>
          </mc:Choice>
        </mc:AlternateContent>
        <mc:AlternateContent xmlns:mc="http://schemas.openxmlformats.org/markup-compatibility/2006">
          <mc:Choice Requires="x14">
            <control shapeId="562196" r:id="rId23" name="Check Box 20">
              <controlPr defaultSize="0" autoFill="0" autoLine="0" autoPict="0">
                <anchor moveWithCells="1">
                  <from>
                    <xdr:col>5</xdr:col>
                    <xdr:colOff>0</xdr:colOff>
                    <xdr:row>71</xdr:row>
                    <xdr:rowOff>0</xdr:rowOff>
                  </from>
                  <to>
                    <xdr:col>6</xdr:col>
                    <xdr:colOff>161925</xdr:colOff>
                    <xdr:row>72</xdr:row>
                    <xdr:rowOff>0</xdr:rowOff>
                  </to>
                </anchor>
              </controlPr>
            </control>
          </mc:Choice>
        </mc:AlternateContent>
        <mc:AlternateContent xmlns:mc="http://schemas.openxmlformats.org/markup-compatibility/2006">
          <mc:Choice Requires="x14">
            <control shapeId="562197" r:id="rId24" name="Check Box 21">
              <controlPr defaultSize="0" autoFill="0" autoLine="0" autoPict="0">
                <anchor moveWithCells="1">
                  <from>
                    <xdr:col>7</xdr:col>
                    <xdr:colOff>0</xdr:colOff>
                    <xdr:row>71</xdr:row>
                    <xdr:rowOff>0</xdr:rowOff>
                  </from>
                  <to>
                    <xdr:col>8</xdr:col>
                    <xdr:colOff>161925</xdr:colOff>
                    <xdr:row>72</xdr:row>
                    <xdr:rowOff>0</xdr:rowOff>
                  </to>
                </anchor>
              </controlPr>
            </control>
          </mc:Choice>
        </mc:AlternateContent>
        <mc:AlternateContent xmlns:mc="http://schemas.openxmlformats.org/markup-compatibility/2006">
          <mc:Choice Requires="x14">
            <control shapeId="562198" r:id="rId25" name="Check Box 22">
              <controlPr defaultSize="0" autoFill="0" autoLine="0" autoPict="0">
                <anchor moveWithCells="1">
                  <from>
                    <xdr:col>1</xdr:col>
                    <xdr:colOff>0</xdr:colOff>
                    <xdr:row>72</xdr:row>
                    <xdr:rowOff>0</xdr:rowOff>
                  </from>
                  <to>
                    <xdr:col>2</xdr:col>
                    <xdr:colOff>161925</xdr:colOff>
                    <xdr:row>73</xdr:row>
                    <xdr:rowOff>0</xdr:rowOff>
                  </to>
                </anchor>
              </controlPr>
            </control>
          </mc:Choice>
        </mc:AlternateContent>
        <mc:AlternateContent xmlns:mc="http://schemas.openxmlformats.org/markup-compatibility/2006">
          <mc:Choice Requires="x14">
            <control shapeId="562199" r:id="rId26" name="Check Box 23">
              <controlPr defaultSize="0" autoFill="0" autoLine="0" autoPict="0">
                <anchor moveWithCells="1">
                  <from>
                    <xdr:col>3</xdr:col>
                    <xdr:colOff>0</xdr:colOff>
                    <xdr:row>72</xdr:row>
                    <xdr:rowOff>0</xdr:rowOff>
                  </from>
                  <to>
                    <xdr:col>4</xdr:col>
                    <xdr:colOff>161925</xdr:colOff>
                    <xdr:row>73</xdr:row>
                    <xdr:rowOff>0</xdr:rowOff>
                  </to>
                </anchor>
              </controlPr>
            </control>
          </mc:Choice>
        </mc:AlternateContent>
        <mc:AlternateContent xmlns:mc="http://schemas.openxmlformats.org/markup-compatibility/2006">
          <mc:Choice Requires="x14">
            <control shapeId="562200" r:id="rId27" name="Check Box 24">
              <controlPr defaultSize="0" autoFill="0" autoLine="0" autoPict="0">
                <anchor moveWithCells="1">
                  <from>
                    <xdr:col>5</xdr:col>
                    <xdr:colOff>0</xdr:colOff>
                    <xdr:row>72</xdr:row>
                    <xdr:rowOff>0</xdr:rowOff>
                  </from>
                  <to>
                    <xdr:col>6</xdr:col>
                    <xdr:colOff>161925</xdr:colOff>
                    <xdr:row>73</xdr:row>
                    <xdr:rowOff>0</xdr:rowOff>
                  </to>
                </anchor>
              </controlPr>
            </control>
          </mc:Choice>
        </mc:AlternateContent>
        <mc:AlternateContent xmlns:mc="http://schemas.openxmlformats.org/markup-compatibility/2006">
          <mc:Choice Requires="x14">
            <control shapeId="562201" r:id="rId28" name="Check Box 25">
              <controlPr defaultSize="0" autoFill="0" autoLine="0" autoPict="0">
                <anchor moveWithCells="1">
                  <from>
                    <xdr:col>7</xdr:col>
                    <xdr:colOff>0</xdr:colOff>
                    <xdr:row>72</xdr:row>
                    <xdr:rowOff>0</xdr:rowOff>
                  </from>
                  <to>
                    <xdr:col>8</xdr:col>
                    <xdr:colOff>161925</xdr:colOff>
                    <xdr:row>73</xdr:row>
                    <xdr:rowOff>0</xdr:rowOff>
                  </to>
                </anchor>
              </controlPr>
            </control>
          </mc:Choice>
        </mc:AlternateContent>
        <mc:AlternateContent xmlns:mc="http://schemas.openxmlformats.org/markup-compatibility/2006">
          <mc:Choice Requires="x14">
            <control shapeId="562202" r:id="rId29" name="Check Box 26">
              <controlPr defaultSize="0" autoFill="0" autoLine="0" autoPict="0">
                <anchor moveWithCells="1">
                  <from>
                    <xdr:col>1</xdr:col>
                    <xdr:colOff>0</xdr:colOff>
                    <xdr:row>73</xdr:row>
                    <xdr:rowOff>0</xdr:rowOff>
                  </from>
                  <to>
                    <xdr:col>2</xdr:col>
                    <xdr:colOff>161925</xdr:colOff>
                    <xdr:row>74</xdr:row>
                    <xdr:rowOff>0</xdr:rowOff>
                  </to>
                </anchor>
              </controlPr>
            </control>
          </mc:Choice>
        </mc:AlternateContent>
        <mc:AlternateContent xmlns:mc="http://schemas.openxmlformats.org/markup-compatibility/2006">
          <mc:Choice Requires="x14">
            <control shapeId="562203" r:id="rId30" name="Check Box 27">
              <controlPr defaultSize="0" autoFill="0" autoLine="0" autoPict="0">
                <anchor moveWithCells="1">
                  <from>
                    <xdr:col>3</xdr:col>
                    <xdr:colOff>0</xdr:colOff>
                    <xdr:row>73</xdr:row>
                    <xdr:rowOff>0</xdr:rowOff>
                  </from>
                  <to>
                    <xdr:col>4</xdr:col>
                    <xdr:colOff>161925</xdr:colOff>
                    <xdr:row>74</xdr:row>
                    <xdr:rowOff>0</xdr:rowOff>
                  </to>
                </anchor>
              </controlPr>
            </control>
          </mc:Choice>
        </mc:AlternateContent>
        <mc:AlternateContent xmlns:mc="http://schemas.openxmlformats.org/markup-compatibility/2006">
          <mc:Choice Requires="x14">
            <control shapeId="562204" r:id="rId31" name="Check Box 28">
              <controlPr defaultSize="0" autoFill="0" autoLine="0" autoPict="0">
                <anchor moveWithCells="1">
                  <from>
                    <xdr:col>5</xdr:col>
                    <xdr:colOff>0</xdr:colOff>
                    <xdr:row>73</xdr:row>
                    <xdr:rowOff>0</xdr:rowOff>
                  </from>
                  <to>
                    <xdr:col>6</xdr:col>
                    <xdr:colOff>161925</xdr:colOff>
                    <xdr:row>74</xdr:row>
                    <xdr:rowOff>0</xdr:rowOff>
                  </to>
                </anchor>
              </controlPr>
            </control>
          </mc:Choice>
        </mc:AlternateContent>
        <mc:AlternateContent xmlns:mc="http://schemas.openxmlformats.org/markup-compatibility/2006">
          <mc:Choice Requires="x14">
            <control shapeId="562205" r:id="rId32" name="Check Box 29">
              <controlPr defaultSize="0" autoFill="0" autoLine="0" autoPict="0">
                <anchor moveWithCells="1">
                  <from>
                    <xdr:col>7</xdr:col>
                    <xdr:colOff>0</xdr:colOff>
                    <xdr:row>73</xdr:row>
                    <xdr:rowOff>0</xdr:rowOff>
                  </from>
                  <to>
                    <xdr:col>8</xdr:col>
                    <xdr:colOff>161925</xdr:colOff>
                    <xdr:row>74</xdr:row>
                    <xdr:rowOff>0</xdr:rowOff>
                  </to>
                </anchor>
              </controlPr>
            </control>
          </mc:Choice>
        </mc:AlternateContent>
        <mc:AlternateContent xmlns:mc="http://schemas.openxmlformats.org/markup-compatibility/2006">
          <mc:Choice Requires="x14">
            <control shapeId="562206" r:id="rId33" name="Check Box 30">
              <controlPr defaultSize="0" autoFill="0" autoLine="0" autoPict="0">
                <anchor moveWithCells="1">
                  <from>
                    <xdr:col>1</xdr:col>
                    <xdr:colOff>0</xdr:colOff>
                    <xdr:row>74</xdr:row>
                    <xdr:rowOff>0</xdr:rowOff>
                  </from>
                  <to>
                    <xdr:col>2</xdr:col>
                    <xdr:colOff>161925</xdr:colOff>
                    <xdr:row>75</xdr:row>
                    <xdr:rowOff>0</xdr:rowOff>
                  </to>
                </anchor>
              </controlPr>
            </control>
          </mc:Choice>
        </mc:AlternateContent>
        <mc:AlternateContent xmlns:mc="http://schemas.openxmlformats.org/markup-compatibility/2006">
          <mc:Choice Requires="x14">
            <control shapeId="562207" r:id="rId34" name="Check Box 31">
              <controlPr defaultSize="0" autoFill="0" autoLine="0" autoPict="0">
                <anchor moveWithCells="1">
                  <from>
                    <xdr:col>3</xdr:col>
                    <xdr:colOff>0</xdr:colOff>
                    <xdr:row>74</xdr:row>
                    <xdr:rowOff>0</xdr:rowOff>
                  </from>
                  <to>
                    <xdr:col>4</xdr:col>
                    <xdr:colOff>161925</xdr:colOff>
                    <xdr:row>75</xdr:row>
                    <xdr:rowOff>0</xdr:rowOff>
                  </to>
                </anchor>
              </controlPr>
            </control>
          </mc:Choice>
        </mc:AlternateContent>
        <mc:AlternateContent xmlns:mc="http://schemas.openxmlformats.org/markup-compatibility/2006">
          <mc:Choice Requires="x14">
            <control shapeId="562208" r:id="rId35" name="Check Box 32">
              <controlPr defaultSize="0" autoFill="0" autoLine="0" autoPict="0">
                <anchor moveWithCells="1">
                  <from>
                    <xdr:col>5</xdr:col>
                    <xdr:colOff>0</xdr:colOff>
                    <xdr:row>74</xdr:row>
                    <xdr:rowOff>0</xdr:rowOff>
                  </from>
                  <to>
                    <xdr:col>6</xdr:col>
                    <xdr:colOff>161925</xdr:colOff>
                    <xdr:row>75</xdr:row>
                    <xdr:rowOff>0</xdr:rowOff>
                  </to>
                </anchor>
              </controlPr>
            </control>
          </mc:Choice>
        </mc:AlternateContent>
        <mc:AlternateContent xmlns:mc="http://schemas.openxmlformats.org/markup-compatibility/2006">
          <mc:Choice Requires="x14">
            <control shapeId="562209" r:id="rId36" name="Check Box 33">
              <controlPr defaultSize="0" autoFill="0" autoLine="0" autoPict="0">
                <anchor moveWithCells="1">
                  <from>
                    <xdr:col>7</xdr:col>
                    <xdr:colOff>0</xdr:colOff>
                    <xdr:row>74</xdr:row>
                    <xdr:rowOff>0</xdr:rowOff>
                  </from>
                  <to>
                    <xdr:col>8</xdr:col>
                    <xdr:colOff>161925</xdr:colOff>
                    <xdr:row>75</xdr:row>
                    <xdr:rowOff>0</xdr:rowOff>
                  </to>
                </anchor>
              </controlPr>
            </control>
          </mc:Choice>
        </mc:AlternateContent>
        <mc:AlternateContent xmlns:mc="http://schemas.openxmlformats.org/markup-compatibility/2006">
          <mc:Choice Requires="x14">
            <control shapeId="562210" r:id="rId37" name="Check Box 34">
              <controlPr defaultSize="0" autoFill="0" autoLine="0" autoPict="0">
                <anchor moveWithCells="1">
                  <from>
                    <xdr:col>1</xdr:col>
                    <xdr:colOff>0</xdr:colOff>
                    <xdr:row>75</xdr:row>
                    <xdr:rowOff>0</xdr:rowOff>
                  </from>
                  <to>
                    <xdr:col>2</xdr:col>
                    <xdr:colOff>161925</xdr:colOff>
                    <xdr:row>76</xdr:row>
                    <xdr:rowOff>0</xdr:rowOff>
                  </to>
                </anchor>
              </controlPr>
            </control>
          </mc:Choice>
        </mc:AlternateContent>
        <mc:AlternateContent xmlns:mc="http://schemas.openxmlformats.org/markup-compatibility/2006">
          <mc:Choice Requires="x14">
            <control shapeId="562211" r:id="rId38" name="Check Box 35">
              <controlPr defaultSize="0" autoFill="0" autoLine="0" autoPict="0">
                <anchor moveWithCells="1">
                  <from>
                    <xdr:col>3</xdr:col>
                    <xdr:colOff>0</xdr:colOff>
                    <xdr:row>75</xdr:row>
                    <xdr:rowOff>0</xdr:rowOff>
                  </from>
                  <to>
                    <xdr:col>4</xdr:col>
                    <xdr:colOff>161925</xdr:colOff>
                    <xdr:row>76</xdr:row>
                    <xdr:rowOff>0</xdr:rowOff>
                  </to>
                </anchor>
              </controlPr>
            </control>
          </mc:Choice>
        </mc:AlternateContent>
        <mc:AlternateContent xmlns:mc="http://schemas.openxmlformats.org/markup-compatibility/2006">
          <mc:Choice Requires="x14">
            <control shapeId="562212" r:id="rId39" name="Check Box 36">
              <controlPr defaultSize="0" autoFill="0" autoLine="0" autoPict="0">
                <anchor moveWithCells="1">
                  <from>
                    <xdr:col>5</xdr:col>
                    <xdr:colOff>0</xdr:colOff>
                    <xdr:row>75</xdr:row>
                    <xdr:rowOff>0</xdr:rowOff>
                  </from>
                  <to>
                    <xdr:col>6</xdr:col>
                    <xdr:colOff>161925</xdr:colOff>
                    <xdr:row>76</xdr:row>
                    <xdr:rowOff>0</xdr:rowOff>
                  </to>
                </anchor>
              </controlPr>
            </control>
          </mc:Choice>
        </mc:AlternateContent>
        <mc:AlternateContent xmlns:mc="http://schemas.openxmlformats.org/markup-compatibility/2006">
          <mc:Choice Requires="x14">
            <control shapeId="562213" r:id="rId40" name="Check Box 37">
              <controlPr defaultSize="0" autoFill="0" autoLine="0" autoPict="0">
                <anchor moveWithCells="1">
                  <from>
                    <xdr:col>7</xdr:col>
                    <xdr:colOff>0</xdr:colOff>
                    <xdr:row>75</xdr:row>
                    <xdr:rowOff>0</xdr:rowOff>
                  </from>
                  <to>
                    <xdr:col>8</xdr:col>
                    <xdr:colOff>161925</xdr:colOff>
                    <xdr:row>76</xdr:row>
                    <xdr:rowOff>0</xdr:rowOff>
                  </to>
                </anchor>
              </controlPr>
            </control>
          </mc:Choice>
        </mc:AlternateContent>
        <mc:AlternateContent xmlns:mc="http://schemas.openxmlformats.org/markup-compatibility/2006">
          <mc:Choice Requires="x14">
            <control shapeId="562214" r:id="rId41" name="Check Box 38">
              <controlPr defaultSize="0" autoFill="0" autoLine="0" autoPict="0">
                <anchor moveWithCells="1">
                  <from>
                    <xdr:col>1</xdr:col>
                    <xdr:colOff>0</xdr:colOff>
                    <xdr:row>76</xdr:row>
                    <xdr:rowOff>0</xdr:rowOff>
                  </from>
                  <to>
                    <xdr:col>2</xdr:col>
                    <xdr:colOff>161925</xdr:colOff>
                    <xdr:row>77</xdr:row>
                    <xdr:rowOff>0</xdr:rowOff>
                  </to>
                </anchor>
              </controlPr>
            </control>
          </mc:Choice>
        </mc:AlternateContent>
        <mc:AlternateContent xmlns:mc="http://schemas.openxmlformats.org/markup-compatibility/2006">
          <mc:Choice Requires="x14">
            <control shapeId="562215" r:id="rId42" name="Check Box 39">
              <controlPr defaultSize="0" autoFill="0" autoLine="0" autoPict="0">
                <anchor moveWithCells="1">
                  <from>
                    <xdr:col>3</xdr:col>
                    <xdr:colOff>0</xdr:colOff>
                    <xdr:row>76</xdr:row>
                    <xdr:rowOff>0</xdr:rowOff>
                  </from>
                  <to>
                    <xdr:col>4</xdr:col>
                    <xdr:colOff>161925</xdr:colOff>
                    <xdr:row>77</xdr:row>
                    <xdr:rowOff>0</xdr:rowOff>
                  </to>
                </anchor>
              </controlPr>
            </control>
          </mc:Choice>
        </mc:AlternateContent>
        <mc:AlternateContent xmlns:mc="http://schemas.openxmlformats.org/markup-compatibility/2006">
          <mc:Choice Requires="x14">
            <control shapeId="562216" r:id="rId43" name="Check Box 40">
              <controlPr defaultSize="0" autoFill="0" autoLine="0" autoPict="0">
                <anchor moveWithCells="1">
                  <from>
                    <xdr:col>5</xdr:col>
                    <xdr:colOff>0</xdr:colOff>
                    <xdr:row>76</xdr:row>
                    <xdr:rowOff>0</xdr:rowOff>
                  </from>
                  <to>
                    <xdr:col>6</xdr:col>
                    <xdr:colOff>161925</xdr:colOff>
                    <xdr:row>77</xdr:row>
                    <xdr:rowOff>0</xdr:rowOff>
                  </to>
                </anchor>
              </controlPr>
            </control>
          </mc:Choice>
        </mc:AlternateContent>
        <mc:AlternateContent xmlns:mc="http://schemas.openxmlformats.org/markup-compatibility/2006">
          <mc:Choice Requires="x14">
            <control shapeId="562217" r:id="rId44" name="Check Box 41">
              <controlPr defaultSize="0" autoFill="0" autoLine="0" autoPict="0">
                <anchor moveWithCells="1">
                  <from>
                    <xdr:col>7</xdr:col>
                    <xdr:colOff>0</xdr:colOff>
                    <xdr:row>76</xdr:row>
                    <xdr:rowOff>0</xdr:rowOff>
                  </from>
                  <to>
                    <xdr:col>8</xdr:col>
                    <xdr:colOff>161925</xdr:colOff>
                    <xdr:row>77</xdr:row>
                    <xdr:rowOff>0</xdr:rowOff>
                  </to>
                </anchor>
              </controlPr>
            </control>
          </mc:Choice>
        </mc:AlternateContent>
        <mc:AlternateContent xmlns:mc="http://schemas.openxmlformats.org/markup-compatibility/2006">
          <mc:Choice Requires="x14">
            <control shapeId="562218" r:id="rId45" name="Check Box 42">
              <controlPr defaultSize="0" autoFill="0" autoLine="0" autoPict="0">
                <anchor moveWithCells="1">
                  <from>
                    <xdr:col>1</xdr:col>
                    <xdr:colOff>0</xdr:colOff>
                    <xdr:row>77</xdr:row>
                    <xdr:rowOff>0</xdr:rowOff>
                  </from>
                  <to>
                    <xdr:col>2</xdr:col>
                    <xdr:colOff>161925</xdr:colOff>
                    <xdr:row>78</xdr:row>
                    <xdr:rowOff>0</xdr:rowOff>
                  </to>
                </anchor>
              </controlPr>
            </control>
          </mc:Choice>
        </mc:AlternateContent>
        <mc:AlternateContent xmlns:mc="http://schemas.openxmlformats.org/markup-compatibility/2006">
          <mc:Choice Requires="x14">
            <control shapeId="562219" r:id="rId46" name="Check Box 43">
              <controlPr defaultSize="0" autoFill="0" autoLine="0" autoPict="0">
                <anchor moveWithCells="1">
                  <from>
                    <xdr:col>3</xdr:col>
                    <xdr:colOff>0</xdr:colOff>
                    <xdr:row>77</xdr:row>
                    <xdr:rowOff>0</xdr:rowOff>
                  </from>
                  <to>
                    <xdr:col>4</xdr:col>
                    <xdr:colOff>161925</xdr:colOff>
                    <xdr:row>78</xdr:row>
                    <xdr:rowOff>0</xdr:rowOff>
                  </to>
                </anchor>
              </controlPr>
            </control>
          </mc:Choice>
        </mc:AlternateContent>
        <mc:AlternateContent xmlns:mc="http://schemas.openxmlformats.org/markup-compatibility/2006">
          <mc:Choice Requires="x14">
            <control shapeId="562220" r:id="rId47" name="Check Box 44">
              <controlPr defaultSize="0" autoFill="0" autoLine="0" autoPict="0">
                <anchor moveWithCells="1">
                  <from>
                    <xdr:col>5</xdr:col>
                    <xdr:colOff>0</xdr:colOff>
                    <xdr:row>77</xdr:row>
                    <xdr:rowOff>0</xdr:rowOff>
                  </from>
                  <to>
                    <xdr:col>6</xdr:col>
                    <xdr:colOff>161925</xdr:colOff>
                    <xdr:row>78</xdr:row>
                    <xdr:rowOff>0</xdr:rowOff>
                  </to>
                </anchor>
              </controlPr>
            </control>
          </mc:Choice>
        </mc:AlternateContent>
        <mc:AlternateContent xmlns:mc="http://schemas.openxmlformats.org/markup-compatibility/2006">
          <mc:Choice Requires="x14">
            <control shapeId="562221" r:id="rId48" name="Check Box 45">
              <controlPr defaultSize="0" autoFill="0" autoLine="0" autoPict="0">
                <anchor moveWithCells="1">
                  <from>
                    <xdr:col>7</xdr:col>
                    <xdr:colOff>0</xdr:colOff>
                    <xdr:row>77</xdr:row>
                    <xdr:rowOff>0</xdr:rowOff>
                  </from>
                  <to>
                    <xdr:col>8</xdr:col>
                    <xdr:colOff>161925</xdr:colOff>
                    <xdr:row>78</xdr:row>
                    <xdr:rowOff>0</xdr:rowOff>
                  </to>
                </anchor>
              </controlPr>
            </control>
          </mc:Choice>
        </mc:AlternateContent>
        <mc:AlternateContent xmlns:mc="http://schemas.openxmlformats.org/markup-compatibility/2006">
          <mc:Choice Requires="x14">
            <control shapeId="562222" r:id="rId49" name="Check Box 46">
              <controlPr defaultSize="0" autoFill="0" autoLine="0" autoPict="0">
                <anchor moveWithCells="1">
                  <from>
                    <xdr:col>1</xdr:col>
                    <xdr:colOff>0</xdr:colOff>
                    <xdr:row>69</xdr:row>
                    <xdr:rowOff>0</xdr:rowOff>
                  </from>
                  <to>
                    <xdr:col>2</xdr:col>
                    <xdr:colOff>161925</xdr:colOff>
                    <xdr:row>70</xdr:row>
                    <xdr:rowOff>0</xdr:rowOff>
                  </to>
                </anchor>
              </controlPr>
            </control>
          </mc:Choice>
        </mc:AlternateContent>
        <mc:AlternateContent xmlns:mc="http://schemas.openxmlformats.org/markup-compatibility/2006">
          <mc:Choice Requires="x14">
            <control shapeId="562223" r:id="rId50" name="Check Box 47">
              <controlPr defaultSize="0" autoFill="0" autoLine="0" autoPict="0">
                <anchor moveWithCells="1">
                  <from>
                    <xdr:col>3</xdr:col>
                    <xdr:colOff>0</xdr:colOff>
                    <xdr:row>69</xdr:row>
                    <xdr:rowOff>0</xdr:rowOff>
                  </from>
                  <to>
                    <xdr:col>4</xdr:col>
                    <xdr:colOff>161925</xdr:colOff>
                    <xdr:row>70</xdr:row>
                    <xdr:rowOff>0</xdr:rowOff>
                  </to>
                </anchor>
              </controlPr>
            </control>
          </mc:Choice>
        </mc:AlternateContent>
        <mc:AlternateContent xmlns:mc="http://schemas.openxmlformats.org/markup-compatibility/2006">
          <mc:Choice Requires="x14">
            <control shapeId="562224" r:id="rId51" name="Check Box 48">
              <controlPr defaultSize="0" autoFill="0" autoLine="0" autoPict="0">
                <anchor moveWithCells="1">
                  <from>
                    <xdr:col>5</xdr:col>
                    <xdr:colOff>0</xdr:colOff>
                    <xdr:row>69</xdr:row>
                    <xdr:rowOff>0</xdr:rowOff>
                  </from>
                  <to>
                    <xdr:col>6</xdr:col>
                    <xdr:colOff>161925</xdr:colOff>
                    <xdr:row>70</xdr:row>
                    <xdr:rowOff>0</xdr:rowOff>
                  </to>
                </anchor>
              </controlPr>
            </control>
          </mc:Choice>
        </mc:AlternateContent>
        <mc:AlternateContent xmlns:mc="http://schemas.openxmlformats.org/markup-compatibility/2006">
          <mc:Choice Requires="x14">
            <control shapeId="562225" r:id="rId52" name="Check Box 49">
              <controlPr defaultSize="0" autoFill="0" autoLine="0" autoPict="0">
                <anchor moveWithCells="1">
                  <from>
                    <xdr:col>7</xdr:col>
                    <xdr:colOff>0</xdr:colOff>
                    <xdr:row>69</xdr:row>
                    <xdr:rowOff>0</xdr:rowOff>
                  </from>
                  <to>
                    <xdr:col>8</xdr:col>
                    <xdr:colOff>161925</xdr:colOff>
                    <xdr:row>70</xdr:row>
                    <xdr:rowOff>0</xdr:rowOff>
                  </to>
                </anchor>
              </controlPr>
            </control>
          </mc:Choice>
        </mc:AlternateContent>
        <mc:AlternateContent xmlns:mc="http://schemas.openxmlformats.org/markup-compatibility/2006">
          <mc:Choice Requires="x14">
            <control shapeId="562226" r:id="rId53" name="Check Box 50">
              <controlPr defaultSize="0" autoFill="0" autoLine="0" autoPict="0">
                <anchor moveWithCells="1">
                  <from>
                    <xdr:col>1</xdr:col>
                    <xdr:colOff>0</xdr:colOff>
                    <xdr:row>85</xdr:row>
                    <xdr:rowOff>0</xdr:rowOff>
                  </from>
                  <to>
                    <xdr:col>2</xdr:col>
                    <xdr:colOff>161925</xdr:colOff>
                    <xdr:row>86</xdr:row>
                    <xdr:rowOff>0</xdr:rowOff>
                  </to>
                </anchor>
              </controlPr>
            </control>
          </mc:Choice>
        </mc:AlternateContent>
        <mc:AlternateContent xmlns:mc="http://schemas.openxmlformats.org/markup-compatibility/2006">
          <mc:Choice Requires="x14">
            <control shapeId="562227" r:id="rId54" name="Check Box 51">
              <controlPr defaultSize="0" autoFill="0" autoLine="0" autoPict="0">
                <anchor moveWithCells="1">
                  <from>
                    <xdr:col>3</xdr:col>
                    <xdr:colOff>0</xdr:colOff>
                    <xdr:row>85</xdr:row>
                    <xdr:rowOff>0</xdr:rowOff>
                  </from>
                  <to>
                    <xdr:col>4</xdr:col>
                    <xdr:colOff>161925</xdr:colOff>
                    <xdr:row>86</xdr:row>
                    <xdr:rowOff>0</xdr:rowOff>
                  </to>
                </anchor>
              </controlPr>
            </control>
          </mc:Choice>
        </mc:AlternateContent>
        <mc:AlternateContent xmlns:mc="http://schemas.openxmlformats.org/markup-compatibility/2006">
          <mc:Choice Requires="x14">
            <control shapeId="562228" r:id="rId55" name="Check Box 52">
              <controlPr defaultSize="0" autoFill="0" autoLine="0" autoPict="0">
                <anchor moveWithCells="1">
                  <from>
                    <xdr:col>5</xdr:col>
                    <xdr:colOff>0</xdr:colOff>
                    <xdr:row>85</xdr:row>
                    <xdr:rowOff>0</xdr:rowOff>
                  </from>
                  <to>
                    <xdr:col>6</xdr:col>
                    <xdr:colOff>161925</xdr:colOff>
                    <xdr:row>86</xdr:row>
                    <xdr:rowOff>0</xdr:rowOff>
                  </to>
                </anchor>
              </controlPr>
            </control>
          </mc:Choice>
        </mc:AlternateContent>
        <mc:AlternateContent xmlns:mc="http://schemas.openxmlformats.org/markup-compatibility/2006">
          <mc:Choice Requires="x14">
            <control shapeId="562229" r:id="rId56" name="Check Box 53">
              <controlPr defaultSize="0" autoFill="0" autoLine="0" autoPict="0">
                <anchor moveWithCells="1">
                  <from>
                    <xdr:col>7</xdr:col>
                    <xdr:colOff>0</xdr:colOff>
                    <xdr:row>85</xdr:row>
                    <xdr:rowOff>0</xdr:rowOff>
                  </from>
                  <to>
                    <xdr:col>8</xdr:col>
                    <xdr:colOff>161925</xdr:colOff>
                    <xdr:row>86</xdr:row>
                    <xdr:rowOff>0</xdr:rowOff>
                  </to>
                </anchor>
              </controlPr>
            </control>
          </mc:Choice>
        </mc:AlternateContent>
        <mc:AlternateContent xmlns:mc="http://schemas.openxmlformats.org/markup-compatibility/2006">
          <mc:Choice Requires="x14">
            <control shapeId="562230" r:id="rId57" name="Check Box 54">
              <controlPr defaultSize="0" autoFill="0" autoLine="0" autoPict="0">
                <anchor moveWithCells="1">
                  <from>
                    <xdr:col>1</xdr:col>
                    <xdr:colOff>0</xdr:colOff>
                    <xdr:row>87</xdr:row>
                    <xdr:rowOff>0</xdr:rowOff>
                  </from>
                  <to>
                    <xdr:col>2</xdr:col>
                    <xdr:colOff>161925</xdr:colOff>
                    <xdr:row>88</xdr:row>
                    <xdr:rowOff>0</xdr:rowOff>
                  </to>
                </anchor>
              </controlPr>
            </control>
          </mc:Choice>
        </mc:AlternateContent>
        <mc:AlternateContent xmlns:mc="http://schemas.openxmlformats.org/markup-compatibility/2006">
          <mc:Choice Requires="x14">
            <control shapeId="562231" r:id="rId58" name="Check Box 55">
              <controlPr defaultSize="0" autoFill="0" autoLine="0" autoPict="0">
                <anchor moveWithCells="1">
                  <from>
                    <xdr:col>3</xdr:col>
                    <xdr:colOff>0</xdr:colOff>
                    <xdr:row>87</xdr:row>
                    <xdr:rowOff>0</xdr:rowOff>
                  </from>
                  <to>
                    <xdr:col>4</xdr:col>
                    <xdr:colOff>161925</xdr:colOff>
                    <xdr:row>88</xdr:row>
                    <xdr:rowOff>0</xdr:rowOff>
                  </to>
                </anchor>
              </controlPr>
            </control>
          </mc:Choice>
        </mc:AlternateContent>
        <mc:AlternateContent xmlns:mc="http://schemas.openxmlformats.org/markup-compatibility/2006">
          <mc:Choice Requires="x14">
            <control shapeId="562232" r:id="rId59" name="Check Box 56">
              <controlPr defaultSize="0" autoFill="0" autoLine="0" autoPict="0">
                <anchor moveWithCells="1">
                  <from>
                    <xdr:col>5</xdr:col>
                    <xdr:colOff>0</xdr:colOff>
                    <xdr:row>87</xdr:row>
                    <xdr:rowOff>0</xdr:rowOff>
                  </from>
                  <to>
                    <xdr:col>6</xdr:col>
                    <xdr:colOff>161925</xdr:colOff>
                    <xdr:row>88</xdr:row>
                    <xdr:rowOff>0</xdr:rowOff>
                  </to>
                </anchor>
              </controlPr>
            </control>
          </mc:Choice>
        </mc:AlternateContent>
        <mc:AlternateContent xmlns:mc="http://schemas.openxmlformats.org/markup-compatibility/2006">
          <mc:Choice Requires="x14">
            <control shapeId="562233" r:id="rId60" name="Check Box 57">
              <controlPr defaultSize="0" autoFill="0" autoLine="0" autoPict="0">
                <anchor moveWithCells="1">
                  <from>
                    <xdr:col>7</xdr:col>
                    <xdr:colOff>0</xdr:colOff>
                    <xdr:row>87</xdr:row>
                    <xdr:rowOff>0</xdr:rowOff>
                  </from>
                  <to>
                    <xdr:col>8</xdr:col>
                    <xdr:colOff>161925</xdr:colOff>
                    <xdr:row>88</xdr:row>
                    <xdr:rowOff>0</xdr:rowOff>
                  </to>
                </anchor>
              </controlPr>
            </control>
          </mc:Choice>
        </mc:AlternateContent>
        <mc:AlternateContent xmlns:mc="http://schemas.openxmlformats.org/markup-compatibility/2006">
          <mc:Choice Requires="x14">
            <control shapeId="562234" r:id="rId61" name="Check Box 58">
              <controlPr defaultSize="0" autoFill="0" autoLine="0" autoPict="0">
                <anchor moveWithCells="1">
                  <from>
                    <xdr:col>1</xdr:col>
                    <xdr:colOff>0</xdr:colOff>
                    <xdr:row>88</xdr:row>
                    <xdr:rowOff>0</xdr:rowOff>
                  </from>
                  <to>
                    <xdr:col>2</xdr:col>
                    <xdr:colOff>161925</xdr:colOff>
                    <xdr:row>89</xdr:row>
                    <xdr:rowOff>0</xdr:rowOff>
                  </to>
                </anchor>
              </controlPr>
            </control>
          </mc:Choice>
        </mc:AlternateContent>
        <mc:AlternateContent xmlns:mc="http://schemas.openxmlformats.org/markup-compatibility/2006">
          <mc:Choice Requires="x14">
            <control shapeId="562235" r:id="rId62" name="Check Box 59">
              <controlPr defaultSize="0" autoFill="0" autoLine="0" autoPict="0">
                <anchor moveWithCells="1">
                  <from>
                    <xdr:col>3</xdr:col>
                    <xdr:colOff>0</xdr:colOff>
                    <xdr:row>88</xdr:row>
                    <xdr:rowOff>0</xdr:rowOff>
                  </from>
                  <to>
                    <xdr:col>4</xdr:col>
                    <xdr:colOff>161925</xdr:colOff>
                    <xdr:row>89</xdr:row>
                    <xdr:rowOff>0</xdr:rowOff>
                  </to>
                </anchor>
              </controlPr>
            </control>
          </mc:Choice>
        </mc:AlternateContent>
        <mc:AlternateContent xmlns:mc="http://schemas.openxmlformats.org/markup-compatibility/2006">
          <mc:Choice Requires="x14">
            <control shapeId="562236" r:id="rId63" name="Check Box 60">
              <controlPr defaultSize="0" autoFill="0" autoLine="0" autoPict="0">
                <anchor moveWithCells="1">
                  <from>
                    <xdr:col>5</xdr:col>
                    <xdr:colOff>0</xdr:colOff>
                    <xdr:row>88</xdr:row>
                    <xdr:rowOff>0</xdr:rowOff>
                  </from>
                  <to>
                    <xdr:col>6</xdr:col>
                    <xdr:colOff>161925</xdr:colOff>
                    <xdr:row>89</xdr:row>
                    <xdr:rowOff>0</xdr:rowOff>
                  </to>
                </anchor>
              </controlPr>
            </control>
          </mc:Choice>
        </mc:AlternateContent>
        <mc:AlternateContent xmlns:mc="http://schemas.openxmlformats.org/markup-compatibility/2006">
          <mc:Choice Requires="x14">
            <control shapeId="562237" r:id="rId64" name="Check Box 61">
              <controlPr defaultSize="0" autoFill="0" autoLine="0" autoPict="0">
                <anchor moveWithCells="1">
                  <from>
                    <xdr:col>7</xdr:col>
                    <xdr:colOff>0</xdr:colOff>
                    <xdr:row>88</xdr:row>
                    <xdr:rowOff>0</xdr:rowOff>
                  </from>
                  <to>
                    <xdr:col>8</xdr:col>
                    <xdr:colOff>161925</xdr:colOff>
                    <xdr:row>89</xdr:row>
                    <xdr:rowOff>0</xdr:rowOff>
                  </to>
                </anchor>
              </controlPr>
            </control>
          </mc:Choice>
        </mc:AlternateContent>
        <mc:AlternateContent xmlns:mc="http://schemas.openxmlformats.org/markup-compatibility/2006">
          <mc:Choice Requires="x14">
            <control shapeId="562238" r:id="rId65" name="Check Box 62">
              <controlPr defaultSize="0" autoFill="0" autoLine="0" autoPict="0">
                <anchor moveWithCells="1">
                  <from>
                    <xdr:col>1</xdr:col>
                    <xdr:colOff>0</xdr:colOff>
                    <xdr:row>89</xdr:row>
                    <xdr:rowOff>0</xdr:rowOff>
                  </from>
                  <to>
                    <xdr:col>2</xdr:col>
                    <xdr:colOff>161925</xdr:colOff>
                    <xdr:row>90</xdr:row>
                    <xdr:rowOff>0</xdr:rowOff>
                  </to>
                </anchor>
              </controlPr>
            </control>
          </mc:Choice>
        </mc:AlternateContent>
        <mc:AlternateContent xmlns:mc="http://schemas.openxmlformats.org/markup-compatibility/2006">
          <mc:Choice Requires="x14">
            <control shapeId="562239" r:id="rId66" name="Check Box 63">
              <controlPr defaultSize="0" autoFill="0" autoLine="0" autoPict="0">
                <anchor moveWithCells="1">
                  <from>
                    <xdr:col>3</xdr:col>
                    <xdr:colOff>0</xdr:colOff>
                    <xdr:row>89</xdr:row>
                    <xdr:rowOff>0</xdr:rowOff>
                  </from>
                  <to>
                    <xdr:col>4</xdr:col>
                    <xdr:colOff>161925</xdr:colOff>
                    <xdr:row>90</xdr:row>
                    <xdr:rowOff>0</xdr:rowOff>
                  </to>
                </anchor>
              </controlPr>
            </control>
          </mc:Choice>
        </mc:AlternateContent>
        <mc:AlternateContent xmlns:mc="http://schemas.openxmlformats.org/markup-compatibility/2006">
          <mc:Choice Requires="x14">
            <control shapeId="562240" r:id="rId67" name="Check Box 64">
              <controlPr defaultSize="0" autoFill="0" autoLine="0" autoPict="0">
                <anchor moveWithCells="1">
                  <from>
                    <xdr:col>5</xdr:col>
                    <xdr:colOff>0</xdr:colOff>
                    <xdr:row>89</xdr:row>
                    <xdr:rowOff>0</xdr:rowOff>
                  </from>
                  <to>
                    <xdr:col>6</xdr:col>
                    <xdr:colOff>161925</xdr:colOff>
                    <xdr:row>90</xdr:row>
                    <xdr:rowOff>0</xdr:rowOff>
                  </to>
                </anchor>
              </controlPr>
            </control>
          </mc:Choice>
        </mc:AlternateContent>
        <mc:AlternateContent xmlns:mc="http://schemas.openxmlformats.org/markup-compatibility/2006">
          <mc:Choice Requires="x14">
            <control shapeId="562241" r:id="rId68" name="Check Box 65">
              <controlPr defaultSize="0" autoFill="0" autoLine="0" autoPict="0">
                <anchor moveWithCells="1">
                  <from>
                    <xdr:col>7</xdr:col>
                    <xdr:colOff>0</xdr:colOff>
                    <xdr:row>89</xdr:row>
                    <xdr:rowOff>0</xdr:rowOff>
                  </from>
                  <to>
                    <xdr:col>8</xdr:col>
                    <xdr:colOff>161925</xdr:colOff>
                    <xdr:row>90</xdr:row>
                    <xdr:rowOff>0</xdr:rowOff>
                  </to>
                </anchor>
              </controlPr>
            </control>
          </mc:Choice>
        </mc:AlternateContent>
        <mc:AlternateContent xmlns:mc="http://schemas.openxmlformats.org/markup-compatibility/2006">
          <mc:Choice Requires="x14">
            <control shapeId="562242" r:id="rId69" name="Check Box 66">
              <controlPr defaultSize="0" autoFill="0" autoLine="0" autoPict="0">
                <anchor moveWithCells="1">
                  <from>
                    <xdr:col>1</xdr:col>
                    <xdr:colOff>0</xdr:colOff>
                    <xdr:row>90</xdr:row>
                    <xdr:rowOff>0</xdr:rowOff>
                  </from>
                  <to>
                    <xdr:col>2</xdr:col>
                    <xdr:colOff>161925</xdr:colOff>
                    <xdr:row>91</xdr:row>
                    <xdr:rowOff>0</xdr:rowOff>
                  </to>
                </anchor>
              </controlPr>
            </control>
          </mc:Choice>
        </mc:AlternateContent>
        <mc:AlternateContent xmlns:mc="http://schemas.openxmlformats.org/markup-compatibility/2006">
          <mc:Choice Requires="x14">
            <control shapeId="562243" r:id="rId70" name="Check Box 67">
              <controlPr defaultSize="0" autoFill="0" autoLine="0" autoPict="0">
                <anchor moveWithCells="1">
                  <from>
                    <xdr:col>3</xdr:col>
                    <xdr:colOff>0</xdr:colOff>
                    <xdr:row>90</xdr:row>
                    <xdr:rowOff>0</xdr:rowOff>
                  </from>
                  <to>
                    <xdr:col>4</xdr:col>
                    <xdr:colOff>161925</xdr:colOff>
                    <xdr:row>91</xdr:row>
                    <xdr:rowOff>0</xdr:rowOff>
                  </to>
                </anchor>
              </controlPr>
            </control>
          </mc:Choice>
        </mc:AlternateContent>
        <mc:AlternateContent xmlns:mc="http://schemas.openxmlformats.org/markup-compatibility/2006">
          <mc:Choice Requires="x14">
            <control shapeId="562244" r:id="rId71" name="Check Box 68">
              <controlPr defaultSize="0" autoFill="0" autoLine="0" autoPict="0">
                <anchor moveWithCells="1">
                  <from>
                    <xdr:col>5</xdr:col>
                    <xdr:colOff>0</xdr:colOff>
                    <xdr:row>90</xdr:row>
                    <xdr:rowOff>0</xdr:rowOff>
                  </from>
                  <to>
                    <xdr:col>6</xdr:col>
                    <xdr:colOff>161925</xdr:colOff>
                    <xdr:row>91</xdr:row>
                    <xdr:rowOff>0</xdr:rowOff>
                  </to>
                </anchor>
              </controlPr>
            </control>
          </mc:Choice>
        </mc:AlternateContent>
        <mc:AlternateContent xmlns:mc="http://schemas.openxmlformats.org/markup-compatibility/2006">
          <mc:Choice Requires="x14">
            <control shapeId="562245" r:id="rId72" name="Check Box 69">
              <controlPr defaultSize="0" autoFill="0" autoLine="0" autoPict="0">
                <anchor moveWithCells="1">
                  <from>
                    <xdr:col>7</xdr:col>
                    <xdr:colOff>0</xdr:colOff>
                    <xdr:row>90</xdr:row>
                    <xdr:rowOff>0</xdr:rowOff>
                  </from>
                  <to>
                    <xdr:col>8</xdr:col>
                    <xdr:colOff>161925</xdr:colOff>
                    <xdr:row>91</xdr:row>
                    <xdr:rowOff>0</xdr:rowOff>
                  </to>
                </anchor>
              </controlPr>
            </control>
          </mc:Choice>
        </mc:AlternateContent>
        <mc:AlternateContent xmlns:mc="http://schemas.openxmlformats.org/markup-compatibility/2006">
          <mc:Choice Requires="x14">
            <control shapeId="562246" r:id="rId73" name="Check Box 70">
              <controlPr defaultSize="0" autoFill="0" autoLine="0" autoPict="0">
                <anchor moveWithCells="1">
                  <from>
                    <xdr:col>1</xdr:col>
                    <xdr:colOff>0</xdr:colOff>
                    <xdr:row>91</xdr:row>
                    <xdr:rowOff>0</xdr:rowOff>
                  </from>
                  <to>
                    <xdr:col>2</xdr:col>
                    <xdr:colOff>161925</xdr:colOff>
                    <xdr:row>92</xdr:row>
                    <xdr:rowOff>0</xdr:rowOff>
                  </to>
                </anchor>
              </controlPr>
            </control>
          </mc:Choice>
        </mc:AlternateContent>
        <mc:AlternateContent xmlns:mc="http://schemas.openxmlformats.org/markup-compatibility/2006">
          <mc:Choice Requires="x14">
            <control shapeId="562247" r:id="rId74" name="Check Box 71">
              <controlPr defaultSize="0" autoFill="0" autoLine="0" autoPict="0">
                <anchor moveWithCells="1">
                  <from>
                    <xdr:col>3</xdr:col>
                    <xdr:colOff>0</xdr:colOff>
                    <xdr:row>91</xdr:row>
                    <xdr:rowOff>0</xdr:rowOff>
                  </from>
                  <to>
                    <xdr:col>4</xdr:col>
                    <xdr:colOff>161925</xdr:colOff>
                    <xdr:row>92</xdr:row>
                    <xdr:rowOff>0</xdr:rowOff>
                  </to>
                </anchor>
              </controlPr>
            </control>
          </mc:Choice>
        </mc:AlternateContent>
        <mc:AlternateContent xmlns:mc="http://schemas.openxmlformats.org/markup-compatibility/2006">
          <mc:Choice Requires="x14">
            <control shapeId="562248" r:id="rId75" name="Check Box 72">
              <controlPr defaultSize="0" autoFill="0" autoLine="0" autoPict="0">
                <anchor moveWithCells="1">
                  <from>
                    <xdr:col>5</xdr:col>
                    <xdr:colOff>0</xdr:colOff>
                    <xdr:row>91</xdr:row>
                    <xdr:rowOff>0</xdr:rowOff>
                  </from>
                  <to>
                    <xdr:col>6</xdr:col>
                    <xdr:colOff>161925</xdr:colOff>
                    <xdr:row>92</xdr:row>
                    <xdr:rowOff>0</xdr:rowOff>
                  </to>
                </anchor>
              </controlPr>
            </control>
          </mc:Choice>
        </mc:AlternateContent>
        <mc:AlternateContent xmlns:mc="http://schemas.openxmlformats.org/markup-compatibility/2006">
          <mc:Choice Requires="x14">
            <control shapeId="562249" r:id="rId76" name="Check Box 73">
              <controlPr defaultSize="0" autoFill="0" autoLine="0" autoPict="0">
                <anchor moveWithCells="1">
                  <from>
                    <xdr:col>7</xdr:col>
                    <xdr:colOff>0</xdr:colOff>
                    <xdr:row>91</xdr:row>
                    <xdr:rowOff>0</xdr:rowOff>
                  </from>
                  <to>
                    <xdr:col>8</xdr:col>
                    <xdr:colOff>161925</xdr:colOff>
                    <xdr:row>92</xdr:row>
                    <xdr:rowOff>0</xdr:rowOff>
                  </to>
                </anchor>
              </controlPr>
            </control>
          </mc:Choice>
        </mc:AlternateContent>
        <mc:AlternateContent xmlns:mc="http://schemas.openxmlformats.org/markup-compatibility/2006">
          <mc:Choice Requires="x14">
            <control shapeId="562250" r:id="rId77" name="Check Box 74">
              <controlPr defaultSize="0" autoFill="0" autoLine="0" autoPict="0">
                <anchor moveWithCells="1">
                  <from>
                    <xdr:col>1</xdr:col>
                    <xdr:colOff>0</xdr:colOff>
                    <xdr:row>92</xdr:row>
                    <xdr:rowOff>0</xdr:rowOff>
                  </from>
                  <to>
                    <xdr:col>2</xdr:col>
                    <xdr:colOff>161925</xdr:colOff>
                    <xdr:row>93</xdr:row>
                    <xdr:rowOff>0</xdr:rowOff>
                  </to>
                </anchor>
              </controlPr>
            </control>
          </mc:Choice>
        </mc:AlternateContent>
        <mc:AlternateContent xmlns:mc="http://schemas.openxmlformats.org/markup-compatibility/2006">
          <mc:Choice Requires="x14">
            <control shapeId="562251" r:id="rId78" name="Check Box 75">
              <controlPr defaultSize="0" autoFill="0" autoLine="0" autoPict="0">
                <anchor moveWithCells="1">
                  <from>
                    <xdr:col>3</xdr:col>
                    <xdr:colOff>0</xdr:colOff>
                    <xdr:row>92</xdr:row>
                    <xdr:rowOff>0</xdr:rowOff>
                  </from>
                  <to>
                    <xdr:col>4</xdr:col>
                    <xdr:colOff>161925</xdr:colOff>
                    <xdr:row>93</xdr:row>
                    <xdr:rowOff>0</xdr:rowOff>
                  </to>
                </anchor>
              </controlPr>
            </control>
          </mc:Choice>
        </mc:AlternateContent>
        <mc:AlternateContent xmlns:mc="http://schemas.openxmlformats.org/markup-compatibility/2006">
          <mc:Choice Requires="x14">
            <control shapeId="562252" r:id="rId79" name="Check Box 76">
              <controlPr defaultSize="0" autoFill="0" autoLine="0" autoPict="0">
                <anchor moveWithCells="1">
                  <from>
                    <xdr:col>5</xdr:col>
                    <xdr:colOff>0</xdr:colOff>
                    <xdr:row>92</xdr:row>
                    <xdr:rowOff>0</xdr:rowOff>
                  </from>
                  <to>
                    <xdr:col>6</xdr:col>
                    <xdr:colOff>161925</xdr:colOff>
                    <xdr:row>93</xdr:row>
                    <xdr:rowOff>0</xdr:rowOff>
                  </to>
                </anchor>
              </controlPr>
            </control>
          </mc:Choice>
        </mc:AlternateContent>
        <mc:AlternateContent xmlns:mc="http://schemas.openxmlformats.org/markup-compatibility/2006">
          <mc:Choice Requires="x14">
            <control shapeId="562253" r:id="rId80" name="Check Box 77">
              <controlPr defaultSize="0" autoFill="0" autoLine="0" autoPict="0">
                <anchor moveWithCells="1">
                  <from>
                    <xdr:col>7</xdr:col>
                    <xdr:colOff>0</xdr:colOff>
                    <xdr:row>92</xdr:row>
                    <xdr:rowOff>0</xdr:rowOff>
                  </from>
                  <to>
                    <xdr:col>8</xdr:col>
                    <xdr:colOff>161925</xdr:colOff>
                    <xdr:row>93</xdr:row>
                    <xdr:rowOff>0</xdr:rowOff>
                  </to>
                </anchor>
              </controlPr>
            </control>
          </mc:Choice>
        </mc:AlternateContent>
        <mc:AlternateContent xmlns:mc="http://schemas.openxmlformats.org/markup-compatibility/2006">
          <mc:Choice Requires="x14">
            <control shapeId="562254" r:id="rId81" name="Check Box 78">
              <controlPr defaultSize="0" autoFill="0" autoLine="0" autoPict="0">
                <anchor moveWithCells="1">
                  <from>
                    <xdr:col>1</xdr:col>
                    <xdr:colOff>0</xdr:colOff>
                    <xdr:row>93</xdr:row>
                    <xdr:rowOff>0</xdr:rowOff>
                  </from>
                  <to>
                    <xdr:col>2</xdr:col>
                    <xdr:colOff>161925</xdr:colOff>
                    <xdr:row>94</xdr:row>
                    <xdr:rowOff>0</xdr:rowOff>
                  </to>
                </anchor>
              </controlPr>
            </control>
          </mc:Choice>
        </mc:AlternateContent>
        <mc:AlternateContent xmlns:mc="http://schemas.openxmlformats.org/markup-compatibility/2006">
          <mc:Choice Requires="x14">
            <control shapeId="562255" r:id="rId82" name="Check Box 79">
              <controlPr defaultSize="0" autoFill="0" autoLine="0" autoPict="0">
                <anchor moveWithCells="1">
                  <from>
                    <xdr:col>3</xdr:col>
                    <xdr:colOff>0</xdr:colOff>
                    <xdr:row>93</xdr:row>
                    <xdr:rowOff>0</xdr:rowOff>
                  </from>
                  <to>
                    <xdr:col>4</xdr:col>
                    <xdr:colOff>161925</xdr:colOff>
                    <xdr:row>94</xdr:row>
                    <xdr:rowOff>0</xdr:rowOff>
                  </to>
                </anchor>
              </controlPr>
            </control>
          </mc:Choice>
        </mc:AlternateContent>
        <mc:AlternateContent xmlns:mc="http://schemas.openxmlformats.org/markup-compatibility/2006">
          <mc:Choice Requires="x14">
            <control shapeId="562256" r:id="rId83" name="Check Box 80">
              <controlPr defaultSize="0" autoFill="0" autoLine="0" autoPict="0">
                <anchor moveWithCells="1">
                  <from>
                    <xdr:col>5</xdr:col>
                    <xdr:colOff>0</xdr:colOff>
                    <xdr:row>93</xdr:row>
                    <xdr:rowOff>0</xdr:rowOff>
                  </from>
                  <to>
                    <xdr:col>6</xdr:col>
                    <xdr:colOff>161925</xdr:colOff>
                    <xdr:row>94</xdr:row>
                    <xdr:rowOff>0</xdr:rowOff>
                  </to>
                </anchor>
              </controlPr>
            </control>
          </mc:Choice>
        </mc:AlternateContent>
        <mc:AlternateContent xmlns:mc="http://schemas.openxmlformats.org/markup-compatibility/2006">
          <mc:Choice Requires="x14">
            <control shapeId="562257" r:id="rId84" name="Check Box 81">
              <controlPr defaultSize="0" autoFill="0" autoLine="0" autoPict="0">
                <anchor moveWithCells="1">
                  <from>
                    <xdr:col>7</xdr:col>
                    <xdr:colOff>0</xdr:colOff>
                    <xdr:row>93</xdr:row>
                    <xdr:rowOff>0</xdr:rowOff>
                  </from>
                  <to>
                    <xdr:col>8</xdr:col>
                    <xdr:colOff>161925</xdr:colOff>
                    <xdr:row>94</xdr:row>
                    <xdr:rowOff>0</xdr:rowOff>
                  </to>
                </anchor>
              </controlPr>
            </control>
          </mc:Choice>
        </mc:AlternateContent>
        <mc:AlternateContent xmlns:mc="http://schemas.openxmlformats.org/markup-compatibility/2006">
          <mc:Choice Requires="x14">
            <control shapeId="562258" r:id="rId85" name="Check Box 82">
              <controlPr defaultSize="0" autoFill="0" autoLine="0" autoPict="0">
                <anchor moveWithCells="1">
                  <from>
                    <xdr:col>1</xdr:col>
                    <xdr:colOff>0</xdr:colOff>
                    <xdr:row>94</xdr:row>
                    <xdr:rowOff>0</xdr:rowOff>
                  </from>
                  <to>
                    <xdr:col>2</xdr:col>
                    <xdr:colOff>161925</xdr:colOff>
                    <xdr:row>95</xdr:row>
                    <xdr:rowOff>0</xdr:rowOff>
                  </to>
                </anchor>
              </controlPr>
            </control>
          </mc:Choice>
        </mc:AlternateContent>
        <mc:AlternateContent xmlns:mc="http://schemas.openxmlformats.org/markup-compatibility/2006">
          <mc:Choice Requires="x14">
            <control shapeId="562259" r:id="rId86" name="Check Box 83">
              <controlPr defaultSize="0" autoFill="0" autoLine="0" autoPict="0">
                <anchor moveWithCells="1">
                  <from>
                    <xdr:col>3</xdr:col>
                    <xdr:colOff>0</xdr:colOff>
                    <xdr:row>94</xdr:row>
                    <xdr:rowOff>0</xdr:rowOff>
                  </from>
                  <to>
                    <xdr:col>4</xdr:col>
                    <xdr:colOff>161925</xdr:colOff>
                    <xdr:row>95</xdr:row>
                    <xdr:rowOff>0</xdr:rowOff>
                  </to>
                </anchor>
              </controlPr>
            </control>
          </mc:Choice>
        </mc:AlternateContent>
        <mc:AlternateContent xmlns:mc="http://schemas.openxmlformats.org/markup-compatibility/2006">
          <mc:Choice Requires="x14">
            <control shapeId="562260" r:id="rId87" name="Check Box 84">
              <controlPr defaultSize="0" autoFill="0" autoLine="0" autoPict="0">
                <anchor moveWithCells="1">
                  <from>
                    <xdr:col>5</xdr:col>
                    <xdr:colOff>0</xdr:colOff>
                    <xdr:row>94</xdr:row>
                    <xdr:rowOff>0</xdr:rowOff>
                  </from>
                  <to>
                    <xdr:col>6</xdr:col>
                    <xdr:colOff>161925</xdr:colOff>
                    <xdr:row>95</xdr:row>
                    <xdr:rowOff>0</xdr:rowOff>
                  </to>
                </anchor>
              </controlPr>
            </control>
          </mc:Choice>
        </mc:AlternateContent>
        <mc:AlternateContent xmlns:mc="http://schemas.openxmlformats.org/markup-compatibility/2006">
          <mc:Choice Requires="x14">
            <control shapeId="562261" r:id="rId88" name="Check Box 85">
              <controlPr defaultSize="0" autoFill="0" autoLine="0" autoPict="0">
                <anchor moveWithCells="1">
                  <from>
                    <xdr:col>7</xdr:col>
                    <xdr:colOff>0</xdr:colOff>
                    <xdr:row>94</xdr:row>
                    <xdr:rowOff>0</xdr:rowOff>
                  </from>
                  <to>
                    <xdr:col>8</xdr:col>
                    <xdr:colOff>161925</xdr:colOff>
                    <xdr:row>95</xdr:row>
                    <xdr:rowOff>0</xdr:rowOff>
                  </to>
                </anchor>
              </controlPr>
            </control>
          </mc:Choice>
        </mc:AlternateContent>
        <mc:AlternateContent xmlns:mc="http://schemas.openxmlformats.org/markup-compatibility/2006">
          <mc:Choice Requires="x14">
            <control shapeId="562262" r:id="rId89" name="Check Box 86">
              <controlPr defaultSize="0" autoFill="0" autoLine="0" autoPict="0">
                <anchor moveWithCells="1">
                  <from>
                    <xdr:col>1</xdr:col>
                    <xdr:colOff>0</xdr:colOff>
                    <xdr:row>85</xdr:row>
                    <xdr:rowOff>314325</xdr:rowOff>
                  </from>
                  <to>
                    <xdr:col>2</xdr:col>
                    <xdr:colOff>161925</xdr:colOff>
                    <xdr:row>87</xdr:row>
                    <xdr:rowOff>0</xdr:rowOff>
                  </to>
                </anchor>
              </controlPr>
            </control>
          </mc:Choice>
        </mc:AlternateContent>
        <mc:AlternateContent xmlns:mc="http://schemas.openxmlformats.org/markup-compatibility/2006">
          <mc:Choice Requires="x14">
            <control shapeId="562263" r:id="rId90" name="Check Box 87">
              <controlPr defaultSize="0" autoFill="0" autoLine="0" autoPict="0">
                <anchor moveWithCells="1">
                  <from>
                    <xdr:col>3</xdr:col>
                    <xdr:colOff>0</xdr:colOff>
                    <xdr:row>86</xdr:row>
                    <xdr:rowOff>0</xdr:rowOff>
                  </from>
                  <to>
                    <xdr:col>4</xdr:col>
                    <xdr:colOff>161925</xdr:colOff>
                    <xdr:row>87</xdr:row>
                    <xdr:rowOff>0</xdr:rowOff>
                  </to>
                </anchor>
              </controlPr>
            </control>
          </mc:Choice>
        </mc:AlternateContent>
        <mc:AlternateContent xmlns:mc="http://schemas.openxmlformats.org/markup-compatibility/2006">
          <mc:Choice Requires="x14">
            <control shapeId="562264" r:id="rId91" name="Check Box 88">
              <controlPr defaultSize="0" autoFill="0" autoLine="0" autoPict="0">
                <anchor moveWithCells="1">
                  <from>
                    <xdr:col>5</xdr:col>
                    <xdr:colOff>0</xdr:colOff>
                    <xdr:row>86</xdr:row>
                    <xdr:rowOff>0</xdr:rowOff>
                  </from>
                  <to>
                    <xdr:col>6</xdr:col>
                    <xdr:colOff>161925</xdr:colOff>
                    <xdr:row>87</xdr:row>
                    <xdr:rowOff>0</xdr:rowOff>
                  </to>
                </anchor>
              </controlPr>
            </control>
          </mc:Choice>
        </mc:AlternateContent>
        <mc:AlternateContent xmlns:mc="http://schemas.openxmlformats.org/markup-compatibility/2006">
          <mc:Choice Requires="x14">
            <control shapeId="562265" r:id="rId92" name="Check Box 89">
              <controlPr defaultSize="0" autoFill="0" autoLine="0" autoPict="0">
                <anchor moveWithCells="1">
                  <from>
                    <xdr:col>7</xdr:col>
                    <xdr:colOff>0</xdr:colOff>
                    <xdr:row>86</xdr:row>
                    <xdr:rowOff>0</xdr:rowOff>
                  </from>
                  <to>
                    <xdr:col>8</xdr:col>
                    <xdr:colOff>161925</xdr:colOff>
                    <xdr:row>87</xdr:row>
                    <xdr:rowOff>0</xdr:rowOff>
                  </to>
                </anchor>
              </controlPr>
            </control>
          </mc:Choice>
        </mc:AlternateContent>
        <mc:AlternateContent xmlns:mc="http://schemas.openxmlformats.org/markup-compatibility/2006">
          <mc:Choice Requires="x14">
            <control shapeId="562266" r:id="rId93" name="Check Box 90">
              <controlPr defaultSize="0" autoFill="0" autoLine="0" autoPict="0">
                <anchor moveWithCells="1">
                  <from>
                    <xdr:col>1</xdr:col>
                    <xdr:colOff>0</xdr:colOff>
                    <xdr:row>102</xdr:row>
                    <xdr:rowOff>0</xdr:rowOff>
                  </from>
                  <to>
                    <xdr:col>2</xdr:col>
                    <xdr:colOff>161925</xdr:colOff>
                    <xdr:row>103</xdr:row>
                    <xdr:rowOff>0</xdr:rowOff>
                  </to>
                </anchor>
              </controlPr>
            </control>
          </mc:Choice>
        </mc:AlternateContent>
        <mc:AlternateContent xmlns:mc="http://schemas.openxmlformats.org/markup-compatibility/2006">
          <mc:Choice Requires="x14">
            <control shapeId="562267" r:id="rId94" name="Check Box 91">
              <controlPr defaultSize="0" autoFill="0" autoLine="0" autoPict="0">
                <anchor moveWithCells="1">
                  <from>
                    <xdr:col>3</xdr:col>
                    <xdr:colOff>0</xdr:colOff>
                    <xdr:row>102</xdr:row>
                    <xdr:rowOff>0</xdr:rowOff>
                  </from>
                  <to>
                    <xdr:col>4</xdr:col>
                    <xdr:colOff>161925</xdr:colOff>
                    <xdr:row>103</xdr:row>
                    <xdr:rowOff>0</xdr:rowOff>
                  </to>
                </anchor>
              </controlPr>
            </control>
          </mc:Choice>
        </mc:AlternateContent>
        <mc:AlternateContent xmlns:mc="http://schemas.openxmlformats.org/markup-compatibility/2006">
          <mc:Choice Requires="x14">
            <control shapeId="562268" r:id="rId95" name="Check Box 92">
              <controlPr defaultSize="0" autoFill="0" autoLine="0" autoPict="0">
                <anchor moveWithCells="1">
                  <from>
                    <xdr:col>5</xdr:col>
                    <xdr:colOff>0</xdr:colOff>
                    <xdr:row>102</xdr:row>
                    <xdr:rowOff>0</xdr:rowOff>
                  </from>
                  <to>
                    <xdr:col>6</xdr:col>
                    <xdr:colOff>161925</xdr:colOff>
                    <xdr:row>103</xdr:row>
                    <xdr:rowOff>0</xdr:rowOff>
                  </to>
                </anchor>
              </controlPr>
            </control>
          </mc:Choice>
        </mc:AlternateContent>
        <mc:AlternateContent xmlns:mc="http://schemas.openxmlformats.org/markup-compatibility/2006">
          <mc:Choice Requires="x14">
            <control shapeId="562269" r:id="rId96" name="Check Box 93">
              <controlPr defaultSize="0" autoFill="0" autoLine="0" autoPict="0">
                <anchor moveWithCells="1">
                  <from>
                    <xdr:col>7</xdr:col>
                    <xdr:colOff>0</xdr:colOff>
                    <xdr:row>102</xdr:row>
                    <xdr:rowOff>0</xdr:rowOff>
                  </from>
                  <to>
                    <xdr:col>8</xdr:col>
                    <xdr:colOff>161925</xdr:colOff>
                    <xdr:row>103</xdr:row>
                    <xdr:rowOff>0</xdr:rowOff>
                  </to>
                </anchor>
              </controlPr>
            </control>
          </mc:Choice>
        </mc:AlternateContent>
        <mc:AlternateContent xmlns:mc="http://schemas.openxmlformats.org/markup-compatibility/2006">
          <mc:Choice Requires="x14">
            <control shapeId="562270" r:id="rId97" name="Check Box 94">
              <controlPr defaultSize="0" autoFill="0" autoLine="0" autoPict="0">
                <anchor moveWithCells="1">
                  <from>
                    <xdr:col>1</xdr:col>
                    <xdr:colOff>0</xdr:colOff>
                    <xdr:row>104</xdr:row>
                    <xdr:rowOff>0</xdr:rowOff>
                  </from>
                  <to>
                    <xdr:col>2</xdr:col>
                    <xdr:colOff>161925</xdr:colOff>
                    <xdr:row>105</xdr:row>
                    <xdr:rowOff>0</xdr:rowOff>
                  </to>
                </anchor>
              </controlPr>
            </control>
          </mc:Choice>
        </mc:AlternateContent>
        <mc:AlternateContent xmlns:mc="http://schemas.openxmlformats.org/markup-compatibility/2006">
          <mc:Choice Requires="x14">
            <control shapeId="562271" r:id="rId98" name="Check Box 95">
              <controlPr defaultSize="0" autoFill="0" autoLine="0" autoPict="0">
                <anchor moveWithCells="1">
                  <from>
                    <xdr:col>3</xdr:col>
                    <xdr:colOff>0</xdr:colOff>
                    <xdr:row>104</xdr:row>
                    <xdr:rowOff>0</xdr:rowOff>
                  </from>
                  <to>
                    <xdr:col>4</xdr:col>
                    <xdr:colOff>161925</xdr:colOff>
                    <xdr:row>105</xdr:row>
                    <xdr:rowOff>0</xdr:rowOff>
                  </to>
                </anchor>
              </controlPr>
            </control>
          </mc:Choice>
        </mc:AlternateContent>
        <mc:AlternateContent xmlns:mc="http://schemas.openxmlformats.org/markup-compatibility/2006">
          <mc:Choice Requires="x14">
            <control shapeId="562272" r:id="rId99" name="Check Box 96">
              <controlPr defaultSize="0" autoFill="0" autoLine="0" autoPict="0">
                <anchor moveWithCells="1">
                  <from>
                    <xdr:col>5</xdr:col>
                    <xdr:colOff>0</xdr:colOff>
                    <xdr:row>104</xdr:row>
                    <xdr:rowOff>0</xdr:rowOff>
                  </from>
                  <to>
                    <xdr:col>6</xdr:col>
                    <xdr:colOff>161925</xdr:colOff>
                    <xdr:row>105</xdr:row>
                    <xdr:rowOff>0</xdr:rowOff>
                  </to>
                </anchor>
              </controlPr>
            </control>
          </mc:Choice>
        </mc:AlternateContent>
        <mc:AlternateContent xmlns:mc="http://schemas.openxmlformats.org/markup-compatibility/2006">
          <mc:Choice Requires="x14">
            <control shapeId="562273" r:id="rId100" name="Check Box 97">
              <controlPr defaultSize="0" autoFill="0" autoLine="0" autoPict="0">
                <anchor moveWithCells="1">
                  <from>
                    <xdr:col>7</xdr:col>
                    <xdr:colOff>0</xdr:colOff>
                    <xdr:row>104</xdr:row>
                    <xdr:rowOff>0</xdr:rowOff>
                  </from>
                  <to>
                    <xdr:col>8</xdr:col>
                    <xdr:colOff>161925</xdr:colOff>
                    <xdr:row>105</xdr:row>
                    <xdr:rowOff>0</xdr:rowOff>
                  </to>
                </anchor>
              </controlPr>
            </control>
          </mc:Choice>
        </mc:AlternateContent>
        <mc:AlternateContent xmlns:mc="http://schemas.openxmlformats.org/markup-compatibility/2006">
          <mc:Choice Requires="x14">
            <control shapeId="562274" r:id="rId101" name="Check Box 98">
              <controlPr defaultSize="0" autoFill="0" autoLine="0" autoPict="0">
                <anchor moveWithCells="1">
                  <from>
                    <xdr:col>1</xdr:col>
                    <xdr:colOff>0</xdr:colOff>
                    <xdr:row>105</xdr:row>
                    <xdr:rowOff>0</xdr:rowOff>
                  </from>
                  <to>
                    <xdr:col>2</xdr:col>
                    <xdr:colOff>161925</xdr:colOff>
                    <xdr:row>106</xdr:row>
                    <xdr:rowOff>0</xdr:rowOff>
                  </to>
                </anchor>
              </controlPr>
            </control>
          </mc:Choice>
        </mc:AlternateContent>
        <mc:AlternateContent xmlns:mc="http://schemas.openxmlformats.org/markup-compatibility/2006">
          <mc:Choice Requires="x14">
            <control shapeId="562275" r:id="rId102" name="Check Box 99">
              <controlPr defaultSize="0" autoFill="0" autoLine="0" autoPict="0">
                <anchor moveWithCells="1">
                  <from>
                    <xdr:col>3</xdr:col>
                    <xdr:colOff>0</xdr:colOff>
                    <xdr:row>105</xdr:row>
                    <xdr:rowOff>0</xdr:rowOff>
                  </from>
                  <to>
                    <xdr:col>4</xdr:col>
                    <xdr:colOff>161925</xdr:colOff>
                    <xdr:row>106</xdr:row>
                    <xdr:rowOff>0</xdr:rowOff>
                  </to>
                </anchor>
              </controlPr>
            </control>
          </mc:Choice>
        </mc:AlternateContent>
        <mc:AlternateContent xmlns:mc="http://schemas.openxmlformats.org/markup-compatibility/2006">
          <mc:Choice Requires="x14">
            <control shapeId="562276" r:id="rId103" name="Check Box 100">
              <controlPr defaultSize="0" autoFill="0" autoLine="0" autoPict="0">
                <anchor moveWithCells="1">
                  <from>
                    <xdr:col>5</xdr:col>
                    <xdr:colOff>0</xdr:colOff>
                    <xdr:row>105</xdr:row>
                    <xdr:rowOff>0</xdr:rowOff>
                  </from>
                  <to>
                    <xdr:col>6</xdr:col>
                    <xdr:colOff>161925</xdr:colOff>
                    <xdr:row>106</xdr:row>
                    <xdr:rowOff>0</xdr:rowOff>
                  </to>
                </anchor>
              </controlPr>
            </control>
          </mc:Choice>
        </mc:AlternateContent>
        <mc:AlternateContent xmlns:mc="http://schemas.openxmlformats.org/markup-compatibility/2006">
          <mc:Choice Requires="x14">
            <control shapeId="562277" r:id="rId104" name="Check Box 101">
              <controlPr defaultSize="0" autoFill="0" autoLine="0" autoPict="0">
                <anchor moveWithCells="1">
                  <from>
                    <xdr:col>7</xdr:col>
                    <xdr:colOff>0</xdr:colOff>
                    <xdr:row>105</xdr:row>
                    <xdr:rowOff>0</xdr:rowOff>
                  </from>
                  <to>
                    <xdr:col>8</xdr:col>
                    <xdr:colOff>161925</xdr:colOff>
                    <xdr:row>106</xdr:row>
                    <xdr:rowOff>0</xdr:rowOff>
                  </to>
                </anchor>
              </controlPr>
            </control>
          </mc:Choice>
        </mc:AlternateContent>
        <mc:AlternateContent xmlns:mc="http://schemas.openxmlformats.org/markup-compatibility/2006">
          <mc:Choice Requires="x14">
            <control shapeId="562278" r:id="rId105" name="Check Box 102">
              <controlPr defaultSize="0" autoFill="0" autoLine="0" autoPict="0">
                <anchor moveWithCells="1">
                  <from>
                    <xdr:col>1</xdr:col>
                    <xdr:colOff>0</xdr:colOff>
                    <xdr:row>106</xdr:row>
                    <xdr:rowOff>0</xdr:rowOff>
                  </from>
                  <to>
                    <xdr:col>2</xdr:col>
                    <xdr:colOff>161925</xdr:colOff>
                    <xdr:row>107</xdr:row>
                    <xdr:rowOff>0</xdr:rowOff>
                  </to>
                </anchor>
              </controlPr>
            </control>
          </mc:Choice>
        </mc:AlternateContent>
        <mc:AlternateContent xmlns:mc="http://schemas.openxmlformats.org/markup-compatibility/2006">
          <mc:Choice Requires="x14">
            <control shapeId="562279" r:id="rId106" name="Check Box 103">
              <controlPr defaultSize="0" autoFill="0" autoLine="0" autoPict="0">
                <anchor moveWithCells="1">
                  <from>
                    <xdr:col>3</xdr:col>
                    <xdr:colOff>0</xdr:colOff>
                    <xdr:row>106</xdr:row>
                    <xdr:rowOff>0</xdr:rowOff>
                  </from>
                  <to>
                    <xdr:col>4</xdr:col>
                    <xdr:colOff>161925</xdr:colOff>
                    <xdr:row>107</xdr:row>
                    <xdr:rowOff>0</xdr:rowOff>
                  </to>
                </anchor>
              </controlPr>
            </control>
          </mc:Choice>
        </mc:AlternateContent>
        <mc:AlternateContent xmlns:mc="http://schemas.openxmlformats.org/markup-compatibility/2006">
          <mc:Choice Requires="x14">
            <control shapeId="562280" r:id="rId107" name="Check Box 104">
              <controlPr defaultSize="0" autoFill="0" autoLine="0" autoPict="0">
                <anchor moveWithCells="1">
                  <from>
                    <xdr:col>5</xdr:col>
                    <xdr:colOff>0</xdr:colOff>
                    <xdr:row>106</xdr:row>
                    <xdr:rowOff>0</xdr:rowOff>
                  </from>
                  <to>
                    <xdr:col>6</xdr:col>
                    <xdr:colOff>161925</xdr:colOff>
                    <xdr:row>107</xdr:row>
                    <xdr:rowOff>0</xdr:rowOff>
                  </to>
                </anchor>
              </controlPr>
            </control>
          </mc:Choice>
        </mc:AlternateContent>
        <mc:AlternateContent xmlns:mc="http://schemas.openxmlformats.org/markup-compatibility/2006">
          <mc:Choice Requires="x14">
            <control shapeId="562281" r:id="rId108" name="Check Box 105">
              <controlPr defaultSize="0" autoFill="0" autoLine="0" autoPict="0">
                <anchor moveWithCells="1">
                  <from>
                    <xdr:col>7</xdr:col>
                    <xdr:colOff>0</xdr:colOff>
                    <xdr:row>106</xdr:row>
                    <xdr:rowOff>0</xdr:rowOff>
                  </from>
                  <to>
                    <xdr:col>8</xdr:col>
                    <xdr:colOff>161925</xdr:colOff>
                    <xdr:row>107</xdr:row>
                    <xdr:rowOff>0</xdr:rowOff>
                  </to>
                </anchor>
              </controlPr>
            </control>
          </mc:Choice>
        </mc:AlternateContent>
        <mc:AlternateContent xmlns:mc="http://schemas.openxmlformats.org/markup-compatibility/2006">
          <mc:Choice Requires="x14">
            <control shapeId="562282" r:id="rId109" name="Check Box 106">
              <controlPr defaultSize="0" autoFill="0" autoLine="0" autoPict="0">
                <anchor moveWithCells="1">
                  <from>
                    <xdr:col>1</xdr:col>
                    <xdr:colOff>0</xdr:colOff>
                    <xdr:row>107</xdr:row>
                    <xdr:rowOff>0</xdr:rowOff>
                  </from>
                  <to>
                    <xdr:col>2</xdr:col>
                    <xdr:colOff>161925</xdr:colOff>
                    <xdr:row>108</xdr:row>
                    <xdr:rowOff>0</xdr:rowOff>
                  </to>
                </anchor>
              </controlPr>
            </control>
          </mc:Choice>
        </mc:AlternateContent>
        <mc:AlternateContent xmlns:mc="http://schemas.openxmlformats.org/markup-compatibility/2006">
          <mc:Choice Requires="x14">
            <control shapeId="562283" r:id="rId110" name="Check Box 107">
              <controlPr defaultSize="0" autoFill="0" autoLine="0" autoPict="0">
                <anchor moveWithCells="1">
                  <from>
                    <xdr:col>3</xdr:col>
                    <xdr:colOff>0</xdr:colOff>
                    <xdr:row>107</xdr:row>
                    <xdr:rowOff>0</xdr:rowOff>
                  </from>
                  <to>
                    <xdr:col>4</xdr:col>
                    <xdr:colOff>161925</xdr:colOff>
                    <xdr:row>108</xdr:row>
                    <xdr:rowOff>0</xdr:rowOff>
                  </to>
                </anchor>
              </controlPr>
            </control>
          </mc:Choice>
        </mc:AlternateContent>
        <mc:AlternateContent xmlns:mc="http://schemas.openxmlformats.org/markup-compatibility/2006">
          <mc:Choice Requires="x14">
            <control shapeId="562284" r:id="rId111" name="Check Box 108">
              <controlPr defaultSize="0" autoFill="0" autoLine="0" autoPict="0">
                <anchor moveWithCells="1">
                  <from>
                    <xdr:col>5</xdr:col>
                    <xdr:colOff>0</xdr:colOff>
                    <xdr:row>107</xdr:row>
                    <xdr:rowOff>0</xdr:rowOff>
                  </from>
                  <to>
                    <xdr:col>6</xdr:col>
                    <xdr:colOff>161925</xdr:colOff>
                    <xdr:row>108</xdr:row>
                    <xdr:rowOff>0</xdr:rowOff>
                  </to>
                </anchor>
              </controlPr>
            </control>
          </mc:Choice>
        </mc:AlternateContent>
        <mc:AlternateContent xmlns:mc="http://schemas.openxmlformats.org/markup-compatibility/2006">
          <mc:Choice Requires="x14">
            <control shapeId="562285" r:id="rId112" name="Check Box 109">
              <controlPr defaultSize="0" autoFill="0" autoLine="0" autoPict="0">
                <anchor moveWithCells="1">
                  <from>
                    <xdr:col>7</xdr:col>
                    <xdr:colOff>0</xdr:colOff>
                    <xdr:row>107</xdr:row>
                    <xdr:rowOff>0</xdr:rowOff>
                  </from>
                  <to>
                    <xdr:col>8</xdr:col>
                    <xdr:colOff>161925</xdr:colOff>
                    <xdr:row>108</xdr:row>
                    <xdr:rowOff>0</xdr:rowOff>
                  </to>
                </anchor>
              </controlPr>
            </control>
          </mc:Choice>
        </mc:AlternateContent>
        <mc:AlternateContent xmlns:mc="http://schemas.openxmlformats.org/markup-compatibility/2006">
          <mc:Choice Requires="x14">
            <control shapeId="562286" r:id="rId113" name="Check Box 110">
              <controlPr defaultSize="0" autoFill="0" autoLine="0" autoPict="0">
                <anchor moveWithCells="1">
                  <from>
                    <xdr:col>1</xdr:col>
                    <xdr:colOff>0</xdr:colOff>
                    <xdr:row>108</xdr:row>
                    <xdr:rowOff>0</xdr:rowOff>
                  </from>
                  <to>
                    <xdr:col>2</xdr:col>
                    <xdr:colOff>161925</xdr:colOff>
                    <xdr:row>109</xdr:row>
                    <xdr:rowOff>0</xdr:rowOff>
                  </to>
                </anchor>
              </controlPr>
            </control>
          </mc:Choice>
        </mc:AlternateContent>
        <mc:AlternateContent xmlns:mc="http://schemas.openxmlformats.org/markup-compatibility/2006">
          <mc:Choice Requires="x14">
            <control shapeId="562287" r:id="rId114" name="Check Box 111">
              <controlPr defaultSize="0" autoFill="0" autoLine="0" autoPict="0">
                <anchor moveWithCells="1">
                  <from>
                    <xdr:col>3</xdr:col>
                    <xdr:colOff>0</xdr:colOff>
                    <xdr:row>108</xdr:row>
                    <xdr:rowOff>0</xdr:rowOff>
                  </from>
                  <to>
                    <xdr:col>4</xdr:col>
                    <xdr:colOff>161925</xdr:colOff>
                    <xdr:row>109</xdr:row>
                    <xdr:rowOff>0</xdr:rowOff>
                  </to>
                </anchor>
              </controlPr>
            </control>
          </mc:Choice>
        </mc:AlternateContent>
        <mc:AlternateContent xmlns:mc="http://schemas.openxmlformats.org/markup-compatibility/2006">
          <mc:Choice Requires="x14">
            <control shapeId="562288" r:id="rId115" name="Check Box 112">
              <controlPr defaultSize="0" autoFill="0" autoLine="0" autoPict="0">
                <anchor moveWithCells="1">
                  <from>
                    <xdr:col>5</xdr:col>
                    <xdr:colOff>0</xdr:colOff>
                    <xdr:row>108</xdr:row>
                    <xdr:rowOff>0</xdr:rowOff>
                  </from>
                  <to>
                    <xdr:col>6</xdr:col>
                    <xdr:colOff>161925</xdr:colOff>
                    <xdr:row>109</xdr:row>
                    <xdr:rowOff>0</xdr:rowOff>
                  </to>
                </anchor>
              </controlPr>
            </control>
          </mc:Choice>
        </mc:AlternateContent>
        <mc:AlternateContent xmlns:mc="http://schemas.openxmlformats.org/markup-compatibility/2006">
          <mc:Choice Requires="x14">
            <control shapeId="562289" r:id="rId116" name="Check Box 113">
              <controlPr defaultSize="0" autoFill="0" autoLine="0" autoPict="0">
                <anchor moveWithCells="1">
                  <from>
                    <xdr:col>7</xdr:col>
                    <xdr:colOff>0</xdr:colOff>
                    <xdr:row>108</xdr:row>
                    <xdr:rowOff>0</xdr:rowOff>
                  </from>
                  <to>
                    <xdr:col>8</xdr:col>
                    <xdr:colOff>161925</xdr:colOff>
                    <xdr:row>109</xdr:row>
                    <xdr:rowOff>0</xdr:rowOff>
                  </to>
                </anchor>
              </controlPr>
            </control>
          </mc:Choice>
        </mc:AlternateContent>
        <mc:AlternateContent xmlns:mc="http://schemas.openxmlformats.org/markup-compatibility/2006">
          <mc:Choice Requires="x14">
            <control shapeId="562290" r:id="rId117" name="Check Box 114">
              <controlPr defaultSize="0" autoFill="0" autoLine="0" autoPict="0">
                <anchor moveWithCells="1">
                  <from>
                    <xdr:col>1</xdr:col>
                    <xdr:colOff>0</xdr:colOff>
                    <xdr:row>109</xdr:row>
                    <xdr:rowOff>0</xdr:rowOff>
                  </from>
                  <to>
                    <xdr:col>2</xdr:col>
                    <xdr:colOff>161925</xdr:colOff>
                    <xdr:row>110</xdr:row>
                    <xdr:rowOff>0</xdr:rowOff>
                  </to>
                </anchor>
              </controlPr>
            </control>
          </mc:Choice>
        </mc:AlternateContent>
        <mc:AlternateContent xmlns:mc="http://schemas.openxmlformats.org/markup-compatibility/2006">
          <mc:Choice Requires="x14">
            <control shapeId="562291" r:id="rId118" name="Check Box 115">
              <controlPr defaultSize="0" autoFill="0" autoLine="0" autoPict="0">
                <anchor moveWithCells="1">
                  <from>
                    <xdr:col>3</xdr:col>
                    <xdr:colOff>0</xdr:colOff>
                    <xdr:row>109</xdr:row>
                    <xdr:rowOff>0</xdr:rowOff>
                  </from>
                  <to>
                    <xdr:col>4</xdr:col>
                    <xdr:colOff>161925</xdr:colOff>
                    <xdr:row>110</xdr:row>
                    <xdr:rowOff>0</xdr:rowOff>
                  </to>
                </anchor>
              </controlPr>
            </control>
          </mc:Choice>
        </mc:AlternateContent>
        <mc:AlternateContent xmlns:mc="http://schemas.openxmlformats.org/markup-compatibility/2006">
          <mc:Choice Requires="x14">
            <control shapeId="562292" r:id="rId119" name="Check Box 116">
              <controlPr defaultSize="0" autoFill="0" autoLine="0" autoPict="0">
                <anchor moveWithCells="1">
                  <from>
                    <xdr:col>5</xdr:col>
                    <xdr:colOff>0</xdr:colOff>
                    <xdr:row>109</xdr:row>
                    <xdr:rowOff>0</xdr:rowOff>
                  </from>
                  <to>
                    <xdr:col>6</xdr:col>
                    <xdr:colOff>161925</xdr:colOff>
                    <xdr:row>110</xdr:row>
                    <xdr:rowOff>0</xdr:rowOff>
                  </to>
                </anchor>
              </controlPr>
            </control>
          </mc:Choice>
        </mc:AlternateContent>
        <mc:AlternateContent xmlns:mc="http://schemas.openxmlformats.org/markup-compatibility/2006">
          <mc:Choice Requires="x14">
            <control shapeId="562293" r:id="rId120" name="Check Box 117">
              <controlPr defaultSize="0" autoFill="0" autoLine="0" autoPict="0">
                <anchor moveWithCells="1">
                  <from>
                    <xdr:col>7</xdr:col>
                    <xdr:colOff>0</xdr:colOff>
                    <xdr:row>109</xdr:row>
                    <xdr:rowOff>0</xdr:rowOff>
                  </from>
                  <to>
                    <xdr:col>8</xdr:col>
                    <xdr:colOff>161925</xdr:colOff>
                    <xdr:row>110</xdr:row>
                    <xdr:rowOff>0</xdr:rowOff>
                  </to>
                </anchor>
              </controlPr>
            </control>
          </mc:Choice>
        </mc:AlternateContent>
        <mc:AlternateContent xmlns:mc="http://schemas.openxmlformats.org/markup-compatibility/2006">
          <mc:Choice Requires="x14">
            <control shapeId="562294" r:id="rId121" name="Check Box 118">
              <controlPr defaultSize="0" autoFill="0" autoLine="0" autoPict="0">
                <anchor moveWithCells="1">
                  <from>
                    <xdr:col>1</xdr:col>
                    <xdr:colOff>0</xdr:colOff>
                    <xdr:row>110</xdr:row>
                    <xdr:rowOff>0</xdr:rowOff>
                  </from>
                  <to>
                    <xdr:col>2</xdr:col>
                    <xdr:colOff>161925</xdr:colOff>
                    <xdr:row>111</xdr:row>
                    <xdr:rowOff>0</xdr:rowOff>
                  </to>
                </anchor>
              </controlPr>
            </control>
          </mc:Choice>
        </mc:AlternateContent>
        <mc:AlternateContent xmlns:mc="http://schemas.openxmlformats.org/markup-compatibility/2006">
          <mc:Choice Requires="x14">
            <control shapeId="562295" r:id="rId122" name="Check Box 119">
              <controlPr defaultSize="0" autoFill="0" autoLine="0" autoPict="0">
                <anchor moveWithCells="1">
                  <from>
                    <xdr:col>3</xdr:col>
                    <xdr:colOff>0</xdr:colOff>
                    <xdr:row>110</xdr:row>
                    <xdr:rowOff>0</xdr:rowOff>
                  </from>
                  <to>
                    <xdr:col>4</xdr:col>
                    <xdr:colOff>161925</xdr:colOff>
                    <xdr:row>111</xdr:row>
                    <xdr:rowOff>0</xdr:rowOff>
                  </to>
                </anchor>
              </controlPr>
            </control>
          </mc:Choice>
        </mc:AlternateContent>
        <mc:AlternateContent xmlns:mc="http://schemas.openxmlformats.org/markup-compatibility/2006">
          <mc:Choice Requires="x14">
            <control shapeId="562296" r:id="rId123" name="Check Box 120">
              <controlPr defaultSize="0" autoFill="0" autoLine="0" autoPict="0">
                <anchor moveWithCells="1">
                  <from>
                    <xdr:col>5</xdr:col>
                    <xdr:colOff>0</xdr:colOff>
                    <xdr:row>110</xdr:row>
                    <xdr:rowOff>0</xdr:rowOff>
                  </from>
                  <to>
                    <xdr:col>6</xdr:col>
                    <xdr:colOff>161925</xdr:colOff>
                    <xdr:row>111</xdr:row>
                    <xdr:rowOff>0</xdr:rowOff>
                  </to>
                </anchor>
              </controlPr>
            </control>
          </mc:Choice>
        </mc:AlternateContent>
        <mc:AlternateContent xmlns:mc="http://schemas.openxmlformats.org/markup-compatibility/2006">
          <mc:Choice Requires="x14">
            <control shapeId="562297" r:id="rId124" name="Check Box 121">
              <controlPr defaultSize="0" autoFill="0" autoLine="0" autoPict="0">
                <anchor moveWithCells="1">
                  <from>
                    <xdr:col>7</xdr:col>
                    <xdr:colOff>0</xdr:colOff>
                    <xdr:row>110</xdr:row>
                    <xdr:rowOff>0</xdr:rowOff>
                  </from>
                  <to>
                    <xdr:col>8</xdr:col>
                    <xdr:colOff>161925</xdr:colOff>
                    <xdr:row>111</xdr:row>
                    <xdr:rowOff>0</xdr:rowOff>
                  </to>
                </anchor>
              </controlPr>
            </control>
          </mc:Choice>
        </mc:AlternateContent>
        <mc:AlternateContent xmlns:mc="http://schemas.openxmlformats.org/markup-compatibility/2006">
          <mc:Choice Requires="x14">
            <control shapeId="562298" r:id="rId125" name="Check Box 122">
              <controlPr defaultSize="0" autoFill="0" autoLine="0" autoPict="0">
                <anchor moveWithCells="1">
                  <from>
                    <xdr:col>1</xdr:col>
                    <xdr:colOff>0</xdr:colOff>
                    <xdr:row>102</xdr:row>
                    <xdr:rowOff>314325</xdr:rowOff>
                  </from>
                  <to>
                    <xdr:col>2</xdr:col>
                    <xdr:colOff>161925</xdr:colOff>
                    <xdr:row>104</xdr:row>
                    <xdr:rowOff>0</xdr:rowOff>
                  </to>
                </anchor>
              </controlPr>
            </control>
          </mc:Choice>
        </mc:AlternateContent>
        <mc:AlternateContent xmlns:mc="http://schemas.openxmlformats.org/markup-compatibility/2006">
          <mc:Choice Requires="x14">
            <control shapeId="562299" r:id="rId126" name="Check Box 123">
              <controlPr defaultSize="0" autoFill="0" autoLine="0" autoPict="0">
                <anchor moveWithCells="1">
                  <from>
                    <xdr:col>3</xdr:col>
                    <xdr:colOff>0</xdr:colOff>
                    <xdr:row>103</xdr:row>
                    <xdr:rowOff>0</xdr:rowOff>
                  </from>
                  <to>
                    <xdr:col>4</xdr:col>
                    <xdr:colOff>161925</xdr:colOff>
                    <xdr:row>104</xdr:row>
                    <xdr:rowOff>0</xdr:rowOff>
                  </to>
                </anchor>
              </controlPr>
            </control>
          </mc:Choice>
        </mc:AlternateContent>
        <mc:AlternateContent xmlns:mc="http://schemas.openxmlformats.org/markup-compatibility/2006">
          <mc:Choice Requires="x14">
            <control shapeId="562300" r:id="rId127" name="Check Box 124">
              <controlPr defaultSize="0" autoFill="0" autoLine="0" autoPict="0">
                <anchor moveWithCells="1">
                  <from>
                    <xdr:col>5</xdr:col>
                    <xdr:colOff>0</xdr:colOff>
                    <xdr:row>103</xdr:row>
                    <xdr:rowOff>0</xdr:rowOff>
                  </from>
                  <to>
                    <xdr:col>6</xdr:col>
                    <xdr:colOff>161925</xdr:colOff>
                    <xdr:row>104</xdr:row>
                    <xdr:rowOff>0</xdr:rowOff>
                  </to>
                </anchor>
              </controlPr>
            </control>
          </mc:Choice>
        </mc:AlternateContent>
        <mc:AlternateContent xmlns:mc="http://schemas.openxmlformats.org/markup-compatibility/2006">
          <mc:Choice Requires="x14">
            <control shapeId="562301" r:id="rId128" name="Check Box 125">
              <controlPr defaultSize="0" autoFill="0" autoLine="0" autoPict="0">
                <anchor moveWithCells="1">
                  <from>
                    <xdr:col>7</xdr:col>
                    <xdr:colOff>0</xdr:colOff>
                    <xdr:row>103</xdr:row>
                    <xdr:rowOff>0</xdr:rowOff>
                  </from>
                  <to>
                    <xdr:col>8</xdr:col>
                    <xdr:colOff>161925</xdr:colOff>
                    <xdr:row>104</xdr:row>
                    <xdr:rowOff>0</xdr:rowOff>
                  </to>
                </anchor>
              </controlPr>
            </control>
          </mc:Choice>
        </mc:AlternateContent>
        <mc:AlternateContent xmlns:mc="http://schemas.openxmlformats.org/markup-compatibility/2006">
          <mc:Choice Requires="x14">
            <control shapeId="562302" r:id="rId129" name="Check Box 126">
              <controlPr defaultSize="0" autoFill="0" autoLine="0" autoPict="0">
                <anchor moveWithCells="1">
                  <from>
                    <xdr:col>1</xdr:col>
                    <xdr:colOff>0</xdr:colOff>
                    <xdr:row>111</xdr:row>
                    <xdr:rowOff>0</xdr:rowOff>
                  </from>
                  <to>
                    <xdr:col>2</xdr:col>
                    <xdr:colOff>161925</xdr:colOff>
                    <xdr:row>112</xdr:row>
                    <xdr:rowOff>0</xdr:rowOff>
                  </to>
                </anchor>
              </controlPr>
            </control>
          </mc:Choice>
        </mc:AlternateContent>
        <mc:AlternateContent xmlns:mc="http://schemas.openxmlformats.org/markup-compatibility/2006">
          <mc:Choice Requires="x14">
            <control shapeId="562303" r:id="rId130" name="Check Box 127">
              <controlPr defaultSize="0" autoFill="0" autoLine="0" autoPict="0">
                <anchor moveWithCells="1">
                  <from>
                    <xdr:col>3</xdr:col>
                    <xdr:colOff>0</xdr:colOff>
                    <xdr:row>111</xdr:row>
                    <xdr:rowOff>0</xdr:rowOff>
                  </from>
                  <to>
                    <xdr:col>4</xdr:col>
                    <xdr:colOff>161925</xdr:colOff>
                    <xdr:row>112</xdr:row>
                    <xdr:rowOff>0</xdr:rowOff>
                  </to>
                </anchor>
              </controlPr>
            </control>
          </mc:Choice>
        </mc:AlternateContent>
        <mc:AlternateContent xmlns:mc="http://schemas.openxmlformats.org/markup-compatibility/2006">
          <mc:Choice Requires="x14">
            <control shapeId="562304" r:id="rId131" name="Check Box 128">
              <controlPr defaultSize="0" autoFill="0" autoLine="0" autoPict="0">
                <anchor moveWithCells="1">
                  <from>
                    <xdr:col>5</xdr:col>
                    <xdr:colOff>0</xdr:colOff>
                    <xdr:row>111</xdr:row>
                    <xdr:rowOff>0</xdr:rowOff>
                  </from>
                  <to>
                    <xdr:col>6</xdr:col>
                    <xdr:colOff>161925</xdr:colOff>
                    <xdr:row>112</xdr:row>
                    <xdr:rowOff>0</xdr:rowOff>
                  </to>
                </anchor>
              </controlPr>
            </control>
          </mc:Choice>
        </mc:AlternateContent>
        <mc:AlternateContent xmlns:mc="http://schemas.openxmlformats.org/markup-compatibility/2006">
          <mc:Choice Requires="x14">
            <control shapeId="562305" r:id="rId132" name="Check Box 129">
              <controlPr defaultSize="0" autoFill="0" autoLine="0" autoPict="0">
                <anchor moveWithCells="1">
                  <from>
                    <xdr:col>7</xdr:col>
                    <xdr:colOff>0</xdr:colOff>
                    <xdr:row>111</xdr:row>
                    <xdr:rowOff>0</xdr:rowOff>
                  </from>
                  <to>
                    <xdr:col>8</xdr:col>
                    <xdr:colOff>161925</xdr:colOff>
                    <xdr:row>112</xdr:row>
                    <xdr:rowOff>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34"/>
  <sheetViews>
    <sheetView showZeros="0" zoomScaleNormal="100" zoomScaleSheetLayoutView="100" workbookViewId="0">
      <selection activeCell="F1" sqref="F1"/>
    </sheetView>
  </sheetViews>
  <sheetFormatPr defaultRowHeight="13.5"/>
  <cols>
    <col min="1" max="2" width="2.625" style="612" customWidth="1"/>
    <col min="3" max="3" width="3.375" style="612" customWidth="1"/>
    <col min="4" max="4" width="4.5" style="612" customWidth="1"/>
    <col min="5" max="5" width="4" style="612" customWidth="1"/>
    <col min="6" max="6" width="49.125" style="612" customWidth="1"/>
    <col min="7" max="7" width="39.625" style="612" hidden="1" customWidth="1"/>
    <col min="8" max="8" width="13" style="612" hidden="1" customWidth="1"/>
    <col min="9" max="9" width="20.5" style="612" customWidth="1"/>
    <col min="10" max="10" width="6.375" style="612" customWidth="1"/>
    <col min="11" max="11" width="9.625" style="612" customWidth="1"/>
    <col min="12" max="256" width="9" style="612"/>
    <col min="257" max="258" width="2.625" style="612" customWidth="1"/>
    <col min="259" max="259" width="3.375" style="612" customWidth="1"/>
    <col min="260" max="260" width="4.5" style="612" customWidth="1"/>
    <col min="261" max="261" width="4" style="612" customWidth="1"/>
    <col min="262" max="262" width="49.125" style="612" customWidth="1"/>
    <col min="263" max="264" width="0" style="612" hidden="1" customWidth="1"/>
    <col min="265" max="265" width="20.5" style="612" customWidth="1"/>
    <col min="266" max="266" width="6.375" style="612" customWidth="1"/>
    <col min="267" max="267" width="9.625" style="612" customWidth="1"/>
    <col min="268" max="512" width="9" style="612"/>
    <col min="513" max="514" width="2.625" style="612" customWidth="1"/>
    <col min="515" max="515" width="3.375" style="612" customWidth="1"/>
    <col min="516" max="516" width="4.5" style="612" customWidth="1"/>
    <col min="517" max="517" width="4" style="612" customWidth="1"/>
    <col min="518" max="518" width="49.125" style="612" customWidth="1"/>
    <col min="519" max="520" width="0" style="612" hidden="1" customWidth="1"/>
    <col min="521" max="521" width="20.5" style="612" customWidth="1"/>
    <col min="522" max="522" width="6.375" style="612" customWidth="1"/>
    <col min="523" max="523" width="9.625" style="612" customWidth="1"/>
    <col min="524" max="768" width="9" style="612"/>
    <col min="769" max="770" width="2.625" style="612" customWidth="1"/>
    <col min="771" max="771" width="3.375" style="612" customWidth="1"/>
    <col min="772" max="772" width="4.5" style="612" customWidth="1"/>
    <col min="773" max="773" width="4" style="612" customWidth="1"/>
    <col min="774" max="774" width="49.125" style="612" customWidth="1"/>
    <col min="775" max="776" width="0" style="612" hidden="1" customWidth="1"/>
    <col min="777" max="777" width="20.5" style="612" customWidth="1"/>
    <col min="778" max="778" width="6.375" style="612" customWidth="1"/>
    <col min="779" max="779" width="9.625" style="612" customWidth="1"/>
    <col min="780" max="1024" width="9" style="612"/>
    <col min="1025" max="1026" width="2.625" style="612" customWidth="1"/>
    <col min="1027" max="1027" width="3.375" style="612" customWidth="1"/>
    <col min="1028" max="1028" width="4.5" style="612" customWidth="1"/>
    <col min="1029" max="1029" width="4" style="612" customWidth="1"/>
    <col min="1030" max="1030" width="49.125" style="612" customWidth="1"/>
    <col min="1031" max="1032" width="0" style="612" hidden="1" customWidth="1"/>
    <col min="1033" max="1033" width="20.5" style="612" customWidth="1"/>
    <col min="1034" max="1034" width="6.375" style="612" customWidth="1"/>
    <col min="1035" max="1035" width="9.625" style="612" customWidth="1"/>
    <col min="1036" max="1280" width="9" style="612"/>
    <col min="1281" max="1282" width="2.625" style="612" customWidth="1"/>
    <col min="1283" max="1283" width="3.375" style="612" customWidth="1"/>
    <col min="1284" max="1284" width="4.5" style="612" customWidth="1"/>
    <col min="1285" max="1285" width="4" style="612" customWidth="1"/>
    <col min="1286" max="1286" width="49.125" style="612" customWidth="1"/>
    <col min="1287" max="1288" width="0" style="612" hidden="1" customWidth="1"/>
    <col min="1289" max="1289" width="20.5" style="612" customWidth="1"/>
    <col min="1290" max="1290" width="6.375" style="612" customWidth="1"/>
    <col min="1291" max="1291" width="9.625" style="612" customWidth="1"/>
    <col min="1292" max="1536" width="9" style="612"/>
    <col min="1537" max="1538" width="2.625" style="612" customWidth="1"/>
    <col min="1539" max="1539" width="3.375" style="612" customWidth="1"/>
    <col min="1540" max="1540" width="4.5" style="612" customWidth="1"/>
    <col min="1541" max="1541" width="4" style="612" customWidth="1"/>
    <col min="1542" max="1542" width="49.125" style="612" customWidth="1"/>
    <col min="1543" max="1544" width="0" style="612" hidden="1" customWidth="1"/>
    <col min="1545" max="1545" width="20.5" style="612" customWidth="1"/>
    <col min="1546" max="1546" width="6.375" style="612" customWidth="1"/>
    <col min="1547" max="1547" width="9.625" style="612" customWidth="1"/>
    <col min="1548" max="1792" width="9" style="612"/>
    <col min="1793" max="1794" width="2.625" style="612" customWidth="1"/>
    <col min="1795" max="1795" width="3.375" style="612" customWidth="1"/>
    <col min="1796" max="1796" width="4.5" style="612" customWidth="1"/>
    <col min="1797" max="1797" width="4" style="612" customWidth="1"/>
    <col min="1798" max="1798" width="49.125" style="612" customWidth="1"/>
    <col min="1799" max="1800" width="0" style="612" hidden="1" customWidth="1"/>
    <col min="1801" max="1801" width="20.5" style="612" customWidth="1"/>
    <col min="1802" max="1802" width="6.375" style="612" customWidth="1"/>
    <col min="1803" max="1803" width="9.625" style="612" customWidth="1"/>
    <col min="1804" max="2048" width="9" style="612"/>
    <col min="2049" max="2050" width="2.625" style="612" customWidth="1"/>
    <col min="2051" max="2051" width="3.375" style="612" customWidth="1"/>
    <col min="2052" max="2052" width="4.5" style="612" customWidth="1"/>
    <col min="2053" max="2053" width="4" style="612" customWidth="1"/>
    <col min="2054" max="2054" width="49.125" style="612" customWidth="1"/>
    <col min="2055" max="2056" width="0" style="612" hidden="1" customWidth="1"/>
    <col min="2057" max="2057" width="20.5" style="612" customWidth="1"/>
    <col min="2058" max="2058" width="6.375" style="612" customWidth="1"/>
    <col min="2059" max="2059" width="9.625" style="612" customWidth="1"/>
    <col min="2060" max="2304" width="9" style="612"/>
    <col min="2305" max="2306" width="2.625" style="612" customWidth="1"/>
    <col min="2307" max="2307" width="3.375" style="612" customWidth="1"/>
    <col min="2308" max="2308" width="4.5" style="612" customWidth="1"/>
    <col min="2309" max="2309" width="4" style="612" customWidth="1"/>
    <col min="2310" max="2310" width="49.125" style="612" customWidth="1"/>
    <col min="2311" max="2312" width="0" style="612" hidden="1" customWidth="1"/>
    <col min="2313" max="2313" width="20.5" style="612" customWidth="1"/>
    <col min="2314" max="2314" width="6.375" style="612" customWidth="1"/>
    <col min="2315" max="2315" width="9.625" style="612" customWidth="1"/>
    <col min="2316" max="2560" width="9" style="612"/>
    <col min="2561" max="2562" width="2.625" style="612" customWidth="1"/>
    <col min="2563" max="2563" width="3.375" style="612" customWidth="1"/>
    <col min="2564" max="2564" width="4.5" style="612" customWidth="1"/>
    <col min="2565" max="2565" width="4" style="612" customWidth="1"/>
    <col min="2566" max="2566" width="49.125" style="612" customWidth="1"/>
    <col min="2567" max="2568" width="0" style="612" hidden="1" customWidth="1"/>
    <col min="2569" max="2569" width="20.5" style="612" customWidth="1"/>
    <col min="2570" max="2570" width="6.375" style="612" customWidth="1"/>
    <col min="2571" max="2571" width="9.625" style="612" customWidth="1"/>
    <col min="2572" max="2816" width="9" style="612"/>
    <col min="2817" max="2818" width="2.625" style="612" customWidth="1"/>
    <col min="2819" max="2819" width="3.375" style="612" customWidth="1"/>
    <col min="2820" max="2820" width="4.5" style="612" customWidth="1"/>
    <col min="2821" max="2821" width="4" style="612" customWidth="1"/>
    <col min="2822" max="2822" width="49.125" style="612" customWidth="1"/>
    <col min="2823" max="2824" width="0" style="612" hidden="1" customWidth="1"/>
    <col min="2825" max="2825" width="20.5" style="612" customWidth="1"/>
    <col min="2826" max="2826" width="6.375" style="612" customWidth="1"/>
    <col min="2827" max="2827" width="9.625" style="612" customWidth="1"/>
    <col min="2828" max="3072" width="9" style="612"/>
    <col min="3073" max="3074" width="2.625" style="612" customWidth="1"/>
    <col min="3075" max="3075" width="3.375" style="612" customWidth="1"/>
    <col min="3076" max="3076" width="4.5" style="612" customWidth="1"/>
    <col min="3077" max="3077" width="4" style="612" customWidth="1"/>
    <col min="3078" max="3078" width="49.125" style="612" customWidth="1"/>
    <col min="3079" max="3080" width="0" style="612" hidden="1" customWidth="1"/>
    <col min="3081" max="3081" width="20.5" style="612" customWidth="1"/>
    <col min="3082" max="3082" width="6.375" style="612" customWidth="1"/>
    <col min="3083" max="3083" width="9.625" style="612" customWidth="1"/>
    <col min="3084" max="3328" width="9" style="612"/>
    <col min="3329" max="3330" width="2.625" style="612" customWidth="1"/>
    <col min="3331" max="3331" width="3.375" style="612" customWidth="1"/>
    <col min="3332" max="3332" width="4.5" style="612" customWidth="1"/>
    <col min="3333" max="3333" width="4" style="612" customWidth="1"/>
    <col min="3334" max="3334" width="49.125" style="612" customWidth="1"/>
    <col min="3335" max="3336" width="0" style="612" hidden="1" customWidth="1"/>
    <col min="3337" max="3337" width="20.5" style="612" customWidth="1"/>
    <col min="3338" max="3338" width="6.375" style="612" customWidth="1"/>
    <col min="3339" max="3339" width="9.625" style="612" customWidth="1"/>
    <col min="3340" max="3584" width="9" style="612"/>
    <col min="3585" max="3586" width="2.625" style="612" customWidth="1"/>
    <col min="3587" max="3587" width="3.375" style="612" customWidth="1"/>
    <col min="3588" max="3588" width="4.5" style="612" customWidth="1"/>
    <col min="3589" max="3589" width="4" style="612" customWidth="1"/>
    <col min="3590" max="3590" width="49.125" style="612" customWidth="1"/>
    <col min="3591" max="3592" width="0" style="612" hidden="1" customWidth="1"/>
    <col min="3593" max="3593" width="20.5" style="612" customWidth="1"/>
    <col min="3594" max="3594" width="6.375" style="612" customWidth="1"/>
    <col min="3595" max="3595" width="9.625" style="612" customWidth="1"/>
    <col min="3596" max="3840" width="9" style="612"/>
    <col min="3841" max="3842" width="2.625" style="612" customWidth="1"/>
    <col min="3843" max="3843" width="3.375" style="612" customWidth="1"/>
    <col min="3844" max="3844" width="4.5" style="612" customWidth="1"/>
    <col min="3845" max="3845" width="4" style="612" customWidth="1"/>
    <col min="3846" max="3846" width="49.125" style="612" customWidth="1"/>
    <col min="3847" max="3848" width="0" style="612" hidden="1" customWidth="1"/>
    <col min="3849" max="3849" width="20.5" style="612" customWidth="1"/>
    <col min="3850" max="3850" width="6.375" style="612" customWidth="1"/>
    <col min="3851" max="3851" width="9.625" style="612" customWidth="1"/>
    <col min="3852" max="4096" width="9" style="612"/>
    <col min="4097" max="4098" width="2.625" style="612" customWidth="1"/>
    <col min="4099" max="4099" width="3.375" style="612" customWidth="1"/>
    <col min="4100" max="4100" width="4.5" style="612" customWidth="1"/>
    <col min="4101" max="4101" width="4" style="612" customWidth="1"/>
    <col min="4102" max="4102" width="49.125" style="612" customWidth="1"/>
    <col min="4103" max="4104" width="0" style="612" hidden="1" customWidth="1"/>
    <col min="4105" max="4105" width="20.5" style="612" customWidth="1"/>
    <col min="4106" max="4106" width="6.375" style="612" customWidth="1"/>
    <col min="4107" max="4107" width="9.625" style="612" customWidth="1"/>
    <col min="4108" max="4352" width="9" style="612"/>
    <col min="4353" max="4354" width="2.625" style="612" customWidth="1"/>
    <col min="4355" max="4355" width="3.375" style="612" customWidth="1"/>
    <col min="4356" max="4356" width="4.5" style="612" customWidth="1"/>
    <col min="4357" max="4357" width="4" style="612" customWidth="1"/>
    <col min="4358" max="4358" width="49.125" style="612" customWidth="1"/>
    <col min="4359" max="4360" width="0" style="612" hidden="1" customWidth="1"/>
    <col min="4361" max="4361" width="20.5" style="612" customWidth="1"/>
    <col min="4362" max="4362" width="6.375" style="612" customWidth="1"/>
    <col min="4363" max="4363" width="9.625" style="612" customWidth="1"/>
    <col min="4364" max="4608" width="9" style="612"/>
    <col min="4609" max="4610" width="2.625" style="612" customWidth="1"/>
    <col min="4611" max="4611" width="3.375" style="612" customWidth="1"/>
    <col min="4612" max="4612" width="4.5" style="612" customWidth="1"/>
    <col min="4613" max="4613" width="4" style="612" customWidth="1"/>
    <col min="4614" max="4614" width="49.125" style="612" customWidth="1"/>
    <col min="4615" max="4616" width="0" style="612" hidden="1" customWidth="1"/>
    <col min="4617" max="4617" width="20.5" style="612" customWidth="1"/>
    <col min="4618" max="4618" width="6.375" style="612" customWidth="1"/>
    <col min="4619" max="4619" width="9.625" style="612" customWidth="1"/>
    <col min="4620" max="4864" width="9" style="612"/>
    <col min="4865" max="4866" width="2.625" style="612" customWidth="1"/>
    <col min="4867" max="4867" width="3.375" style="612" customWidth="1"/>
    <col min="4868" max="4868" width="4.5" style="612" customWidth="1"/>
    <col min="4869" max="4869" width="4" style="612" customWidth="1"/>
    <col min="4870" max="4870" width="49.125" style="612" customWidth="1"/>
    <col min="4871" max="4872" width="0" style="612" hidden="1" customWidth="1"/>
    <col min="4873" max="4873" width="20.5" style="612" customWidth="1"/>
    <col min="4874" max="4874" width="6.375" style="612" customWidth="1"/>
    <col min="4875" max="4875" width="9.625" style="612" customWidth="1"/>
    <col min="4876" max="5120" width="9" style="612"/>
    <col min="5121" max="5122" width="2.625" style="612" customWidth="1"/>
    <col min="5123" max="5123" width="3.375" style="612" customWidth="1"/>
    <col min="5124" max="5124" width="4.5" style="612" customWidth="1"/>
    <col min="5125" max="5125" width="4" style="612" customWidth="1"/>
    <col min="5126" max="5126" width="49.125" style="612" customWidth="1"/>
    <col min="5127" max="5128" width="0" style="612" hidden="1" customWidth="1"/>
    <col min="5129" max="5129" width="20.5" style="612" customWidth="1"/>
    <col min="5130" max="5130" width="6.375" style="612" customWidth="1"/>
    <col min="5131" max="5131" width="9.625" style="612" customWidth="1"/>
    <col min="5132" max="5376" width="9" style="612"/>
    <col min="5377" max="5378" width="2.625" style="612" customWidth="1"/>
    <col min="5379" max="5379" width="3.375" style="612" customWidth="1"/>
    <col min="5380" max="5380" width="4.5" style="612" customWidth="1"/>
    <col min="5381" max="5381" width="4" style="612" customWidth="1"/>
    <col min="5382" max="5382" width="49.125" style="612" customWidth="1"/>
    <col min="5383" max="5384" width="0" style="612" hidden="1" customWidth="1"/>
    <col min="5385" max="5385" width="20.5" style="612" customWidth="1"/>
    <col min="5386" max="5386" width="6.375" style="612" customWidth="1"/>
    <col min="5387" max="5387" width="9.625" style="612" customWidth="1"/>
    <col min="5388" max="5632" width="9" style="612"/>
    <col min="5633" max="5634" width="2.625" style="612" customWidth="1"/>
    <col min="5635" max="5635" width="3.375" style="612" customWidth="1"/>
    <col min="5636" max="5636" width="4.5" style="612" customWidth="1"/>
    <col min="5637" max="5637" width="4" style="612" customWidth="1"/>
    <col min="5638" max="5638" width="49.125" style="612" customWidth="1"/>
    <col min="5639" max="5640" width="0" style="612" hidden="1" customWidth="1"/>
    <col min="5641" max="5641" width="20.5" style="612" customWidth="1"/>
    <col min="5642" max="5642" width="6.375" style="612" customWidth="1"/>
    <col min="5643" max="5643" width="9.625" style="612" customWidth="1"/>
    <col min="5644" max="5888" width="9" style="612"/>
    <col min="5889" max="5890" width="2.625" style="612" customWidth="1"/>
    <col min="5891" max="5891" width="3.375" style="612" customWidth="1"/>
    <col min="5892" max="5892" width="4.5" style="612" customWidth="1"/>
    <col min="5893" max="5893" width="4" style="612" customWidth="1"/>
    <col min="5894" max="5894" width="49.125" style="612" customWidth="1"/>
    <col min="5895" max="5896" width="0" style="612" hidden="1" customWidth="1"/>
    <col min="5897" max="5897" width="20.5" style="612" customWidth="1"/>
    <col min="5898" max="5898" width="6.375" style="612" customWidth="1"/>
    <col min="5899" max="5899" width="9.625" style="612" customWidth="1"/>
    <col min="5900" max="6144" width="9" style="612"/>
    <col min="6145" max="6146" width="2.625" style="612" customWidth="1"/>
    <col min="6147" max="6147" width="3.375" style="612" customWidth="1"/>
    <col min="6148" max="6148" width="4.5" style="612" customWidth="1"/>
    <col min="6149" max="6149" width="4" style="612" customWidth="1"/>
    <col min="6150" max="6150" width="49.125" style="612" customWidth="1"/>
    <col min="6151" max="6152" width="0" style="612" hidden="1" customWidth="1"/>
    <col min="6153" max="6153" width="20.5" style="612" customWidth="1"/>
    <col min="6154" max="6154" width="6.375" style="612" customWidth="1"/>
    <col min="6155" max="6155" width="9.625" style="612" customWidth="1"/>
    <col min="6156" max="6400" width="9" style="612"/>
    <col min="6401" max="6402" width="2.625" style="612" customWidth="1"/>
    <col min="6403" max="6403" width="3.375" style="612" customWidth="1"/>
    <col min="6404" max="6404" width="4.5" style="612" customWidth="1"/>
    <col min="6405" max="6405" width="4" style="612" customWidth="1"/>
    <col min="6406" max="6406" width="49.125" style="612" customWidth="1"/>
    <col min="6407" max="6408" width="0" style="612" hidden="1" customWidth="1"/>
    <col min="6409" max="6409" width="20.5" style="612" customWidth="1"/>
    <col min="6410" max="6410" width="6.375" style="612" customWidth="1"/>
    <col min="6411" max="6411" width="9.625" style="612" customWidth="1"/>
    <col min="6412" max="6656" width="9" style="612"/>
    <col min="6657" max="6658" width="2.625" style="612" customWidth="1"/>
    <col min="6659" max="6659" width="3.375" style="612" customWidth="1"/>
    <col min="6660" max="6660" width="4.5" style="612" customWidth="1"/>
    <col min="6661" max="6661" width="4" style="612" customWidth="1"/>
    <col min="6662" max="6662" width="49.125" style="612" customWidth="1"/>
    <col min="6663" max="6664" width="0" style="612" hidden="1" customWidth="1"/>
    <col min="6665" max="6665" width="20.5" style="612" customWidth="1"/>
    <col min="6666" max="6666" width="6.375" style="612" customWidth="1"/>
    <col min="6667" max="6667" width="9.625" style="612" customWidth="1"/>
    <col min="6668" max="6912" width="9" style="612"/>
    <col min="6913" max="6914" width="2.625" style="612" customWidth="1"/>
    <col min="6915" max="6915" width="3.375" style="612" customWidth="1"/>
    <col min="6916" max="6916" width="4.5" style="612" customWidth="1"/>
    <col min="6917" max="6917" width="4" style="612" customWidth="1"/>
    <col min="6918" max="6918" width="49.125" style="612" customWidth="1"/>
    <col min="6919" max="6920" width="0" style="612" hidden="1" customWidth="1"/>
    <col min="6921" max="6921" width="20.5" style="612" customWidth="1"/>
    <col min="6922" max="6922" width="6.375" style="612" customWidth="1"/>
    <col min="6923" max="6923" width="9.625" style="612" customWidth="1"/>
    <col min="6924" max="7168" width="9" style="612"/>
    <col min="7169" max="7170" width="2.625" style="612" customWidth="1"/>
    <col min="7171" max="7171" width="3.375" style="612" customWidth="1"/>
    <col min="7172" max="7172" width="4.5" style="612" customWidth="1"/>
    <col min="7173" max="7173" width="4" style="612" customWidth="1"/>
    <col min="7174" max="7174" width="49.125" style="612" customWidth="1"/>
    <col min="7175" max="7176" width="0" style="612" hidden="1" customWidth="1"/>
    <col min="7177" max="7177" width="20.5" style="612" customWidth="1"/>
    <col min="7178" max="7178" width="6.375" style="612" customWidth="1"/>
    <col min="7179" max="7179" width="9.625" style="612" customWidth="1"/>
    <col min="7180" max="7424" width="9" style="612"/>
    <col min="7425" max="7426" width="2.625" style="612" customWidth="1"/>
    <col min="7427" max="7427" width="3.375" style="612" customWidth="1"/>
    <col min="7428" max="7428" width="4.5" style="612" customWidth="1"/>
    <col min="7429" max="7429" width="4" style="612" customWidth="1"/>
    <col min="7430" max="7430" width="49.125" style="612" customWidth="1"/>
    <col min="7431" max="7432" width="0" style="612" hidden="1" customWidth="1"/>
    <col min="7433" max="7433" width="20.5" style="612" customWidth="1"/>
    <col min="7434" max="7434" width="6.375" style="612" customWidth="1"/>
    <col min="7435" max="7435" width="9.625" style="612" customWidth="1"/>
    <col min="7436" max="7680" width="9" style="612"/>
    <col min="7681" max="7682" width="2.625" style="612" customWidth="1"/>
    <col min="7683" max="7683" width="3.375" style="612" customWidth="1"/>
    <col min="7684" max="7684" width="4.5" style="612" customWidth="1"/>
    <col min="7685" max="7685" width="4" style="612" customWidth="1"/>
    <col min="7686" max="7686" width="49.125" style="612" customWidth="1"/>
    <col min="7687" max="7688" width="0" style="612" hidden="1" customWidth="1"/>
    <col min="7689" max="7689" width="20.5" style="612" customWidth="1"/>
    <col min="7690" max="7690" width="6.375" style="612" customWidth="1"/>
    <col min="7691" max="7691" width="9.625" style="612" customWidth="1"/>
    <col min="7692" max="7936" width="9" style="612"/>
    <col min="7937" max="7938" width="2.625" style="612" customWidth="1"/>
    <col min="7939" max="7939" width="3.375" style="612" customWidth="1"/>
    <col min="7940" max="7940" width="4.5" style="612" customWidth="1"/>
    <col min="7941" max="7941" width="4" style="612" customWidth="1"/>
    <col min="7942" max="7942" width="49.125" style="612" customWidth="1"/>
    <col min="7943" max="7944" width="0" style="612" hidden="1" customWidth="1"/>
    <col min="7945" max="7945" width="20.5" style="612" customWidth="1"/>
    <col min="7946" max="7946" width="6.375" style="612" customWidth="1"/>
    <col min="7947" max="7947" width="9.625" style="612" customWidth="1"/>
    <col min="7948" max="8192" width="9" style="612"/>
    <col min="8193" max="8194" width="2.625" style="612" customWidth="1"/>
    <col min="8195" max="8195" width="3.375" style="612" customWidth="1"/>
    <col min="8196" max="8196" width="4.5" style="612" customWidth="1"/>
    <col min="8197" max="8197" width="4" style="612" customWidth="1"/>
    <col min="8198" max="8198" width="49.125" style="612" customWidth="1"/>
    <col min="8199" max="8200" width="0" style="612" hidden="1" customWidth="1"/>
    <col min="8201" max="8201" width="20.5" style="612" customWidth="1"/>
    <col min="8202" max="8202" width="6.375" style="612" customWidth="1"/>
    <col min="8203" max="8203" width="9.625" style="612" customWidth="1"/>
    <col min="8204" max="8448" width="9" style="612"/>
    <col min="8449" max="8450" width="2.625" style="612" customWidth="1"/>
    <col min="8451" max="8451" width="3.375" style="612" customWidth="1"/>
    <col min="8452" max="8452" width="4.5" style="612" customWidth="1"/>
    <col min="8453" max="8453" width="4" style="612" customWidth="1"/>
    <col min="8454" max="8454" width="49.125" style="612" customWidth="1"/>
    <col min="8455" max="8456" width="0" style="612" hidden="1" customWidth="1"/>
    <col min="8457" max="8457" width="20.5" style="612" customWidth="1"/>
    <col min="8458" max="8458" width="6.375" style="612" customWidth="1"/>
    <col min="8459" max="8459" width="9.625" style="612" customWidth="1"/>
    <col min="8460" max="8704" width="9" style="612"/>
    <col min="8705" max="8706" width="2.625" style="612" customWidth="1"/>
    <col min="8707" max="8707" width="3.375" style="612" customWidth="1"/>
    <col min="8708" max="8708" width="4.5" style="612" customWidth="1"/>
    <col min="8709" max="8709" width="4" style="612" customWidth="1"/>
    <col min="8710" max="8710" width="49.125" style="612" customWidth="1"/>
    <col min="8711" max="8712" width="0" style="612" hidden="1" customWidth="1"/>
    <col min="8713" max="8713" width="20.5" style="612" customWidth="1"/>
    <col min="8714" max="8714" width="6.375" style="612" customWidth="1"/>
    <col min="8715" max="8715" width="9.625" style="612" customWidth="1"/>
    <col min="8716" max="8960" width="9" style="612"/>
    <col min="8961" max="8962" width="2.625" style="612" customWidth="1"/>
    <col min="8963" max="8963" width="3.375" style="612" customWidth="1"/>
    <col min="8964" max="8964" width="4.5" style="612" customWidth="1"/>
    <col min="8965" max="8965" width="4" style="612" customWidth="1"/>
    <col min="8966" max="8966" width="49.125" style="612" customWidth="1"/>
    <col min="8967" max="8968" width="0" style="612" hidden="1" customWidth="1"/>
    <col min="8969" max="8969" width="20.5" style="612" customWidth="1"/>
    <col min="8970" max="8970" width="6.375" style="612" customWidth="1"/>
    <col min="8971" max="8971" width="9.625" style="612" customWidth="1"/>
    <col min="8972" max="9216" width="9" style="612"/>
    <col min="9217" max="9218" width="2.625" style="612" customWidth="1"/>
    <col min="9219" max="9219" width="3.375" style="612" customWidth="1"/>
    <col min="9220" max="9220" width="4.5" style="612" customWidth="1"/>
    <col min="9221" max="9221" width="4" style="612" customWidth="1"/>
    <col min="9222" max="9222" width="49.125" style="612" customWidth="1"/>
    <col min="9223" max="9224" width="0" style="612" hidden="1" customWidth="1"/>
    <col min="9225" max="9225" width="20.5" style="612" customWidth="1"/>
    <col min="9226" max="9226" width="6.375" style="612" customWidth="1"/>
    <col min="9227" max="9227" width="9.625" style="612" customWidth="1"/>
    <col min="9228" max="9472" width="9" style="612"/>
    <col min="9473" max="9474" width="2.625" style="612" customWidth="1"/>
    <col min="9475" max="9475" width="3.375" style="612" customWidth="1"/>
    <col min="9476" max="9476" width="4.5" style="612" customWidth="1"/>
    <col min="9477" max="9477" width="4" style="612" customWidth="1"/>
    <col min="9478" max="9478" width="49.125" style="612" customWidth="1"/>
    <col min="9479" max="9480" width="0" style="612" hidden="1" customWidth="1"/>
    <col min="9481" max="9481" width="20.5" style="612" customWidth="1"/>
    <col min="9482" max="9482" width="6.375" style="612" customWidth="1"/>
    <col min="9483" max="9483" width="9.625" style="612" customWidth="1"/>
    <col min="9484" max="9728" width="9" style="612"/>
    <col min="9729" max="9730" width="2.625" style="612" customWidth="1"/>
    <col min="9731" max="9731" width="3.375" style="612" customWidth="1"/>
    <col min="9732" max="9732" width="4.5" style="612" customWidth="1"/>
    <col min="9733" max="9733" width="4" style="612" customWidth="1"/>
    <col min="9734" max="9734" width="49.125" style="612" customWidth="1"/>
    <col min="9735" max="9736" width="0" style="612" hidden="1" customWidth="1"/>
    <col min="9737" max="9737" width="20.5" style="612" customWidth="1"/>
    <col min="9738" max="9738" width="6.375" style="612" customWidth="1"/>
    <col min="9739" max="9739" width="9.625" style="612" customWidth="1"/>
    <col min="9740" max="9984" width="9" style="612"/>
    <col min="9985" max="9986" width="2.625" style="612" customWidth="1"/>
    <col min="9987" max="9987" width="3.375" style="612" customWidth="1"/>
    <col min="9988" max="9988" width="4.5" style="612" customWidth="1"/>
    <col min="9989" max="9989" width="4" style="612" customWidth="1"/>
    <col min="9990" max="9990" width="49.125" style="612" customWidth="1"/>
    <col min="9991" max="9992" width="0" style="612" hidden="1" customWidth="1"/>
    <col min="9993" max="9993" width="20.5" style="612" customWidth="1"/>
    <col min="9994" max="9994" width="6.375" style="612" customWidth="1"/>
    <col min="9995" max="9995" width="9.625" style="612" customWidth="1"/>
    <col min="9996" max="10240" width="9" style="612"/>
    <col min="10241" max="10242" width="2.625" style="612" customWidth="1"/>
    <col min="10243" max="10243" width="3.375" style="612" customWidth="1"/>
    <col min="10244" max="10244" width="4.5" style="612" customWidth="1"/>
    <col min="10245" max="10245" width="4" style="612" customWidth="1"/>
    <col min="10246" max="10246" width="49.125" style="612" customWidth="1"/>
    <col min="10247" max="10248" width="0" style="612" hidden="1" customWidth="1"/>
    <col min="10249" max="10249" width="20.5" style="612" customWidth="1"/>
    <col min="10250" max="10250" width="6.375" style="612" customWidth="1"/>
    <col min="10251" max="10251" width="9.625" style="612" customWidth="1"/>
    <col min="10252" max="10496" width="9" style="612"/>
    <col min="10497" max="10498" width="2.625" style="612" customWidth="1"/>
    <col min="10499" max="10499" width="3.375" style="612" customWidth="1"/>
    <col min="10500" max="10500" width="4.5" style="612" customWidth="1"/>
    <col min="10501" max="10501" width="4" style="612" customWidth="1"/>
    <col min="10502" max="10502" width="49.125" style="612" customWidth="1"/>
    <col min="10503" max="10504" width="0" style="612" hidden="1" customWidth="1"/>
    <col min="10505" max="10505" width="20.5" style="612" customWidth="1"/>
    <col min="10506" max="10506" width="6.375" style="612" customWidth="1"/>
    <col min="10507" max="10507" width="9.625" style="612" customWidth="1"/>
    <col min="10508" max="10752" width="9" style="612"/>
    <col min="10753" max="10754" width="2.625" style="612" customWidth="1"/>
    <col min="10755" max="10755" width="3.375" style="612" customWidth="1"/>
    <col min="10756" max="10756" width="4.5" style="612" customWidth="1"/>
    <col min="10757" max="10757" width="4" style="612" customWidth="1"/>
    <col min="10758" max="10758" width="49.125" style="612" customWidth="1"/>
    <col min="10759" max="10760" width="0" style="612" hidden="1" customWidth="1"/>
    <col min="10761" max="10761" width="20.5" style="612" customWidth="1"/>
    <col min="10762" max="10762" width="6.375" style="612" customWidth="1"/>
    <col min="10763" max="10763" width="9.625" style="612" customWidth="1"/>
    <col min="10764" max="11008" width="9" style="612"/>
    <col min="11009" max="11010" width="2.625" style="612" customWidth="1"/>
    <col min="11011" max="11011" width="3.375" style="612" customWidth="1"/>
    <col min="11012" max="11012" width="4.5" style="612" customWidth="1"/>
    <col min="11013" max="11013" width="4" style="612" customWidth="1"/>
    <col min="11014" max="11014" width="49.125" style="612" customWidth="1"/>
    <col min="11015" max="11016" width="0" style="612" hidden="1" customWidth="1"/>
    <col min="11017" max="11017" width="20.5" style="612" customWidth="1"/>
    <col min="11018" max="11018" width="6.375" style="612" customWidth="1"/>
    <col min="11019" max="11019" width="9.625" style="612" customWidth="1"/>
    <col min="11020" max="11264" width="9" style="612"/>
    <col min="11265" max="11266" width="2.625" style="612" customWidth="1"/>
    <col min="11267" max="11267" width="3.375" style="612" customWidth="1"/>
    <col min="11268" max="11268" width="4.5" style="612" customWidth="1"/>
    <col min="11269" max="11269" width="4" style="612" customWidth="1"/>
    <col min="11270" max="11270" width="49.125" style="612" customWidth="1"/>
    <col min="11271" max="11272" width="0" style="612" hidden="1" customWidth="1"/>
    <col min="11273" max="11273" width="20.5" style="612" customWidth="1"/>
    <col min="11274" max="11274" width="6.375" style="612" customWidth="1"/>
    <col min="11275" max="11275" width="9.625" style="612" customWidth="1"/>
    <col min="11276" max="11520" width="9" style="612"/>
    <col min="11521" max="11522" width="2.625" style="612" customWidth="1"/>
    <col min="11523" max="11523" width="3.375" style="612" customWidth="1"/>
    <col min="11524" max="11524" width="4.5" style="612" customWidth="1"/>
    <col min="11525" max="11525" width="4" style="612" customWidth="1"/>
    <col min="11526" max="11526" width="49.125" style="612" customWidth="1"/>
    <col min="11527" max="11528" width="0" style="612" hidden="1" customWidth="1"/>
    <col min="11529" max="11529" width="20.5" style="612" customWidth="1"/>
    <col min="11530" max="11530" width="6.375" style="612" customWidth="1"/>
    <col min="11531" max="11531" width="9.625" style="612" customWidth="1"/>
    <col min="11532" max="11776" width="9" style="612"/>
    <col min="11777" max="11778" width="2.625" style="612" customWidth="1"/>
    <col min="11779" max="11779" width="3.375" style="612" customWidth="1"/>
    <col min="11780" max="11780" width="4.5" style="612" customWidth="1"/>
    <col min="11781" max="11781" width="4" style="612" customWidth="1"/>
    <col min="11782" max="11782" width="49.125" style="612" customWidth="1"/>
    <col min="11783" max="11784" width="0" style="612" hidden="1" customWidth="1"/>
    <col min="11785" max="11785" width="20.5" style="612" customWidth="1"/>
    <col min="11786" max="11786" width="6.375" style="612" customWidth="1"/>
    <col min="11787" max="11787" width="9.625" style="612" customWidth="1"/>
    <col min="11788" max="12032" width="9" style="612"/>
    <col min="12033" max="12034" width="2.625" style="612" customWidth="1"/>
    <col min="12035" max="12035" width="3.375" style="612" customWidth="1"/>
    <col min="12036" max="12036" width="4.5" style="612" customWidth="1"/>
    <col min="12037" max="12037" width="4" style="612" customWidth="1"/>
    <col min="12038" max="12038" width="49.125" style="612" customWidth="1"/>
    <col min="12039" max="12040" width="0" style="612" hidden="1" customWidth="1"/>
    <col min="12041" max="12041" width="20.5" style="612" customWidth="1"/>
    <col min="12042" max="12042" width="6.375" style="612" customWidth="1"/>
    <col min="12043" max="12043" width="9.625" style="612" customWidth="1"/>
    <col min="12044" max="12288" width="9" style="612"/>
    <col min="12289" max="12290" width="2.625" style="612" customWidth="1"/>
    <col min="12291" max="12291" width="3.375" style="612" customWidth="1"/>
    <col min="12292" max="12292" width="4.5" style="612" customWidth="1"/>
    <col min="12293" max="12293" width="4" style="612" customWidth="1"/>
    <col min="12294" max="12294" width="49.125" style="612" customWidth="1"/>
    <col min="12295" max="12296" width="0" style="612" hidden="1" customWidth="1"/>
    <col min="12297" max="12297" width="20.5" style="612" customWidth="1"/>
    <col min="12298" max="12298" width="6.375" style="612" customWidth="1"/>
    <col min="12299" max="12299" width="9.625" style="612" customWidth="1"/>
    <col min="12300" max="12544" width="9" style="612"/>
    <col min="12545" max="12546" width="2.625" style="612" customWidth="1"/>
    <col min="12547" max="12547" width="3.375" style="612" customWidth="1"/>
    <col min="12548" max="12548" width="4.5" style="612" customWidth="1"/>
    <col min="12549" max="12549" width="4" style="612" customWidth="1"/>
    <col min="12550" max="12550" width="49.125" style="612" customWidth="1"/>
    <col min="12551" max="12552" width="0" style="612" hidden="1" customWidth="1"/>
    <col min="12553" max="12553" width="20.5" style="612" customWidth="1"/>
    <col min="12554" max="12554" width="6.375" style="612" customWidth="1"/>
    <col min="12555" max="12555" width="9.625" style="612" customWidth="1"/>
    <col min="12556" max="12800" width="9" style="612"/>
    <col min="12801" max="12802" width="2.625" style="612" customWidth="1"/>
    <col min="12803" max="12803" width="3.375" style="612" customWidth="1"/>
    <col min="12804" max="12804" width="4.5" style="612" customWidth="1"/>
    <col min="12805" max="12805" width="4" style="612" customWidth="1"/>
    <col min="12806" max="12806" width="49.125" style="612" customWidth="1"/>
    <col min="12807" max="12808" width="0" style="612" hidden="1" customWidth="1"/>
    <col min="12809" max="12809" width="20.5" style="612" customWidth="1"/>
    <col min="12810" max="12810" width="6.375" style="612" customWidth="1"/>
    <col min="12811" max="12811" width="9.625" style="612" customWidth="1"/>
    <col min="12812" max="13056" width="9" style="612"/>
    <col min="13057" max="13058" width="2.625" style="612" customWidth="1"/>
    <col min="13059" max="13059" width="3.375" style="612" customWidth="1"/>
    <col min="13060" max="13060" width="4.5" style="612" customWidth="1"/>
    <col min="13061" max="13061" width="4" style="612" customWidth="1"/>
    <col min="13062" max="13062" width="49.125" style="612" customWidth="1"/>
    <col min="13063" max="13064" width="0" style="612" hidden="1" customWidth="1"/>
    <col min="13065" max="13065" width="20.5" style="612" customWidth="1"/>
    <col min="13066" max="13066" width="6.375" style="612" customWidth="1"/>
    <col min="13067" max="13067" width="9.625" style="612" customWidth="1"/>
    <col min="13068" max="13312" width="9" style="612"/>
    <col min="13313" max="13314" width="2.625" style="612" customWidth="1"/>
    <col min="13315" max="13315" width="3.375" style="612" customWidth="1"/>
    <col min="13316" max="13316" width="4.5" style="612" customWidth="1"/>
    <col min="13317" max="13317" width="4" style="612" customWidth="1"/>
    <col min="13318" max="13318" width="49.125" style="612" customWidth="1"/>
    <col min="13319" max="13320" width="0" style="612" hidden="1" customWidth="1"/>
    <col min="13321" max="13321" width="20.5" style="612" customWidth="1"/>
    <col min="13322" max="13322" width="6.375" style="612" customWidth="1"/>
    <col min="13323" max="13323" width="9.625" style="612" customWidth="1"/>
    <col min="13324" max="13568" width="9" style="612"/>
    <col min="13569" max="13570" width="2.625" style="612" customWidth="1"/>
    <col min="13571" max="13571" width="3.375" style="612" customWidth="1"/>
    <col min="13572" max="13572" width="4.5" style="612" customWidth="1"/>
    <col min="13573" max="13573" width="4" style="612" customWidth="1"/>
    <col min="13574" max="13574" width="49.125" style="612" customWidth="1"/>
    <col min="13575" max="13576" width="0" style="612" hidden="1" customWidth="1"/>
    <col min="13577" max="13577" width="20.5" style="612" customWidth="1"/>
    <col min="13578" max="13578" width="6.375" style="612" customWidth="1"/>
    <col min="13579" max="13579" width="9.625" style="612" customWidth="1"/>
    <col min="13580" max="13824" width="9" style="612"/>
    <col min="13825" max="13826" width="2.625" style="612" customWidth="1"/>
    <col min="13827" max="13827" width="3.375" style="612" customWidth="1"/>
    <col min="13828" max="13828" width="4.5" style="612" customWidth="1"/>
    <col min="13829" max="13829" width="4" style="612" customWidth="1"/>
    <col min="13830" max="13830" width="49.125" style="612" customWidth="1"/>
    <col min="13831" max="13832" width="0" style="612" hidden="1" customWidth="1"/>
    <col min="13833" max="13833" width="20.5" style="612" customWidth="1"/>
    <col min="13834" max="13834" width="6.375" style="612" customWidth="1"/>
    <col min="13835" max="13835" width="9.625" style="612" customWidth="1"/>
    <col min="13836" max="14080" width="9" style="612"/>
    <col min="14081" max="14082" width="2.625" style="612" customWidth="1"/>
    <col min="14083" max="14083" width="3.375" style="612" customWidth="1"/>
    <col min="14084" max="14084" width="4.5" style="612" customWidth="1"/>
    <col min="14085" max="14085" width="4" style="612" customWidth="1"/>
    <col min="14086" max="14086" width="49.125" style="612" customWidth="1"/>
    <col min="14087" max="14088" width="0" style="612" hidden="1" customWidth="1"/>
    <col min="14089" max="14089" width="20.5" style="612" customWidth="1"/>
    <col min="14090" max="14090" width="6.375" style="612" customWidth="1"/>
    <col min="14091" max="14091" width="9.625" style="612" customWidth="1"/>
    <col min="14092" max="14336" width="9" style="612"/>
    <col min="14337" max="14338" width="2.625" style="612" customWidth="1"/>
    <col min="14339" max="14339" width="3.375" style="612" customWidth="1"/>
    <col min="14340" max="14340" width="4.5" style="612" customWidth="1"/>
    <col min="14341" max="14341" width="4" style="612" customWidth="1"/>
    <col min="14342" max="14342" width="49.125" style="612" customWidth="1"/>
    <col min="14343" max="14344" width="0" style="612" hidden="1" customWidth="1"/>
    <col min="14345" max="14345" width="20.5" style="612" customWidth="1"/>
    <col min="14346" max="14346" width="6.375" style="612" customWidth="1"/>
    <col min="14347" max="14347" width="9.625" style="612" customWidth="1"/>
    <col min="14348" max="14592" width="9" style="612"/>
    <col min="14593" max="14594" width="2.625" style="612" customWidth="1"/>
    <col min="14595" max="14595" width="3.375" style="612" customWidth="1"/>
    <col min="14596" max="14596" width="4.5" style="612" customWidth="1"/>
    <col min="14597" max="14597" width="4" style="612" customWidth="1"/>
    <col min="14598" max="14598" width="49.125" style="612" customWidth="1"/>
    <col min="14599" max="14600" width="0" style="612" hidden="1" customWidth="1"/>
    <col min="14601" max="14601" width="20.5" style="612" customWidth="1"/>
    <col min="14602" max="14602" width="6.375" style="612" customWidth="1"/>
    <col min="14603" max="14603" width="9.625" style="612" customWidth="1"/>
    <col min="14604" max="14848" width="9" style="612"/>
    <col min="14849" max="14850" width="2.625" style="612" customWidth="1"/>
    <col min="14851" max="14851" width="3.375" style="612" customWidth="1"/>
    <col min="14852" max="14852" width="4.5" style="612" customWidth="1"/>
    <col min="14853" max="14853" width="4" style="612" customWidth="1"/>
    <col min="14854" max="14854" width="49.125" style="612" customWidth="1"/>
    <col min="14855" max="14856" width="0" style="612" hidden="1" customWidth="1"/>
    <col min="14857" max="14857" width="20.5" style="612" customWidth="1"/>
    <col min="14858" max="14858" width="6.375" style="612" customWidth="1"/>
    <col min="14859" max="14859" width="9.625" style="612" customWidth="1"/>
    <col min="14860" max="15104" width="9" style="612"/>
    <col min="15105" max="15106" width="2.625" style="612" customWidth="1"/>
    <col min="15107" max="15107" width="3.375" style="612" customWidth="1"/>
    <col min="15108" max="15108" width="4.5" style="612" customWidth="1"/>
    <col min="15109" max="15109" width="4" style="612" customWidth="1"/>
    <col min="15110" max="15110" width="49.125" style="612" customWidth="1"/>
    <col min="15111" max="15112" width="0" style="612" hidden="1" customWidth="1"/>
    <col min="15113" max="15113" width="20.5" style="612" customWidth="1"/>
    <col min="15114" max="15114" width="6.375" style="612" customWidth="1"/>
    <col min="15115" max="15115" width="9.625" style="612" customWidth="1"/>
    <col min="15116" max="15360" width="9" style="612"/>
    <col min="15361" max="15362" width="2.625" style="612" customWidth="1"/>
    <col min="15363" max="15363" width="3.375" style="612" customWidth="1"/>
    <col min="15364" max="15364" width="4.5" style="612" customWidth="1"/>
    <col min="15365" max="15365" width="4" style="612" customWidth="1"/>
    <col min="15366" max="15366" width="49.125" style="612" customWidth="1"/>
    <col min="15367" max="15368" width="0" style="612" hidden="1" customWidth="1"/>
    <col min="15369" max="15369" width="20.5" style="612" customWidth="1"/>
    <col min="15370" max="15370" width="6.375" style="612" customWidth="1"/>
    <col min="15371" max="15371" width="9.625" style="612" customWidth="1"/>
    <col min="15372" max="15616" width="9" style="612"/>
    <col min="15617" max="15618" width="2.625" style="612" customWidth="1"/>
    <col min="15619" max="15619" width="3.375" style="612" customWidth="1"/>
    <col min="15620" max="15620" width="4.5" style="612" customWidth="1"/>
    <col min="15621" max="15621" width="4" style="612" customWidth="1"/>
    <col min="15622" max="15622" width="49.125" style="612" customWidth="1"/>
    <col min="15623" max="15624" width="0" style="612" hidden="1" customWidth="1"/>
    <col min="15625" max="15625" width="20.5" style="612" customWidth="1"/>
    <col min="15626" max="15626" width="6.375" style="612" customWidth="1"/>
    <col min="15627" max="15627" width="9.625" style="612" customWidth="1"/>
    <col min="15628" max="15872" width="9" style="612"/>
    <col min="15873" max="15874" width="2.625" style="612" customWidth="1"/>
    <col min="15875" max="15875" width="3.375" style="612" customWidth="1"/>
    <col min="15876" max="15876" width="4.5" style="612" customWidth="1"/>
    <col min="15877" max="15877" width="4" style="612" customWidth="1"/>
    <col min="15878" max="15878" width="49.125" style="612" customWidth="1"/>
    <col min="15879" max="15880" width="0" style="612" hidden="1" customWidth="1"/>
    <col min="15881" max="15881" width="20.5" style="612" customWidth="1"/>
    <col min="15882" max="15882" width="6.375" style="612" customWidth="1"/>
    <col min="15883" max="15883" width="9.625" style="612" customWidth="1"/>
    <col min="15884" max="16128" width="9" style="612"/>
    <col min="16129" max="16130" width="2.625" style="612" customWidth="1"/>
    <col min="16131" max="16131" width="3.375" style="612" customWidth="1"/>
    <col min="16132" max="16132" width="4.5" style="612" customWidth="1"/>
    <col min="16133" max="16133" width="4" style="612" customWidth="1"/>
    <col min="16134" max="16134" width="49.125" style="612" customWidth="1"/>
    <col min="16135" max="16136" width="0" style="612" hidden="1" customWidth="1"/>
    <col min="16137" max="16137" width="20.5" style="612" customWidth="1"/>
    <col min="16138" max="16138" width="6.375" style="612" customWidth="1"/>
    <col min="16139" max="16139" width="9.625" style="612" customWidth="1"/>
    <col min="16140" max="16384" width="9" style="612"/>
  </cols>
  <sheetData>
    <row r="1" spans="1:12" ht="15" customHeight="1">
      <c r="A1" s="611" t="s">
        <v>2146</v>
      </c>
      <c r="J1" s="613"/>
    </row>
    <row r="2" spans="1:12" ht="39.950000000000003" customHeight="1">
      <c r="A2" s="3312" t="s">
        <v>2147</v>
      </c>
      <c r="B2" s="3313"/>
      <c r="C2" s="3313"/>
      <c r="D2" s="3313"/>
      <c r="E2" s="3313"/>
      <c r="F2" s="3313"/>
      <c r="G2" s="3313"/>
      <c r="H2" s="3313"/>
      <c r="I2" s="3313"/>
      <c r="J2" s="3313"/>
    </row>
    <row r="3" spans="1:12" ht="17.25" customHeight="1">
      <c r="A3" s="614"/>
      <c r="B3" s="615"/>
      <c r="C3" s="615"/>
      <c r="D3" s="615"/>
      <c r="E3" s="615"/>
      <c r="F3" s="994" t="s">
        <v>2813</v>
      </c>
      <c r="G3" s="615"/>
      <c r="H3" s="615"/>
      <c r="I3" s="615"/>
      <c r="J3" s="615"/>
    </row>
    <row r="4" spans="1:12" ht="23.1" customHeight="1">
      <c r="A4" s="614"/>
      <c r="B4" s="615"/>
      <c r="C4" s="615"/>
      <c r="D4" s="615"/>
      <c r="E4" s="615"/>
      <c r="F4" s="616" t="s">
        <v>2148</v>
      </c>
      <c r="G4" s="615"/>
      <c r="H4" s="615"/>
      <c r="I4" s="3314"/>
      <c r="J4" s="3314"/>
    </row>
    <row r="5" spans="1:12" s="611" customFormat="1" ht="23.1" customHeight="1">
      <c r="F5" s="617" t="s">
        <v>2149</v>
      </c>
      <c r="I5" s="3315"/>
      <c r="J5" s="3315"/>
    </row>
    <row r="6" spans="1:12" s="611" customFormat="1" ht="15" customHeight="1">
      <c r="I6" s="618"/>
      <c r="J6" s="617"/>
    </row>
    <row r="7" spans="1:12" s="611" customFormat="1" ht="20.100000000000001" customHeight="1">
      <c r="A7" s="619"/>
      <c r="B7" s="619"/>
      <c r="C7" s="619"/>
      <c r="D7" s="619"/>
      <c r="E7" s="619"/>
      <c r="F7" s="619"/>
      <c r="G7" s="619"/>
      <c r="H7" s="620"/>
      <c r="I7" s="620"/>
      <c r="J7" s="620"/>
      <c r="K7" s="620"/>
    </row>
    <row r="8" spans="1:12" s="611" customFormat="1" ht="21" customHeight="1">
      <c r="B8" s="619" t="s">
        <v>2150</v>
      </c>
      <c r="C8" s="619"/>
      <c r="D8" s="619"/>
      <c r="E8" s="619"/>
      <c r="F8" s="619"/>
      <c r="G8" s="619"/>
      <c r="H8" s="619"/>
      <c r="I8" s="621"/>
      <c r="J8" s="621"/>
      <c r="K8" s="621"/>
      <c r="L8" s="620"/>
    </row>
    <row r="9" spans="1:12" s="611" customFormat="1" ht="20.100000000000001" customHeight="1">
      <c r="B9" s="3302" t="s">
        <v>2151</v>
      </c>
      <c r="C9" s="3303"/>
      <c r="D9" s="3303"/>
      <c r="E9" s="3303"/>
      <c r="F9" s="3303"/>
      <c r="G9" s="3303"/>
      <c r="H9" s="3304"/>
      <c r="I9" s="3316" t="s">
        <v>2152</v>
      </c>
      <c r="J9" s="3317"/>
    </row>
    <row r="10" spans="1:12" s="611" customFormat="1" ht="27.95" customHeight="1">
      <c r="B10" s="3305"/>
      <c r="C10" s="3306"/>
      <c r="D10" s="3306"/>
      <c r="E10" s="3306"/>
      <c r="F10" s="3306"/>
      <c r="G10" s="3306"/>
      <c r="H10" s="3307"/>
      <c r="I10" s="622">
        <f>I12+I14</f>
        <v>0</v>
      </c>
      <c r="J10" s="623" t="s">
        <v>2153</v>
      </c>
    </row>
    <row r="11" spans="1:12" s="611" customFormat="1" ht="20.100000000000001" customHeight="1">
      <c r="A11" s="619"/>
      <c r="B11" s="3290"/>
      <c r="C11" s="3310" t="s">
        <v>2154</v>
      </c>
      <c r="D11" s="3279" t="s">
        <v>2155</v>
      </c>
      <c r="E11" s="3279"/>
      <c r="F11" s="3280"/>
      <c r="G11" s="3086" t="s">
        <v>561</v>
      </c>
      <c r="H11" s="3087"/>
      <c r="I11" s="3087"/>
      <c r="J11" s="3088"/>
    </row>
    <row r="12" spans="1:12" s="611" customFormat="1" ht="27.95" customHeight="1">
      <c r="A12" s="619"/>
      <c r="B12" s="3290"/>
      <c r="C12" s="3311"/>
      <c r="D12" s="3281"/>
      <c r="E12" s="3281"/>
      <c r="F12" s="3282"/>
      <c r="G12" s="624" t="s">
        <v>2156</v>
      </c>
      <c r="H12" s="625"/>
      <c r="I12" s="626"/>
      <c r="J12" s="623" t="s">
        <v>2153</v>
      </c>
    </row>
    <row r="13" spans="1:12" s="611" customFormat="1" ht="20.100000000000001" customHeight="1">
      <c r="A13" s="619"/>
      <c r="B13" s="3290"/>
      <c r="C13" s="3310" t="s">
        <v>2157</v>
      </c>
      <c r="D13" s="3279" t="s">
        <v>2158</v>
      </c>
      <c r="E13" s="3279"/>
      <c r="F13" s="3280"/>
      <c r="G13" s="3299" t="s">
        <v>562</v>
      </c>
      <c r="H13" s="3300"/>
      <c r="I13" s="3134" t="s">
        <v>2159</v>
      </c>
      <c r="J13" s="3301"/>
    </row>
    <row r="14" spans="1:12" s="611" customFormat="1" ht="27.95" customHeight="1">
      <c r="A14" s="619"/>
      <c r="B14" s="3291"/>
      <c r="C14" s="3311"/>
      <c r="D14" s="3281"/>
      <c r="E14" s="3281"/>
      <c r="F14" s="3282"/>
      <c r="G14" s="3103" t="s">
        <v>2160</v>
      </c>
      <c r="H14" s="3104"/>
      <c r="I14" s="627"/>
      <c r="J14" s="628" t="s">
        <v>2153</v>
      </c>
    </row>
    <row r="15" spans="1:12" s="611" customFormat="1" ht="15" customHeight="1">
      <c r="A15" s="619"/>
      <c r="D15" s="629"/>
      <c r="E15" s="629"/>
      <c r="F15" s="629"/>
      <c r="G15" s="629"/>
      <c r="H15" s="629"/>
      <c r="I15" s="629"/>
      <c r="J15" s="629"/>
      <c r="K15" s="620"/>
    </row>
    <row r="16" spans="1:12" s="611" customFormat="1" ht="15" customHeight="1">
      <c r="A16" s="619"/>
      <c r="D16" s="629"/>
      <c r="E16" s="629"/>
      <c r="F16" s="629"/>
      <c r="G16" s="629"/>
      <c r="H16" s="629"/>
      <c r="I16" s="629"/>
      <c r="J16" s="629"/>
      <c r="K16" s="620"/>
    </row>
    <row r="17" spans="1:11" s="611" customFormat="1" ht="21" customHeight="1">
      <c r="A17" s="619"/>
      <c r="B17" s="611" t="s">
        <v>2161</v>
      </c>
      <c r="D17" s="629"/>
      <c r="E17" s="629"/>
      <c r="F17" s="629"/>
      <c r="G17" s="629"/>
      <c r="H17" s="629"/>
      <c r="I17" s="629"/>
      <c r="J17" s="629"/>
      <c r="K17" s="620"/>
    </row>
    <row r="18" spans="1:11" s="611" customFormat="1" ht="20.100000000000001" customHeight="1">
      <c r="A18" s="619"/>
      <c r="B18" s="3302" t="s">
        <v>2162</v>
      </c>
      <c r="C18" s="3303"/>
      <c r="D18" s="3303"/>
      <c r="E18" s="3303"/>
      <c r="F18" s="3303"/>
      <c r="G18" s="3303"/>
      <c r="H18" s="3304"/>
      <c r="I18" s="3308" t="s">
        <v>2163</v>
      </c>
      <c r="J18" s="3309"/>
      <c r="K18" s="620"/>
    </row>
    <row r="19" spans="1:11" s="611" customFormat="1" ht="27.95" customHeight="1">
      <c r="A19" s="619"/>
      <c r="B19" s="3305"/>
      <c r="C19" s="3306"/>
      <c r="D19" s="3306"/>
      <c r="E19" s="3306"/>
      <c r="F19" s="3306"/>
      <c r="G19" s="3306"/>
      <c r="H19" s="3307"/>
      <c r="I19" s="630">
        <f>I23+I25+I27</f>
        <v>0</v>
      </c>
      <c r="J19" s="631" t="s">
        <v>2153</v>
      </c>
      <c r="K19" s="620"/>
    </row>
    <row r="20" spans="1:11" s="611" customFormat="1" ht="20.100000000000001" customHeight="1">
      <c r="A20" s="619"/>
      <c r="B20" s="3290"/>
      <c r="C20" s="632"/>
      <c r="D20" s="3292" t="s">
        <v>2154</v>
      </c>
      <c r="E20" s="3279" t="s">
        <v>2164</v>
      </c>
      <c r="F20" s="3280"/>
      <c r="G20" s="3294" t="s">
        <v>2165</v>
      </c>
      <c r="H20" s="3295"/>
      <c r="I20" s="3295"/>
      <c r="J20" s="3296"/>
      <c r="K20" s="620"/>
    </row>
    <row r="21" spans="1:11" s="611" customFormat="1" ht="27.95" customHeight="1">
      <c r="A21" s="619"/>
      <c r="B21" s="3290"/>
      <c r="C21" s="633"/>
      <c r="D21" s="3293"/>
      <c r="E21" s="3281"/>
      <c r="F21" s="3282"/>
      <c r="G21" s="634"/>
      <c r="H21" s="635"/>
      <c r="I21" s="636">
        <f>I23+I25</f>
        <v>0</v>
      </c>
      <c r="J21" s="631" t="s">
        <v>2153</v>
      </c>
      <c r="K21" s="620"/>
    </row>
    <row r="22" spans="1:11" s="611" customFormat="1" ht="20.100000000000001" customHeight="1">
      <c r="A22" s="619"/>
      <c r="B22" s="3290"/>
      <c r="C22" s="637"/>
      <c r="D22" s="638"/>
      <c r="E22" s="3297" t="s">
        <v>2166</v>
      </c>
      <c r="F22" s="3280" t="s">
        <v>2167</v>
      </c>
      <c r="G22" s="639"/>
      <c r="H22" s="640"/>
      <c r="I22" s="3295" t="s">
        <v>2168</v>
      </c>
      <c r="J22" s="3296"/>
      <c r="K22" s="620"/>
    </row>
    <row r="23" spans="1:11" s="611" customFormat="1" ht="27.95" customHeight="1">
      <c r="A23" s="619"/>
      <c r="B23" s="3290"/>
      <c r="C23" s="637"/>
      <c r="D23" s="641"/>
      <c r="E23" s="3298"/>
      <c r="F23" s="3282"/>
      <c r="G23" s="634"/>
      <c r="H23" s="635"/>
      <c r="I23" s="636"/>
      <c r="J23" s="631" t="s">
        <v>2153</v>
      </c>
      <c r="K23" s="620"/>
    </row>
    <row r="24" spans="1:11" s="611" customFormat="1" ht="20.100000000000001" customHeight="1">
      <c r="A24" s="619"/>
      <c r="B24" s="3290"/>
      <c r="C24" s="637"/>
      <c r="D24" s="642"/>
      <c r="E24" s="3297" t="s">
        <v>2169</v>
      </c>
      <c r="F24" s="3280" t="s">
        <v>2170</v>
      </c>
      <c r="G24" s="643"/>
      <c r="H24" s="644"/>
      <c r="I24" s="3295" t="s">
        <v>2171</v>
      </c>
      <c r="J24" s="3296"/>
      <c r="K24" s="620"/>
    </row>
    <row r="25" spans="1:11" s="611" customFormat="1" ht="27.95" customHeight="1">
      <c r="A25" s="619"/>
      <c r="B25" s="3290"/>
      <c r="C25" s="637"/>
      <c r="D25" s="645"/>
      <c r="E25" s="3298"/>
      <c r="F25" s="3282"/>
      <c r="G25" s="646" t="s">
        <v>2156</v>
      </c>
      <c r="H25" s="647"/>
      <c r="I25" s="636"/>
      <c r="J25" s="631" t="s">
        <v>2153</v>
      </c>
      <c r="K25" s="620"/>
    </row>
    <row r="26" spans="1:11" s="611" customFormat="1" ht="20.100000000000001" customHeight="1">
      <c r="A26" s="619"/>
      <c r="B26" s="3290"/>
      <c r="C26" s="632"/>
      <c r="D26" s="3277" t="s">
        <v>2157</v>
      </c>
      <c r="E26" s="3279" t="s">
        <v>2172</v>
      </c>
      <c r="F26" s="3280"/>
      <c r="G26" s="3283" t="s">
        <v>562</v>
      </c>
      <c r="H26" s="3284"/>
      <c r="I26" s="3285" t="s">
        <v>2173</v>
      </c>
      <c r="J26" s="3286"/>
      <c r="K26" s="620"/>
    </row>
    <row r="27" spans="1:11" s="611" customFormat="1" ht="27.95" customHeight="1">
      <c r="A27" s="619"/>
      <c r="B27" s="3291"/>
      <c r="C27" s="648"/>
      <c r="D27" s="3278"/>
      <c r="E27" s="3281"/>
      <c r="F27" s="3282"/>
      <c r="G27" s="3287" t="s">
        <v>2160</v>
      </c>
      <c r="H27" s="3288"/>
      <c r="I27" s="649"/>
      <c r="J27" s="650" t="s">
        <v>2153</v>
      </c>
      <c r="K27" s="620"/>
    </row>
    <row r="28" spans="1:11" s="611" customFormat="1" ht="15" customHeight="1">
      <c r="A28" s="619"/>
      <c r="D28" s="629"/>
      <c r="E28" s="629"/>
      <c r="F28" s="629"/>
      <c r="G28" s="629"/>
      <c r="H28" s="629"/>
      <c r="I28" s="629"/>
      <c r="J28" s="629"/>
      <c r="K28" s="620"/>
    </row>
    <row r="29" spans="1:11" s="611" customFormat="1" ht="15" customHeight="1">
      <c r="A29" s="619"/>
      <c r="D29" s="629"/>
      <c r="E29" s="629"/>
      <c r="F29" s="629"/>
      <c r="G29" s="629"/>
      <c r="H29" s="629"/>
      <c r="I29" s="629"/>
      <c r="J29" s="629"/>
      <c r="K29" s="620"/>
    </row>
    <row r="30" spans="1:11" ht="17.25" customHeight="1">
      <c r="B30" s="3289" t="s">
        <v>1240</v>
      </c>
      <c r="C30" s="3289"/>
      <c r="D30" s="3289"/>
      <c r="E30" s="3289"/>
      <c r="F30" s="3289"/>
      <c r="G30" s="3289"/>
      <c r="H30" s="3289"/>
      <c r="I30" s="3289"/>
      <c r="J30" s="3289"/>
    </row>
    <row r="31" spans="1:11" s="651" customFormat="1" ht="30" customHeight="1">
      <c r="B31" s="652"/>
      <c r="C31" s="652"/>
      <c r="D31" s="3274" t="s">
        <v>2174</v>
      </c>
      <c r="E31" s="3274"/>
      <c r="F31" s="3274"/>
      <c r="G31" s="3274"/>
      <c r="H31" s="3274"/>
      <c r="I31" s="3274"/>
      <c r="J31" s="3274"/>
    </row>
    <row r="32" spans="1:11" s="651" customFormat="1" ht="30" customHeight="1">
      <c r="D32" s="653"/>
      <c r="E32" s="3056"/>
      <c r="F32" s="3056"/>
      <c r="G32" s="3056"/>
      <c r="H32" s="3056"/>
      <c r="I32" s="3056"/>
      <c r="J32" s="3056"/>
    </row>
    <row r="33" spans="4:10" s="651" customFormat="1" ht="30" customHeight="1">
      <c r="D33" s="612"/>
      <c r="E33" s="3275"/>
      <c r="F33" s="3275"/>
      <c r="G33" s="3275"/>
      <c r="H33" s="3275"/>
      <c r="I33" s="3275"/>
      <c r="J33" s="3275"/>
    </row>
    <row r="34" spans="4:10" s="651" customFormat="1" ht="30" customHeight="1">
      <c r="D34" s="612"/>
      <c r="E34" s="3276"/>
      <c r="F34" s="3276"/>
      <c r="G34" s="3276"/>
      <c r="H34" s="3276"/>
      <c r="I34" s="3276"/>
      <c r="J34" s="3276"/>
    </row>
  </sheetData>
  <mergeCells count="36">
    <mergeCell ref="A2:J2"/>
    <mergeCell ref="I4:J4"/>
    <mergeCell ref="I5:J5"/>
    <mergeCell ref="B9:H10"/>
    <mergeCell ref="I9:J9"/>
    <mergeCell ref="I22:J22"/>
    <mergeCell ref="E24:E25"/>
    <mergeCell ref="F24:F25"/>
    <mergeCell ref="I24:J24"/>
    <mergeCell ref="D13:F14"/>
    <mergeCell ref="G13:H13"/>
    <mergeCell ref="I13:J13"/>
    <mergeCell ref="G14:H14"/>
    <mergeCell ref="B18:H19"/>
    <mergeCell ref="I18:J18"/>
    <mergeCell ref="B11:B14"/>
    <mergeCell ref="C11:C12"/>
    <mergeCell ref="D11:F12"/>
    <mergeCell ref="G11:J11"/>
    <mergeCell ref="C13:C14"/>
    <mergeCell ref="D31:J31"/>
    <mergeCell ref="E32:J32"/>
    <mergeCell ref="E33:J33"/>
    <mergeCell ref="E34:J34"/>
    <mergeCell ref="D26:D27"/>
    <mergeCell ref="E26:F27"/>
    <mergeCell ref="G26:H26"/>
    <mergeCell ref="I26:J26"/>
    <mergeCell ref="G27:H27"/>
    <mergeCell ref="B30:J30"/>
    <mergeCell ref="B20:B27"/>
    <mergeCell ref="D20:D21"/>
    <mergeCell ref="E20:F21"/>
    <mergeCell ref="G20:J20"/>
    <mergeCell ref="E22:E23"/>
    <mergeCell ref="F22:F23"/>
  </mergeCells>
  <phoneticPr fontId="1"/>
  <printOptions horizontalCentered="1"/>
  <pageMargins left="0.39370078740157483" right="0.39370078740157483" top="0.39370078740157483" bottom="0.39370078740157483" header="0.31496062992125984" footer="0.31496062992125984"/>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Q231"/>
  <sheetViews>
    <sheetView workbookViewId="0">
      <selection activeCell="S11" sqref="S11"/>
    </sheetView>
  </sheetViews>
  <sheetFormatPr defaultRowHeight="18.75"/>
  <cols>
    <col min="2" max="2" width="5.75" customWidth="1"/>
    <col min="3" max="3" width="4.375" customWidth="1"/>
    <col min="5" max="5" width="22.25" customWidth="1"/>
    <col min="6" max="6" width="6" style="605" customWidth="1"/>
    <col min="7" max="7" width="14.25" customWidth="1"/>
    <col min="8" max="8" width="3.75" customWidth="1"/>
    <col min="9" max="9" width="4.125" customWidth="1"/>
  </cols>
  <sheetData>
    <row r="1" spans="1:17">
      <c r="A1" s="600">
        <v>210097</v>
      </c>
      <c r="B1" t="s">
        <v>88</v>
      </c>
      <c r="C1" t="s">
        <v>3146</v>
      </c>
      <c r="D1" t="s">
        <v>3147</v>
      </c>
      <c r="E1" t="s">
        <v>2043</v>
      </c>
      <c r="F1" s="605" t="s">
        <v>3148</v>
      </c>
      <c r="G1" t="s">
        <v>3201</v>
      </c>
      <c r="H1" t="s">
        <v>23</v>
      </c>
      <c r="I1" t="s">
        <v>23</v>
      </c>
      <c r="J1" t="s">
        <v>3202</v>
      </c>
      <c r="K1" t="s">
        <v>3203</v>
      </c>
      <c r="L1" t="s">
        <v>3204</v>
      </c>
      <c r="M1" t="s">
        <v>3205</v>
      </c>
      <c r="N1" t="s">
        <v>3206</v>
      </c>
      <c r="O1" t="s">
        <v>2044</v>
      </c>
      <c r="P1" t="s">
        <v>3957</v>
      </c>
      <c r="Q1" t="s">
        <v>26</v>
      </c>
    </row>
    <row r="2" spans="1:17">
      <c r="A2" s="600">
        <v>210097</v>
      </c>
      <c r="B2" t="s">
        <v>88</v>
      </c>
      <c r="C2" t="s">
        <v>3146</v>
      </c>
      <c r="D2" t="s">
        <v>3147</v>
      </c>
      <c r="E2" t="s">
        <v>2043</v>
      </c>
      <c r="F2" s="605" t="s">
        <v>3148</v>
      </c>
      <c r="G2" t="s">
        <v>3201</v>
      </c>
      <c r="H2" t="s">
        <v>23</v>
      </c>
      <c r="I2" t="s">
        <v>23</v>
      </c>
      <c r="J2" t="s">
        <v>3202</v>
      </c>
      <c r="K2" t="s">
        <v>3203</v>
      </c>
      <c r="L2" t="s">
        <v>3204</v>
      </c>
      <c r="M2" t="s">
        <v>3205</v>
      </c>
      <c r="N2" t="s">
        <v>3206</v>
      </c>
      <c r="O2" t="s">
        <v>2044</v>
      </c>
      <c r="P2" t="s">
        <v>3957</v>
      </c>
      <c r="Q2" t="s">
        <v>26</v>
      </c>
    </row>
    <row r="3" spans="1:17">
      <c r="A3" s="600">
        <v>210097</v>
      </c>
      <c r="B3" t="s">
        <v>88</v>
      </c>
      <c r="C3" t="s">
        <v>3146</v>
      </c>
      <c r="D3" t="s">
        <v>3147</v>
      </c>
      <c r="E3" t="s">
        <v>2043</v>
      </c>
      <c r="F3" s="605" t="s">
        <v>3148</v>
      </c>
      <c r="G3" t="s">
        <v>3201</v>
      </c>
      <c r="H3" t="s">
        <v>23</v>
      </c>
      <c r="I3" t="s">
        <v>23</v>
      </c>
      <c r="J3" t="s">
        <v>3202</v>
      </c>
      <c r="K3" t="s">
        <v>3203</v>
      </c>
      <c r="L3" t="s">
        <v>3204</v>
      </c>
      <c r="M3" t="s">
        <v>3205</v>
      </c>
      <c r="N3" t="s">
        <v>3206</v>
      </c>
      <c r="O3" t="s">
        <v>2044</v>
      </c>
      <c r="P3" t="s">
        <v>3957</v>
      </c>
      <c r="Q3" t="s">
        <v>26</v>
      </c>
    </row>
    <row r="4" spans="1:17">
      <c r="A4" s="600">
        <v>210097</v>
      </c>
      <c r="B4" t="s">
        <v>88</v>
      </c>
      <c r="C4" t="s">
        <v>3146</v>
      </c>
      <c r="D4" t="s">
        <v>3147</v>
      </c>
      <c r="E4" t="s">
        <v>2043</v>
      </c>
      <c r="F4" s="605" t="s">
        <v>3148</v>
      </c>
      <c r="G4" t="s">
        <v>3201</v>
      </c>
      <c r="H4" t="s">
        <v>23</v>
      </c>
      <c r="I4" t="s">
        <v>23</v>
      </c>
      <c r="J4" t="s">
        <v>3202</v>
      </c>
      <c r="K4" t="s">
        <v>3203</v>
      </c>
      <c r="L4" t="s">
        <v>3204</v>
      </c>
      <c r="M4" t="s">
        <v>3205</v>
      </c>
      <c r="N4" t="s">
        <v>3206</v>
      </c>
      <c r="O4" t="s">
        <v>2044</v>
      </c>
      <c r="P4" t="s">
        <v>3957</v>
      </c>
      <c r="Q4" t="s">
        <v>26</v>
      </c>
    </row>
    <row r="5" spans="1:17">
      <c r="A5" s="600">
        <v>210097</v>
      </c>
      <c r="B5" t="s">
        <v>88</v>
      </c>
      <c r="C5" t="s">
        <v>3146</v>
      </c>
      <c r="D5" t="s">
        <v>3147</v>
      </c>
      <c r="E5" t="s">
        <v>2043</v>
      </c>
      <c r="F5" s="605" t="s">
        <v>3148</v>
      </c>
      <c r="G5" t="s">
        <v>3201</v>
      </c>
      <c r="H5" t="s">
        <v>23</v>
      </c>
      <c r="I5" t="s">
        <v>23</v>
      </c>
      <c r="J5" t="s">
        <v>3202</v>
      </c>
      <c r="K5" t="s">
        <v>3203</v>
      </c>
      <c r="L5" t="s">
        <v>3204</v>
      </c>
      <c r="M5" t="s">
        <v>3205</v>
      </c>
      <c r="N5" t="s">
        <v>3206</v>
      </c>
      <c r="O5" t="s">
        <v>2044</v>
      </c>
      <c r="P5" t="s">
        <v>3957</v>
      </c>
      <c r="Q5" t="s">
        <v>26</v>
      </c>
    </row>
    <row r="6" spans="1:17">
      <c r="A6" s="600">
        <v>210097</v>
      </c>
      <c r="B6" t="s">
        <v>88</v>
      </c>
      <c r="C6" t="s">
        <v>3146</v>
      </c>
      <c r="D6" t="s">
        <v>3147</v>
      </c>
      <c r="E6" t="s">
        <v>2043</v>
      </c>
      <c r="F6" s="605" t="s">
        <v>3148</v>
      </c>
      <c r="G6" t="s">
        <v>3201</v>
      </c>
      <c r="H6" t="s">
        <v>23</v>
      </c>
      <c r="I6" t="s">
        <v>23</v>
      </c>
      <c r="J6" t="s">
        <v>3202</v>
      </c>
      <c r="K6" t="s">
        <v>3203</v>
      </c>
      <c r="L6" t="s">
        <v>3204</v>
      </c>
      <c r="M6" t="s">
        <v>3205</v>
      </c>
      <c r="N6" t="s">
        <v>3206</v>
      </c>
      <c r="O6" t="s">
        <v>2044</v>
      </c>
      <c r="P6" t="s">
        <v>3957</v>
      </c>
      <c r="Q6" t="s">
        <v>26</v>
      </c>
    </row>
    <row r="7" spans="1:17">
      <c r="A7" s="600">
        <v>210097</v>
      </c>
      <c r="B7" t="s">
        <v>88</v>
      </c>
      <c r="C7" t="s">
        <v>3146</v>
      </c>
      <c r="D7" t="s">
        <v>3147</v>
      </c>
      <c r="E7" t="s">
        <v>2043</v>
      </c>
      <c r="F7" s="605" t="s">
        <v>3148</v>
      </c>
      <c r="G7" t="s">
        <v>3201</v>
      </c>
      <c r="H7" t="s">
        <v>23</v>
      </c>
      <c r="I7" t="s">
        <v>23</v>
      </c>
      <c r="J7" t="s">
        <v>3202</v>
      </c>
      <c r="K7" t="s">
        <v>3203</v>
      </c>
      <c r="L7" t="s">
        <v>3204</v>
      </c>
      <c r="M7" t="s">
        <v>3205</v>
      </c>
      <c r="N7" t="s">
        <v>3206</v>
      </c>
      <c r="O7" t="s">
        <v>2044</v>
      </c>
      <c r="P7" t="s">
        <v>3957</v>
      </c>
      <c r="Q7" t="s">
        <v>26</v>
      </c>
    </row>
    <row r="8" spans="1:17">
      <c r="A8" s="600">
        <v>211681</v>
      </c>
      <c r="B8" t="s">
        <v>37</v>
      </c>
      <c r="C8" t="s">
        <v>3146</v>
      </c>
      <c r="D8" t="s">
        <v>3147</v>
      </c>
      <c r="E8" t="s">
        <v>2043</v>
      </c>
      <c r="F8" s="605" t="s">
        <v>3148</v>
      </c>
      <c r="G8" t="s">
        <v>3958</v>
      </c>
      <c r="H8" t="s">
        <v>23</v>
      </c>
      <c r="I8" t="s">
        <v>23</v>
      </c>
      <c r="J8" t="s">
        <v>3959</v>
      </c>
      <c r="K8" t="s">
        <v>3960</v>
      </c>
      <c r="L8" t="s">
        <v>3961</v>
      </c>
      <c r="M8" t="s">
        <v>3962</v>
      </c>
      <c r="N8" t="s">
        <v>3963</v>
      </c>
      <c r="O8" t="s">
        <v>2044</v>
      </c>
      <c r="P8" t="s">
        <v>3964</v>
      </c>
      <c r="Q8" t="s">
        <v>214</v>
      </c>
    </row>
    <row r="9" spans="1:17">
      <c r="A9" s="600">
        <v>211681</v>
      </c>
      <c r="B9" t="s">
        <v>37</v>
      </c>
      <c r="C9" t="s">
        <v>3146</v>
      </c>
      <c r="D9" t="s">
        <v>3147</v>
      </c>
      <c r="E9" t="s">
        <v>2043</v>
      </c>
      <c r="F9" s="605" t="s">
        <v>3148</v>
      </c>
      <c r="G9" t="s">
        <v>3958</v>
      </c>
      <c r="H9" t="s">
        <v>23</v>
      </c>
      <c r="I9" t="s">
        <v>23</v>
      </c>
      <c r="J9" t="s">
        <v>3959</v>
      </c>
      <c r="K9" t="s">
        <v>3960</v>
      </c>
      <c r="L9" t="s">
        <v>3961</v>
      </c>
      <c r="M9" t="s">
        <v>3962</v>
      </c>
      <c r="N9" t="s">
        <v>3963</v>
      </c>
      <c r="O9" t="s">
        <v>2044</v>
      </c>
      <c r="P9" t="s">
        <v>3964</v>
      </c>
      <c r="Q9" t="s">
        <v>214</v>
      </c>
    </row>
    <row r="10" spans="1:17">
      <c r="A10" s="600">
        <v>211681</v>
      </c>
      <c r="B10" t="s">
        <v>37</v>
      </c>
      <c r="C10" t="s">
        <v>3146</v>
      </c>
      <c r="D10" t="s">
        <v>3147</v>
      </c>
      <c r="E10" t="s">
        <v>2043</v>
      </c>
      <c r="F10" s="605" t="s">
        <v>3148</v>
      </c>
      <c r="G10" t="s">
        <v>3958</v>
      </c>
      <c r="H10" t="s">
        <v>23</v>
      </c>
      <c r="I10" t="s">
        <v>23</v>
      </c>
      <c r="J10" t="s">
        <v>3959</v>
      </c>
      <c r="K10" t="s">
        <v>3960</v>
      </c>
      <c r="L10" t="s">
        <v>3961</v>
      </c>
      <c r="M10" t="s">
        <v>3962</v>
      </c>
      <c r="N10" t="s">
        <v>3963</v>
      </c>
      <c r="O10" t="s">
        <v>2044</v>
      </c>
      <c r="P10" t="s">
        <v>3964</v>
      </c>
      <c r="Q10" t="s">
        <v>214</v>
      </c>
    </row>
    <row r="11" spans="1:17">
      <c r="A11" s="600">
        <v>211681</v>
      </c>
      <c r="B11" t="s">
        <v>37</v>
      </c>
      <c r="C11" t="s">
        <v>3146</v>
      </c>
      <c r="D11" t="s">
        <v>3147</v>
      </c>
      <c r="E11" t="s">
        <v>2043</v>
      </c>
      <c r="F11" s="605" t="s">
        <v>3148</v>
      </c>
      <c r="G11" t="s">
        <v>3958</v>
      </c>
      <c r="H11" t="s">
        <v>23</v>
      </c>
      <c r="I11" t="s">
        <v>23</v>
      </c>
      <c r="J11" t="s">
        <v>3959</v>
      </c>
      <c r="K11" t="s">
        <v>3960</v>
      </c>
      <c r="L11" t="s">
        <v>3961</v>
      </c>
      <c r="M11" t="s">
        <v>3962</v>
      </c>
      <c r="N11" t="s">
        <v>3963</v>
      </c>
      <c r="O11" t="s">
        <v>2044</v>
      </c>
      <c r="P11" t="s">
        <v>3964</v>
      </c>
      <c r="Q11" t="s">
        <v>214</v>
      </c>
    </row>
    <row r="12" spans="1:17">
      <c r="A12" s="600">
        <v>211681</v>
      </c>
      <c r="B12" t="s">
        <v>37</v>
      </c>
      <c r="C12" t="s">
        <v>3146</v>
      </c>
      <c r="D12" t="s">
        <v>3147</v>
      </c>
      <c r="E12" t="s">
        <v>2043</v>
      </c>
      <c r="F12" s="605" t="s">
        <v>3148</v>
      </c>
      <c r="G12" t="s">
        <v>3958</v>
      </c>
      <c r="H12" t="s">
        <v>23</v>
      </c>
      <c r="I12" t="s">
        <v>23</v>
      </c>
      <c r="J12" t="s">
        <v>3959</v>
      </c>
      <c r="K12" t="s">
        <v>3960</v>
      </c>
      <c r="L12" t="s">
        <v>3961</v>
      </c>
      <c r="M12" t="s">
        <v>3962</v>
      </c>
      <c r="N12" t="s">
        <v>3963</v>
      </c>
      <c r="O12" t="s">
        <v>2044</v>
      </c>
      <c r="P12" t="s">
        <v>3964</v>
      </c>
      <c r="Q12" t="s">
        <v>214</v>
      </c>
    </row>
    <row r="13" spans="1:17">
      <c r="A13" s="600">
        <v>211681</v>
      </c>
      <c r="B13" t="s">
        <v>37</v>
      </c>
      <c r="C13" t="s">
        <v>3146</v>
      </c>
      <c r="D13" t="s">
        <v>3147</v>
      </c>
      <c r="E13" t="s">
        <v>2043</v>
      </c>
      <c r="F13" s="605" t="s">
        <v>3148</v>
      </c>
      <c r="G13" t="s">
        <v>3958</v>
      </c>
      <c r="H13" t="s">
        <v>23</v>
      </c>
      <c r="I13" t="s">
        <v>23</v>
      </c>
      <c r="J13" t="s">
        <v>3959</v>
      </c>
      <c r="K13" t="s">
        <v>3960</v>
      </c>
      <c r="L13" t="s">
        <v>3961</v>
      </c>
      <c r="M13" t="s">
        <v>3962</v>
      </c>
      <c r="N13" t="s">
        <v>3963</v>
      </c>
      <c r="O13" t="s">
        <v>2044</v>
      </c>
      <c r="P13" t="s">
        <v>3964</v>
      </c>
      <c r="Q13" t="s">
        <v>214</v>
      </c>
    </row>
    <row r="14" spans="1:17">
      <c r="A14" s="600">
        <v>211681</v>
      </c>
      <c r="B14" t="s">
        <v>37</v>
      </c>
      <c r="C14" t="s">
        <v>3146</v>
      </c>
      <c r="D14" t="s">
        <v>3147</v>
      </c>
      <c r="E14" t="s">
        <v>2043</v>
      </c>
      <c r="F14" s="605" t="s">
        <v>3148</v>
      </c>
      <c r="G14" t="s">
        <v>3958</v>
      </c>
      <c r="H14" t="s">
        <v>23</v>
      </c>
      <c r="I14" t="s">
        <v>23</v>
      </c>
      <c r="J14" t="s">
        <v>3959</v>
      </c>
      <c r="K14" t="s">
        <v>3960</v>
      </c>
      <c r="L14" t="s">
        <v>3961</v>
      </c>
      <c r="M14" t="s">
        <v>3962</v>
      </c>
      <c r="N14" t="s">
        <v>3963</v>
      </c>
      <c r="O14" t="s">
        <v>2044</v>
      </c>
      <c r="P14" t="s">
        <v>3964</v>
      </c>
      <c r="Q14" t="s">
        <v>214</v>
      </c>
    </row>
    <row r="15" spans="1:17">
      <c r="A15" s="600">
        <v>211681</v>
      </c>
      <c r="B15" t="s">
        <v>37</v>
      </c>
      <c r="C15" t="s">
        <v>3146</v>
      </c>
      <c r="D15" t="s">
        <v>3147</v>
      </c>
      <c r="E15" t="s">
        <v>2043</v>
      </c>
      <c r="F15" s="605" t="s">
        <v>3148</v>
      </c>
      <c r="G15" t="s">
        <v>3958</v>
      </c>
      <c r="H15" t="s">
        <v>23</v>
      </c>
      <c r="I15" t="s">
        <v>23</v>
      </c>
      <c r="J15" t="s">
        <v>3959</v>
      </c>
      <c r="K15" t="s">
        <v>3960</v>
      </c>
      <c r="L15" t="s">
        <v>3961</v>
      </c>
      <c r="M15" t="s">
        <v>3962</v>
      </c>
      <c r="N15" t="s">
        <v>3963</v>
      </c>
      <c r="O15" t="s">
        <v>2044</v>
      </c>
      <c r="P15" t="s">
        <v>3964</v>
      </c>
      <c r="Q15" t="s">
        <v>214</v>
      </c>
    </row>
    <row r="16" spans="1:17">
      <c r="A16" s="600">
        <v>211681</v>
      </c>
      <c r="B16" t="s">
        <v>37</v>
      </c>
      <c r="C16" t="s">
        <v>3146</v>
      </c>
      <c r="D16" t="s">
        <v>3147</v>
      </c>
      <c r="E16" t="s">
        <v>2043</v>
      </c>
      <c r="F16" s="605" t="s">
        <v>3148</v>
      </c>
      <c r="G16" t="s">
        <v>3958</v>
      </c>
      <c r="H16" t="s">
        <v>23</v>
      </c>
      <c r="I16" t="s">
        <v>23</v>
      </c>
      <c r="J16" t="s">
        <v>3959</v>
      </c>
      <c r="K16" t="s">
        <v>3960</v>
      </c>
      <c r="L16" t="s">
        <v>3961</v>
      </c>
      <c r="M16" t="s">
        <v>3962</v>
      </c>
      <c r="N16" t="s">
        <v>3963</v>
      </c>
      <c r="O16" t="s">
        <v>2044</v>
      </c>
      <c r="P16" t="s">
        <v>3964</v>
      </c>
      <c r="Q16" t="s">
        <v>214</v>
      </c>
    </row>
    <row r="17" spans="1:17">
      <c r="A17" s="600">
        <v>211681</v>
      </c>
      <c r="B17" t="s">
        <v>37</v>
      </c>
      <c r="C17" t="s">
        <v>3146</v>
      </c>
      <c r="D17" t="s">
        <v>3147</v>
      </c>
      <c r="E17" t="s">
        <v>2043</v>
      </c>
      <c r="F17" s="605" t="s">
        <v>3148</v>
      </c>
      <c r="G17" t="s">
        <v>3958</v>
      </c>
      <c r="H17" t="s">
        <v>23</v>
      </c>
      <c r="I17" t="s">
        <v>23</v>
      </c>
      <c r="J17" t="s">
        <v>3959</v>
      </c>
      <c r="K17" t="s">
        <v>3960</v>
      </c>
      <c r="L17" t="s">
        <v>3961</v>
      </c>
      <c r="M17" t="s">
        <v>3962</v>
      </c>
      <c r="N17" t="s">
        <v>3963</v>
      </c>
      <c r="O17" t="s">
        <v>2044</v>
      </c>
      <c r="P17" t="s">
        <v>3964</v>
      </c>
      <c r="Q17" t="s">
        <v>214</v>
      </c>
    </row>
    <row r="18" spans="1:17">
      <c r="A18" s="600">
        <v>211681</v>
      </c>
      <c r="B18" t="s">
        <v>37</v>
      </c>
      <c r="C18" t="s">
        <v>3146</v>
      </c>
      <c r="D18" t="s">
        <v>3147</v>
      </c>
      <c r="E18" t="s">
        <v>2043</v>
      </c>
      <c r="F18" s="605" t="s">
        <v>3148</v>
      </c>
      <c r="G18" t="s">
        <v>3958</v>
      </c>
      <c r="H18" t="s">
        <v>23</v>
      </c>
      <c r="I18" t="s">
        <v>23</v>
      </c>
      <c r="J18" t="s">
        <v>3959</v>
      </c>
      <c r="K18" t="s">
        <v>3960</v>
      </c>
      <c r="L18" t="s">
        <v>3961</v>
      </c>
      <c r="M18" t="s">
        <v>3962</v>
      </c>
      <c r="N18" t="s">
        <v>3963</v>
      </c>
      <c r="O18" t="s">
        <v>2044</v>
      </c>
      <c r="P18" t="s">
        <v>3964</v>
      </c>
      <c r="Q18" t="s">
        <v>214</v>
      </c>
    </row>
    <row r="19" spans="1:17">
      <c r="A19" s="600">
        <v>211681</v>
      </c>
      <c r="B19" t="s">
        <v>37</v>
      </c>
      <c r="C19" t="s">
        <v>3146</v>
      </c>
      <c r="D19" t="s">
        <v>3147</v>
      </c>
      <c r="E19" t="s">
        <v>2043</v>
      </c>
      <c r="F19" s="605" t="s">
        <v>3148</v>
      </c>
      <c r="G19" t="s">
        <v>3958</v>
      </c>
      <c r="H19" t="s">
        <v>23</v>
      </c>
      <c r="I19" t="s">
        <v>23</v>
      </c>
      <c r="J19" t="s">
        <v>3959</v>
      </c>
      <c r="K19" t="s">
        <v>3960</v>
      </c>
      <c r="L19" t="s">
        <v>3961</v>
      </c>
      <c r="M19" t="s">
        <v>3962</v>
      </c>
      <c r="N19" t="s">
        <v>3963</v>
      </c>
      <c r="O19" t="s">
        <v>2044</v>
      </c>
      <c r="P19" t="s">
        <v>3964</v>
      </c>
      <c r="Q19" t="s">
        <v>214</v>
      </c>
    </row>
    <row r="20" spans="1:17">
      <c r="A20" s="600">
        <v>310525</v>
      </c>
      <c r="B20" t="s">
        <v>79</v>
      </c>
      <c r="C20" t="s">
        <v>3146</v>
      </c>
      <c r="D20" t="s">
        <v>3147</v>
      </c>
      <c r="E20" t="s">
        <v>2043</v>
      </c>
      <c r="F20" s="605" t="s">
        <v>3148</v>
      </c>
      <c r="G20" t="s">
        <v>3965</v>
      </c>
      <c r="H20" t="s">
        <v>23</v>
      </c>
      <c r="I20" t="s">
        <v>23</v>
      </c>
      <c r="J20" t="s">
        <v>3966</v>
      </c>
      <c r="K20" t="s">
        <v>3967</v>
      </c>
      <c r="L20" t="s">
        <v>3968</v>
      </c>
      <c r="M20" t="s">
        <v>3969</v>
      </c>
      <c r="N20" t="s">
        <v>3970</v>
      </c>
      <c r="O20" t="s">
        <v>2044</v>
      </c>
      <c r="P20" t="s">
        <v>3971</v>
      </c>
      <c r="Q20" t="s">
        <v>249</v>
      </c>
    </row>
    <row r="21" spans="1:17">
      <c r="A21" s="600">
        <v>310525</v>
      </c>
      <c r="B21" t="s">
        <v>79</v>
      </c>
      <c r="C21" t="s">
        <v>3146</v>
      </c>
      <c r="D21" t="s">
        <v>3147</v>
      </c>
      <c r="E21" t="s">
        <v>2043</v>
      </c>
      <c r="F21" s="605" t="s">
        <v>3148</v>
      </c>
      <c r="G21" t="s">
        <v>3965</v>
      </c>
      <c r="H21" t="s">
        <v>23</v>
      </c>
      <c r="I21" t="s">
        <v>23</v>
      </c>
      <c r="J21" t="s">
        <v>3966</v>
      </c>
      <c r="K21" t="s">
        <v>3967</v>
      </c>
      <c r="L21" t="s">
        <v>3968</v>
      </c>
      <c r="M21" t="s">
        <v>3969</v>
      </c>
      <c r="N21" t="s">
        <v>3970</v>
      </c>
      <c r="O21" t="s">
        <v>2044</v>
      </c>
      <c r="P21" t="s">
        <v>3971</v>
      </c>
      <c r="Q21" t="s">
        <v>249</v>
      </c>
    </row>
    <row r="22" spans="1:17">
      <c r="A22" s="600">
        <v>310525</v>
      </c>
      <c r="B22" t="s">
        <v>79</v>
      </c>
      <c r="C22" t="s">
        <v>3146</v>
      </c>
      <c r="D22" t="s">
        <v>3147</v>
      </c>
      <c r="E22" t="s">
        <v>2043</v>
      </c>
      <c r="F22" s="605" t="s">
        <v>3148</v>
      </c>
      <c r="G22" t="s">
        <v>3965</v>
      </c>
      <c r="H22" t="s">
        <v>23</v>
      </c>
      <c r="I22" t="s">
        <v>23</v>
      </c>
      <c r="J22" t="s">
        <v>3966</v>
      </c>
      <c r="K22" t="s">
        <v>3967</v>
      </c>
      <c r="L22" t="s">
        <v>3968</v>
      </c>
      <c r="M22" t="s">
        <v>3969</v>
      </c>
      <c r="N22" t="s">
        <v>3970</v>
      </c>
      <c r="O22" t="s">
        <v>2044</v>
      </c>
      <c r="P22" t="s">
        <v>3971</v>
      </c>
      <c r="Q22" t="s">
        <v>249</v>
      </c>
    </row>
    <row r="23" spans="1:17">
      <c r="A23" s="600">
        <v>310525</v>
      </c>
      <c r="B23" t="s">
        <v>79</v>
      </c>
      <c r="C23" t="s">
        <v>3146</v>
      </c>
      <c r="D23" t="s">
        <v>3147</v>
      </c>
      <c r="E23" t="s">
        <v>2043</v>
      </c>
      <c r="F23" s="605" t="s">
        <v>3148</v>
      </c>
      <c r="G23" t="s">
        <v>3965</v>
      </c>
      <c r="H23" t="s">
        <v>23</v>
      </c>
      <c r="I23" t="s">
        <v>23</v>
      </c>
      <c r="J23" t="s">
        <v>3966</v>
      </c>
      <c r="K23" t="s">
        <v>3967</v>
      </c>
      <c r="L23" t="s">
        <v>3968</v>
      </c>
      <c r="M23" t="s">
        <v>3969</v>
      </c>
      <c r="N23" t="s">
        <v>3970</v>
      </c>
      <c r="O23" t="s">
        <v>2044</v>
      </c>
      <c r="P23" t="s">
        <v>3971</v>
      </c>
      <c r="Q23" t="s">
        <v>249</v>
      </c>
    </row>
    <row r="24" spans="1:17">
      <c r="A24" s="600">
        <v>310525</v>
      </c>
      <c r="B24" t="s">
        <v>79</v>
      </c>
      <c r="C24" t="s">
        <v>3146</v>
      </c>
      <c r="D24" t="s">
        <v>3147</v>
      </c>
      <c r="E24" t="s">
        <v>2043</v>
      </c>
      <c r="F24" s="605" t="s">
        <v>3148</v>
      </c>
      <c r="G24" t="s">
        <v>3965</v>
      </c>
      <c r="H24" t="s">
        <v>23</v>
      </c>
      <c r="I24" t="s">
        <v>23</v>
      </c>
      <c r="J24" t="s">
        <v>3966</v>
      </c>
      <c r="K24" t="s">
        <v>3967</v>
      </c>
      <c r="L24" t="s">
        <v>3968</v>
      </c>
      <c r="M24" t="s">
        <v>3969</v>
      </c>
      <c r="N24" t="s">
        <v>3970</v>
      </c>
      <c r="O24" t="s">
        <v>2044</v>
      </c>
      <c r="P24" t="s">
        <v>3971</v>
      </c>
      <c r="Q24" t="s">
        <v>249</v>
      </c>
    </row>
    <row r="25" spans="1:17">
      <c r="A25" s="600">
        <v>310525</v>
      </c>
      <c r="B25" t="s">
        <v>79</v>
      </c>
      <c r="C25" t="s">
        <v>3146</v>
      </c>
      <c r="D25" t="s">
        <v>3147</v>
      </c>
      <c r="E25" t="s">
        <v>2043</v>
      </c>
      <c r="F25" s="605" t="s">
        <v>3148</v>
      </c>
      <c r="G25" t="s">
        <v>3965</v>
      </c>
      <c r="H25" t="s">
        <v>23</v>
      </c>
      <c r="I25" t="s">
        <v>23</v>
      </c>
      <c r="J25" t="s">
        <v>3966</v>
      </c>
      <c r="K25" t="s">
        <v>3967</v>
      </c>
      <c r="L25" t="s">
        <v>3968</v>
      </c>
      <c r="M25" t="s">
        <v>3969</v>
      </c>
      <c r="N25" t="s">
        <v>3970</v>
      </c>
      <c r="O25" t="s">
        <v>2044</v>
      </c>
      <c r="P25" t="s">
        <v>3971</v>
      </c>
      <c r="Q25" t="s">
        <v>249</v>
      </c>
    </row>
    <row r="26" spans="1:17">
      <c r="A26" s="600">
        <v>310640</v>
      </c>
      <c r="B26" t="s">
        <v>93</v>
      </c>
      <c r="C26" t="s">
        <v>3146</v>
      </c>
      <c r="D26" t="s">
        <v>3147</v>
      </c>
      <c r="E26" t="s">
        <v>2043</v>
      </c>
      <c r="F26" s="605" t="s">
        <v>3148</v>
      </c>
      <c r="G26" t="s">
        <v>3495</v>
      </c>
      <c r="H26" t="s">
        <v>3496</v>
      </c>
      <c r="I26" t="s">
        <v>23</v>
      </c>
      <c r="J26" t="s">
        <v>3497</v>
      </c>
      <c r="K26" t="s">
        <v>3498</v>
      </c>
      <c r="L26" t="s">
        <v>3499</v>
      </c>
      <c r="M26" t="s">
        <v>3500</v>
      </c>
      <c r="N26" t="s">
        <v>3501</v>
      </c>
      <c r="O26" t="s">
        <v>2044</v>
      </c>
      <c r="P26" t="s">
        <v>3972</v>
      </c>
      <c r="Q26" t="s">
        <v>3191</v>
      </c>
    </row>
    <row r="27" spans="1:17">
      <c r="A27" s="600">
        <v>310640</v>
      </c>
      <c r="B27" t="s">
        <v>93</v>
      </c>
      <c r="C27" t="s">
        <v>3146</v>
      </c>
      <c r="D27" t="s">
        <v>3147</v>
      </c>
      <c r="E27" t="s">
        <v>2043</v>
      </c>
      <c r="F27" s="605" t="s">
        <v>3148</v>
      </c>
      <c r="G27" t="s">
        <v>3495</v>
      </c>
      <c r="H27" t="s">
        <v>3496</v>
      </c>
      <c r="I27" t="s">
        <v>23</v>
      </c>
      <c r="J27" t="s">
        <v>3497</v>
      </c>
      <c r="K27" t="s">
        <v>3498</v>
      </c>
      <c r="L27" t="s">
        <v>3499</v>
      </c>
      <c r="M27" t="s">
        <v>3500</v>
      </c>
      <c r="N27" t="s">
        <v>3501</v>
      </c>
      <c r="O27" t="s">
        <v>2044</v>
      </c>
      <c r="P27" t="s">
        <v>3972</v>
      </c>
      <c r="Q27" t="s">
        <v>3191</v>
      </c>
    </row>
    <row r="28" spans="1:17">
      <c r="A28" s="600">
        <v>310640</v>
      </c>
      <c r="B28" t="s">
        <v>93</v>
      </c>
      <c r="C28" t="s">
        <v>3146</v>
      </c>
      <c r="D28" t="s">
        <v>3147</v>
      </c>
      <c r="E28" t="s">
        <v>2043</v>
      </c>
      <c r="F28" s="605" t="s">
        <v>3148</v>
      </c>
      <c r="G28" t="s">
        <v>3495</v>
      </c>
      <c r="H28" t="s">
        <v>3496</v>
      </c>
      <c r="I28" t="s">
        <v>23</v>
      </c>
      <c r="J28" t="s">
        <v>3497</v>
      </c>
      <c r="K28" t="s">
        <v>3498</v>
      </c>
      <c r="L28" t="s">
        <v>3499</v>
      </c>
      <c r="M28" t="s">
        <v>3500</v>
      </c>
      <c r="N28" t="s">
        <v>3501</v>
      </c>
      <c r="O28" t="s">
        <v>2044</v>
      </c>
      <c r="P28" t="s">
        <v>3972</v>
      </c>
      <c r="Q28" t="s">
        <v>3191</v>
      </c>
    </row>
    <row r="29" spans="1:17">
      <c r="A29" s="600">
        <v>310640</v>
      </c>
      <c r="B29" t="s">
        <v>93</v>
      </c>
      <c r="C29" t="s">
        <v>3146</v>
      </c>
      <c r="D29" t="s">
        <v>3147</v>
      </c>
      <c r="E29" t="s">
        <v>2043</v>
      </c>
      <c r="F29" s="605" t="s">
        <v>3148</v>
      </c>
      <c r="G29" t="s">
        <v>3495</v>
      </c>
      <c r="H29" t="s">
        <v>3496</v>
      </c>
      <c r="I29" t="s">
        <v>23</v>
      </c>
      <c r="J29" t="s">
        <v>3497</v>
      </c>
      <c r="K29" t="s">
        <v>3498</v>
      </c>
      <c r="L29" t="s">
        <v>3499</v>
      </c>
      <c r="M29" t="s">
        <v>3500</v>
      </c>
      <c r="N29" t="s">
        <v>3501</v>
      </c>
      <c r="O29" t="s">
        <v>2044</v>
      </c>
      <c r="P29" t="s">
        <v>3972</v>
      </c>
      <c r="Q29" t="s">
        <v>3191</v>
      </c>
    </row>
    <row r="30" spans="1:17">
      <c r="A30" s="600">
        <v>310640</v>
      </c>
      <c r="B30" t="s">
        <v>93</v>
      </c>
      <c r="C30" t="s">
        <v>3146</v>
      </c>
      <c r="D30" t="s">
        <v>3147</v>
      </c>
      <c r="E30" t="s">
        <v>2043</v>
      </c>
      <c r="F30" s="605" t="s">
        <v>3148</v>
      </c>
      <c r="G30" t="s">
        <v>3495</v>
      </c>
      <c r="H30" t="s">
        <v>3496</v>
      </c>
      <c r="I30" t="s">
        <v>23</v>
      </c>
      <c r="J30" t="s">
        <v>3497</v>
      </c>
      <c r="K30" t="s">
        <v>3498</v>
      </c>
      <c r="L30" t="s">
        <v>3499</v>
      </c>
      <c r="M30" t="s">
        <v>3500</v>
      </c>
      <c r="N30" t="s">
        <v>3501</v>
      </c>
      <c r="O30" t="s">
        <v>2044</v>
      </c>
      <c r="P30" t="s">
        <v>3972</v>
      </c>
      <c r="Q30" t="s">
        <v>3191</v>
      </c>
    </row>
    <row r="31" spans="1:17">
      <c r="A31" s="600">
        <v>310640</v>
      </c>
      <c r="B31" t="s">
        <v>93</v>
      </c>
      <c r="C31" t="s">
        <v>3146</v>
      </c>
      <c r="D31" t="s">
        <v>3147</v>
      </c>
      <c r="E31" t="s">
        <v>2043</v>
      </c>
      <c r="F31" s="605" t="s">
        <v>3148</v>
      </c>
      <c r="G31" t="s">
        <v>3495</v>
      </c>
      <c r="H31" t="s">
        <v>3496</v>
      </c>
      <c r="I31" t="s">
        <v>23</v>
      </c>
      <c r="J31" t="s">
        <v>3497</v>
      </c>
      <c r="K31" t="s">
        <v>3498</v>
      </c>
      <c r="L31" t="s">
        <v>3499</v>
      </c>
      <c r="M31" t="s">
        <v>3500</v>
      </c>
      <c r="N31" t="s">
        <v>3501</v>
      </c>
      <c r="O31" t="s">
        <v>2044</v>
      </c>
      <c r="P31" t="s">
        <v>3972</v>
      </c>
      <c r="Q31" t="s">
        <v>3191</v>
      </c>
    </row>
    <row r="32" spans="1:17">
      <c r="A32" s="600">
        <v>310640</v>
      </c>
      <c r="B32" t="s">
        <v>93</v>
      </c>
      <c r="C32" t="s">
        <v>3146</v>
      </c>
      <c r="D32" t="s">
        <v>3147</v>
      </c>
      <c r="E32" t="s">
        <v>2043</v>
      </c>
      <c r="F32" s="605" t="s">
        <v>3148</v>
      </c>
      <c r="G32" t="s">
        <v>3495</v>
      </c>
      <c r="H32" t="s">
        <v>3496</v>
      </c>
      <c r="I32" t="s">
        <v>23</v>
      </c>
      <c r="J32" t="s">
        <v>3497</v>
      </c>
      <c r="K32" t="s">
        <v>3498</v>
      </c>
      <c r="L32" t="s">
        <v>3499</v>
      </c>
      <c r="M32" t="s">
        <v>3500</v>
      </c>
      <c r="N32" t="s">
        <v>3501</v>
      </c>
      <c r="O32" t="s">
        <v>2044</v>
      </c>
      <c r="P32" t="s">
        <v>3972</v>
      </c>
      <c r="Q32" t="s">
        <v>3191</v>
      </c>
    </row>
    <row r="33" spans="1:17">
      <c r="A33" s="600">
        <v>310947</v>
      </c>
      <c r="B33" t="s">
        <v>76</v>
      </c>
      <c r="C33" t="s">
        <v>3146</v>
      </c>
      <c r="D33" t="s">
        <v>3147</v>
      </c>
      <c r="E33" t="s">
        <v>2043</v>
      </c>
      <c r="F33" s="605" t="s">
        <v>3148</v>
      </c>
      <c r="G33" t="s">
        <v>3502</v>
      </c>
      <c r="H33" t="s">
        <v>3503</v>
      </c>
      <c r="I33" t="s">
        <v>23</v>
      </c>
      <c r="J33" t="s">
        <v>3504</v>
      </c>
      <c r="K33" t="s">
        <v>3505</v>
      </c>
      <c r="L33" t="s">
        <v>3506</v>
      </c>
      <c r="M33" t="s">
        <v>3507</v>
      </c>
      <c r="N33" t="s">
        <v>3508</v>
      </c>
      <c r="O33" t="s">
        <v>2044</v>
      </c>
      <c r="P33" t="s">
        <v>3973</v>
      </c>
      <c r="Q33" t="s">
        <v>249</v>
      </c>
    </row>
    <row r="34" spans="1:17">
      <c r="A34" s="600">
        <v>310947</v>
      </c>
      <c r="B34" t="s">
        <v>76</v>
      </c>
      <c r="C34" t="s">
        <v>3146</v>
      </c>
      <c r="D34" t="s">
        <v>3147</v>
      </c>
      <c r="E34" t="s">
        <v>2043</v>
      </c>
      <c r="F34" s="605" t="s">
        <v>3148</v>
      </c>
      <c r="G34" t="s">
        <v>3502</v>
      </c>
      <c r="H34" t="s">
        <v>3503</v>
      </c>
      <c r="I34" t="s">
        <v>23</v>
      </c>
      <c r="J34" t="s">
        <v>3504</v>
      </c>
      <c r="K34" t="s">
        <v>3505</v>
      </c>
      <c r="L34" t="s">
        <v>3506</v>
      </c>
      <c r="M34" t="s">
        <v>3507</v>
      </c>
      <c r="N34" t="s">
        <v>3508</v>
      </c>
      <c r="O34" t="s">
        <v>2044</v>
      </c>
      <c r="P34" t="s">
        <v>3973</v>
      </c>
      <c r="Q34" t="s">
        <v>249</v>
      </c>
    </row>
    <row r="35" spans="1:17">
      <c r="A35" s="600">
        <v>310947</v>
      </c>
      <c r="B35" t="s">
        <v>76</v>
      </c>
      <c r="C35" t="s">
        <v>3146</v>
      </c>
      <c r="D35" t="s">
        <v>3147</v>
      </c>
      <c r="E35" t="s">
        <v>2043</v>
      </c>
      <c r="F35" s="605" t="s">
        <v>3148</v>
      </c>
      <c r="G35" t="s">
        <v>3502</v>
      </c>
      <c r="H35" t="s">
        <v>3503</v>
      </c>
      <c r="I35" t="s">
        <v>23</v>
      </c>
      <c r="J35" t="s">
        <v>3504</v>
      </c>
      <c r="K35" t="s">
        <v>3505</v>
      </c>
      <c r="L35" t="s">
        <v>3506</v>
      </c>
      <c r="M35" t="s">
        <v>3507</v>
      </c>
      <c r="N35" t="s">
        <v>3508</v>
      </c>
      <c r="O35" t="s">
        <v>2044</v>
      </c>
      <c r="P35" t="s">
        <v>3973</v>
      </c>
      <c r="Q35" t="s">
        <v>249</v>
      </c>
    </row>
    <row r="36" spans="1:17">
      <c r="A36" s="600">
        <v>310947</v>
      </c>
      <c r="B36" t="s">
        <v>76</v>
      </c>
      <c r="C36" t="s">
        <v>3146</v>
      </c>
      <c r="D36" t="s">
        <v>3147</v>
      </c>
      <c r="E36" t="s">
        <v>2043</v>
      </c>
      <c r="F36" s="605" t="s">
        <v>3148</v>
      </c>
      <c r="G36" t="s">
        <v>3502</v>
      </c>
      <c r="H36" t="s">
        <v>3503</v>
      </c>
      <c r="I36" t="s">
        <v>23</v>
      </c>
      <c r="J36" t="s">
        <v>3504</v>
      </c>
      <c r="K36" t="s">
        <v>3505</v>
      </c>
      <c r="L36" t="s">
        <v>3506</v>
      </c>
      <c r="M36" t="s">
        <v>3507</v>
      </c>
      <c r="N36" t="s">
        <v>3508</v>
      </c>
      <c r="O36" t="s">
        <v>2044</v>
      </c>
      <c r="P36" t="s">
        <v>3973</v>
      </c>
      <c r="Q36" t="s">
        <v>249</v>
      </c>
    </row>
    <row r="37" spans="1:17">
      <c r="A37" s="600">
        <v>310947</v>
      </c>
      <c r="B37" t="s">
        <v>76</v>
      </c>
      <c r="C37" t="s">
        <v>3146</v>
      </c>
      <c r="D37" t="s">
        <v>3147</v>
      </c>
      <c r="E37" t="s">
        <v>2043</v>
      </c>
      <c r="F37" s="605" t="s">
        <v>3148</v>
      </c>
      <c r="G37" t="s">
        <v>3502</v>
      </c>
      <c r="H37" t="s">
        <v>3503</v>
      </c>
      <c r="I37" t="s">
        <v>23</v>
      </c>
      <c r="J37" t="s">
        <v>3504</v>
      </c>
      <c r="K37" t="s">
        <v>3505</v>
      </c>
      <c r="L37" t="s">
        <v>3506</v>
      </c>
      <c r="M37" t="s">
        <v>3507</v>
      </c>
      <c r="N37" t="s">
        <v>3508</v>
      </c>
      <c r="O37" t="s">
        <v>2044</v>
      </c>
      <c r="P37" t="s">
        <v>3973</v>
      </c>
      <c r="Q37" t="s">
        <v>249</v>
      </c>
    </row>
    <row r="38" spans="1:17">
      <c r="A38" s="600">
        <v>310947</v>
      </c>
      <c r="B38" t="s">
        <v>76</v>
      </c>
      <c r="C38" t="s">
        <v>3146</v>
      </c>
      <c r="D38" t="s">
        <v>3147</v>
      </c>
      <c r="E38" t="s">
        <v>2043</v>
      </c>
      <c r="F38" s="605" t="s">
        <v>3148</v>
      </c>
      <c r="G38" t="s">
        <v>3502</v>
      </c>
      <c r="H38" t="s">
        <v>3503</v>
      </c>
      <c r="I38" t="s">
        <v>23</v>
      </c>
      <c r="J38" t="s">
        <v>3504</v>
      </c>
      <c r="K38" t="s">
        <v>3505</v>
      </c>
      <c r="L38" t="s">
        <v>3506</v>
      </c>
      <c r="M38" t="s">
        <v>3507</v>
      </c>
      <c r="N38" t="s">
        <v>3508</v>
      </c>
      <c r="O38" t="s">
        <v>2044</v>
      </c>
      <c r="P38" t="s">
        <v>3973</v>
      </c>
      <c r="Q38" t="s">
        <v>249</v>
      </c>
    </row>
    <row r="39" spans="1:17">
      <c r="A39" s="600">
        <v>312802</v>
      </c>
      <c r="B39" t="s">
        <v>27</v>
      </c>
      <c r="C39" t="s">
        <v>3146</v>
      </c>
      <c r="D39" t="s">
        <v>3147</v>
      </c>
      <c r="E39" t="s">
        <v>2043</v>
      </c>
      <c r="F39" s="605" t="s">
        <v>3148</v>
      </c>
      <c r="G39" t="s">
        <v>3517</v>
      </c>
      <c r="H39" t="s">
        <v>23</v>
      </c>
      <c r="I39" t="s">
        <v>23</v>
      </c>
      <c r="J39" t="s">
        <v>3518</v>
      </c>
      <c r="K39" t="s">
        <v>3519</v>
      </c>
      <c r="L39" t="s">
        <v>3520</v>
      </c>
      <c r="M39" t="s">
        <v>3521</v>
      </c>
      <c r="N39" t="s">
        <v>3522</v>
      </c>
      <c r="O39" t="s">
        <v>2044</v>
      </c>
      <c r="P39" t="s">
        <v>3974</v>
      </c>
      <c r="Q39" t="s">
        <v>166</v>
      </c>
    </row>
    <row r="40" spans="1:17">
      <c r="A40" s="600">
        <v>312802</v>
      </c>
      <c r="B40" t="s">
        <v>27</v>
      </c>
      <c r="C40" t="s">
        <v>3146</v>
      </c>
      <c r="D40" t="s">
        <v>3147</v>
      </c>
      <c r="E40" t="s">
        <v>2043</v>
      </c>
      <c r="F40" s="605" t="s">
        <v>3148</v>
      </c>
      <c r="G40" t="s">
        <v>3517</v>
      </c>
      <c r="H40" t="s">
        <v>23</v>
      </c>
      <c r="I40" t="s">
        <v>23</v>
      </c>
      <c r="J40" t="s">
        <v>3518</v>
      </c>
      <c r="K40" t="s">
        <v>3519</v>
      </c>
      <c r="L40" t="s">
        <v>3520</v>
      </c>
      <c r="M40" t="s">
        <v>3521</v>
      </c>
      <c r="N40" t="s">
        <v>3522</v>
      </c>
      <c r="O40" t="s">
        <v>2044</v>
      </c>
      <c r="P40" t="s">
        <v>3974</v>
      </c>
      <c r="Q40" t="s">
        <v>166</v>
      </c>
    </row>
    <row r="41" spans="1:17">
      <c r="A41" s="600">
        <v>312802</v>
      </c>
      <c r="B41" t="s">
        <v>27</v>
      </c>
      <c r="C41" t="s">
        <v>3146</v>
      </c>
      <c r="D41" t="s">
        <v>3147</v>
      </c>
      <c r="E41" t="s">
        <v>2043</v>
      </c>
      <c r="F41" s="605" t="s">
        <v>3148</v>
      </c>
      <c r="G41" t="s">
        <v>3517</v>
      </c>
      <c r="H41" t="s">
        <v>23</v>
      </c>
      <c r="I41" t="s">
        <v>23</v>
      </c>
      <c r="J41" t="s">
        <v>3518</v>
      </c>
      <c r="K41" t="s">
        <v>3519</v>
      </c>
      <c r="L41" t="s">
        <v>3520</v>
      </c>
      <c r="M41" t="s">
        <v>3521</v>
      </c>
      <c r="N41" t="s">
        <v>3522</v>
      </c>
      <c r="O41" t="s">
        <v>2044</v>
      </c>
      <c r="P41" t="s">
        <v>3974</v>
      </c>
      <c r="Q41" t="s">
        <v>166</v>
      </c>
    </row>
    <row r="42" spans="1:17">
      <c r="A42" s="600">
        <v>312802</v>
      </c>
      <c r="B42" t="s">
        <v>27</v>
      </c>
      <c r="C42" t="s">
        <v>3146</v>
      </c>
      <c r="D42" t="s">
        <v>3147</v>
      </c>
      <c r="E42" t="s">
        <v>2043</v>
      </c>
      <c r="F42" s="605" t="s">
        <v>3148</v>
      </c>
      <c r="G42" t="s">
        <v>3517</v>
      </c>
      <c r="H42" t="s">
        <v>23</v>
      </c>
      <c r="I42" t="s">
        <v>23</v>
      </c>
      <c r="J42" t="s">
        <v>3518</v>
      </c>
      <c r="K42" t="s">
        <v>3519</v>
      </c>
      <c r="L42" t="s">
        <v>3520</v>
      </c>
      <c r="M42" t="s">
        <v>3521</v>
      </c>
      <c r="N42" t="s">
        <v>3522</v>
      </c>
      <c r="O42" t="s">
        <v>2044</v>
      </c>
      <c r="P42" t="s">
        <v>3974</v>
      </c>
      <c r="Q42" t="s">
        <v>166</v>
      </c>
    </row>
    <row r="43" spans="1:17">
      <c r="A43" s="600">
        <v>312802</v>
      </c>
      <c r="B43" t="s">
        <v>27</v>
      </c>
      <c r="C43" t="s">
        <v>3146</v>
      </c>
      <c r="D43" t="s">
        <v>3147</v>
      </c>
      <c r="E43" t="s">
        <v>2043</v>
      </c>
      <c r="F43" s="605" t="s">
        <v>3148</v>
      </c>
      <c r="G43" t="s">
        <v>3517</v>
      </c>
      <c r="H43" t="s">
        <v>23</v>
      </c>
      <c r="I43" t="s">
        <v>23</v>
      </c>
      <c r="J43" t="s">
        <v>3518</v>
      </c>
      <c r="K43" t="s">
        <v>3519</v>
      </c>
      <c r="L43" t="s">
        <v>3520</v>
      </c>
      <c r="M43" t="s">
        <v>3521</v>
      </c>
      <c r="N43" t="s">
        <v>3522</v>
      </c>
      <c r="O43" t="s">
        <v>2044</v>
      </c>
      <c r="P43" t="s">
        <v>3974</v>
      </c>
      <c r="Q43" t="s">
        <v>166</v>
      </c>
    </row>
    <row r="44" spans="1:17">
      <c r="A44" s="600">
        <v>312802</v>
      </c>
      <c r="B44" t="s">
        <v>27</v>
      </c>
      <c r="C44" t="s">
        <v>3146</v>
      </c>
      <c r="D44" t="s">
        <v>3147</v>
      </c>
      <c r="E44" t="s">
        <v>2043</v>
      </c>
      <c r="F44" s="605" t="s">
        <v>3148</v>
      </c>
      <c r="G44" t="s">
        <v>3517</v>
      </c>
      <c r="H44" t="s">
        <v>23</v>
      </c>
      <c r="I44" t="s">
        <v>23</v>
      </c>
      <c r="J44" t="s">
        <v>3518</v>
      </c>
      <c r="K44" t="s">
        <v>3519</v>
      </c>
      <c r="L44" t="s">
        <v>3520</v>
      </c>
      <c r="M44" t="s">
        <v>3521</v>
      </c>
      <c r="N44" t="s">
        <v>3522</v>
      </c>
      <c r="O44" t="s">
        <v>2044</v>
      </c>
      <c r="P44" t="s">
        <v>3974</v>
      </c>
      <c r="Q44" t="s">
        <v>166</v>
      </c>
    </row>
    <row r="45" spans="1:17">
      <c r="A45" s="600">
        <v>312943</v>
      </c>
      <c r="B45" t="s">
        <v>77</v>
      </c>
      <c r="C45" t="s">
        <v>3146</v>
      </c>
      <c r="D45" t="s">
        <v>3147</v>
      </c>
      <c r="E45" t="s">
        <v>2043</v>
      </c>
      <c r="F45" s="605" t="s">
        <v>3148</v>
      </c>
      <c r="G45" t="s">
        <v>3524</v>
      </c>
      <c r="H45" t="s">
        <v>23</v>
      </c>
      <c r="I45" t="s">
        <v>23</v>
      </c>
      <c r="J45" t="s">
        <v>3525</v>
      </c>
      <c r="K45" t="s">
        <v>3526</v>
      </c>
      <c r="L45" t="s">
        <v>3527</v>
      </c>
      <c r="M45" t="s">
        <v>3528</v>
      </c>
      <c r="N45" t="s">
        <v>3529</v>
      </c>
      <c r="O45" t="s">
        <v>2044</v>
      </c>
      <c r="P45" t="s">
        <v>3975</v>
      </c>
      <c r="Q45" t="s">
        <v>249</v>
      </c>
    </row>
    <row r="46" spans="1:17">
      <c r="A46" s="600">
        <v>312943</v>
      </c>
      <c r="B46" t="s">
        <v>77</v>
      </c>
      <c r="C46" t="s">
        <v>3146</v>
      </c>
      <c r="D46" t="s">
        <v>3147</v>
      </c>
      <c r="E46" t="s">
        <v>2043</v>
      </c>
      <c r="F46" s="605" t="s">
        <v>3148</v>
      </c>
      <c r="G46" t="s">
        <v>3524</v>
      </c>
      <c r="H46" t="s">
        <v>23</v>
      </c>
      <c r="I46" t="s">
        <v>23</v>
      </c>
      <c r="J46" t="s">
        <v>3525</v>
      </c>
      <c r="K46" t="s">
        <v>3526</v>
      </c>
      <c r="L46" t="s">
        <v>3527</v>
      </c>
      <c r="M46" t="s">
        <v>3528</v>
      </c>
      <c r="N46" t="s">
        <v>3529</v>
      </c>
      <c r="O46" t="s">
        <v>2044</v>
      </c>
      <c r="P46" t="s">
        <v>3975</v>
      </c>
      <c r="Q46" t="s">
        <v>249</v>
      </c>
    </row>
    <row r="47" spans="1:17">
      <c r="A47" s="600">
        <v>312943</v>
      </c>
      <c r="B47" t="s">
        <v>77</v>
      </c>
      <c r="C47" t="s">
        <v>3146</v>
      </c>
      <c r="D47" t="s">
        <v>3147</v>
      </c>
      <c r="E47" t="s">
        <v>2043</v>
      </c>
      <c r="F47" s="605" t="s">
        <v>3148</v>
      </c>
      <c r="G47" t="s">
        <v>3524</v>
      </c>
      <c r="H47" t="s">
        <v>23</v>
      </c>
      <c r="I47" t="s">
        <v>23</v>
      </c>
      <c r="J47" t="s">
        <v>3525</v>
      </c>
      <c r="K47" t="s">
        <v>3526</v>
      </c>
      <c r="L47" t="s">
        <v>3527</v>
      </c>
      <c r="M47" t="s">
        <v>3528</v>
      </c>
      <c r="N47" t="s">
        <v>3529</v>
      </c>
      <c r="O47" t="s">
        <v>2044</v>
      </c>
      <c r="P47" t="s">
        <v>3975</v>
      </c>
      <c r="Q47" t="s">
        <v>249</v>
      </c>
    </row>
    <row r="48" spans="1:17">
      <c r="A48" s="600">
        <v>312943</v>
      </c>
      <c r="B48" t="s">
        <v>77</v>
      </c>
      <c r="C48" t="s">
        <v>3146</v>
      </c>
      <c r="D48" t="s">
        <v>3147</v>
      </c>
      <c r="E48" t="s">
        <v>2043</v>
      </c>
      <c r="F48" s="605" t="s">
        <v>3148</v>
      </c>
      <c r="G48" t="s">
        <v>3524</v>
      </c>
      <c r="H48" t="s">
        <v>23</v>
      </c>
      <c r="I48" t="s">
        <v>23</v>
      </c>
      <c r="J48" t="s">
        <v>3525</v>
      </c>
      <c r="K48" t="s">
        <v>3526</v>
      </c>
      <c r="L48" t="s">
        <v>3527</v>
      </c>
      <c r="M48" t="s">
        <v>3528</v>
      </c>
      <c r="N48" t="s">
        <v>3529</v>
      </c>
      <c r="O48" t="s">
        <v>2044</v>
      </c>
      <c r="P48" t="s">
        <v>3975</v>
      </c>
      <c r="Q48" t="s">
        <v>249</v>
      </c>
    </row>
    <row r="49" spans="1:17">
      <c r="A49" s="600">
        <v>312943</v>
      </c>
      <c r="B49" t="s">
        <v>77</v>
      </c>
      <c r="C49" t="s">
        <v>3146</v>
      </c>
      <c r="D49" t="s">
        <v>3147</v>
      </c>
      <c r="E49" t="s">
        <v>2043</v>
      </c>
      <c r="F49" s="605" t="s">
        <v>3148</v>
      </c>
      <c r="G49" t="s">
        <v>3524</v>
      </c>
      <c r="H49" t="s">
        <v>23</v>
      </c>
      <c r="I49" t="s">
        <v>23</v>
      </c>
      <c r="J49" t="s">
        <v>3525</v>
      </c>
      <c r="K49" t="s">
        <v>3526</v>
      </c>
      <c r="L49" t="s">
        <v>3527</v>
      </c>
      <c r="M49" t="s">
        <v>3528</v>
      </c>
      <c r="N49" t="s">
        <v>3529</v>
      </c>
      <c r="O49" t="s">
        <v>2044</v>
      </c>
      <c r="P49" t="s">
        <v>3975</v>
      </c>
      <c r="Q49" t="s">
        <v>249</v>
      </c>
    </row>
    <row r="50" spans="1:17">
      <c r="A50" s="600">
        <v>312943</v>
      </c>
      <c r="B50" t="s">
        <v>77</v>
      </c>
      <c r="C50" t="s">
        <v>3146</v>
      </c>
      <c r="D50" t="s">
        <v>3147</v>
      </c>
      <c r="E50" t="s">
        <v>2043</v>
      </c>
      <c r="F50" s="605" t="s">
        <v>3148</v>
      </c>
      <c r="G50" t="s">
        <v>3524</v>
      </c>
      <c r="H50" t="s">
        <v>23</v>
      </c>
      <c r="I50" t="s">
        <v>23</v>
      </c>
      <c r="J50" t="s">
        <v>3525</v>
      </c>
      <c r="K50" t="s">
        <v>3526</v>
      </c>
      <c r="L50" t="s">
        <v>3527</v>
      </c>
      <c r="M50" t="s">
        <v>3528</v>
      </c>
      <c r="N50" t="s">
        <v>3529</v>
      </c>
      <c r="O50" t="s">
        <v>2044</v>
      </c>
      <c r="P50" t="s">
        <v>3975</v>
      </c>
      <c r="Q50" t="s">
        <v>249</v>
      </c>
    </row>
    <row r="51" spans="1:17">
      <c r="A51" s="600">
        <v>312943</v>
      </c>
      <c r="B51" t="s">
        <v>77</v>
      </c>
      <c r="C51" t="s">
        <v>3146</v>
      </c>
      <c r="D51" t="s">
        <v>3147</v>
      </c>
      <c r="E51" t="s">
        <v>2043</v>
      </c>
      <c r="F51" s="605" t="s">
        <v>3148</v>
      </c>
      <c r="G51" t="s">
        <v>3524</v>
      </c>
      <c r="H51" t="s">
        <v>23</v>
      </c>
      <c r="I51" t="s">
        <v>23</v>
      </c>
      <c r="J51" t="s">
        <v>3525</v>
      </c>
      <c r="K51" t="s">
        <v>3526</v>
      </c>
      <c r="L51" t="s">
        <v>3527</v>
      </c>
      <c r="M51" t="s">
        <v>3528</v>
      </c>
      <c r="N51" t="s">
        <v>3529</v>
      </c>
      <c r="O51" t="s">
        <v>2044</v>
      </c>
      <c r="P51" t="s">
        <v>3975</v>
      </c>
      <c r="Q51" t="s">
        <v>249</v>
      </c>
    </row>
    <row r="52" spans="1:17">
      <c r="A52" s="600">
        <v>316274</v>
      </c>
      <c r="B52" t="s">
        <v>75</v>
      </c>
      <c r="C52" t="s">
        <v>3146</v>
      </c>
      <c r="D52" t="s">
        <v>3147</v>
      </c>
      <c r="E52" t="s">
        <v>2043</v>
      </c>
      <c r="F52" s="605" t="s">
        <v>3148</v>
      </c>
      <c r="G52" t="s">
        <v>3766</v>
      </c>
      <c r="H52" t="s">
        <v>23</v>
      </c>
      <c r="I52" t="s">
        <v>23</v>
      </c>
      <c r="J52" t="s">
        <v>3767</v>
      </c>
      <c r="K52" t="s">
        <v>3768</v>
      </c>
      <c r="L52" t="s">
        <v>3769</v>
      </c>
      <c r="M52" t="s">
        <v>3770</v>
      </c>
      <c r="N52" t="s">
        <v>2104</v>
      </c>
      <c r="O52" t="s">
        <v>2044</v>
      </c>
      <c r="P52" t="s">
        <v>3976</v>
      </c>
      <c r="Q52" t="s">
        <v>249</v>
      </c>
    </row>
    <row r="53" spans="1:17">
      <c r="A53" s="600">
        <v>316274</v>
      </c>
      <c r="B53" t="s">
        <v>75</v>
      </c>
      <c r="C53" t="s">
        <v>3146</v>
      </c>
      <c r="D53" t="s">
        <v>3147</v>
      </c>
      <c r="E53" t="s">
        <v>2043</v>
      </c>
      <c r="F53" s="605" t="s">
        <v>3148</v>
      </c>
      <c r="G53" t="s">
        <v>3766</v>
      </c>
      <c r="H53" t="s">
        <v>23</v>
      </c>
      <c r="I53" t="s">
        <v>23</v>
      </c>
      <c r="J53" t="s">
        <v>3767</v>
      </c>
      <c r="K53" t="s">
        <v>3768</v>
      </c>
      <c r="L53" t="s">
        <v>3769</v>
      </c>
      <c r="M53" t="s">
        <v>3770</v>
      </c>
      <c r="N53" t="s">
        <v>2104</v>
      </c>
      <c r="O53" t="s">
        <v>2044</v>
      </c>
      <c r="P53" t="s">
        <v>3976</v>
      </c>
      <c r="Q53" t="s">
        <v>249</v>
      </c>
    </row>
    <row r="54" spans="1:17">
      <c r="A54" s="600">
        <v>316274</v>
      </c>
      <c r="B54" t="s">
        <v>75</v>
      </c>
      <c r="C54" t="s">
        <v>3146</v>
      </c>
      <c r="D54" t="s">
        <v>3147</v>
      </c>
      <c r="E54" t="s">
        <v>2043</v>
      </c>
      <c r="F54" s="605" t="s">
        <v>3148</v>
      </c>
      <c r="G54" t="s">
        <v>3766</v>
      </c>
      <c r="H54" t="s">
        <v>23</v>
      </c>
      <c r="I54" t="s">
        <v>23</v>
      </c>
      <c r="J54" t="s">
        <v>3767</v>
      </c>
      <c r="K54" t="s">
        <v>3768</v>
      </c>
      <c r="L54" t="s">
        <v>3769</v>
      </c>
      <c r="M54" t="s">
        <v>3770</v>
      </c>
      <c r="N54" t="s">
        <v>2104</v>
      </c>
      <c r="O54" t="s">
        <v>2044</v>
      </c>
      <c r="P54" t="s">
        <v>3976</v>
      </c>
      <c r="Q54" t="s">
        <v>249</v>
      </c>
    </row>
    <row r="55" spans="1:17">
      <c r="A55" s="600">
        <v>316274</v>
      </c>
      <c r="B55" t="s">
        <v>75</v>
      </c>
      <c r="C55" t="s">
        <v>3146</v>
      </c>
      <c r="D55" t="s">
        <v>3147</v>
      </c>
      <c r="E55" t="s">
        <v>2043</v>
      </c>
      <c r="F55" s="605" t="s">
        <v>3148</v>
      </c>
      <c r="G55" t="s">
        <v>3766</v>
      </c>
      <c r="H55" t="s">
        <v>23</v>
      </c>
      <c r="I55" t="s">
        <v>23</v>
      </c>
      <c r="J55" t="s">
        <v>3767</v>
      </c>
      <c r="K55" t="s">
        <v>3768</v>
      </c>
      <c r="L55" t="s">
        <v>3769</v>
      </c>
      <c r="M55" t="s">
        <v>3770</v>
      </c>
      <c r="N55" t="s">
        <v>2104</v>
      </c>
      <c r="O55" t="s">
        <v>2044</v>
      </c>
      <c r="P55" t="s">
        <v>3976</v>
      </c>
      <c r="Q55" t="s">
        <v>249</v>
      </c>
    </row>
    <row r="56" spans="1:17">
      <c r="A56" s="600">
        <v>316274</v>
      </c>
      <c r="B56" t="s">
        <v>75</v>
      </c>
      <c r="C56" t="s">
        <v>3146</v>
      </c>
      <c r="D56" t="s">
        <v>3147</v>
      </c>
      <c r="E56" t="s">
        <v>2043</v>
      </c>
      <c r="F56" s="605" t="s">
        <v>3148</v>
      </c>
      <c r="G56" t="s">
        <v>3766</v>
      </c>
      <c r="H56" t="s">
        <v>23</v>
      </c>
      <c r="I56" t="s">
        <v>23</v>
      </c>
      <c r="J56" t="s">
        <v>3767</v>
      </c>
      <c r="K56" t="s">
        <v>3768</v>
      </c>
      <c r="L56" t="s">
        <v>3769</v>
      </c>
      <c r="M56" t="s">
        <v>3770</v>
      </c>
      <c r="N56" t="s">
        <v>2104</v>
      </c>
      <c r="O56" t="s">
        <v>2044</v>
      </c>
      <c r="P56" t="s">
        <v>3976</v>
      </c>
      <c r="Q56" t="s">
        <v>249</v>
      </c>
    </row>
    <row r="57" spans="1:17">
      <c r="A57" s="600">
        <v>316274</v>
      </c>
      <c r="B57" t="s">
        <v>75</v>
      </c>
      <c r="C57" t="s">
        <v>3146</v>
      </c>
      <c r="D57" t="s">
        <v>3147</v>
      </c>
      <c r="E57" t="s">
        <v>2043</v>
      </c>
      <c r="F57" s="605" t="s">
        <v>3148</v>
      </c>
      <c r="G57" t="s">
        <v>3766</v>
      </c>
      <c r="H57" t="s">
        <v>23</v>
      </c>
      <c r="I57" t="s">
        <v>23</v>
      </c>
      <c r="J57" t="s">
        <v>3767</v>
      </c>
      <c r="K57" t="s">
        <v>3768</v>
      </c>
      <c r="L57" t="s">
        <v>3769</v>
      </c>
      <c r="M57" t="s">
        <v>3770</v>
      </c>
      <c r="N57" t="s">
        <v>2104</v>
      </c>
      <c r="O57" t="s">
        <v>2044</v>
      </c>
      <c r="P57" t="s">
        <v>3976</v>
      </c>
      <c r="Q57" t="s">
        <v>249</v>
      </c>
    </row>
    <row r="58" spans="1:17">
      <c r="A58" s="600">
        <v>316274</v>
      </c>
      <c r="B58" t="s">
        <v>75</v>
      </c>
      <c r="C58" t="s">
        <v>3146</v>
      </c>
      <c r="D58" t="s">
        <v>3147</v>
      </c>
      <c r="E58" t="s">
        <v>2043</v>
      </c>
      <c r="F58" s="605" t="s">
        <v>3148</v>
      </c>
      <c r="G58" t="s">
        <v>3766</v>
      </c>
      <c r="H58" t="s">
        <v>23</v>
      </c>
      <c r="I58" t="s">
        <v>23</v>
      </c>
      <c r="J58" t="s">
        <v>3767</v>
      </c>
      <c r="K58" t="s">
        <v>3768</v>
      </c>
      <c r="L58" t="s">
        <v>3769</v>
      </c>
      <c r="M58" t="s">
        <v>3770</v>
      </c>
      <c r="N58" t="s">
        <v>2104</v>
      </c>
      <c r="O58" t="s">
        <v>2044</v>
      </c>
      <c r="P58" t="s">
        <v>3976</v>
      </c>
      <c r="Q58" t="s">
        <v>249</v>
      </c>
    </row>
    <row r="59" spans="1:17">
      <c r="A59" s="600">
        <v>317355</v>
      </c>
      <c r="B59" t="s">
        <v>91</v>
      </c>
      <c r="C59" t="s">
        <v>3146</v>
      </c>
      <c r="D59" t="s">
        <v>3147</v>
      </c>
      <c r="E59" t="s">
        <v>2043</v>
      </c>
      <c r="F59" s="605" t="s">
        <v>3148</v>
      </c>
      <c r="G59" t="s">
        <v>3530</v>
      </c>
      <c r="H59" t="s">
        <v>23</v>
      </c>
      <c r="I59" t="s">
        <v>23</v>
      </c>
      <c r="J59" t="s">
        <v>3531</v>
      </c>
      <c r="K59" t="s">
        <v>3532</v>
      </c>
      <c r="L59" t="s">
        <v>3533</v>
      </c>
      <c r="M59" t="s">
        <v>3534</v>
      </c>
      <c r="N59" t="s">
        <v>3535</v>
      </c>
      <c r="O59" t="s">
        <v>2044</v>
      </c>
      <c r="P59" t="s">
        <v>3977</v>
      </c>
      <c r="Q59" t="s">
        <v>3265</v>
      </c>
    </row>
    <row r="60" spans="1:17">
      <c r="A60" s="600">
        <v>317355</v>
      </c>
      <c r="B60" t="s">
        <v>91</v>
      </c>
      <c r="C60" t="s">
        <v>3146</v>
      </c>
      <c r="D60" t="s">
        <v>3147</v>
      </c>
      <c r="E60" t="s">
        <v>2043</v>
      </c>
      <c r="F60" s="605" t="s">
        <v>3148</v>
      </c>
      <c r="G60" t="s">
        <v>3530</v>
      </c>
      <c r="H60" t="s">
        <v>23</v>
      </c>
      <c r="I60" t="s">
        <v>23</v>
      </c>
      <c r="J60" t="s">
        <v>3531</v>
      </c>
      <c r="K60" t="s">
        <v>3532</v>
      </c>
      <c r="L60" t="s">
        <v>3533</v>
      </c>
      <c r="M60" t="s">
        <v>3534</v>
      </c>
      <c r="N60" t="s">
        <v>3535</v>
      </c>
      <c r="O60" t="s">
        <v>2044</v>
      </c>
      <c r="P60" t="s">
        <v>3977</v>
      </c>
      <c r="Q60" t="s">
        <v>3265</v>
      </c>
    </row>
    <row r="61" spans="1:17">
      <c r="A61" s="600">
        <v>317355</v>
      </c>
      <c r="B61" t="s">
        <v>91</v>
      </c>
      <c r="C61" t="s">
        <v>3146</v>
      </c>
      <c r="D61" t="s">
        <v>3147</v>
      </c>
      <c r="E61" t="s">
        <v>2043</v>
      </c>
      <c r="F61" s="605" t="s">
        <v>3148</v>
      </c>
      <c r="G61" t="s">
        <v>3530</v>
      </c>
      <c r="H61" t="s">
        <v>23</v>
      </c>
      <c r="I61" t="s">
        <v>23</v>
      </c>
      <c r="J61" t="s">
        <v>3531</v>
      </c>
      <c r="K61" t="s">
        <v>3532</v>
      </c>
      <c r="L61" t="s">
        <v>3533</v>
      </c>
      <c r="M61" t="s">
        <v>3534</v>
      </c>
      <c r="N61" t="s">
        <v>3535</v>
      </c>
      <c r="O61" t="s">
        <v>2044</v>
      </c>
      <c r="P61" t="s">
        <v>3977</v>
      </c>
      <c r="Q61" t="s">
        <v>3265</v>
      </c>
    </row>
    <row r="62" spans="1:17">
      <c r="A62" s="600">
        <v>317355</v>
      </c>
      <c r="B62" t="s">
        <v>91</v>
      </c>
      <c r="C62" t="s">
        <v>3146</v>
      </c>
      <c r="D62" t="s">
        <v>3147</v>
      </c>
      <c r="E62" t="s">
        <v>2043</v>
      </c>
      <c r="F62" s="605" t="s">
        <v>3148</v>
      </c>
      <c r="G62" t="s">
        <v>3530</v>
      </c>
      <c r="H62" t="s">
        <v>23</v>
      </c>
      <c r="I62" t="s">
        <v>23</v>
      </c>
      <c r="J62" t="s">
        <v>3531</v>
      </c>
      <c r="K62" t="s">
        <v>3532</v>
      </c>
      <c r="L62" t="s">
        <v>3533</v>
      </c>
      <c r="M62" t="s">
        <v>3534</v>
      </c>
      <c r="N62" t="s">
        <v>3535</v>
      </c>
      <c r="O62" t="s">
        <v>2044</v>
      </c>
      <c r="P62" t="s">
        <v>3977</v>
      </c>
      <c r="Q62" t="s">
        <v>3265</v>
      </c>
    </row>
    <row r="63" spans="1:17">
      <c r="A63" s="600">
        <v>317355</v>
      </c>
      <c r="B63" t="s">
        <v>91</v>
      </c>
      <c r="C63" t="s">
        <v>3146</v>
      </c>
      <c r="D63" t="s">
        <v>3147</v>
      </c>
      <c r="E63" t="s">
        <v>2043</v>
      </c>
      <c r="F63" s="605" t="s">
        <v>3148</v>
      </c>
      <c r="G63" t="s">
        <v>3530</v>
      </c>
      <c r="H63" t="s">
        <v>23</v>
      </c>
      <c r="I63" t="s">
        <v>23</v>
      </c>
      <c r="J63" t="s">
        <v>3531</v>
      </c>
      <c r="K63" t="s">
        <v>3532</v>
      </c>
      <c r="L63" t="s">
        <v>3533</v>
      </c>
      <c r="M63" t="s">
        <v>3534</v>
      </c>
      <c r="N63" t="s">
        <v>3535</v>
      </c>
      <c r="O63" t="s">
        <v>2044</v>
      </c>
      <c r="P63" t="s">
        <v>3977</v>
      </c>
      <c r="Q63" t="s">
        <v>3265</v>
      </c>
    </row>
    <row r="64" spans="1:17">
      <c r="A64" s="600">
        <v>317355</v>
      </c>
      <c r="B64" t="s">
        <v>91</v>
      </c>
      <c r="C64" t="s">
        <v>3146</v>
      </c>
      <c r="D64" t="s">
        <v>3147</v>
      </c>
      <c r="E64" t="s">
        <v>2043</v>
      </c>
      <c r="F64" s="605" t="s">
        <v>3148</v>
      </c>
      <c r="G64" t="s">
        <v>3530</v>
      </c>
      <c r="H64" t="s">
        <v>23</v>
      </c>
      <c r="I64" t="s">
        <v>23</v>
      </c>
      <c r="J64" t="s">
        <v>3531</v>
      </c>
      <c r="K64" t="s">
        <v>3532</v>
      </c>
      <c r="L64" t="s">
        <v>3533</v>
      </c>
      <c r="M64" t="s">
        <v>3534</v>
      </c>
      <c r="N64" t="s">
        <v>3535</v>
      </c>
      <c r="O64" t="s">
        <v>2044</v>
      </c>
      <c r="P64" t="s">
        <v>3977</v>
      </c>
      <c r="Q64" t="s">
        <v>3265</v>
      </c>
    </row>
    <row r="65" spans="1:17">
      <c r="A65" s="600">
        <v>317355</v>
      </c>
      <c r="B65" t="s">
        <v>91</v>
      </c>
      <c r="C65" t="s">
        <v>3146</v>
      </c>
      <c r="D65" t="s">
        <v>3147</v>
      </c>
      <c r="E65" t="s">
        <v>2043</v>
      </c>
      <c r="F65" s="605" t="s">
        <v>3148</v>
      </c>
      <c r="G65" t="s">
        <v>3530</v>
      </c>
      <c r="H65" t="s">
        <v>23</v>
      </c>
      <c r="I65" t="s">
        <v>23</v>
      </c>
      <c r="J65" t="s">
        <v>3531</v>
      </c>
      <c r="K65" t="s">
        <v>3532</v>
      </c>
      <c r="L65" t="s">
        <v>3533</v>
      </c>
      <c r="M65" t="s">
        <v>3534</v>
      </c>
      <c r="N65" t="s">
        <v>3535</v>
      </c>
      <c r="O65" t="s">
        <v>2044</v>
      </c>
      <c r="P65" t="s">
        <v>3977</v>
      </c>
      <c r="Q65" t="s">
        <v>3265</v>
      </c>
    </row>
    <row r="66" spans="1:17">
      <c r="A66" s="600">
        <v>411521</v>
      </c>
      <c r="B66" t="s">
        <v>45</v>
      </c>
      <c r="C66" t="s">
        <v>3146</v>
      </c>
      <c r="D66" t="s">
        <v>3147</v>
      </c>
      <c r="E66" t="s">
        <v>2043</v>
      </c>
      <c r="F66" s="605" t="s">
        <v>3148</v>
      </c>
      <c r="G66" t="s">
        <v>3793</v>
      </c>
      <c r="H66" t="s">
        <v>23</v>
      </c>
      <c r="I66" t="s">
        <v>23</v>
      </c>
      <c r="J66" t="s">
        <v>3794</v>
      </c>
      <c r="K66" t="s">
        <v>3795</v>
      </c>
      <c r="L66" t="s">
        <v>3796</v>
      </c>
      <c r="M66" t="s">
        <v>3797</v>
      </c>
      <c r="N66" t="s">
        <v>3798</v>
      </c>
      <c r="O66" t="s">
        <v>2044</v>
      </c>
      <c r="P66" t="s">
        <v>3978</v>
      </c>
      <c r="Q66" t="s">
        <v>217</v>
      </c>
    </row>
    <row r="67" spans="1:17">
      <c r="A67" s="600">
        <v>411521</v>
      </c>
      <c r="B67" t="s">
        <v>45</v>
      </c>
      <c r="C67" t="s">
        <v>3146</v>
      </c>
      <c r="D67" t="s">
        <v>3147</v>
      </c>
      <c r="E67" t="s">
        <v>2043</v>
      </c>
      <c r="F67" s="605" t="s">
        <v>3148</v>
      </c>
      <c r="G67" t="s">
        <v>3793</v>
      </c>
      <c r="H67" t="s">
        <v>23</v>
      </c>
      <c r="I67" t="s">
        <v>23</v>
      </c>
      <c r="J67" t="s">
        <v>3794</v>
      </c>
      <c r="K67" t="s">
        <v>3795</v>
      </c>
      <c r="L67" t="s">
        <v>3796</v>
      </c>
      <c r="M67" t="s">
        <v>3797</v>
      </c>
      <c r="N67" t="s">
        <v>3798</v>
      </c>
      <c r="O67" t="s">
        <v>2044</v>
      </c>
      <c r="P67" t="s">
        <v>3978</v>
      </c>
      <c r="Q67" t="s">
        <v>217</v>
      </c>
    </row>
    <row r="68" spans="1:17">
      <c r="A68" s="600">
        <v>411521</v>
      </c>
      <c r="B68" t="s">
        <v>45</v>
      </c>
      <c r="C68" t="s">
        <v>3146</v>
      </c>
      <c r="D68" t="s">
        <v>3147</v>
      </c>
      <c r="E68" t="s">
        <v>2043</v>
      </c>
      <c r="F68" s="605" t="s">
        <v>3148</v>
      </c>
      <c r="G68" t="s">
        <v>3793</v>
      </c>
      <c r="H68" t="s">
        <v>23</v>
      </c>
      <c r="I68" t="s">
        <v>23</v>
      </c>
      <c r="J68" t="s">
        <v>3794</v>
      </c>
      <c r="K68" t="s">
        <v>3795</v>
      </c>
      <c r="L68" t="s">
        <v>3796</v>
      </c>
      <c r="M68" t="s">
        <v>3797</v>
      </c>
      <c r="N68" t="s">
        <v>3798</v>
      </c>
      <c r="O68" t="s">
        <v>2044</v>
      </c>
      <c r="P68" t="s">
        <v>3978</v>
      </c>
      <c r="Q68" t="s">
        <v>217</v>
      </c>
    </row>
    <row r="69" spans="1:17">
      <c r="A69" s="600">
        <v>411521</v>
      </c>
      <c r="B69" t="s">
        <v>45</v>
      </c>
      <c r="C69" t="s">
        <v>3146</v>
      </c>
      <c r="D69" t="s">
        <v>3147</v>
      </c>
      <c r="E69" t="s">
        <v>2043</v>
      </c>
      <c r="F69" s="605" t="s">
        <v>3148</v>
      </c>
      <c r="G69" t="s">
        <v>3793</v>
      </c>
      <c r="H69" t="s">
        <v>23</v>
      </c>
      <c r="I69" t="s">
        <v>23</v>
      </c>
      <c r="J69" t="s">
        <v>3794</v>
      </c>
      <c r="K69" t="s">
        <v>3795</v>
      </c>
      <c r="L69" t="s">
        <v>3796</v>
      </c>
      <c r="M69" t="s">
        <v>3797</v>
      </c>
      <c r="N69" t="s">
        <v>3798</v>
      </c>
      <c r="O69" t="s">
        <v>2044</v>
      </c>
      <c r="P69" t="s">
        <v>3978</v>
      </c>
      <c r="Q69" t="s">
        <v>217</v>
      </c>
    </row>
    <row r="70" spans="1:17">
      <c r="A70" s="600">
        <v>411521</v>
      </c>
      <c r="B70" t="s">
        <v>45</v>
      </c>
      <c r="C70" t="s">
        <v>3146</v>
      </c>
      <c r="D70" t="s">
        <v>3147</v>
      </c>
      <c r="E70" t="s">
        <v>2043</v>
      </c>
      <c r="F70" s="605" t="s">
        <v>3148</v>
      </c>
      <c r="G70" t="s">
        <v>3793</v>
      </c>
      <c r="H70" t="s">
        <v>23</v>
      </c>
      <c r="I70" t="s">
        <v>23</v>
      </c>
      <c r="J70" t="s">
        <v>3794</v>
      </c>
      <c r="K70" t="s">
        <v>3795</v>
      </c>
      <c r="L70" t="s">
        <v>3796</v>
      </c>
      <c r="M70" t="s">
        <v>3797</v>
      </c>
      <c r="N70" t="s">
        <v>3798</v>
      </c>
      <c r="O70" t="s">
        <v>2044</v>
      </c>
      <c r="P70" t="s">
        <v>3978</v>
      </c>
      <c r="Q70" t="s">
        <v>217</v>
      </c>
    </row>
    <row r="71" spans="1:17">
      <c r="A71" s="600">
        <v>411521</v>
      </c>
      <c r="B71" t="s">
        <v>45</v>
      </c>
      <c r="C71" t="s">
        <v>3146</v>
      </c>
      <c r="D71" t="s">
        <v>3147</v>
      </c>
      <c r="E71" t="s">
        <v>2043</v>
      </c>
      <c r="F71" s="605" t="s">
        <v>3148</v>
      </c>
      <c r="G71" t="s">
        <v>3793</v>
      </c>
      <c r="H71" t="s">
        <v>23</v>
      </c>
      <c r="I71" t="s">
        <v>23</v>
      </c>
      <c r="J71" t="s">
        <v>3794</v>
      </c>
      <c r="K71" t="s">
        <v>3795</v>
      </c>
      <c r="L71" t="s">
        <v>3796</v>
      </c>
      <c r="M71" t="s">
        <v>3797</v>
      </c>
      <c r="N71" t="s">
        <v>3798</v>
      </c>
      <c r="O71" t="s">
        <v>2044</v>
      </c>
      <c r="P71" t="s">
        <v>3978</v>
      </c>
      <c r="Q71" t="s">
        <v>217</v>
      </c>
    </row>
    <row r="72" spans="1:17">
      <c r="A72" s="600">
        <v>411737</v>
      </c>
      <c r="B72" t="s">
        <v>34</v>
      </c>
      <c r="C72" t="s">
        <v>3146</v>
      </c>
      <c r="D72" t="s">
        <v>3147</v>
      </c>
      <c r="E72" t="s">
        <v>2043</v>
      </c>
      <c r="F72" s="605" t="s">
        <v>3148</v>
      </c>
      <c r="G72" t="s">
        <v>3438</v>
      </c>
      <c r="H72" t="s">
        <v>23</v>
      </c>
      <c r="I72" t="s">
        <v>23</v>
      </c>
      <c r="J72" t="s">
        <v>3439</v>
      </c>
      <c r="K72" t="s">
        <v>3440</v>
      </c>
      <c r="L72" t="s">
        <v>3441</v>
      </c>
      <c r="M72" t="s">
        <v>3442</v>
      </c>
      <c r="N72" t="s">
        <v>3443</v>
      </c>
      <c r="O72" t="s">
        <v>2044</v>
      </c>
      <c r="P72" t="s">
        <v>3979</v>
      </c>
      <c r="Q72" t="s">
        <v>166</v>
      </c>
    </row>
    <row r="73" spans="1:17">
      <c r="A73" s="600">
        <v>411737</v>
      </c>
      <c r="B73" t="s">
        <v>34</v>
      </c>
      <c r="C73" t="s">
        <v>3146</v>
      </c>
      <c r="D73" t="s">
        <v>3147</v>
      </c>
      <c r="E73" t="s">
        <v>2043</v>
      </c>
      <c r="F73" s="605" t="s">
        <v>3148</v>
      </c>
      <c r="G73" t="s">
        <v>3438</v>
      </c>
      <c r="H73" t="s">
        <v>23</v>
      </c>
      <c r="I73" t="s">
        <v>23</v>
      </c>
      <c r="J73" t="s">
        <v>3439</v>
      </c>
      <c r="K73" t="s">
        <v>3440</v>
      </c>
      <c r="L73" t="s">
        <v>3441</v>
      </c>
      <c r="M73" t="s">
        <v>3442</v>
      </c>
      <c r="N73" t="s">
        <v>3443</v>
      </c>
      <c r="O73" t="s">
        <v>2044</v>
      </c>
      <c r="P73" t="s">
        <v>3979</v>
      </c>
      <c r="Q73" t="s">
        <v>166</v>
      </c>
    </row>
    <row r="74" spans="1:17">
      <c r="A74" s="600">
        <v>411737</v>
      </c>
      <c r="B74" t="s">
        <v>34</v>
      </c>
      <c r="C74" t="s">
        <v>3146</v>
      </c>
      <c r="D74" t="s">
        <v>3147</v>
      </c>
      <c r="E74" t="s">
        <v>2043</v>
      </c>
      <c r="F74" s="605" t="s">
        <v>3148</v>
      </c>
      <c r="G74" t="s">
        <v>3438</v>
      </c>
      <c r="H74" t="s">
        <v>23</v>
      </c>
      <c r="I74" t="s">
        <v>23</v>
      </c>
      <c r="J74" t="s">
        <v>3439</v>
      </c>
      <c r="K74" t="s">
        <v>3440</v>
      </c>
      <c r="L74" t="s">
        <v>3441</v>
      </c>
      <c r="M74" t="s">
        <v>3442</v>
      </c>
      <c r="N74" t="s">
        <v>3443</v>
      </c>
      <c r="O74" t="s">
        <v>2044</v>
      </c>
      <c r="P74" t="s">
        <v>3979</v>
      </c>
      <c r="Q74" t="s">
        <v>166</v>
      </c>
    </row>
    <row r="75" spans="1:17">
      <c r="A75" s="600">
        <v>411737</v>
      </c>
      <c r="B75" t="s">
        <v>34</v>
      </c>
      <c r="C75" t="s">
        <v>3146</v>
      </c>
      <c r="D75" t="s">
        <v>3147</v>
      </c>
      <c r="E75" t="s">
        <v>2043</v>
      </c>
      <c r="F75" s="605" t="s">
        <v>3148</v>
      </c>
      <c r="G75" t="s">
        <v>3438</v>
      </c>
      <c r="H75" t="s">
        <v>23</v>
      </c>
      <c r="I75" t="s">
        <v>23</v>
      </c>
      <c r="J75" t="s">
        <v>3439</v>
      </c>
      <c r="K75" t="s">
        <v>3440</v>
      </c>
      <c r="L75" t="s">
        <v>3441</v>
      </c>
      <c r="M75" t="s">
        <v>3442</v>
      </c>
      <c r="N75" t="s">
        <v>3443</v>
      </c>
      <c r="O75" t="s">
        <v>2044</v>
      </c>
      <c r="P75" t="s">
        <v>3979</v>
      </c>
      <c r="Q75" t="s">
        <v>166</v>
      </c>
    </row>
    <row r="76" spans="1:17">
      <c r="A76" s="600">
        <v>411737</v>
      </c>
      <c r="B76" t="s">
        <v>34</v>
      </c>
      <c r="C76" t="s">
        <v>3146</v>
      </c>
      <c r="D76" t="s">
        <v>3147</v>
      </c>
      <c r="E76" t="s">
        <v>2043</v>
      </c>
      <c r="F76" s="605" t="s">
        <v>3148</v>
      </c>
      <c r="G76" t="s">
        <v>3438</v>
      </c>
      <c r="H76" t="s">
        <v>23</v>
      </c>
      <c r="I76" t="s">
        <v>23</v>
      </c>
      <c r="J76" t="s">
        <v>3439</v>
      </c>
      <c r="K76" t="s">
        <v>3440</v>
      </c>
      <c r="L76" t="s">
        <v>3441</v>
      </c>
      <c r="M76" t="s">
        <v>3442</v>
      </c>
      <c r="N76" t="s">
        <v>3443</v>
      </c>
      <c r="O76" t="s">
        <v>2044</v>
      </c>
      <c r="P76" t="s">
        <v>3979</v>
      </c>
      <c r="Q76" t="s">
        <v>166</v>
      </c>
    </row>
    <row r="77" spans="1:17">
      <c r="A77" s="600">
        <v>411737</v>
      </c>
      <c r="B77" t="s">
        <v>34</v>
      </c>
      <c r="C77" t="s">
        <v>3146</v>
      </c>
      <c r="D77" t="s">
        <v>3147</v>
      </c>
      <c r="E77" t="s">
        <v>2043</v>
      </c>
      <c r="F77" s="605" t="s">
        <v>3148</v>
      </c>
      <c r="G77" t="s">
        <v>3438</v>
      </c>
      <c r="H77" t="s">
        <v>23</v>
      </c>
      <c r="I77" t="s">
        <v>23</v>
      </c>
      <c r="J77" t="s">
        <v>3439</v>
      </c>
      <c r="K77" t="s">
        <v>3440</v>
      </c>
      <c r="L77" t="s">
        <v>3441</v>
      </c>
      <c r="M77" t="s">
        <v>3442</v>
      </c>
      <c r="N77" t="s">
        <v>3443</v>
      </c>
      <c r="O77" t="s">
        <v>2044</v>
      </c>
      <c r="P77" t="s">
        <v>3979</v>
      </c>
      <c r="Q77" t="s">
        <v>166</v>
      </c>
    </row>
    <row r="78" spans="1:17">
      <c r="A78" s="600">
        <v>412545</v>
      </c>
      <c r="B78" t="s">
        <v>80</v>
      </c>
      <c r="C78" t="s">
        <v>3146</v>
      </c>
      <c r="D78" t="s">
        <v>3147</v>
      </c>
      <c r="E78" t="s">
        <v>2043</v>
      </c>
      <c r="F78" s="605" t="s">
        <v>3148</v>
      </c>
      <c r="G78" t="s">
        <v>3554</v>
      </c>
      <c r="H78" t="s">
        <v>23</v>
      </c>
      <c r="I78" t="s">
        <v>23</v>
      </c>
      <c r="J78" t="s">
        <v>3555</v>
      </c>
      <c r="K78" t="s">
        <v>3556</v>
      </c>
      <c r="L78" t="s">
        <v>3557</v>
      </c>
      <c r="M78" t="s">
        <v>3558</v>
      </c>
      <c r="N78" t="s">
        <v>3559</v>
      </c>
      <c r="O78" t="s">
        <v>2044</v>
      </c>
      <c r="P78" t="s">
        <v>3980</v>
      </c>
      <c r="Q78" t="s">
        <v>249</v>
      </c>
    </row>
    <row r="79" spans="1:17">
      <c r="A79" s="600">
        <v>412545</v>
      </c>
      <c r="B79" t="s">
        <v>80</v>
      </c>
      <c r="C79" t="s">
        <v>3146</v>
      </c>
      <c r="D79" t="s">
        <v>3147</v>
      </c>
      <c r="E79" t="s">
        <v>2043</v>
      </c>
      <c r="F79" s="605" t="s">
        <v>3148</v>
      </c>
      <c r="G79" t="s">
        <v>3554</v>
      </c>
      <c r="H79" t="s">
        <v>23</v>
      </c>
      <c r="I79" t="s">
        <v>23</v>
      </c>
      <c r="J79" t="s">
        <v>3555</v>
      </c>
      <c r="K79" t="s">
        <v>3556</v>
      </c>
      <c r="L79" t="s">
        <v>3557</v>
      </c>
      <c r="M79" t="s">
        <v>3558</v>
      </c>
      <c r="N79" t="s">
        <v>3559</v>
      </c>
      <c r="O79" t="s">
        <v>2044</v>
      </c>
      <c r="P79" t="s">
        <v>3980</v>
      </c>
      <c r="Q79" t="s">
        <v>249</v>
      </c>
    </row>
    <row r="80" spans="1:17">
      <c r="A80" s="600">
        <v>412545</v>
      </c>
      <c r="B80" t="s">
        <v>80</v>
      </c>
      <c r="C80" t="s">
        <v>3146</v>
      </c>
      <c r="D80" t="s">
        <v>3147</v>
      </c>
      <c r="E80" t="s">
        <v>2043</v>
      </c>
      <c r="F80" s="605" t="s">
        <v>3148</v>
      </c>
      <c r="G80" t="s">
        <v>3554</v>
      </c>
      <c r="H80" t="s">
        <v>23</v>
      </c>
      <c r="I80" t="s">
        <v>23</v>
      </c>
      <c r="J80" t="s">
        <v>3555</v>
      </c>
      <c r="K80" t="s">
        <v>3556</v>
      </c>
      <c r="L80" t="s">
        <v>3557</v>
      </c>
      <c r="M80" t="s">
        <v>3558</v>
      </c>
      <c r="N80" t="s">
        <v>3559</v>
      </c>
      <c r="O80" t="s">
        <v>2044</v>
      </c>
      <c r="P80" t="s">
        <v>3980</v>
      </c>
      <c r="Q80" t="s">
        <v>249</v>
      </c>
    </row>
    <row r="81" spans="1:17">
      <c r="A81" s="600">
        <v>412545</v>
      </c>
      <c r="B81" t="s">
        <v>80</v>
      </c>
      <c r="C81" t="s">
        <v>3146</v>
      </c>
      <c r="D81" t="s">
        <v>3147</v>
      </c>
      <c r="E81" t="s">
        <v>2043</v>
      </c>
      <c r="F81" s="605" t="s">
        <v>3148</v>
      </c>
      <c r="G81" t="s">
        <v>3554</v>
      </c>
      <c r="H81" t="s">
        <v>23</v>
      </c>
      <c r="I81" t="s">
        <v>23</v>
      </c>
      <c r="J81" t="s">
        <v>3555</v>
      </c>
      <c r="K81" t="s">
        <v>3556</v>
      </c>
      <c r="L81" t="s">
        <v>3557</v>
      </c>
      <c r="M81" t="s">
        <v>3558</v>
      </c>
      <c r="N81" t="s">
        <v>3559</v>
      </c>
      <c r="O81" t="s">
        <v>2044</v>
      </c>
      <c r="P81" t="s">
        <v>3980</v>
      </c>
      <c r="Q81" t="s">
        <v>249</v>
      </c>
    </row>
    <row r="82" spans="1:17">
      <c r="A82" s="600">
        <v>412545</v>
      </c>
      <c r="B82" t="s">
        <v>80</v>
      </c>
      <c r="C82" t="s">
        <v>3146</v>
      </c>
      <c r="D82" t="s">
        <v>3147</v>
      </c>
      <c r="E82" t="s">
        <v>2043</v>
      </c>
      <c r="F82" s="605" t="s">
        <v>3148</v>
      </c>
      <c r="G82" t="s">
        <v>3554</v>
      </c>
      <c r="H82" t="s">
        <v>23</v>
      </c>
      <c r="I82" t="s">
        <v>23</v>
      </c>
      <c r="J82" t="s">
        <v>3555</v>
      </c>
      <c r="K82" t="s">
        <v>3556</v>
      </c>
      <c r="L82" t="s">
        <v>3557</v>
      </c>
      <c r="M82" t="s">
        <v>3558</v>
      </c>
      <c r="N82" t="s">
        <v>3559</v>
      </c>
      <c r="O82" t="s">
        <v>2044</v>
      </c>
      <c r="P82" t="s">
        <v>3980</v>
      </c>
      <c r="Q82" t="s">
        <v>249</v>
      </c>
    </row>
    <row r="83" spans="1:17">
      <c r="A83" s="600">
        <v>412545</v>
      </c>
      <c r="B83" t="s">
        <v>80</v>
      </c>
      <c r="C83" t="s">
        <v>3146</v>
      </c>
      <c r="D83" t="s">
        <v>3147</v>
      </c>
      <c r="E83" t="s">
        <v>2043</v>
      </c>
      <c r="F83" s="605" t="s">
        <v>3148</v>
      </c>
      <c r="G83" t="s">
        <v>3554</v>
      </c>
      <c r="H83" t="s">
        <v>23</v>
      </c>
      <c r="I83" t="s">
        <v>23</v>
      </c>
      <c r="J83" t="s">
        <v>3555</v>
      </c>
      <c r="K83" t="s">
        <v>3556</v>
      </c>
      <c r="L83" t="s">
        <v>3557</v>
      </c>
      <c r="M83" t="s">
        <v>3558</v>
      </c>
      <c r="N83" t="s">
        <v>3559</v>
      </c>
      <c r="O83" t="s">
        <v>2044</v>
      </c>
      <c r="P83" t="s">
        <v>3980</v>
      </c>
      <c r="Q83" t="s">
        <v>249</v>
      </c>
    </row>
    <row r="84" spans="1:17">
      <c r="A84" s="600">
        <v>415498</v>
      </c>
      <c r="B84" t="s">
        <v>55</v>
      </c>
      <c r="C84" t="s">
        <v>3146</v>
      </c>
      <c r="D84" t="s">
        <v>3147</v>
      </c>
      <c r="E84" t="s">
        <v>2043</v>
      </c>
      <c r="F84" s="605" t="s">
        <v>3148</v>
      </c>
      <c r="G84" t="s">
        <v>3981</v>
      </c>
      <c r="H84" t="s">
        <v>23</v>
      </c>
      <c r="I84" t="s">
        <v>23</v>
      </c>
      <c r="J84" t="s">
        <v>3555</v>
      </c>
      <c r="K84" t="s">
        <v>3982</v>
      </c>
      <c r="L84" t="s">
        <v>3983</v>
      </c>
      <c r="M84" t="s">
        <v>3984</v>
      </c>
      <c r="N84" t="s">
        <v>3985</v>
      </c>
      <c r="O84" t="s">
        <v>2044</v>
      </c>
      <c r="P84" t="s">
        <v>3986</v>
      </c>
      <c r="Q84" t="s">
        <v>249</v>
      </c>
    </row>
    <row r="85" spans="1:17">
      <c r="A85" s="600">
        <v>415498</v>
      </c>
      <c r="B85" t="s">
        <v>55</v>
      </c>
      <c r="C85" t="s">
        <v>3146</v>
      </c>
      <c r="D85" t="s">
        <v>3147</v>
      </c>
      <c r="E85" t="s">
        <v>2043</v>
      </c>
      <c r="F85" s="605" t="s">
        <v>3148</v>
      </c>
      <c r="G85" t="s">
        <v>3981</v>
      </c>
      <c r="H85" t="s">
        <v>23</v>
      </c>
      <c r="I85" t="s">
        <v>23</v>
      </c>
      <c r="J85" t="s">
        <v>3555</v>
      </c>
      <c r="K85" t="s">
        <v>3982</v>
      </c>
      <c r="L85" t="s">
        <v>3983</v>
      </c>
      <c r="M85" t="s">
        <v>3984</v>
      </c>
      <c r="N85" t="s">
        <v>3985</v>
      </c>
      <c r="O85" t="s">
        <v>2044</v>
      </c>
      <c r="P85" t="s">
        <v>3986</v>
      </c>
      <c r="Q85" t="s">
        <v>249</v>
      </c>
    </row>
    <row r="86" spans="1:17">
      <c r="A86" s="600">
        <v>415498</v>
      </c>
      <c r="B86" t="s">
        <v>55</v>
      </c>
      <c r="C86" t="s">
        <v>3146</v>
      </c>
      <c r="D86" t="s">
        <v>3147</v>
      </c>
      <c r="E86" t="s">
        <v>2043</v>
      </c>
      <c r="F86" s="605" t="s">
        <v>3148</v>
      </c>
      <c r="G86" t="s">
        <v>3981</v>
      </c>
      <c r="H86" t="s">
        <v>23</v>
      </c>
      <c r="I86" t="s">
        <v>23</v>
      </c>
      <c r="J86" t="s">
        <v>3555</v>
      </c>
      <c r="K86" t="s">
        <v>3982</v>
      </c>
      <c r="L86" t="s">
        <v>3983</v>
      </c>
      <c r="M86" t="s">
        <v>3984</v>
      </c>
      <c r="N86" t="s">
        <v>3985</v>
      </c>
      <c r="O86" t="s">
        <v>2044</v>
      </c>
      <c r="P86" t="s">
        <v>3986</v>
      </c>
      <c r="Q86" t="s">
        <v>249</v>
      </c>
    </row>
    <row r="87" spans="1:17">
      <c r="A87" s="600">
        <v>415498</v>
      </c>
      <c r="B87" t="s">
        <v>55</v>
      </c>
      <c r="C87" t="s">
        <v>3146</v>
      </c>
      <c r="D87" t="s">
        <v>3147</v>
      </c>
      <c r="E87" t="s">
        <v>2043</v>
      </c>
      <c r="F87" s="605" t="s">
        <v>3148</v>
      </c>
      <c r="G87" t="s">
        <v>3981</v>
      </c>
      <c r="H87" t="s">
        <v>23</v>
      </c>
      <c r="I87" t="s">
        <v>23</v>
      </c>
      <c r="J87" t="s">
        <v>3555</v>
      </c>
      <c r="K87" t="s">
        <v>3982</v>
      </c>
      <c r="L87" t="s">
        <v>3983</v>
      </c>
      <c r="M87" t="s">
        <v>3984</v>
      </c>
      <c r="N87" t="s">
        <v>3985</v>
      </c>
      <c r="O87" t="s">
        <v>2044</v>
      </c>
      <c r="P87" t="s">
        <v>3986</v>
      </c>
      <c r="Q87" t="s">
        <v>249</v>
      </c>
    </row>
    <row r="88" spans="1:17">
      <c r="A88" s="600">
        <v>415498</v>
      </c>
      <c r="B88" t="s">
        <v>55</v>
      </c>
      <c r="C88" t="s">
        <v>3146</v>
      </c>
      <c r="D88" t="s">
        <v>3147</v>
      </c>
      <c r="E88" t="s">
        <v>2043</v>
      </c>
      <c r="F88" s="605" t="s">
        <v>3148</v>
      </c>
      <c r="G88" t="s">
        <v>3981</v>
      </c>
      <c r="H88" t="s">
        <v>23</v>
      </c>
      <c r="I88" t="s">
        <v>23</v>
      </c>
      <c r="J88" t="s">
        <v>3555</v>
      </c>
      <c r="K88" t="s">
        <v>3982</v>
      </c>
      <c r="L88" t="s">
        <v>3983</v>
      </c>
      <c r="M88" t="s">
        <v>3984</v>
      </c>
      <c r="N88" t="s">
        <v>3985</v>
      </c>
      <c r="O88" t="s">
        <v>2044</v>
      </c>
      <c r="P88" t="s">
        <v>3986</v>
      </c>
      <c r="Q88" t="s">
        <v>249</v>
      </c>
    </row>
    <row r="89" spans="1:17">
      <c r="A89" s="600">
        <v>415498</v>
      </c>
      <c r="B89" t="s">
        <v>55</v>
      </c>
      <c r="C89" t="s">
        <v>3146</v>
      </c>
      <c r="D89" t="s">
        <v>3147</v>
      </c>
      <c r="E89" t="s">
        <v>2043</v>
      </c>
      <c r="F89" s="605" t="s">
        <v>3148</v>
      </c>
      <c r="G89" t="s">
        <v>3981</v>
      </c>
      <c r="H89" t="s">
        <v>23</v>
      </c>
      <c r="I89" t="s">
        <v>23</v>
      </c>
      <c r="J89" t="s">
        <v>3555</v>
      </c>
      <c r="K89" t="s">
        <v>3982</v>
      </c>
      <c r="L89" t="s">
        <v>3983</v>
      </c>
      <c r="M89" t="s">
        <v>3984</v>
      </c>
      <c r="N89" t="s">
        <v>3985</v>
      </c>
      <c r="O89" t="s">
        <v>2044</v>
      </c>
      <c r="P89" t="s">
        <v>3986</v>
      </c>
      <c r="Q89" t="s">
        <v>249</v>
      </c>
    </row>
    <row r="90" spans="1:17">
      <c r="A90" s="600">
        <v>415571</v>
      </c>
      <c r="B90" t="s">
        <v>29</v>
      </c>
      <c r="C90" t="s">
        <v>3146</v>
      </c>
      <c r="D90" t="s">
        <v>3147</v>
      </c>
      <c r="E90" t="s">
        <v>2043</v>
      </c>
      <c r="F90" s="605" t="s">
        <v>3148</v>
      </c>
      <c r="G90" t="s">
        <v>3808</v>
      </c>
      <c r="H90" t="s">
        <v>23</v>
      </c>
      <c r="I90" t="s">
        <v>23</v>
      </c>
      <c r="J90" t="s">
        <v>3809</v>
      </c>
      <c r="K90" t="s">
        <v>3810</v>
      </c>
      <c r="L90" t="s">
        <v>3811</v>
      </c>
      <c r="M90" t="s">
        <v>3812</v>
      </c>
      <c r="N90" t="s">
        <v>3813</v>
      </c>
      <c r="O90" t="s">
        <v>2044</v>
      </c>
      <c r="P90" t="s">
        <v>3987</v>
      </c>
      <c r="Q90" t="s">
        <v>166</v>
      </c>
    </row>
    <row r="91" spans="1:17">
      <c r="A91" s="600">
        <v>415571</v>
      </c>
      <c r="B91" t="s">
        <v>29</v>
      </c>
      <c r="C91" t="s">
        <v>3146</v>
      </c>
      <c r="D91" t="s">
        <v>3147</v>
      </c>
      <c r="E91" t="s">
        <v>2043</v>
      </c>
      <c r="F91" s="605" t="s">
        <v>3148</v>
      </c>
      <c r="G91" t="s">
        <v>3808</v>
      </c>
      <c r="H91" t="s">
        <v>23</v>
      </c>
      <c r="I91" t="s">
        <v>23</v>
      </c>
      <c r="J91" t="s">
        <v>3809</v>
      </c>
      <c r="K91" t="s">
        <v>3810</v>
      </c>
      <c r="L91" t="s">
        <v>3811</v>
      </c>
      <c r="M91" t="s">
        <v>3812</v>
      </c>
      <c r="N91" t="s">
        <v>3813</v>
      </c>
      <c r="O91" t="s">
        <v>2044</v>
      </c>
      <c r="P91" t="s">
        <v>3987</v>
      </c>
      <c r="Q91" t="s">
        <v>166</v>
      </c>
    </row>
    <row r="92" spans="1:17">
      <c r="A92" s="600">
        <v>415571</v>
      </c>
      <c r="B92" t="s">
        <v>29</v>
      </c>
      <c r="C92" t="s">
        <v>3146</v>
      </c>
      <c r="D92" t="s">
        <v>3147</v>
      </c>
      <c r="E92" t="s">
        <v>2043</v>
      </c>
      <c r="F92" s="605" t="s">
        <v>3148</v>
      </c>
      <c r="G92" t="s">
        <v>3808</v>
      </c>
      <c r="H92" t="s">
        <v>23</v>
      </c>
      <c r="I92" t="s">
        <v>23</v>
      </c>
      <c r="J92" t="s">
        <v>3809</v>
      </c>
      <c r="K92" t="s">
        <v>3810</v>
      </c>
      <c r="L92" t="s">
        <v>3811</v>
      </c>
      <c r="M92" t="s">
        <v>3812</v>
      </c>
      <c r="N92" t="s">
        <v>3813</v>
      </c>
      <c r="O92" t="s">
        <v>2044</v>
      </c>
      <c r="P92" t="s">
        <v>3987</v>
      </c>
      <c r="Q92" t="s">
        <v>166</v>
      </c>
    </row>
    <row r="93" spans="1:17">
      <c r="A93" s="600">
        <v>415571</v>
      </c>
      <c r="B93" t="s">
        <v>29</v>
      </c>
      <c r="C93" t="s">
        <v>3146</v>
      </c>
      <c r="D93" t="s">
        <v>3147</v>
      </c>
      <c r="E93" t="s">
        <v>2043</v>
      </c>
      <c r="F93" s="605" t="s">
        <v>3148</v>
      </c>
      <c r="G93" t="s">
        <v>3808</v>
      </c>
      <c r="H93" t="s">
        <v>23</v>
      </c>
      <c r="I93" t="s">
        <v>23</v>
      </c>
      <c r="J93" t="s">
        <v>3809</v>
      </c>
      <c r="K93" t="s">
        <v>3810</v>
      </c>
      <c r="L93" t="s">
        <v>3811</v>
      </c>
      <c r="M93" t="s">
        <v>3812</v>
      </c>
      <c r="N93" t="s">
        <v>3813</v>
      </c>
      <c r="O93" t="s">
        <v>2044</v>
      </c>
      <c r="P93" t="s">
        <v>3987</v>
      </c>
      <c r="Q93" t="s">
        <v>166</v>
      </c>
    </row>
    <row r="94" spans="1:17">
      <c r="A94" s="600">
        <v>415571</v>
      </c>
      <c r="B94" t="s">
        <v>29</v>
      </c>
      <c r="C94" t="s">
        <v>3146</v>
      </c>
      <c r="D94" t="s">
        <v>3147</v>
      </c>
      <c r="E94" t="s">
        <v>2043</v>
      </c>
      <c r="F94" s="605" t="s">
        <v>3148</v>
      </c>
      <c r="G94" t="s">
        <v>3808</v>
      </c>
      <c r="H94" t="s">
        <v>23</v>
      </c>
      <c r="I94" t="s">
        <v>23</v>
      </c>
      <c r="J94" t="s">
        <v>3809</v>
      </c>
      <c r="K94" t="s">
        <v>3810</v>
      </c>
      <c r="L94" t="s">
        <v>3811</v>
      </c>
      <c r="M94" t="s">
        <v>3812</v>
      </c>
      <c r="N94" t="s">
        <v>3813</v>
      </c>
      <c r="O94" t="s">
        <v>2044</v>
      </c>
      <c r="P94" t="s">
        <v>3987</v>
      </c>
      <c r="Q94" t="s">
        <v>166</v>
      </c>
    </row>
    <row r="95" spans="1:17">
      <c r="A95" s="600">
        <v>415571</v>
      </c>
      <c r="B95" t="s">
        <v>29</v>
      </c>
      <c r="C95" t="s">
        <v>3146</v>
      </c>
      <c r="D95" t="s">
        <v>3147</v>
      </c>
      <c r="E95" t="s">
        <v>2043</v>
      </c>
      <c r="F95" s="605" t="s">
        <v>3148</v>
      </c>
      <c r="G95" t="s">
        <v>3808</v>
      </c>
      <c r="H95" t="s">
        <v>23</v>
      </c>
      <c r="I95" t="s">
        <v>23</v>
      </c>
      <c r="J95" t="s">
        <v>3809</v>
      </c>
      <c r="K95" t="s">
        <v>3810</v>
      </c>
      <c r="L95" t="s">
        <v>3811</v>
      </c>
      <c r="M95" t="s">
        <v>3812</v>
      </c>
      <c r="N95" t="s">
        <v>3813</v>
      </c>
      <c r="O95" t="s">
        <v>2044</v>
      </c>
      <c r="P95" t="s">
        <v>3987</v>
      </c>
      <c r="Q95" t="s">
        <v>166</v>
      </c>
    </row>
    <row r="96" spans="1:17">
      <c r="A96" s="600">
        <v>415928</v>
      </c>
      <c r="B96" t="s">
        <v>53</v>
      </c>
      <c r="C96" t="s">
        <v>3146</v>
      </c>
      <c r="D96" t="s">
        <v>3147</v>
      </c>
      <c r="E96" t="s">
        <v>2043</v>
      </c>
      <c r="F96" s="605" t="s">
        <v>3148</v>
      </c>
      <c r="G96" t="s">
        <v>3988</v>
      </c>
      <c r="H96" t="s">
        <v>23</v>
      </c>
      <c r="I96" t="s">
        <v>23</v>
      </c>
      <c r="J96" t="s">
        <v>3989</v>
      </c>
      <c r="K96" t="s">
        <v>3990</v>
      </c>
      <c r="L96" t="s">
        <v>3991</v>
      </c>
      <c r="M96" t="s">
        <v>3992</v>
      </c>
      <c r="N96" t="s">
        <v>3993</v>
      </c>
      <c r="O96" t="s">
        <v>2044</v>
      </c>
      <c r="P96" t="s">
        <v>3994</v>
      </c>
      <c r="Q96" t="s">
        <v>249</v>
      </c>
    </row>
    <row r="97" spans="1:17">
      <c r="A97" s="600">
        <v>415928</v>
      </c>
      <c r="B97" t="s">
        <v>53</v>
      </c>
      <c r="C97" t="s">
        <v>3146</v>
      </c>
      <c r="D97" t="s">
        <v>3147</v>
      </c>
      <c r="E97" t="s">
        <v>2043</v>
      </c>
      <c r="F97" s="605" t="s">
        <v>3148</v>
      </c>
      <c r="G97" t="s">
        <v>3988</v>
      </c>
      <c r="H97" t="s">
        <v>23</v>
      </c>
      <c r="I97" t="s">
        <v>23</v>
      </c>
      <c r="J97" t="s">
        <v>3989</v>
      </c>
      <c r="K97" t="s">
        <v>3990</v>
      </c>
      <c r="L97" t="s">
        <v>3991</v>
      </c>
      <c r="M97" t="s">
        <v>3992</v>
      </c>
      <c r="N97" t="s">
        <v>3993</v>
      </c>
      <c r="O97" t="s">
        <v>2044</v>
      </c>
      <c r="P97" t="s">
        <v>3994</v>
      </c>
      <c r="Q97" t="s">
        <v>249</v>
      </c>
    </row>
    <row r="98" spans="1:17">
      <c r="A98" s="600">
        <v>415928</v>
      </c>
      <c r="B98" t="s">
        <v>53</v>
      </c>
      <c r="C98" t="s">
        <v>3146</v>
      </c>
      <c r="D98" t="s">
        <v>3147</v>
      </c>
      <c r="E98" t="s">
        <v>2043</v>
      </c>
      <c r="F98" s="605" t="s">
        <v>3148</v>
      </c>
      <c r="G98" t="s">
        <v>3988</v>
      </c>
      <c r="H98" t="s">
        <v>23</v>
      </c>
      <c r="I98" t="s">
        <v>23</v>
      </c>
      <c r="J98" t="s">
        <v>3989</v>
      </c>
      <c r="K98" t="s">
        <v>3990</v>
      </c>
      <c r="L98" t="s">
        <v>3991</v>
      </c>
      <c r="M98" t="s">
        <v>3992</v>
      </c>
      <c r="N98" t="s">
        <v>3993</v>
      </c>
      <c r="O98" t="s">
        <v>2044</v>
      </c>
      <c r="P98" t="s">
        <v>3994</v>
      </c>
      <c r="Q98" t="s">
        <v>249</v>
      </c>
    </row>
    <row r="99" spans="1:17">
      <c r="A99" s="600">
        <v>415928</v>
      </c>
      <c r="B99" t="s">
        <v>53</v>
      </c>
      <c r="C99" t="s">
        <v>3146</v>
      </c>
      <c r="D99" t="s">
        <v>3147</v>
      </c>
      <c r="E99" t="s">
        <v>2043</v>
      </c>
      <c r="F99" s="605" t="s">
        <v>3148</v>
      </c>
      <c r="G99" t="s">
        <v>3988</v>
      </c>
      <c r="H99" t="s">
        <v>23</v>
      </c>
      <c r="I99" t="s">
        <v>23</v>
      </c>
      <c r="J99" t="s">
        <v>3989</v>
      </c>
      <c r="K99" t="s">
        <v>3990</v>
      </c>
      <c r="L99" t="s">
        <v>3991</v>
      </c>
      <c r="M99" t="s">
        <v>3992</v>
      </c>
      <c r="N99" t="s">
        <v>3993</v>
      </c>
      <c r="O99" t="s">
        <v>2044</v>
      </c>
      <c r="P99" t="s">
        <v>3994</v>
      </c>
      <c r="Q99" t="s">
        <v>249</v>
      </c>
    </row>
    <row r="100" spans="1:17">
      <c r="A100" s="600">
        <v>415928</v>
      </c>
      <c r="B100" t="s">
        <v>53</v>
      </c>
      <c r="C100" t="s">
        <v>3146</v>
      </c>
      <c r="D100" t="s">
        <v>3147</v>
      </c>
      <c r="E100" t="s">
        <v>2043</v>
      </c>
      <c r="F100" s="605" t="s">
        <v>3148</v>
      </c>
      <c r="G100" t="s">
        <v>3988</v>
      </c>
      <c r="H100" t="s">
        <v>23</v>
      </c>
      <c r="I100" t="s">
        <v>23</v>
      </c>
      <c r="J100" t="s">
        <v>3989</v>
      </c>
      <c r="K100" t="s">
        <v>3990</v>
      </c>
      <c r="L100" t="s">
        <v>3991</v>
      </c>
      <c r="M100" t="s">
        <v>3992</v>
      </c>
      <c r="N100" t="s">
        <v>3993</v>
      </c>
      <c r="O100" t="s">
        <v>2044</v>
      </c>
      <c r="P100" t="s">
        <v>3994</v>
      </c>
      <c r="Q100" t="s">
        <v>249</v>
      </c>
    </row>
    <row r="101" spans="1:17">
      <c r="A101" s="600">
        <v>415928</v>
      </c>
      <c r="B101" t="s">
        <v>53</v>
      </c>
      <c r="C101" t="s">
        <v>3146</v>
      </c>
      <c r="D101" t="s">
        <v>3147</v>
      </c>
      <c r="E101" t="s">
        <v>2043</v>
      </c>
      <c r="F101" s="605" t="s">
        <v>3148</v>
      </c>
      <c r="G101" t="s">
        <v>3988</v>
      </c>
      <c r="H101" t="s">
        <v>23</v>
      </c>
      <c r="I101" t="s">
        <v>23</v>
      </c>
      <c r="J101" t="s">
        <v>3989</v>
      </c>
      <c r="K101" t="s">
        <v>3990</v>
      </c>
      <c r="L101" t="s">
        <v>3991</v>
      </c>
      <c r="M101" t="s">
        <v>3992</v>
      </c>
      <c r="N101" t="s">
        <v>3993</v>
      </c>
      <c r="O101" t="s">
        <v>2044</v>
      </c>
      <c r="P101" t="s">
        <v>3994</v>
      </c>
      <c r="Q101" t="s">
        <v>249</v>
      </c>
    </row>
    <row r="102" spans="1:17">
      <c r="A102" s="600">
        <v>416280</v>
      </c>
      <c r="B102" t="s">
        <v>62</v>
      </c>
      <c r="C102" t="s">
        <v>3146</v>
      </c>
      <c r="D102" t="s">
        <v>3147</v>
      </c>
      <c r="E102" t="s">
        <v>2043</v>
      </c>
      <c r="F102" s="605" t="s">
        <v>3148</v>
      </c>
      <c r="G102" t="s">
        <v>3815</v>
      </c>
      <c r="H102" t="s">
        <v>23</v>
      </c>
      <c r="I102" t="s">
        <v>23</v>
      </c>
      <c r="J102" t="s">
        <v>3816</v>
      </c>
      <c r="K102" t="s">
        <v>3817</v>
      </c>
      <c r="L102" t="s">
        <v>3818</v>
      </c>
      <c r="M102" t="s">
        <v>3819</v>
      </c>
      <c r="N102" t="s">
        <v>3820</v>
      </c>
      <c r="O102" t="s">
        <v>2044</v>
      </c>
      <c r="P102" t="s">
        <v>3995</v>
      </c>
      <c r="Q102" t="s">
        <v>249</v>
      </c>
    </row>
    <row r="103" spans="1:17">
      <c r="A103" s="600">
        <v>416280</v>
      </c>
      <c r="B103" t="s">
        <v>62</v>
      </c>
      <c r="C103" t="s">
        <v>3146</v>
      </c>
      <c r="D103" t="s">
        <v>3147</v>
      </c>
      <c r="E103" t="s">
        <v>2043</v>
      </c>
      <c r="F103" s="605" t="s">
        <v>3148</v>
      </c>
      <c r="G103" t="s">
        <v>3815</v>
      </c>
      <c r="H103" t="s">
        <v>23</v>
      </c>
      <c r="I103" t="s">
        <v>23</v>
      </c>
      <c r="J103" t="s">
        <v>3816</v>
      </c>
      <c r="K103" t="s">
        <v>3817</v>
      </c>
      <c r="L103" t="s">
        <v>3818</v>
      </c>
      <c r="M103" t="s">
        <v>3819</v>
      </c>
      <c r="N103" t="s">
        <v>3820</v>
      </c>
      <c r="O103" t="s">
        <v>2044</v>
      </c>
      <c r="P103" t="s">
        <v>3995</v>
      </c>
      <c r="Q103" t="s">
        <v>249</v>
      </c>
    </row>
    <row r="104" spans="1:17">
      <c r="A104" s="600">
        <v>416280</v>
      </c>
      <c r="B104" t="s">
        <v>62</v>
      </c>
      <c r="C104" t="s">
        <v>3146</v>
      </c>
      <c r="D104" t="s">
        <v>3147</v>
      </c>
      <c r="E104" t="s">
        <v>2043</v>
      </c>
      <c r="F104" s="605" t="s">
        <v>3148</v>
      </c>
      <c r="G104" t="s">
        <v>3815</v>
      </c>
      <c r="H104" t="s">
        <v>23</v>
      </c>
      <c r="I104" t="s">
        <v>23</v>
      </c>
      <c r="J104" t="s">
        <v>3816</v>
      </c>
      <c r="K104" t="s">
        <v>3817</v>
      </c>
      <c r="L104" t="s">
        <v>3818</v>
      </c>
      <c r="M104" t="s">
        <v>3819</v>
      </c>
      <c r="N104" t="s">
        <v>3820</v>
      </c>
      <c r="O104" t="s">
        <v>2044</v>
      </c>
      <c r="P104" t="s">
        <v>3995</v>
      </c>
      <c r="Q104" t="s">
        <v>249</v>
      </c>
    </row>
    <row r="105" spans="1:17">
      <c r="A105" s="600">
        <v>416280</v>
      </c>
      <c r="B105" t="s">
        <v>62</v>
      </c>
      <c r="C105" t="s">
        <v>3146</v>
      </c>
      <c r="D105" t="s">
        <v>3147</v>
      </c>
      <c r="E105" t="s">
        <v>2043</v>
      </c>
      <c r="F105" s="605" t="s">
        <v>3148</v>
      </c>
      <c r="G105" t="s">
        <v>3815</v>
      </c>
      <c r="H105" t="s">
        <v>23</v>
      </c>
      <c r="I105" t="s">
        <v>23</v>
      </c>
      <c r="J105" t="s">
        <v>3816</v>
      </c>
      <c r="K105" t="s">
        <v>3817</v>
      </c>
      <c r="L105" t="s">
        <v>3818</v>
      </c>
      <c r="M105" t="s">
        <v>3819</v>
      </c>
      <c r="N105" t="s">
        <v>3820</v>
      </c>
      <c r="O105" t="s">
        <v>2044</v>
      </c>
      <c r="P105" t="s">
        <v>3995</v>
      </c>
      <c r="Q105" t="s">
        <v>249</v>
      </c>
    </row>
    <row r="106" spans="1:17">
      <c r="A106" s="600">
        <v>416280</v>
      </c>
      <c r="B106" t="s">
        <v>62</v>
      </c>
      <c r="C106" t="s">
        <v>3146</v>
      </c>
      <c r="D106" t="s">
        <v>3147</v>
      </c>
      <c r="E106" t="s">
        <v>2043</v>
      </c>
      <c r="F106" s="605" t="s">
        <v>3148</v>
      </c>
      <c r="G106" t="s">
        <v>3815</v>
      </c>
      <c r="H106" t="s">
        <v>23</v>
      </c>
      <c r="I106" t="s">
        <v>23</v>
      </c>
      <c r="J106" t="s">
        <v>3816</v>
      </c>
      <c r="K106" t="s">
        <v>3817</v>
      </c>
      <c r="L106" t="s">
        <v>3818</v>
      </c>
      <c r="M106" t="s">
        <v>3819</v>
      </c>
      <c r="N106" t="s">
        <v>3820</v>
      </c>
      <c r="O106" t="s">
        <v>2044</v>
      </c>
      <c r="P106" t="s">
        <v>3995</v>
      </c>
      <c r="Q106" t="s">
        <v>249</v>
      </c>
    </row>
    <row r="107" spans="1:17">
      <c r="A107" s="600">
        <v>416280</v>
      </c>
      <c r="B107" t="s">
        <v>62</v>
      </c>
      <c r="C107" t="s">
        <v>3146</v>
      </c>
      <c r="D107" t="s">
        <v>3147</v>
      </c>
      <c r="E107" t="s">
        <v>2043</v>
      </c>
      <c r="F107" s="605" t="s">
        <v>3148</v>
      </c>
      <c r="G107" t="s">
        <v>3815</v>
      </c>
      <c r="H107" t="s">
        <v>23</v>
      </c>
      <c r="I107" t="s">
        <v>23</v>
      </c>
      <c r="J107" t="s">
        <v>3816</v>
      </c>
      <c r="K107" t="s">
        <v>3817</v>
      </c>
      <c r="L107" t="s">
        <v>3818</v>
      </c>
      <c r="M107" t="s">
        <v>3819</v>
      </c>
      <c r="N107" t="s">
        <v>3820</v>
      </c>
      <c r="O107" t="s">
        <v>2044</v>
      </c>
      <c r="P107" t="s">
        <v>3995</v>
      </c>
      <c r="Q107" t="s">
        <v>249</v>
      </c>
    </row>
    <row r="108" spans="1:17">
      <c r="A108" s="600">
        <v>416280</v>
      </c>
      <c r="B108" t="s">
        <v>62</v>
      </c>
      <c r="C108" t="s">
        <v>3146</v>
      </c>
      <c r="D108" t="s">
        <v>3147</v>
      </c>
      <c r="E108" t="s">
        <v>2043</v>
      </c>
      <c r="F108" s="605" t="s">
        <v>3148</v>
      </c>
      <c r="G108" t="s">
        <v>3815</v>
      </c>
      <c r="H108" t="s">
        <v>23</v>
      </c>
      <c r="I108" t="s">
        <v>23</v>
      </c>
      <c r="J108" t="s">
        <v>3816</v>
      </c>
      <c r="K108" t="s">
        <v>3817</v>
      </c>
      <c r="L108" t="s">
        <v>3818</v>
      </c>
      <c r="M108" t="s">
        <v>3819</v>
      </c>
      <c r="N108" t="s">
        <v>3820</v>
      </c>
      <c r="O108" t="s">
        <v>2044</v>
      </c>
      <c r="P108" t="s">
        <v>3995</v>
      </c>
      <c r="Q108" t="s">
        <v>249</v>
      </c>
    </row>
    <row r="109" spans="1:17">
      <c r="A109" s="600">
        <v>416702</v>
      </c>
      <c r="B109" t="s">
        <v>89</v>
      </c>
      <c r="C109" t="s">
        <v>3146</v>
      </c>
      <c r="D109" t="s">
        <v>3147</v>
      </c>
      <c r="E109" t="s">
        <v>2043</v>
      </c>
      <c r="F109" s="605" t="s">
        <v>3148</v>
      </c>
      <c r="G109" t="s">
        <v>3560</v>
      </c>
      <c r="H109" t="s">
        <v>23</v>
      </c>
      <c r="I109" t="s">
        <v>23</v>
      </c>
      <c r="J109" t="s">
        <v>3561</v>
      </c>
      <c r="K109" t="s">
        <v>3562</v>
      </c>
      <c r="L109" t="s">
        <v>3563</v>
      </c>
      <c r="M109" t="s">
        <v>3564</v>
      </c>
      <c r="N109" t="s">
        <v>3565</v>
      </c>
      <c r="O109" t="s">
        <v>2044</v>
      </c>
      <c r="P109" t="s">
        <v>3996</v>
      </c>
      <c r="Q109" t="s">
        <v>3997</v>
      </c>
    </row>
    <row r="110" spans="1:17">
      <c r="A110" s="600">
        <v>416702</v>
      </c>
      <c r="B110" t="s">
        <v>89</v>
      </c>
      <c r="C110" t="s">
        <v>3146</v>
      </c>
      <c r="D110" t="s">
        <v>3147</v>
      </c>
      <c r="E110" t="s">
        <v>2043</v>
      </c>
      <c r="F110" s="605" t="s">
        <v>3148</v>
      </c>
      <c r="G110" t="s">
        <v>3560</v>
      </c>
      <c r="H110" t="s">
        <v>23</v>
      </c>
      <c r="I110" t="s">
        <v>23</v>
      </c>
      <c r="J110" t="s">
        <v>3561</v>
      </c>
      <c r="K110" t="s">
        <v>3562</v>
      </c>
      <c r="L110" t="s">
        <v>3563</v>
      </c>
      <c r="M110" t="s">
        <v>3564</v>
      </c>
      <c r="N110" t="s">
        <v>3565</v>
      </c>
      <c r="O110" t="s">
        <v>2044</v>
      </c>
      <c r="P110" t="s">
        <v>3996</v>
      </c>
      <c r="Q110" t="s">
        <v>3997</v>
      </c>
    </row>
    <row r="111" spans="1:17">
      <c r="A111" s="600">
        <v>416702</v>
      </c>
      <c r="B111" t="s">
        <v>89</v>
      </c>
      <c r="C111" t="s">
        <v>3146</v>
      </c>
      <c r="D111" t="s">
        <v>3147</v>
      </c>
      <c r="E111" t="s">
        <v>2043</v>
      </c>
      <c r="F111" s="605" t="s">
        <v>3148</v>
      </c>
      <c r="G111" t="s">
        <v>3560</v>
      </c>
      <c r="H111" t="s">
        <v>23</v>
      </c>
      <c r="I111" t="s">
        <v>23</v>
      </c>
      <c r="J111" t="s">
        <v>3561</v>
      </c>
      <c r="K111" t="s">
        <v>3562</v>
      </c>
      <c r="L111" t="s">
        <v>3563</v>
      </c>
      <c r="M111" t="s">
        <v>3564</v>
      </c>
      <c r="N111" t="s">
        <v>3565</v>
      </c>
      <c r="O111" t="s">
        <v>2044</v>
      </c>
      <c r="P111" t="s">
        <v>3996</v>
      </c>
      <c r="Q111" t="s">
        <v>3997</v>
      </c>
    </row>
    <row r="112" spans="1:17">
      <c r="A112" s="600">
        <v>416702</v>
      </c>
      <c r="B112" t="s">
        <v>89</v>
      </c>
      <c r="C112" t="s">
        <v>3146</v>
      </c>
      <c r="D112" t="s">
        <v>3147</v>
      </c>
      <c r="E112" t="s">
        <v>2043</v>
      </c>
      <c r="F112" s="605" t="s">
        <v>3148</v>
      </c>
      <c r="G112" t="s">
        <v>3560</v>
      </c>
      <c r="H112" t="s">
        <v>23</v>
      </c>
      <c r="I112" t="s">
        <v>23</v>
      </c>
      <c r="J112" t="s">
        <v>3561</v>
      </c>
      <c r="K112" t="s">
        <v>3562</v>
      </c>
      <c r="L112" t="s">
        <v>3563</v>
      </c>
      <c r="M112" t="s">
        <v>3564</v>
      </c>
      <c r="N112" t="s">
        <v>3565</v>
      </c>
      <c r="O112" t="s">
        <v>2044</v>
      </c>
      <c r="P112" t="s">
        <v>3996</v>
      </c>
      <c r="Q112" t="s">
        <v>3997</v>
      </c>
    </row>
    <row r="113" spans="1:17">
      <c r="A113" s="600">
        <v>416702</v>
      </c>
      <c r="B113" t="s">
        <v>89</v>
      </c>
      <c r="C113" t="s">
        <v>3146</v>
      </c>
      <c r="D113" t="s">
        <v>3147</v>
      </c>
      <c r="E113" t="s">
        <v>2043</v>
      </c>
      <c r="F113" s="605" t="s">
        <v>3148</v>
      </c>
      <c r="G113" t="s">
        <v>3560</v>
      </c>
      <c r="H113" t="s">
        <v>23</v>
      </c>
      <c r="I113" t="s">
        <v>23</v>
      </c>
      <c r="J113" t="s">
        <v>3561</v>
      </c>
      <c r="K113" t="s">
        <v>3562</v>
      </c>
      <c r="L113" t="s">
        <v>3563</v>
      </c>
      <c r="M113" t="s">
        <v>3564</v>
      </c>
      <c r="N113" t="s">
        <v>3565</v>
      </c>
      <c r="O113" t="s">
        <v>2044</v>
      </c>
      <c r="P113" t="s">
        <v>3996</v>
      </c>
      <c r="Q113" t="s">
        <v>3997</v>
      </c>
    </row>
    <row r="114" spans="1:17">
      <c r="A114" s="600">
        <v>416702</v>
      </c>
      <c r="B114" t="s">
        <v>89</v>
      </c>
      <c r="C114" t="s">
        <v>3146</v>
      </c>
      <c r="D114" t="s">
        <v>3147</v>
      </c>
      <c r="E114" t="s">
        <v>2043</v>
      </c>
      <c r="F114" s="605" t="s">
        <v>3148</v>
      </c>
      <c r="G114" t="s">
        <v>3560</v>
      </c>
      <c r="H114" t="s">
        <v>23</v>
      </c>
      <c r="I114" t="s">
        <v>23</v>
      </c>
      <c r="J114" t="s">
        <v>3561</v>
      </c>
      <c r="K114" t="s">
        <v>3562</v>
      </c>
      <c r="L114" t="s">
        <v>3563</v>
      </c>
      <c r="M114" t="s">
        <v>3564</v>
      </c>
      <c r="N114" t="s">
        <v>3565</v>
      </c>
      <c r="O114" t="s">
        <v>2044</v>
      </c>
      <c r="P114" t="s">
        <v>3996</v>
      </c>
      <c r="Q114" t="s">
        <v>3997</v>
      </c>
    </row>
    <row r="115" spans="1:17">
      <c r="A115" s="600">
        <v>416702</v>
      </c>
      <c r="B115" t="s">
        <v>89</v>
      </c>
      <c r="C115" t="s">
        <v>3146</v>
      </c>
      <c r="D115" t="s">
        <v>3147</v>
      </c>
      <c r="E115" t="s">
        <v>2043</v>
      </c>
      <c r="F115" s="605" t="s">
        <v>3148</v>
      </c>
      <c r="G115" t="s">
        <v>3560</v>
      </c>
      <c r="H115" t="s">
        <v>23</v>
      </c>
      <c r="I115" t="s">
        <v>23</v>
      </c>
      <c r="J115" t="s">
        <v>3561</v>
      </c>
      <c r="K115" t="s">
        <v>3562</v>
      </c>
      <c r="L115" t="s">
        <v>3563</v>
      </c>
      <c r="M115" t="s">
        <v>3564</v>
      </c>
      <c r="N115" t="s">
        <v>3565</v>
      </c>
      <c r="O115" t="s">
        <v>2044</v>
      </c>
      <c r="P115" t="s">
        <v>3996</v>
      </c>
      <c r="Q115" t="s">
        <v>3997</v>
      </c>
    </row>
    <row r="116" spans="1:17">
      <c r="A116" s="600">
        <v>417841</v>
      </c>
      <c r="B116" t="s">
        <v>85</v>
      </c>
      <c r="C116" t="s">
        <v>3146</v>
      </c>
      <c r="D116" t="s">
        <v>3147</v>
      </c>
      <c r="E116" t="s">
        <v>2043</v>
      </c>
      <c r="F116" s="605" t="s">
        <v>3148</v>
      </c>
      <c r="G116" t="s">
        <v>3822</v>
      </c>
      <c r="H116" t="s">
        <v>23</v>
      </c>
      <c r="I116" t="s">
        <v>23</v>
      </c>
      <c r="J116" t="s">
        <v>3322</v>
      </c>
      <c r="K116" t="s">
        <v>3823</v>
      </c>
      <c r="L116" t="s">
        <v>3824</v>
      </c>
      <c r="M116" t="s">
        <v>3825</v>
      </c>
      <c r="N116" t="s">
        <v>3826</v>
      </c>
      <c r="O116" t="s">
        <v>2044</v>
      </c>
      <c r="P116" t="s">
        <v>3998</v>
      </c>
      <c r="Q116" t="s">
        <v>181</v>
      </c>
    </row>
    <row r="117" spans="1:17">
      <c r="A117" s="600">
        <v>417841</v>
      </c>
      <c r="B117" t="s">
        <v>85</v>
      </c>
      <c r="C117" t="s">
        <v>3146</v>
      </c>
      <c r="D117" t="s">
        <v>3147</v>
      </c>
      <c r="E117" t="s">
        <v>2043</v>
      </c>
      <c r="F117" s="605" t="s">
        <v>3148</v>
      </c>
      <c r="G117" t="s">
        <v>3822</v>
      </c>
      <c r="H117" t="s">
        <v>23</v>
      </c>
      <c r="I117" t="s">
        <v>23</v>
      </c>
      <c r="J117" t="s">
        <v>3322</v>
      </c>
      <c r="K117" t="s">
        <v>3823</v>
      </c>
      <c r="L117" t="s">
        <v>3824</v>
      </c>
      <c r="M117" t="s">
        <v>3825</v>
      </c>
      <c r="N117" t="s">
        <v>3826</v>
      </c>
      <c r="O117" t="s">
        <v>2044</v>
      </c>
      <c r="P117" t="s">
        <v>3998</v>
      </c>
      <c r="Q117" t="s">
        <v>181</v>
      </c>
    </row>
    <row r="118" spans="1:17">
      <c r="A118" s="600">
        <v>417841</v>
      </c>
      <c r="B118" t="s">
        <v>85</v>
      </c>
      <c r="C118" t="s">
        <v>3146</v>
      </c>
      <c r="D118" t="s">
        <v>3147</v>
      </c>
      <c r="E118" t="s">
        <v>2043</v>
      </c>
      <c r="F118" s="605" t="s">
        <v>3148</v>
      </c>
      <c r="G118" t="s">
        <v>3822</v>
      </c>
      <c r="H118" t="s">
        <v>23</v>
      </c>
      <c r="I118" t="s">
        <v>23</v>
      </c>
      <c r="J118" t="s">
        <v>3322</v>
      </c>
      <c r="K118" t="s">
        <v>3823</v>
      </c>
      <c r="L118" t="s">
        <v>3824</v>
      </c>
      <c r="M118" t="s">
        <v>3825</v>
      </c>
      <c r="N118" t="s">
        <v>3826</v>
      </c>
      <c r="O118" t="s">
        <v>2044</v>
      </c>
      <c r="P118" t="s">
        <v>3998</v>
      </c>
      <c r="Q118" t="s">
        <v>181</v>
      </c>
    </row>
    <row r="119" spans="1:17">
      <c r="A119" s="600">
        <v>417841</v>
      </c>
      <c r="B119" t="s">
        <v>85</v>
      </c>
      <c r="C119" t="s">
        <v>3146</v>
      </c>
      <c r="D119" t="s">
        <v>3147</v>
      </c>
      <c r="E119" t="s">
        <v>2043</v>
      </c>
      <c r="F119" s="605" t="s">
        <v>3148</v>
      </c>
      <c r="G119" t="s">
        <v>3822</v>
      </c>
      <c r="H119" t="s">
        <v>23</v>
      </c>
      <c r="I119" t="s">
        <v>23</v>
      </c>
      <c r="J119" t="s">
        <v>3322</v>
      </c>
      <c r="K119" t="s">
        <v>3823</v>
      </c>
      <c r="L119" t="s">
        <v>3824</v>
      </c>
      <c r="M119" t="s">
        <v>3825</v>
      </c>
      <c r="N119" t="s">
        <v>3826</v>
      </c>
      <c r="O119" t="s">
        <v>2044</v>
      </c>
      <c r="P119" t="s">
        <v>3998</v>
      </c>
      <c r="Q119" t="s">
        <v>181</v>
      </c>
    </row>
    <row r="120" spans="1:17">
      <c r="A120" s="600">
        <v>417841</v>
      </c>
      <c r="B120" t="s">
        <v>85</v>
      </c>
      <c r="C120" t="s">
        <v>3146</v>
      </c>
      <c r="D120" t="s">
        <v>3147</v>
      </c>
      <c r="E120" t="s">
        <v>2043</v>
      </c>
      <c r="F120" s="605" t="s">
        <v>3148</v>
      </c>
      <c r="G120" t="s">
        <v>3822</v>
      </c>
      <c r="H120" t="s">
        <v>23</v>
      </c>
      <c r="I120" t="s">
        <v>23</v>
      </c>
      <c r="J120" t="s">
        <v>3322</v>
      </c>
      <c r="K120" t="s">
        <v>3823</v>
      </c>
      <c r="L120" t="s">
        <v>3824</v>
      </c>
      <c r="M120" t="s">
        <v>3825</v>
      </c>
      <c r="N120" t="s">
        <v>3826</v>
      </c>
      <c r="O120" t="s">
        <v>2044</v>
      </c>
      <c r="P120" t="s">
        <v>3998</v>
      </c>
      <c r="Q120" t="s">
        <v>181</v>
      </c>
    </row>
    <row r="121" spans="1:17">
      <c r="A121" s="600">
        <v>417841</v>
      </c>
      <c r="B121" t="s">
        <v>85</v>
      </c>
      <c r="C121" t="s">
        <v>3146</v>
      </c>
      <c r="D121" t="s">
        <v>3147</v>
      </c>
      <c r="E121" t="s">
        <v>2043</v>
      </c>
      <c r="F121" s="605" t="s">
        <v>3148</v>
      </c>
      <c r="G121" t="s">
        <v>3822</v>
      </c>
      <c r="H121" t="s">
        <v>23</v>
      </c>
      <c r="I121" t="s">
        <v>23</v>
      </c>
      <c r="J121" t="s">
        <v>3322</v>
      </c>
      <c r="K121" t="s">
        <v>3823</v>
      </c>
      <c r="L121" t="s">
        <v>3824</v>
      </c>
      <c r="M121" t="s">
        <v>3825</v>
      </c>
      <c r="N121" t="s">
        <v>3826</v>
      </c>
      <c r="O121" t="s">
        <v>2044</v>
      </c>
      <c r="P121" t="s">
        <v>3998</v>
      </c>
      <c r="Q121" t="s">
        <v>181</v>
      </c>
    </row>
    <row r="122" spans="1:17">
      <c r="A122" s="600">
        <v>418492</v>
      </c>
      <c r="B122" t="s">
        <v>83</v>
      </c>
      <c r="C122" t="s">
        <v>3146</v>
      </c>
      <c r="D122" t="s">
        <v>3147</v>
      </c>
      <c r="E122" t="s">
        <v>2043</v>
      </c>
      <c r="F122" s="605" t="s">
        <v>3148</v>
      </c>
      <c r="G122" t="s">
        <v>3566</v>
      </c>
      <c r="H122" t="s">
        <v>23</v>
      </c>
      <c r="I122" t="s">
        <v>23</v>
      </c>
      <c r="J122" t="s">
        <v>3567</v>
      </c>
      <c r="K122" t="s">
        <v>3568</v>
      </c>
      <c r="L122" t="s">
        <v>3569</v>
      </c>
      <c r="M122" t="s">
        <v>3570</v>
      </c>
      <c r="N122" t="s">
        <v>3571</v>
      </c>
      <c r="O122" t="s">
        <v>2044</v>
      </c>
      <c r="P122" t="s">
        <v>3999</v>
      </c>
      <c r="Q122" t="s">
        <v>179</v>
      </c>
    </row>
    <row r="123" spans="1:17">
      <c r="A123" s="600">
        <v>418492</v>
      </c>
      <c r="B123" t="s">
        <v>83</v>
      </c>
      <c r="C123" t="s">
        <v>3146</v>
      </c>
      <c r="D123" t="s">
        <v>3147</v>
      </c>
      <c r="E123" t="s">
        <v>2043</v>
      </c>
      <c r="F123" s="605" t="s">
        <v>3148</v>
      </c>
      <c r="G123" t="s">
        <v>3566</v>
      </c>
      <c r="H123" t="s">
        <v>23</v>
      </c>
      <c r="I123" t="s">
        <v>23</v>
      </c>
      <c r="J123" t="s">
        <v>3567</v>
      </c>
      <c r="K123" t="s">
        <v>3568</v>
      </c>
      <c r="L123" t="s">
        <v>3569</v>
      </c>
      <c r="M123" t="s">
        <v>3570</v>
      </c>
      <c r="N123" t="s">
        <v>3571</v>
      </c>
      <c r="O123" t="s">
        <v>2044</v>
      </c>
      <c r="P123" t="s">
        <v>3999</v>
      </c>
      <c r="Q123" t="s">
        <v>179</v>
      </c>
    </row>
    <row r="124" spans="1:17">
      <c r="A124" s="600">
        <v>418492</v>
      </c>
      <c r="B124" t="s">
        <v>83</v>
      </c>
      <c r="C124" t="s">
        <v>3146</v>
      </c>
      <c r="D124" t="s">
        <v>3147</v>
      </c>
      <c r="E124" t="s">
        <v>2043</v>
      </c>
      <c r="F124" s="605" t="s">
        <v>3148</v>
      </c>
      <c r="G124" t="s">
        <v>3566</v>
      </c>
      <c r="H124" t="s">
        <v>23</v>
      </c>
      <c r="I124" t="s">
        <v>23</v>
      </c>
      <c r="J124" t="s">
        <v>3567</v>
      </c>
      <c r="K124" t="s">
        <v>3568</v>
      </c>
      <c r="L124" t="s">
        <v>3569</v>
      </c>
      <c r="M124" t="s">
        <v>3570</v>
      </c>
      <c r="N124" t="s">
        <v>3571</v>
      </c>
      <c r="O124" t="s">
        <v>2044</v>
      </c>
      <c r="P124" t="s">
        <v>3999</v>
      </c>
      <c r="Q124" t="s">
        <v>179</v>
      </c>
    </row>
    <row r="125" spans="1:17">
      <c r="A125" s="600">
        <v>418492</v>
      </c>
      <c r="B125" t="s">
        <v>83</v>
      </c>
      <c r="C125" t="s">
        <v>3146</v>
      </c>
      <c r="D125" t="s">
        <v>3147</v>
      </c>
      <c r="E125" t="s">
        <v>2043</v>
      </c>
      <c r="F125" s="605" t="s">
        <v>3148</v>
      </c>
      <c r="G125" t="s">
        <v>3566</v>
      </c>
      <c r="H125" t="s">
        <v>23</v>
      </c>
      <c r="I125" t="s">
        <v>23</v>
      </c>
      <c r="J125" t="s">
        <v>3567</v>
      </c>
      <c r="K125" t="s">
        <v>3568</v>
      </c>
      <c r="L125" t="s">
        <v>3569</v>
      </c>
      <c r="M125" t="s">
        <v>3570</v>
      </c>
      <c r="N125" t="s">
        <v>3571</v>
      </c>
      <c r="O125" t="s">
        <v>2044</v>
      </c>
      <c r="P125" t="s">
        <v>3999</v>
      </c>
      <c r="Q125" t="s">
        <v>179</v>
      </c>
    </row>
    <row r="126" spans="1:17">
      <c r="A126" s="600">
        <v>418492</v>
      </c>
      <c r="B126" t="s">
        <v>83</v>
      </c>
      <c r="C126" t="s">
        <v>3146</v>
      </c>
      <c r="D126" t="s">
        <v>3147</v>
      </c>
      <c r="E126" t="s">
        <v>2043</v>
      </c>
      <c r="F126" s="605" t="s">
        <v>3148</v>
      </c>
      <c r="G126" t="s">
        <v>3566</v>
      </c>
      <c r="H126" t="s">
        <v>23</v>
      </c>
      <c r="I126" t="s">
        <v>23</v>
      </c>
      <c r="J126" t="s">
        <v>3567</v>
      </c>
      <c r="K126" t="s">
        <v>3568</v>
      </c>
      <c r="L126" t="s">
        <v>3569</v>
      </c>
      <c r="M126" t="s">
        <v>3570</v>
      </c>
      <c r="N126" t="s">
        <v>3571</v>
      </c>
      <c r="O126" t="s">
        <v>2044</v>
      </c>
      <c r="P126" t="s">
        <v>3999</v>
      </c>
      <c r="Q126" t="s">
        <v>179</v>
      </c>
    </row>
    <row r="127" spans="1:17">
      <c r="A127" s="600">
        <v>418609</v>
      </c>
      <c r="B127" t="s">
        <v>90</v>
      </c>
      <c r="C127" t="s">
        <v>3146</v>
      </c>
      <c r="D127" t="s">
        <v>3147</v>
      </c>
      <c r="E127" t="s">
        <v>2043</v>
      </c>
      <c r="F127" s="605" t="s">
        <v>3148</v>
      </c>
      <c r="G127" t="s">
        <v>3352</v>
      </c>
      <c r="H127" t="s">
        <v>3353</v>
      </c>
      <c r="I127" t="s">
        <v>23</v>
      </c>
      <c r="J127" t="s">
        <v>3317</v>
      </c>
      <c r="K127" t="s">
        <v>3354</v>
      </c>
      <c r="L127" t="s">
        <v>3355</v>
      </c>
      <c r="M127" t="s">
        <v>3356</v>
      </c>
      <c r="N127" t="s">
        <v>3357</v>
      </c>
      <c r="O127" t="s">
        <v>2044</v>
      </c>
      <c r="P127" t="s">
        <v>4000</v>
      </c>
      <c r="Q127" t="s">
        <v>3358</v>
      </c>
    </row>
    <row r="128" spans="1:17">
      <c r="A128" s="600">
        <v>418609</v>
      </c>
      <c r="B128" t="s">
        <v>90</v>
      </c>
      <c r="C128" t="s">
        <v>3146</v>
      </c>
      <c r="D128" t="s">
        <v>3147</v>
      </c>
      <c r="E128" t="s">
        <v>2043</v>
      </c>
      <c r="F128" s="605" t="s">
        <v>3148</v>
      </c>
      <c r="G128" t="s">
        <v>3352</v>
      </c>
      <c r="H128" t="s">
        <v>3353</v>
      </c>
      <c r="I128" t="s">
        <v>23</v>
      </c>
      <c r="J128" t="s">
        <v>3317</v>
      </c>
      <c r="K128" t="s">
        <v>3354</v>
      </c>
      <c r="L128" t="s">
        <v>3355</v>
      </c>
      <c r="M128" t="s">
        <v>3356</v>
      </c>
      <c r="N128" t="s">
        <v>3357</v>
      </c>
      <c r="O128" t="s">
        <v>2044</v>
      </c>
      <c r="P128" t="s">
        <v>4000</v>
      </c>
      <c r="Q128" t="s">
        <v>3358</v>
      </c>
    </row>
    <row r="129" spans="1:17">
      <c r="A129" s="600">
        <v>418609</v>
      </c>
      <c r="B129" t="s">
        <v>90</v>
      </c>
      <c r="C129" t="s">
        <v>3146</v>
      </c>
      <c r="D129" t="s">
        <v>3147</v>
      </c>
      <c r="E129" t="s">
        <v>2043</v>
      </c>
      <c r="F129" s="605" t="s">
        <v>3148</v>
      </c>
      <c r="G129" t="s">
        <v>3352</v>
      </c>
      <c r="H129" t="s">
        <v>3353</v>
      </c>
      <c r="I129" t="s">
        <v>23</v>
      </c>
      <c r="J129" t="s">
        <v>3317</v>
      </c>
      <c r="K129" t="s">
        <v>3354</v>
      </c>
      <c r="L129" t="s">
        <v>3355</v>
      </c>
      <c r="M129" t="s">
        <v>3356</v>
      </c>
      <c r="N129" t="s">
        <v>3357</v>
      </c>
      <c r="O129" t="s">
        <v>2044</v>
      </c>
      <c r="P129" t="s">
        <v>4000</v>
      </c>
      <c r="Q129" t="s">
        <v>3358</v>
      </c>
    </row>
    <row r="130" spans="1:17">
      <c r="A130" s="600">
        <v>418609</v>
      </c>
      <c r="B130" t="s">
        <v>90</v>
      </c>
      <c r="C130" t="s">
        <v>3146</v>
      </c>
      <c r="D130" t="s">
        <v>3147</v>
      </c>
      <c r="E130" t="s">
        <v>2043</v>
      </c>
      <c r="F130" s="605" t="s">
        <v>3148</v>
      </c>
      <c r="G130" t="s">
        <v>3352</v>
      </c>
      <c r="H130" t="s">
        <v>3353</v>
      </c>
      <c r="I130" t="s">
        <v>23</v>
      </c>
      <c r="J130" t="s">
        <v>3317</v>
      </c>
      <c r="K130" t="s">
        <v>3354</v>
      </c>
      <c r="L130" t="s">
        <v>3355</v>
      </c>
      <c r="M130" t="s">
        <v>3356</v>
      </c>
      <c r="N130" t="s">
        <v>3357</v>
      </c>
      <c r="O130" t="s">
        <v>2044</v>
      </c>
      <c r="P130" t="s">
        <v>4000</v>
      </c>
      <c r="Q130" t="s">
        <v>3358</v>
      </c>
    </row>
    <row r="131" spans="1:17">
      <c r="A131" s="600">
        <v>418609</v>
      </c>
      <c r="B131" t="s">
        <v>90</v>
      </c>
      <c r="C131" t="s">
        <v>3146</v>
      </c>
      <c r="D131" t="s">
        <v>3147</v>
      </c>
      <c r="E131" t="s">
        <v>2043</v>
      </c>
      <c r="F131" s="605" t="s">
        <v>3148</v>
      </c>
      <c r="G131" t="s">
        <v>3352</v>
      </c>
      <c r="H131" t="s">
        <v>3353</v>
      </c>
      <c r="I131" t="s">
        <v>23</v>
      </c>
      <c r="J131" t="s">
        <v>3317</v>
      </c>
      <c r="K131" t="s">
        <v>3354</v>
      </c>
      <c r="L131" t="s">
        <v>3355</v>
      </c>
      <c r="M131" t="s">
        <v>3356</v>
      </c>
      <c r="N131" t="s">
        <v>3357</v>
      </c>
      <c r="O131" t="s">
        <v>2044</v>
      </c>
      <c r="P131" t="s">
        <v>4000</v>
      </c>
      <c r="Q131" t="s">
        <v>3358</v>
      </c>
    </row>
    <row r="132" spans="1:17">
      <c r="A132" s="600">
        <v>810649</v>
      </c>
      <c r="B132" t="s">
        <v>57</v>
      </c>
      <c r="C132" t="s">
        <v>3146</v>
      </c>
      <c r="D132" t="s">
        <v>3147</v>
      </c>
      <c r="E132" t="s">
        <v>2043</v>
      </c>
      <c r="F132" s="605" t="s">
        <v>3148</v>
      </c>
      <c r="G132" t="s">
        <v>4001</v>
      </c>
      <c r="H132" t="s">
        <v>4002</v>
      </c>
      <c r="I132" t="s">
        <v>23</v>
      </c>
      <c r="J132" t="s">
        <v>4003</v>
      </c>
      <c r="K132" t="s">
        <v>4004</v>
      </c>
      <c r="L132" t="s">
        <v>4005</v>
      </c>
      <c r="M132" t="s">
        <v>4006</v>
      </c>
      <c r="N132" t="s">
        <v>4007</v>
      </c>
      <c r="O132" t="s">
        <v>2044</v>
      </c>
      <c r="P132" t="s">
        <v>4008</v>
      </c>
      <c r="Q132" t="s">
        <v>249</v>
      </c>
    </row>
    <row r="133" spans="1:17">
      <c r="A133" s="600">
        <v>810649</v>
      </c>
      <c r="B133" t="s">
        <v>57</v>
      </c>
      <c r="C133" t="s">
        <v>3146</v>
      </c>
      <c r="D133" t="s">
        <v>3147</v>
      </c>
      <c r="E133" t="s">
        <v>2043</v>
      </c>
      <c r="F133" s="605" t="s">
        <v>3148</v>
      </c>
      <c r="G133" t="s">
        <v>4001</v>
      </c>
      <c r="H133" t="s">
        <v>4002</v>
      </c>
      <c r="I133" t="s">
        <v>23</v>
      </c>
      <c r="J133" t="s">
        <v>4003</v>
      </c>
      <c r="K133" t="s">
        <v>4004</v>
      </c>
      <c r="L133" t="s">
        <v>4005</v>
      </c>
      <c r="M133" t="s">
        <v>4006</v>
      </c>
      <c r="N133" t="s">
        <v>4007</v>
      </c>
      <c r="O133" t="s">
        <v>2044</v>
      </c>
      <c r="P133" t="s">
        <v>4008</v>
      </c>
      <c r="Q133" t="s">
        <v>249</v>
      </c>
    </row>
    <row r="134" spans="1:17">
      <c r="A134" s="600">
        <v>810649</v>
      </c>
      <c r="B134" t="s">
        <v>57</v>
      </c>
      <c r="C134" t="s">
        <v>3146</v>
      </c>
      <c r="D134" t="s">
        <v>3147</v>
      </c>
      <c r="E134" t="s">
        <v>2043</v>
      </c>
      <c r="F134" s="605" t="s">
        <v>3148</v>
      </c>
      <c r="G134" t="s">
        <v>4001</v>
      </c>
      <c r="H134" t="s">
        <v>4002</v>
      </c>
      <c r="I134" t="s">
        <v>23</v>
      </c>
      <c r="J134" t="s">
        <v>4003</v>
      </c>
      <c r="K134" t="s">
        <v>4004</v>
      </c>
      <c r="L134" t="s">
        <v>4005</v>
      </c>
      <c r="M134" t="s">
        <v>4006</v>
      </c>
      <c r="N134" t="s">
        <v>4007</v>
      </c>
      <c r="O134" t="s">
        <v>2044</v>
      </c>
      <c r="P134" t="s">
        <v>4008</v>
      </c>
      <c r="Q134" t="s">
        <v>249</v>
      </c>
    </row>
    <row r="135" spans="1:17">
      <c r="A135" s="600">
        <v>810649</v>
      </c>
      <c r="B135" t="s">
        <v>57</v>
      </c>
      <c r="C135" t="s">
        <v>3146</v>
      </c>
      <c r="D135" t="s">
        <v>3147</v>
      </c>
      <c r="E135" t="s">
        <v>2043</v>
      </c>
      <c r="F135" s="605" t="s">
        <v>3148</v>
      </c>
      <c r="G135" t="s">
        <v>4001</v>
      </c>
      <c r="H135" t="s">
        <v>4002</v>
      </c>
      <c r="I135" t="s">
        <v>23</v>
      </c>
      <c r="J135" t="s">
        <v>4003</v>
      </c>
      <c r="K135" t="s">
        <v>4004</v>
      </c>
      <c r="L135" t="s">
        <v>4005</v>
      </c>
      <c r="M135" t="s">
        <v>4006</v>
      </c>
      <c r="N135" t="s">
        <v>4007</v>
      </c>
      <c r="O135" t="s">
        <v>2044</v>
      </c>
      <c r="P135" t="s">
        <v>4008</v>
      </c>
      <c r="Q135" t="s">
        <v>249</v>
      </c>
    </row>
    <row r="136" spans="1:17">
      <c r="A136">
        <v>810649</v>
      </c>
      <c r="B136" t="s">
        <v>57</v>
      </c>
      <c r="C136" t="s">
        <v>3146</v>
      </c>
      <c r="D136" t="s">
        <v>3147</v>
      </c>
      <c r="E136" t="s">
        <v>2043</v>
      </c>
      <c r="F136" s="605" t="s">
        <v>3148</v>
      </c>
      <c r="G136" t="s">
        <v>4001</v>
      </c>
      <c r="H136" t="s">
        <v>4002</v>
      </c>
      <c r="I136" t="s">
        <v>23</v>
      </c>
      <c r="J136" t="s">
        <v>4003</v>
      </c>
      <c r="K136" t="s">
        <v>4004</v>
      </c>
      <c r="L136" t="s">
        <v>4005</v>
      </c>
      <c r="M136" t="s">
        <v>4006</v>
      </c>
      <c r="N136" t="s">
        <v>4007</v>
      </c>
      <c r="O136" t="s">
        <v>2044</v>
      </c>
      <c r="P136" t="s">
        <v>4008</v>
      </c>
      <c r="Q136" t="s">
        <v>249</v>
      </c>
    </row>
    <row r="137" spans="1:17">
      <c r="A137">
        <v>810664</v>
      </c>
      <c r="B137" t="s">
        <v>59</v>
      </c>
      <c r="C137" t="s">
        <v>3146</v>
      </c>
      <c r="D137" t="s">
        <v>3147</v>
      </c>
      <c r="E137" t="s">
        <v>2043</v>
      </c>
      <c r="F137" s="605" t="s">
        <v>3148</v>
      </c>
      <c r="G137" t="s">
        <v>3445</v>
      </c>
      <c r="H137" t="s">
        <v>23</v>
      </c>
      <c r="I137" t="s">
        <v>23</v>
      </c>
      <c r="J137" t="s">
        <v>3446</v>
      </c>
      <c r="K137" t="s">
        <v>3447</v>
      </c>
      <c r="L137" t="s">
        <v>3448</v>
      </c>
      <c r="M137" t="s">
        <v>3449</v>
      </c>
      <c r="N137" t="s">
        <v>3450</v>
      </c>
      <c r="O137" t="s">
        <v>2044</v>
      </c>
      <c r="P137" t="s">
        <v>4009</v>
      </c>
      <c r="Q137" t="s">
        <v>249</v>
      </c>
    </row>
    <row r="138" spans="1:17">
      <c r="A138">
        <v>810664</v>
      </c>
      <c r="B138" t="s">
        <v>59</v>
      </c>
      <c r="C138" t="s">
        <v>3146</v>
      </c>
      <c r="D138" t="s">
        <v>3147</v>
      </c>
      <c r="E138" t="s">
        <v>2043</v>
      </c>
      <c r="F138" s="605" t="s">
        <v>3148</v>
      </c>
      <c r="G138" t="s">
        <v>3445</v>
      </c>
      <c r="H138" t="s">
        <v>23</v>
      </c>
      <c r="I138" t="s">
        <v>23</v>
      </c>
      <c r="J138" t="s">
        <v>3446</v>
      </c>
      <c r="K138" t="s">
        <v>3447</v>
      </c>
      <c r="L138" t="s">
        <v>3448</v>
      </c>
      <c r="M138" t="s">
        <v>3449</v>
      </c>
      <c r="N138" t="s">
        <v>3450</v>
      </c>
      <c r="O138" t="s">
        <v>2044</v>
      </c>
      <c r="P138" t="s">
        <v>4009</v>
      </c>
      <c r="Q138" t="s">
        <v>249</v>
      </c>
    </row>
    <row r="139" spans="1:17">
      <c r="A139">
        <v>810664</v>
      </c>
      <c r="B139" t="s">
        <v>59</v>
      </c>
      <c r="C139" t="s">
        <v>3146</v>
      </c>
      <c r="D139" t="s">
        <v>3147</v>
      </c>
      <c r="E139" t="s">
        <v>2043</v>
      </c>
      <c r="F139" s="605" t="s">
        <v>3148</v>
      </c>
      <c r="G139" t="s">
        <v>3445</v>
      </c>
      <c r="H139" t="s">
        <v>23</v>
      </c>
      <c r="I139" t="s">
        <v>23</v>
      </c>
      <c r="J139" t="s">
        <v>3446</v>
      </c>
      <c r="K139" t="s">
        <v>3447</v>
      </c>
      <c r="L139" t="s">
        <v>3448</v>
      </c>
      <c r="M139" t="s">
        <v>3449</v>
      </c>
      <c r="N139" t="s">
        <v>3450</v>
      </c>
      <c r="O139" t="s">
        <v>2044</v>
      </c>
      <c r="P139" t="s">
        <v>4009</v>
      </c>
      <c r="Q139" t="s">
        <v>249</v>
      </c>
    </row>
    <row r="140" spans="1:17">
      <c r="A140">
        <v>810664</v>
      </c>
      <c r="B140" t="s">
        <v>59</v>
      </c>
      <c r="C140" t="s">
        <v>3146</v>
      </c>
      <c r="D140" t="s">
        <v>3147</v>
      </c>
      <c r="E140" t="s">
        <v>2043</v>
      </c>
      <c r="F140" s="605" t="s">
        <v>3148</v>
      </c>
      <c r="G140" t="s">
        <v>3445</v>
      </c>
      <c r="H140" t="s">
        <v>23</v>
      </c>
      <c r="I140" t="s">
        <v>23</v>
      </c>
      <c r="J140" t="s">
        <v>3446</v>
      </c>
      <c r="K140" t="s">
        <v>3447</v>
      </c>
      <c r="L140" t="s">
        <v>3448</v>
      </c>
      <c r="M140" t="s">
        <v>3449</v>
      </c>
      <c r="N140" t="s">
        <v>3450</v>
      </c>
      <c r="O140" t="s">
        <v>2044</v>
      </c>
      <c r="P140" t="s">
        <v>4009</v>
      </c>
      <c r="Q140" t="s">
        <v>249</v>
      </c>
    </row>
    <row r="141" spans="1:17">
      <c r="A141">
        <v>810664</v>
      </c>
      <c r="B141" t="s">
        <v>59</v>
      </c>
      <c r="C141" t="s">
        <v>3146</v>
      </c>
      <c r="D141" t="s">
        <v>3147</v>
      </c>
      <c r="E141" t="s">
        <v>2043</v>
      </c>
      <c r="F141" s="605" t="s">
        <v>3148</v>
      </c>
      <c r="G141" t="s">
        <v>3445</v>
      </c>
      <c r="H141" t="s">
        <v>23</v>
      </c>
      <c r="I141" t="s">
        <v>23</v>
      </c>
      <c r="J141" t="s">
        <v>3446</v>
      </c>
      <c r="K141" t="s">
        <v>3447</v>
      </c>
      <c r="L141" t="s">
        <v>3448</v>
      </c>
      <c r="M141" t="s">
        <v>3449</v>
      </c>
      <c r="N141" t="s">
        <v>3450</v>
      </c>
      <c r="O141" t="s">
        <v>2044</v>
      </c>
      <c r="P141" t="s">
        <v>4009</v>
      </c>
      <c r="Q141" t="s">
        <v>249</v>
      </c>
    </row>
    <row r="142" spans="1:17">
      <c r="A142">
        <v>810664</v>
      </c>
      <c r="B142" t="s">
        <v>59</v>
      </c>
      <c r="C142" t="s">
        <v>3146</v>
      </c>
      <c r="D142" t="s">
        <v>3147</v>
      </c>
      <c r="E142" t="s">
        <v>2043</v>
      </c>
      <c r="F142" s="605" t="s">
        <v>3148</v>
      </c>
      <c r="G142" t="s">
        <v>3445</v>
      </c>
      <c r="H142" t="s">
        <v>23</v>
      </c>
      <c r="I142" t="s">
        <v>23</v>
      </c>
      <c r="J142" t="s">
        <v>3446</v>
      </c>
      <c r="K142" t="s">
        <v>3447</v>
      </c>
      <c r="L142" t="s">
        <v>3448</v>
      </c>
      <c r="M142" t="s">
        <v>3449</v>
      </c>
      <c r="N142" t="s">
        <v>3450</v>
      </c>
      <c r="O142" t="s">
        <v>2044</v>
      </c>
      <c r="P142" t="s">
        <v>4009</v>
      </c>
      <c r="Q142" t="s">
        <v>249</v>
      </c>
    </row>
    <row r="143" spans="1:17">
      <c r="A143">
        <v>810698</v>
      </c>
      <c r="B143" t="s">
        <v>49</v>
      </c>
      <c r="C143" t="s">
        <v>3146</v>
      </c>
      <c r="D143" t="s">
        <v>3147</v>
      </c>
      <c r="E143" t="s">
        <v>2043</v>
      </c>
      <c r="F143" s="605" t="s">
        <v>3148</v>
      </c>
      <c r="G143" t="s">
        <v>4010</v>
      </c>
      <c r="H143" t="s">
        <v>23</v>
      </c>
      <c r="I143" t="s">
        <v>23</v>
      </c>
      <c r="J143" t="s">
        <v>4011</v>
      </c>
      <c r="K143" t="s">
        <v>4012</v>
      </c>
      <c r="L143" t="s">
        <v>4013</v>
      </c>
      <c r="M143" t="s">
        <v>4014</v>
      </c>
      <c r="N143" t="s">
        <v>4015</v>
      </c>
      <c r="O143" t="s">
        <v>2044</v>
      </c>
      <c r="P143" t="s">
        <v>4016</v>
      </c>
      <c r="Q143" t="s">
        <v>217</v>
      </c>
    </row>
    <row r="144" spans="1:17">
      <c r="A144">
        <v>810698</v>
      </c>
      <c r="B144" t="s">
        <v>49</v>
      </c>
      <c r="C144" t="s">
        <v>3146</v>
      </c>
      <c r="D144" t="s">
        <v>3147</v>
      </c>
      <c r="E144" t="s">
        <v>2043</v>
      </c>
      <c r="F144" s="605" t="s">
        <v>3148</v>
      </c>
      <c r="G144" t="s">
        <v>4010</v>
      </c>
      <c r="H144" t="s">
        <v>23</v>
      </c>
      <c r="I144" t="s">
        <v>23</v>
      </c>
      <c r="J144" t="s">
        <v>4011</v>
      </c>
      <c r="K144" t="s">
        <v>4012</v>
      </c>
      <c r="L144" t="s">
        <v>4013</v>
      </c>
      <c r="M144" t="s">
        <v>4014</v>
      </c>
      <c r="N144" t="s">
        <v>4015</v>
      </c>
      <c r="O144" t="s">
        <v>2044</v>
      </c>
      <c r="P144" t="s">
        <v>4016</v>
      </c>
      <c r="Q144" t="s">
        <v>217</v>
      </c>
    </row>
    <row r="145" spans="1:17">
      <c r="A145">
        <v>810698</v>
      </c>
      <c r="B145" t="s">
        <v>49</v>
      </c>
      <c r="C145" t="s">
        <v>3146</v>
      </c>
      <c r="D145" t="s">
        <v>3147</v>
      </c>
      <c r="E145" t="s">
        <v>2043</v>
      </c>
      <c r="F145" s="605" t="s">
        <v>3148</v>
      </c>
      <c r="G145" t="s">
        <v>4010</v>
      </c>
      <c r="H145" t="s">
        <v>23</v>
      </c>
      <c r="I145" t="s">
        <v>23</v>
      </c>
      <c r="J145" t="s">
        <v>4011</v>
      </c>
      <c r="K145" t="s">
        <v>4012</v>
      </c>
      <c r="L145" t="s">
        <v>4013</v>
      </c>
      <c r="M145" t="s">
        <v>4014</v>
      </c>
      <c r="N145" t="s">
        <v>4015</v>
      </c>
      <c r="O145" t="s">
        <v>2044</v>
      </c>
      <c r="P145" t="s">
        <v>4016</v>
      </c>
      <c r="Q145" t="s">
        <v>217</v>
      </c>
    </row>
    <row r="146" spans="1:17">
      <c r="A146">
        <v>810698</v>
      </c>
      <c r="B146" t="s">
        <v>49</v>
      </c>
      <c r="C146" t="s">
        <v>3146</v>
      </c>
      <c r="D146" t="s">
        <v>3147</v>
      </c>
      <c r="E146" t="s">
        <v>2043</v>
      </c>
      <c r="F146" s="605" t="s">
        <v>3148</v>
      </c>
      <c r="G146" t="s">
        <v>4010</v>
      </c>
      <c r="H146" t="s">
        <v>23</v>
      </c>
      <c r="I146" t="s">
        <v>23</v>
      </c>
      <c r="J146" t="s">
        <v>4011</v>
      </c>
      <c r="K146" t="s">
        <v>4012</v>
      </c>
      <c r="L146" t="s">
        <v>4013</v>
      </c>
      <c r="M146" t="s">
        <v>4014</v>
      </c>
      <c r="N146" t="s">
        <v>4015</v>
      </c>
      <c r="O146" t="s">
        <v>2044</v>
      </c>
      <c r="P146" t="s">
        <v>4016</v>
      </c>
      <c r="Q146" t="s">
        <v>217</v>
      </c>
    </row>
    <row r="147" spans="1:17">
      <c r="A147">
        <v>810698</v>
      </c>
      <c r="B147" t="s">
        <v>49</v>
      </c>
      <c r="C147" t="s">
        <v>3146</v>
      </c>
      <c r="D147" t="s">
        <v>3147</v>
      </c>
      <c r="E147" t="s">
        <v>2043</v>
      </c>
      <c r="F147" s="605" t="s">
        <v>3148</v>
      </c>
      <c r="G147" t="s">
        <v>4010</v>
      </c>
      <c r="H147" t="s">
        <v>23</v>
      </c>
      <c r="I147" t="s">
        <v>23</v>
      </c>
      <c r="J147" t="s">
        <v>4011</v>
      </c>
      <c r="K147" t="s">
        <v>4012</v>
      </c>
      <c r="L147" t="s">
        <v>4013</v>
      </c>
      <c r="M147" t="s">
        <v>4014</v>
      </c>
      <c r="N147" t="s">
        <v>4015</v>
      </c>
      <c r="O147" t="s">
        <v>2044</v>
      </c>
      <c r="P147" t="s">
        <v>4016</v>
      </c>
      <c r="Q147" t="s">
        <v>217</v>
      </c>
    </row>
    <row r="148" spans="1:17">
      <c r="A148">
        <v>810698</v>
      </c>
      <c r="B148" t="s">
        <v>49</v>
      </c>
      <c r="C148" t="s">
        <v>3146</v>
      </c>
      <c r="D148" t="s">
        <v>3147</v>
      </c>
      <c r="E148" t="s">
        <v>2043</v>
      </c>
      <c r="F148" s="605" t="s">
        <v>3148</v>
      </c>
      <c r="G148" t="s">
        <v>4010</v>
      </c>
      <c r="H148" t="s">
        <v>23</v>
      </c>
      <c r="I148" t="s">
        <v>23</v>
      </c>
      <c r="J148" t="s">
        <v>4011</v>
      </c>
      <c r="K148" t="s">
        <v>4012</v>
      </c>
      <c r="L148" t="s">
        <v>4013</v>
      </c>
      <c r="M148" t="s">
        <v>4014</v>
      </c>
      <c r="N148" t="s">
        <v>4015</v>
      </c>
      <c r="O148" t="s">
        <v>2044</v>
      </c>
      <c r="P148" t="s">
        <v>4016</v>
      </c>
      <c r="Q148" t="s">
        <v>217</v>
      </c>
    </row>
    <row r="149" spans="1:17">
      <c r="A149">
        <v>810946</v>
      </c>
      <c r="B149" t="s">
        <v>82</v>
      </c>
      <c r="C149" t="s">
        <v>3146</v>
      </c>
      <c r="D149" t="s">
        <v>3147</v>
      </c>
      <c r="E149" t="s">
        <v>2043</v>
      </c>
      <c r="F149" s="605" t="s">
        <v>3148</v>
      </c>
      <c r="G149" t="s">
        <v>4017</v>
      </c>
      <c r="H149" t="s">
        <v>23</v>
      </c>
      <c r="I149" t="s">
        <v>23</v>
      </c>
      <c r="J149" t="s">
        <v>4018</v>
      </c>
      <c r="K149" t="s">
        <v>4019</v>
      </c>
      <c r="L149" t="s">
        <v>4020</v>
      </c>
      <c r="M149" t="s">
        <v>4021</v>
      </c>
      <c r="N149" t="s">
        <v>4022</v>
      </c>
      <c r="O149" t="s">
        <v>2044</v>
      </c>
      <c r="P149" t="s">
        <v>4023</v>
      </c>
      <c r="Q149" t="s">
        <v>249</v>
      </c>
    </row>
    <row r="150" spans="1:17">
      <c r="A150">
        <v>810946</v>
      </c>
      <c r="B150" t="s">
        <v>82</v>
      </c>
      <c r="C150" t="s">
        <v>3146</v>
      </c>
      <c r="D150" t="s">
        <v>3147</v>
      </c>
      <c r="E150" t="s">
        <v>2043</v>
      </c>
      <c r="F150" s="605" t="s">
        <v>3148</v>
      </c>
      <c r="G150" t="s">
        <v>4017</v>
      </c>
      <c r="H150" t="s">
        <v>23</v>
      </c>
      <c r="I150" t="s">
        <v>23</v>
      </c>
      <c r="J150" t="s">
        <v>4018</v>
      </c>
      <c r="K150" t="s">
        <v>4019</v>
      </c>
      <c r="L150" t="s">
        <v>4020</v>
      </c>
      <c r="M150" t="s">
        <v>4021</v>
      </c>
      <c r="N150" t="s">
        <v>4022</v>
      </c>
      <c r="O150" t="s">
        <v>2044</v>
      </c>
      <c r="P150" t="s">
        <v>4023</v>
      </c>
      <c r="Q150" t="s">
        <v>249</v>
      </c>
    </row>
    <row r="151" spans="1:17">
      <c r="A151">
        <v>810946</v>
      </c>
      <c r="B151" t="s">
        <v>82</v>
      </c>
      <c r="C151" t="s">
        <v>3146</v>
      </c>
      <c r="D151" t="s">
        <v>3147</v>
      </c>
      <c r="E151" t="s">
        <v>2043</v>
      </c>
      <c r="F151" s="605" t="s">
        <v>3148</v>
      </c>
      <c r="G151" t="s">
        <v>4017</v>
      </c>
      <c r="H151" t="s">
        <v>23</v>
      </c>
      <c r="I151" t="s">
        <v>23</v>
      </c>
      <c r="J151" t="s">
        <v>4018</v>
      </c>
      <c r="K151" t="s">
        <v>4019</v>
      </c>
      <c r="L151" t="s">
        <v>4020</v>
      </c>
      <c r="M151" t="s">
        <v>4021</v>
      </c>
      <c r="N151" t="s">
        <v>4022</v>
      </c>
      <c r="O151" t="s">
        <v>2044</v>
      </c>
      <c r="P151" t="s">
        <v>4023</v>
      </c>
      <c r="Q151" t="s">
        <v>249</v>
      </c>
    </row>
    <row r="152" spans="1:17">
      <c r="A152">
        <v>810946</v>
      </c>
      <c r="B152" t="s">
        <v>82</v>
      </c>
      <c r="C152" t="s">
        <v>3146</v>
      </c>
      <c r="D152" t="s">
        <v>3147</v>
      </c>
      <c r="E152" t="s">
        <v>2043</v>
      </c>
      <c r="F152" s="605" t="s">
        <v>3148</v>
      </c>
      <c r="G152" t="s">
        <v>4017</v>
      </c>
      <c r="H152" t="s">
        <v>23</v>
      </c>
      <c r="I152" t="s">
        <v>23</v>
      </c>
      <c r="J152" t="s">
        <v>4018</v>
      </c>
      <c r="K152" t="s">
        <v>4019</v>
      </c>
      <c r="L152" t="s">
        <v>4020</v>
      </c>
      <c r="M152" t="s">
        <v>4021</v>
      </c>
      <c r="N152" t="s">
        <v>4022</v>
      </c>
      <c r="O152" t="s">
        <v>2044</v>
      </c>
      <c r="P152" t="s">
        <v>4023</v>
      </c>
      <c r="Q152" t="s">
        <v>249</v>
      </c>
    </row>
    <row r="153" spans="1:17">
      <c r="A153">
        <v>810946</v>
      </c>
      <c r="B153" t="s">
        <v>82</v>
      </c>
      <c r="C153" t="s">
        <v>3146</v>
      </c>
      <c r="D153" t="s">
        <v>3147</v>
      </c>
      <c r="E153" t="s">
        <v>2043</v>
      </c>
      <c r="F153" s="605" t="s">
        <v>3148</v>
      </c>
      <c r="G153" t="s">
        <v>4017</v>
      </c>
      <c r="H153" t="s">
        <v>23</v>
      </c>
      <c r="I153" t="s">
        <v>23</v>
      </c>
      <c r="J153" t="s">
        <v>4018</v>
      </c>
      <c r="K153" t="s">
        <v>4019</v>
      </c>
      <c r="L153" t="s">
        <v>4020</v>
      </c>
      <c r="M153" t="s">
        <v>4021</v>
      </c>
      <c r="N153" t="s">
        <v>4022</v>
      </c>
      <c r="O153" t="s">
        <v>2044</v>
      </c>
      <c r="P153" t="s">
        <v>4023</v>
      </c>
      <c r="Q153" t="s">
        <v>249</v>
      </c>
    </row>
    <row r="154" spans="1:17">
      <c r="A154">
        <v>810946</v>
      </c>
      <c r="B154" t="s">
        <v>82</v>
      </c>
      <c r="C154" t="s">
        <v>3146</v>
      </c>
      <c r="D154" t="s">
        <v>3147</v>
      </c>
      <c r="E154" t="s">
        <v>2043</v>
      </c>
      <c r="F154" s="605" t="s">
        <v>3148</v>
      </c>
      <c r="G154" t="s">
        <v>4017</v>
      </c>
      <c r="H154" t="s">
        <v>23</v>
      </c>
      <c r="I154" t="s">
        <v>23</v>
      </c>
      <c r="J154" t="s">
        <v>4018</v>
      </c>
      <c r="K154" t="s">
        <v>4019</v>
      </c>
      <c r="L154" t="s">
        <v>4020</v>
      </c>
      <c r="M154" t="s">
        <v>4021</v>
      </c>
      <c r="N154" t="s">
        <v>4022</v>
      </c>
      <c r="O154" t="s">
        <v>2044</v>
      </c>
      <c r="P154" t="s">
        <v>4023</v>
      </c>
      <c r="Q154" t="s">
        <v>249</v>
      </c>
    </row>
    <row r="155" spans="1:17">
      <c r="A155">
        <v>810946</v>
      </c>
      <c r="B155" t="s">
        <v>82</v>
      </c>
      <c r="C155" t="s">
        <v>3146</v>
      </c>
      <c r="D155" t="s">
        <v>3147</v>
      </c>
      <c r="E155" t="s">
        <v>2043</v>
      </c>
      <c r="F155" s="605" t="s">
        <v>3148</v>
      </c>
      <c r="G155" t="s">
        <v>4017</v>
      </c>
      <c r="H155" t="s">
        <v>23</v>
      </c>
      <c r="I155" t="s">
        <v>23</v>
      </c>
      <c r="J155" t="s">
        <v>4018</v>
      </c>
      <c r="K155" t="s">
        <v>4019</v>
      </c>
      <c r="L155" t="s">
        <v>4020</v>
      </c>
      <c r="M155" t="s">
        <v>4021</v>
      </c>
      <c r="N155" t="s">
        <v>4022</v>
      </c>
      <c r="O155" t="s">
        <v>2044</v>
      </c>
      <c r="P155" t="s">
        <v>4023</v>
      </c>
      <c r="Q155" t="s">
        <v>249</v>
      </c>
    </row>
    <row r="156" spans="1:17">
      <c r="A156">
        <v>810946</v>
      </c>
      <c r="B156" t="s">
        <v>82</v>
      </c>
      <c r="C156" t="s">
        <v>3146</v>
      </c>
      <c r="D156" t="s">
        <v>3147</v>
      </c>
      <c r="E156" t="s">
        <v>2043</v>
      </c>
      <c r="F156" s="605" t="s">
        <v>3148</v>
      </c>
      <c r="G156" t="s">
        <v>4017</v>
      </c>
      <c r="H156" t="s">
        <v>23</v>
      </c>
      <c r="I156" t="s">
        <v>23</v>
      </c>
      <c r="J156" t="s">
        <v>4018</v>
      </c>
      <c r="K156" t="s">
        <v>4019</v>
      </c>
      <c r="L156" t="s">
        <v>4020</v>
      </c>
      <c r="M156" t="s">
        <v>4021</v>
      </c>
      <c r="N156" t="s">
        <v>4022</v>
      </c>
      <c r="O156" t="s">
        <v>2044</v>
      </c>
      <c r="P156" t="s">
        <v>4023</v>
      </c>
      <c r="Q156" t="s">
        <v>249</v>
      </c>
    </row>
    <row r="157" spans="1:17">
      <c r="A157">
        <v>810946</v>
      </c>
      <c r="B157" t="s">
        <v>82</v>
      </c>
      <c r="C157" t="s">
        <v>3146</v>
      </c>
      <c r="D157" t="s">
        <v>3147</v>
      </c>
      <c r="E157" t="s">
        <v>2043</v>
      </c>
      <c r="F157" s="605" t="s">
        <v>3148</v>
      </c>
      <c r="G157" t="s">
        <v>4017</v>
      </c>
      <c r="H157" t="s">
        <v>23</v>
      </c>
      <c r="I157" t="s">
        <v>23</v>
      </c>
      <c r="J157" t="s">
        <v>4018</v>
      </c>
      <c r="K157" t="s">
        <v>4019</v>
      </c>
      <c r="L157" t="s">
        <v>4020</v>
      </c>
      <c r="M157" t="s">
        <v>4021</v>
      </c>
      <c r="N157" t="s">
        <v>4022</v>
      </c>
      <c r="O157" t="s">
        <v>2044</v>
      </c>
      <c r="P157" t="s">
        <v>4023</v>
      </c>
      <c r="Q157" t="s">
        <v>249</v>
      </c>
    </row>
    <row r="158" spans="1:17">
      <c r="A158">
        <v>810946</v>
      </c>
      <c r="B158" t="s">
        <v>82</v>
      </c>
      <c r="C158" t="s">
        <v>3146</v>
      </c>
      <c r="D158" t="s">
        <v>3147</v>
      </c>
      <c r="E158" t="s">
        <v>2043</v>
      </c>
      <c r="F158" s="605" t="s">
        <v>3148</v>
      </c>
      <c r="G158" t="s">
        <v>4017</v>
      </c>
      <c r="H158" t="s">
        <v>23</v>
      </c>
      <c r="I158" t="s">
        <v>23</v>
      </c>
      <c r="J158" t="s">
        <v>4018</v>
      </c>
      <c r="K158" t="s">
        <v>4019</v>
      </c>
      <c r="L158" t="s">
        <v>4020</v>
      </c>
      <c r="M158" t="s">
        <v>4021</v>
      </c>
      <c r="N158" t="s">
        <v>4022</v>
      </c>
      <c r="O158" t="s">
        <v>2044</v>
      </c>
      <c r="P158" t="s">
        <v>4023</v>
      </c>
      <c r="Q158" t="s">
        <v>249</v>
      </c>
    </row>
    <row r="159" spans="1:17">
      <c r="A159">
        <v>810946</v>
      </c>
      <c r="B159" t="s">
        <v>82</v>
      </c>
      <c r="C159" t="s">
        <v>3146</v>
      </c>
      <c r="D159" t="s">
        <v>3147</v>
      </c>
      <c r="E159" t="s">
        <v>2043</v>
      </c>
      <c r="F159" s="605" t="s">
        <v>3148</v>
      </c>
      <c r="G159" t="s">
        <v>4017</v>
      </c>
      <c r="H159" t="s">
        <v>23</v>
      </c>
      <c r="I159" t="s">
        <v>23</v>
      </c>
      <c r="J159" t="s">
        <v>4018</v>
      </c>
      <c r="K159" t="s">
        <v>4019</v>
      </c>
      <c r="L159" t="s">
        <v>4020</v>
      </c>
      <c r="M159" t="s">
        <v>4021</v>
      </c>
      <c r="N159" t="s">
        <v>4022</v>
      </c>
      <c r="O159" t="s">
        <v>2044</v>
      </c>
      <c r="P159" t="s">
        <v>4023</v>
      </c>
      <c r="Q159" t="s">
        <v>249</v>
      </c>
    </row>
    <row r="160" spans="1:17">
      <c r="A160">
        <v>910605</v>
      </c>
      <c r="B160" t="s">
        <v>39</v>
      </c>
      <c r="C160" t="s">
        <v>3146</v>
      </c>
      <c r="D160" t="s">
        <v>3147</v>
      </c>
      <c r="E160" t="s">
        <v>2043</v>
      </c>
      <c r="F160" s="605" t="s">
        <v>3148</v>
      </c>
      <c r="G160" t="s">
        <v>3859</v>
      </c>
      <c r="H160" t="s">
        <v>3860</v>
      </c>
      <c r="I160" t="s">
        <v>23</v>
      </c>
      <c r="J160" t="s">
        <v>3861</v>
      </c>
      <c r="K160" t="s">
        <v>3862</v>
      </c>
      <c r="L160" t="s">
        <v>3863</v>
      </c>
      <c r="M160" t="s">
        <v>3864</v>
      </c>
      <c r="N160" t="s">
        <v>3865</v>
      </c>
      <c r="O160" t="s">
        <v>2044</v>
      </c>
      <c r="P160" t="s">
        <v>4024</v>
      </c>
      <c r="Q160" t="s">
        <v>169</v>
      </c>
    </row>
    <row r="161" spans="1:17">
      <c r="A161">
        <v>910605</v>
      </c>
      <c r="B161" t="s">
        <v>39</v>
      </c>
      <c r="C161" t="s">
        <v>3146</v>
      </c>
      <c r="D161" t="s">
        <v>3147</v>
      </c>
      <c r="E161" t="s">
        <v>2043</v>
      </c>
      <c r="F161" s="605" t="s">
        <v>3148</v>
      </c>
      <c r="G161" t="s">
        <v>3859</v>
      </c>
      <c r="H161" t="s">
        <v>3860</v>
      </c>
      <c r="I161" t="s">
        <v>23</v>
      </c>
      <c r="J161" t="s">
        <v>3861</v>
      </c>
      <c r="K161" t="s">
        <v>3862</v>
      </c>
      <c r="L161" t="s">
        <v>3863</v>
      </c>
      <c r="M161" t="s">
        <v>3864</v>
      </c>
      <c r="N161" t="s">
        <v>3865</v>
      </c>
      <c r="O161" t="s">
        <v>2044</v>
      </c>
      <c r="P161" t="s">
        <v>4024</v>
      </c>
      <c r="Q161" t="s">
        <v>169</v>
      </c>
    </row>
    <row r="162" spans="1:17">
      <c r="A162">
        <v>910605</v>
      </c>
      <c r="B162" t="s">
        <v>39</v>
      </c>
      <c r="C162" t="s">
        <v>3146</v>
      </c>
      <c r="D162" t="s">
        <v>3147</v>
      </c>
      <c r="E162" t="s">
        <v>2043</v>
      </c>
      <c r="F162" s="605" t="s">
        <v>3148</v>
      </c>
      <c r="G162" t="s">
        <v>3859</v>
      </c>
      <c r="H162" t="s">
        <v>3860</v>
      </c>
      <c r="I162" t="s">
        <v>23</v>
      </c>
      <c r="J162" t="s">
        <v>3861</v>
      </c>
      <c r="K162" t="s">
        <v>3862</v>
      </c>
      <c r="L162" t="s">
        <v>3863</v>
      </c>
      <c r="M162" t="s">
        <v>3864</v>
      </c>
      <c r="N162" t="s">
        <v>3865</v>
      </c>
      <c r="O162" t="s">
        <v>2044</v>
      </c>
      <c r="P162" t="s">
        <v>4024</v>
      </c>
      <c r="Q162" t="s">
        <v>169</v>
      </c>
    </row>
    <row r="163" spans="1:17">
      <c r="A163">
        <v>910605</v>
      </c>
      <c r="B163" t="s">
        <v>39</v>
      </c>
      <c r="C163" t="s">
        <v>3146</v>
      </c>
      <c r="D163" t="s">
        <v>3147</v>
      </c>
      <c r="E163" t="s">
        <v>2043</v>
      </c>
      <c r="F163" s="605" t="s">
        <v>3148</v>
      </c>
      <c r="G163" t="s">
        <v>3859</v>
      </c>
      <c r="H163" t="s">
        <v>3860</v>
      </c>
      <c r="I163" t="s">
        <v>23</v>
      </c>
      <c r="J163" t="s">
        <v>3861</v>
      </c>
      <c r="K163" t="s">
        <v>3862</v>
      </c>
      <c r="L163" t="s">
        <v>3863</v>
      </c>
      <c r="M163" t="s">
        <v>3864</v>
      </c>
      <c r="N163" t="s">
        <v>3865</v>
      </c>
      <c r="O163" t="s">
        <v>2044</v>
      </c>
      <c r="P163" t="s">
        <v>4024</v>
      </c>
      <c r="Q163" t="s">
        <v>169</v>
      </c>
    </row>
    <row r="164" spans="1:17">
      <c r="A164">
        <v>910605</v>
      </c>
      <c r="B164" t="s">
        <v>39</v>
      </c>
      <c r="C164" t="s">
        <v>3146</v>
      </c>
      <c r="D164" t="s">
        <v>3147</v>
      </c>
      <c r="E164" t="s">
        <v>2043</v>
      </c>
      <c r="F164" s="605" t="s">
        <v>3148</v>
      </c>
      <c r="G164" t="s">
        <v>3859</v>
      </c>
      <c r="H164" t="s">
        <v>3860</v>
      </c>
      <c r="I164" t="s">
        <v>23</v>
      </c>
      <c r="J164" t="s">
        <v>3861</v>
      </c>
      <c r="K164" t="s">
        <v>3862</v>
      </c>
      <c r="L164" t="s">
        <v>3863</v>
      </c>
      <c r="M164" t="s">
        <v>3864</v>
      </c>
      <c r="N164" t="s">
        <v>3865</v>
      </c>
      <c r="O164" t="s">
        <v>2044</v>
      </c>
      <c r="P164" t="s">
        <v>4024</v>
      </c>
      <c r="Q164" t="s">
        <v>169</v>
      </c>
    </row>
    <row r="165" spans="1:17">
      <c r="A165">
        <v>910605</v>
      </c>
      <c r="B165" t="s">
        <v>39</v>
      </c>
      <c r="C165" t="s">
        <v>3146</v>
      </c>
      <c r="D165" t="s">
        <v>3147</v>
      </c>
      <c r="E165" t="s">
        <v>2043</v>
      </c>
      <c r="F165" s="605" t="s">
        <v>3148</v>
      </c>
      <c r="G165" t="s">
        <v>3859</v>
      </c>
      <c r="H165" t="s">
        <v>3860</v>
      </c>
      <c r="I165" t="s">
        <v>23</v>
      </c>
      <c r="J165" t="s">
        <v>3861</v>
      </c>
      <c r="K165" t="s">
        <v>3862</v>
      </c>
      <c r="L165" t="s">
        <v>3863</v>
      </c>
      <c r="M165" t="s">
        <v>3864</v>
      </c>
      <c r="N165" t="s">
        <v>3865</v>
      </c>
      <c r="O165" t="s">
        <v>2044</v>
      </c>
      <c r="P165" t="s">
        <v>4024</v>
      </c>
      <c r="Q165" t="s">
        <v>169</v>
      </c>
    </row>
    <row r="166" spans="1:17">
      <c r="A166">
        <v>1010413</v>
      </c>
      <c r="B166" t="s">
        <v>94</v>
      </c>
      <c r="C166" t="s">
        <v>3146</v>
      </c>
      <c r="D166" t="s">
        <v>3147</v>
      </c>
      <c r="E166" t="s">
        <v>2043</v>
      </c>
      <c r="F166" s="605" t="s">
        <v>3148</v>
      </c>
      <c r="G166" t="s">
        <v>3606</v>
      </c>
      <c r="H166" t="s">
        <v>3607</v>
      </c>
      <c r="I166" t="s">
        <v>23</v>
      </c>
      <c r="J166" t="s">
        <v>3608</v>
      </c>
      <c r="K166" t="s">
        <v>3609</v>
      </c>
      <c r="L166" t="s">
        <v>3610</v>
      </c>
      <c r="M166" t="s">
        <v>3611</v>
      </c>
      <c r="N166" t="s">
        <v>3612</v>
      </c>
      <c r="O166" t="s">
        <v>2044</v>
      </c>
      <c r="P166" t="s">
        <v>4025</v>
      </c>
      <c r="Q166" t="s">
        <v>3191</v>
      </c>
    </row>
    <row r="167" spans="1:17">
      <c r="A167">
        <v>1010413</v>
      </c>
      <c r="B167" t="s">
        <v>94</v>
      </c>
      <c r="C167" t="s">
        <v>3146</v>
      </c>
      <c r="D167" t="s">
        <v>3147</v>
      </c>
      <c r="E167" t="s">
        <v>2043</v>
      </c>
      <c r="F167" s="605" t="s">
        <v>3148</v>
      </c>
      <c r="G167" t="s">
        <v>3606</v>
      </c>
      <c r="H167" t="s">
        <v>3607</v>
      </c>
      <c r="I167" t="s">
        <v>23</v>
      </c>
      <c r="J167" t="s">
        <v>3608</v>
      </c>
      <c r="K167" t="s">
        <v>3609</v>
      </c>
      <c r="L167" t="s">
        <v>3610</v>
      </c>
      <c r="M167" t="s">
        <v>3611</v>
      </c>
      <c r="N167" t="s">
        <v>3612</v>
      </c>
      <c r="O167" t="s">
        <v>2044</v>
      </c>
      <c r="P167" t="s">
        <v>4025</v>
      </c>
      <c r="Q167" t="s">
        <v>3191</v>
      </c>
    </row>
    <row r="168" spans="1:17">
      <c r="A168">
        <v>1010413</v>
      </c>
      <c r="B168" t="s">
        <v>94</v>
      </c>
      <c r="C168" t="s">
        <v>3146</v>
      </c>
      <c r="D168" t="s">
        <v>3147</v>
      </c>
      <c r="E168" t="s">
        <v>2043</v>
      </c>
      <c r="F168" s="605" t="s">
        <v>3148</v>
      </c>
      <c r="G168" t="s">
        <v>3606</v>
      </c>
      <c r="H168" t="s">
        <v>3607</v>
      </c>
      <c r="I168" t="s">
        <v>23</v>
      </c>
      <c r="J168" t="s">
        <v>3608</v>
      </c>
      <c r="K168" t="s">
        <v>3609</v>
      </c>
      <c r="L168" t="s">
        <v>3610</v>
      </c>
      <c r="M168" t="s">
        <v>3611</v>
      </c>
      <c r="N168" t="s">
        <v>3612</v>
      </c>
      <c r="O168" t="s">
        <v>2044</v>
      </c>
      <c r="P168" t="s">
        <v>4025</v>
      </c>
      <c r="Q168" t="s">
        <v>3191</v>
      </c>
    </row>
    <row r="169" spans="1:17">
      <c r="A169">
        <v>1010413</v>
      </c>
      <c r="B169" t="s">
        <v>94</v>
      </c>
      <c r="C169" t="s">
        <v>3146</v>
      </c>
      <c r="D169" t="s">
        <v>3147</v>
      </c>
      <c r="E169" t="s">
        <v>2043</v>
      </c>
      <c r="F169" s="605" t="s">
        <v>3148</v>
      </c>
      <c r="G169" t="s">
        <v>3606</v>
      </c>
      <c r="H169" t="s">
        <v>3607</v>
      </c>
      <c r="I169" t="s">
        <v>23</v>
      </c>
      <c r="J169" t="s">
        <v>3608</v>
      </c>
      <c r="K169" t="s">
        <v>3609</v>
      </c>
      <c r="L169" t="s">
        <v>3610</v>
      </c>
      <c r="M169" t="s">
        <v>3611</v>
      </c>
      <c r="N169" t="s">
        <v>3612</v>
      </c>
      <c r="O169" t="s">
        <v>2044</v>
      </c>
      <c r="P169" t="s">
        <v>4025</v>
      </c>
      <c r="Q169" t="s">
        <v>3191</v>
      </c>
    </row>
    <row r="170" spans="1:17">
      <c r="A170">
        <v>1010413</v>
      </c>
      <c r="B170" t="s">
        <v>94</v>
      </c>
      <c r="C170" t="s">
        <v>3146</v>
      </c>
      <c r="D170" t="s">
        <v>3147</v>
      </c>
      <c r="E170" t="s">
        <v>2043</v>
      </c>
      <c r="F170" s="605" t="s">
        <v>3148</v>
      </c>
      <c r="G170" t="s">
        <v>3606</v>
      </c>
      <c r="H170" t="s">
        <v>3607</v>
      </c>
      <c r="I170" t="s">
        <v>23</v>
      </c>
      <c r="J170" t="s">
        <v>3608</v>
      </c>
      <c r="K170" t="s">
        <v>3609</v>
      </c>
      <c r="L170" t="s">
        <v>3610</v>
      </c>
      <c r="M170" t="s">
        <v>3611</v>
      </c>
      <c r="N170" t="s">
        <v>3612</v>
      </c>
      <c r="O170" t="s">
        <v>2044</v>
      </c>
      <c r="P170" t="s">
        <v>4025</v>
      </c>
      <c r="Q170" t="s">
        <v>3191</v>
      </c>
    </row>
    <row r="171" spans="1:17">
      <c r="A171">
        <v>1010413</v>
      </c>
      <c r="B171" t="s">
        <v>94</v>
      </c>
      <c r="C171" t="s">
        <v>3146</v>
      </c>
      <c r="D171" t="s">
        <v>3147</v>
      </c>
      <c r="E171" t="s">
        <v>2043</v>
      </c>
      <c r="F171" s="605" t="s">
        <v>3148</v>
      </c>
      <c r="G171" t="s">
        <v>3606</v>
      </c>
      <c r="H171" t="s">
        <v>3607</v>
      </c>
      <c r="I171" t="s">
        <v>23</v>
      </c>
      <c r="J171" t="s">
        <v>3608</v>
      </c>
      <c r="K171" t="s">
        <v>3609</v>
      </c>
      <c r="L171" t="s">
        <v>3610</v>
      </c>
      <c r="M171" t="s">
        <v>3611</v>
      </c>
      <c r="N171" t="s">
        <v>3612</v>
      </c>
      <c r="O171" t="s">
        <v>2044</v>
      </c>
      <c r="P171" t="s">
        <v>4025</v>
      </c>
      <c r="Q171" t="s">
        <v>3191</v>
      </c>
    </row>
    <row r="172" spans="1:17">
      <c r="A172">
        <v>1210294</v>
      </c>
      <c r="B172" t="s">
        <v>86</v>
      </c>
      <c r="C172" t="s">
        <v>3146</v>
      </c>
      <c r="D172" t="s">
        <v>3147</v>
      </c>
      <c r="E172" t="s">
        <v>2043</v>
      </c>
      <c r="F172" s="605" t="s">
        <v>3148</v>
      </c>
      <c r="G172" t="s">
        <v>3891</v>
      </c>
      <c r="H172" t="s">
        <v>3892</v>
      </c>
      <c r="I172" t="s">
        <v>23</v>
      </c>
      <c r="J172" t="s">
        <v>3893</v>
      </c>
      <c r="K172" t="s">
        <v>3894</v>
      </c>
      <c r="L172" t="s">
        <v>3895</v>
      </c>
      <c r="M172" t="s">
        <v>3896</v>
      </c>
      <c r="N172" t="s">
        <v>3897</v>
      </c>
      <c r="O172" t="s">
        <v>2044</v>
      </c>
      <c r="P172" t="s">
        <v>4026</v>
      </c>
      <c r="Q172" t="s">
        <v>69</v>
      </c>
    </row>
    <row r="173" spans="1:17">
      <c r="A173">
        <v>1210294</v>
      </c>
      <c r="B173" t="s">
        <v>86</v>
      </c>
      <c r="C173" t="s">
        <v>3146</v>
      </c>
      <c r="D173" t="s">
        <v>3147</v>
      </c>
      <c r="E173" t="s">
        <v>2043</v>
      </c>
      <c r="F173" s="605" t="s">
        <v>3148</v>
      </c>
      <c r="G173" t="s">
        <v>3891</v>
      </c>
      <c r="H173" t="s">
        <v>3892</v>
      </c>
      <c r="I173" t="s">
        <v>23</v>
      </c>
      <c r="J173" t="s">
        <v>3893</v>
      </c>
      <c r="K173" t="s">
        <v>3894</v>
      </c>
      <c r="L173" t="s">
        <v>3895</v>
      </c>
      <c r="M173" t="s">
        <v>3896</v>
      </c>
      <c r="N173" t="s">
        <v>3897</v>
      </c>
      <c r="O173" t="s">
        <v>2044</v>
      </c>
      <c r="P173" t="s">
        <v>4026</v>
      </c>
      <c r="Q173" t="s">
        <v>69</v>
      </c>
    </row>
    <row r="174" spans="1:17">
      <c r="A174">
        <v>1210294</v>
      </c>
      <c r="B174" t="s">
        <v>86</v>
      </c>
      <c r="C174" t="s">
        <v>3146</v>
      </c>
      <c r="D174" t="s">
        <v>3147</v>
      </c>
      <c r="E174" t="s">
        <v>2043</v>
      </c>
      <c r="F174" s="605" t="s">
        <v>3148</v>
      </c>
      <c r="G174" t="s">
        <v>3891</v>
      </c>
      <c r="H174" t="s">
        <v>3892</v>
      </c>
      <c r="I174" t="s">
        <v>23</v>
      </c>
      <c r="J174" t="s">
        <v>3893</v>
      </c>
      <c r="K174" t="s">
        <v>3894</v>
      </c>
      <c r="L174" t="s">
        <v>3895</v>
      </c>
      <c r="M174" t="s">
        <v>3896</v>
      </c>
      <c r="N174" t="s">
        <v>3897</v>
      </c>
      <c r="O174" t="s">
        <v>2044</v>
      </c>
      <c r="P174" t="s">
        <v>4026</v>
      </c>
      <c r="Q174" t="s">
        <v>69</v>
      </c>
    </row>
    <row r="175" spans="1:17">
      <c r="A175">
        <v>1210294</v>
      </c>
      <c r="B175" t="s">
        <v>86</v>
      </c>
      <c r="C175" t="s">
        <v>3146</v>
      </c>
      <c r="D175" t="s">
        <v>3147</v>
      </c>
      <c r="E175" t="s">
        <v>2043</v>
      </c>
      <c r="F175" s="605" t="s">
        <v>3148</v>
      </c>
      <c r="G175" t="s">
        <v>3891</v>
      </c>
      <c r="H175" t="s">
        <v>3892</v>
      </c>
      <c r="I175" t="s">
        <v>23</v>
      </c>
      <c r="J175" t="s">
        <v>3893</v>
      </c>
      <c r="K175" t="s">
        <v>3894</v>
      </c>
      <c r="L175" t="s">
        <v>3895</v>
      </c>
      <c r="M175" t="s">
        <v>3896</v>
      </c>
      <c r="N175" t="s">
        <v>3897</v>
      </c>
      <c r="O175" t="s">
        <v>2044</v>
      </c>
      <c r="P175" t="s">
        <v>4026</v>
      </c>
      <c r="Q175" t="s">
        <v>69</v>
      </c>
    </row>
    <row r="176" spans="1:17">
      <c r="A176">
        <v>1210294</v>
      </c>
      <c r="B176" t="s">
        <v>86</v>
      </c>
      <c r="C176" t="s">
        <v>3146</v>
      </c>
      <c r="D176" t="s">
        <v>3147</v>
      </c>
      <c r="E176" t="s">
        <v>2043</v>
      </c>
      <c r="F176" s="605" t="s">
        <v>3148</v>
      </c>
      <c r="G176" t="s">
        <v>3891</v>
      </c>
      <c r="H176" t="s">
        <v>3892</v>
      </c>
      <c r="I176" t="s">
        <v>23</v>
      </c>
      <c r="J176" t="s">
        <v>3893</v>
      </c>
      <c r="K176" t="s">
        <v>3894</v>
      </c>
      <c r="L176" t="s">
        <v>3895</v>
      </c>
      <c r="M176" t="s">
        <v>3896</v>
      </c>
      <c r="N176" t="s">
        <v>3897</v>
      </c>
      <c r="O176" t="s">
        <v>2044</v>
      </c>
      <c r="P176" t="s">
        <v>4026</v>
      </c>
      <c r="Q176" t="s">
        <v>69</v>
      </c>
    </row>
    <row r="177" spans="1:17">
      <c r="A177">
        <v>1210294</v>
      </c>
      <c r="B177" t="s">
        <v>86</v>
      </c>
      <c r="C177" t="s">
        <v>3146</v>
      </c>
      <c r="D177" t="s">
        <v>3147</v>
      </c>
      <c r="E177" t="s">
        <v>2043</v>
      </c>
      <c r="F177" s="605" t="s">
        <v>3148</v>
      </c>
      <c r="G177" t="s">
        <v>3891</v>
      </c>
      <c r="H177" t="s">
        <v>3892</v>
      </c>
      <c r="I177" t="s">
        <v>23</v>
      </c>
      <c r="J177" t="s">
        <v>3893</v>
      </c>
      <c r="K177" t="s">
        <v>3894</v>
      </c>
      <c r="L177" t="s">
        <v>3895</v>
      </c>
      <c r="M177" t="s">
        <v>3896</v>
      </c>
      <c r="N177" t="s">
        <v>3897</v>
      </c>
      <c r="O177" t="s">
        <v>2044</v>
      </c>
      <c r="P177" t="s">
        <v>4026</v>
      </c>
      <c r="Q177" t="s">
        <v>69</v>
      </c>
    </row>
    <row r="178" spans="1:17">
      <c r="A178">
        <v>1310508</v>
      </c>
      <c r="B178" t="s">
        <v>92</v>
      </c>
      <c r="C178" t="s">
        <v>3146</v>
      </c>
      <c r="D178" t="s">
        <v>3147</v>
      </c>
      <c r="E178" t="s">
        <v>2043</v>
      </c>
      <c r="F178" s="605" t="s">
        <v>3148</v>
      </c>
      <c r="G178" t="s">
        <v>3904</v>
      </c>
      <c r="H178" t="s">
        <v>23</v>
      </c>
      <c r="I178" t="s">
        <v>23</v>
      </c>
      <c r="J178" t="s">
        <v>3905</v>
      </c>
      <c r="K178" t="s">
        <v>3906</v>
      </c>
      <c r="L178" t="s">
        <v>3907</v>
      </c>
      <c r="M178" t="s">
        <v>3908</v>
      </c>
      <c r="N178" t="s">
        <v>365</v>
      </c>
      <c r="O178" t="s">
        <v>2044</v>
      </c>
      <c r="P178" t="s">
        <v>4027</v>
      </c>
      <c r="Q178" t="s">
        <v>3486</v>
      </c>
    </row>
    <row r="179" spans="1:17">
      <c r="A179">
        <v>1310508</v>
      </c>
      <c r="B179" t="s">
        <v>92</v>
      </c>
      <c r="C179" t="s">
        <v>3146</v>
      </c>
      <c r="D179" t="s">
        <v>3147</v>
      </c>
      <c r="E179" t="s">
        <v>2043</v>
      </c>
      <c r="F179" s="605" t="s">
        <v>3148</v>
      </c>
      <c r="G179" t="s">
        <v>3904</v>
      </c>
      <c r="H179" t="s">
        <v>23</v>
      </c>
      <c r="I179" t="s">
        <v>23</v>
      </c>
      <c r="J179" t="s">
        <v>3905</v>
      </c>
      <c r="K179" t="s">
        <v>3906</v>
      </c>
      <c r="L179" t="s">
        <v>3907</v>
      </c>
      <c r="M179" t="s">
        <v>3908</v>
      </c>
      <c r="N179" t="s">
        <v>365</v>
      </c>
      <c r="O179" t="s">
        <v>2044</v>
      </c>
      <c r="P179" t="s">
        <v>4027</v>
      </c>
      <c r="Q179" t="s">
        <v>3486</v>
      </c>
    </row>
    <row r="180" spans="1:17">
      <c r="A180">
        <v>1310508</v>
      </c>
      <c r="B180" t="s">
        <v>92</v>
      </c>
      <c r="C180" t="s">
        <v>3146</v>
      </c>
      <c r="D180" t="s">
        <v>3147</v>
      </c>
      <c r="E180" t="s">
        <v>2043</v>
      </c>
      <c r="F180" s="605" t="s">
        <v>3148</v>
      </c>
      <c r="G180" t="s">
        <v>3904</v>
      </c>
      <c r="H180" t="s">
        <v>23</v>
      </c>
      <c r="I180" t="s">
        <v>23</v>
      </c>
      <c r="J180" t="s">
        <v>3905</v>
      </c>
      <c r="K180" t="s">
        <v>3906</v>
      </c>
      <c r="L180" t="s">
        <v>3907</v>
      </c>
      <c r="M180" t="s">
        <v>3908</v>
      </c>
      <c r="N180" t="s">
        <v>365</v>
      </c>
      <c r="O180" t="s">
        <v>2044</v>
      </c>
      <c r="P180" t="s">
        <v>4027</v>
      </c>
      <c r="Q180" t="s">
        <v>3486</v>
      </c>
    </row>
    <row r="181" spans="1:17">
      <c r="A181">
        <v>1310508</v>
      </c>
      <c r="B181" t="s">
        <v>92</v>
      </c>
      <c r="C181" t="s">
        <v>3146</v>
      </c>
      <c r="D181" t="s">
        <v>3147</v>
      </c>
      <c r="E181" t="s">
        <v>2043</v>
      </c>
      <c r="F181" s="605" t="s">
        <v>3148</v>
      </c>
      <c r="G181" t="s">
        <v>3904</v>
      </c>
      <c r="H181" t="s">
        <v>23</v>
      </c>
      <c r="I181" t="s">
        <v>23</v>
      </c>
      <c r="J181" t="s">
        <v>3905</v>
      </c>
      <c r="K181" t="s">
        <v>3906</v>
      </c>
      <c r="L181" t="s">
        <v>3907</v>
      </c>
      <c r="M181" t="s">
        <v>3908</v>
      </c>
      <c r="N181" t="s">
        <v>365</v>
      </c>
      <c r="O181" t="s">
        <v>2044</v>
      </c>
      <c r="P181" t="s">
        <v>4027</v>
      </c>
      <c r="Q181" t="s">
        <v>3486</v>
      </c>
    </row>
    <row r="182" spans="1:17">
      <c r="A182">
        <v>1310508</v>
      </c>
      <c r="B182" t="s">
        <v>92</v>
      </c>
      <c r="C182" t="s">
        <v>3146</v>
      </c>
      <c r="D182" t="s">
        <v>3147</v>
      </c>
      <c r="E182" t="s">
        <v>2043</v>
      </c>
      <c r="F182" s="605" t="s">
        <v>3148</v>
      </c>
      <c r="G182" t="s">
        <v>3904</v>
      </c>
      <c r="H182" t="s">
        <v>23</v>
      </c>
      <c r="I182" t="s">
        <v>23</v>
      </c>
      <c r="J182" t="s">
        <v>3905</v>
      </c>
      <c r="K182" t="s">
        <v>3906</v>
      </c>
      <c r="L182" t="s">
        <v>3907</v>
      </c>
      <c r="M182" t="s">
        <v>3908</v>
      </c>
      <c r="N182" t="s">
        <v>365</v>
      </c>
      <c r="O182" t="s">
        <v>2044</v>
      </c>
      <c r="P182" t="s">
        <v>4027</v>
      </c>
      <c r="Q182" t="s">
        <v>3486</v>
      </c>
    </row>
    <row r="183" spans="1:17">
      <c r="A183">
        <v>1310508</v>
      </c>
      <c r="B183" t="s">
        <v>92</v>
      </c>
      <c r="C183" t="s">
        <v>3146</v>
      </c>
      <c r="D183" t="s">
        <v>3147</v>
      </c>
      <c r="E183" t="s">
        <v>2043</v>
      </c>
      <c r="F183" s="605" t="s">
        <v>3148</v>
      </c>
      <c r="G183" t="s">
        <v>3904</v>
      </c>
      <c r="H183" t="s">
        <v>23</v>
      </c>
      <c r="I183" t="s">
        <v>23</v>
      </c>
      <c r="J183" t="s">
        <v>3905</v>
      </c>
      <c r="K183" t="s">
        <v>3906</v>
      </c>
      <c r="L183" t="s">
        <v>3907</v>
      </c>
      <c r="M183" t="s">
        <v>3908</v>
      </c>
      <c r="N183" t="s">
        <v>365</v>
      </c>
      <c r="O183" t="s">
        <v>2044</v>
      </c>
      <c r="P183" t="s">
        <v>4027</v>
      </c>
      <c r="Q183" t="s">
        <v>3486</v>
      </c>
    </row>
    <row r="184" spans="1:17">
      <c r="A184">
        <v>1310508</v>
      </c>
      <c r="B184" t="s">
        <v>92</v>
      </c>
      <c r="C184" t="s">
        <v>3146</v>
      </c>
      <c r="D184" t="s">
        <v>3147</v>
      </c>
      <c r="E184" t="s">
        <v>2043</v>
      </c>
      <c r="F184" s="605" t="s">
        <v>3148</v>
      </c>
      <c r="G184" t="s">
        <v>3904</v>
      </c>
      <c r="H184" t="s">
        <v>23</v>
      </c>
      <c r="I184" t="s">
        <v>23</v>
      </c>
      <c r="J184" t="s">
        <v>3905</v>
      </c>
      <c r="K184" t="s">
        <v>3906</v>
      </c>
      <c r="L184" t="s">
        <v>3907</v>
      </c>
      <c r="M184" t="s">
        <v>3908</v>
      </c>
      <c r="N184" t="s">
        <v>365</v>
      </c>
      <c r="O184" t="s">
        <v>2044</v>
      </c>
      <c r="P184" t="s">
        <v>4027</v>
      </c>
      <c r="Q184" t="s">
        <v>3486</v>
      </c>
    </row>
    <row r="185" spans="1:17">
      <c r="A185">
        <v>1410035</v>
      </c>
      <c r="B185" t="s">
        <v>41</v>
      </c>
      <c r="C185" t="s">
        <v>3146</v>
      </c>
      <c r="D185" t="s">
        <v>3147</v>
      </c>
      <c r="E185" t="s">
        <v>2043</v>
      </c>
      <c r="F185" s="605" t="s">
        <v>3148</v>
      </c>
      <c r="G185" t="s">
        <v>3632</v>
      </c>
      <c r="H185" t="s">
        <v>23</v>
      </c>
      <c r="I185" t="s">
        <v>23</v>
      </c>
      <c r="J185" t="s">
        <v>3633</v>
      </c>
      <c r="K185" t="s">
        <v>3634</v>
      </c>
      <c r="L185" t="s">
        <v>3635</v>
      </c>
      <c r="M185" t="s">
        <v>3636</v>
      </c>
      <c r="N185" t="s">
        <v>3637</v>
      </c>
      <c r="O185" t="s">
        <v>2044</v>
      </c>
      <c r="P185" t="s">
        <v>4028</v>
      </c>
      <c r="Q185" t="s">
        <v>169</v>
      </c>
    </row>
    <row r="186" spans="1:17">
      <c r="A186">
        <v>1410035</v>
      </c>
      <c r="B186" t="s">
        <v>41</v>
      </c>
      <c r="C186" t="s">
        <v>3146</v>
      </c>
      <c r="D186" t="s">
        <v>3147</v>
      </c>
      <c r="E186" t="s">
        <v>2043</v>
      </c>
      <c r="F186" s="605" t="s">
        <v>3148</v>
      </c>
      <c r="G186" t="s">
        <v>3632</v>
      </c>
      <c r="H186" t="s">
        <v>23</v>
      </c>
      <c r="I186" t="s">
        <v>23</v>
      </c>
      <c r="J186" t="s">
        <v>3633</v>
      </c>
      <c r="K186" t="s">
        <v>3634</v>
      </c>
      <c r="L186" t="s">
        <v>3635</v>
      </c>
      <c r="M186" t="s">
        <v>3636</v>
      </c>
      <c r="N186" t="s">
        <v>3637</v>
      </c>
      <c r="O186" t="s">
        <v>2044</v>
      </c>
      <c r="P186" t="s">
        <v>4028</v>
      </c>
      <c r="Q186" t="s">
        <v>169</v>
      </c>
    </row>
    <row r="187" spans="1:17">
      <c r="A187">
        <v>1410035</v>
      </c>
      <c r="B187" t="s">
        <v>41</v>
      </c>
      <c r="C187" t="s">
        <v>3146</v>
      </c>
      <c r="D187" t="s">
        <v>3147</v>
      </c>
      <c r="E187" t="s">
        <v>2043</v>
      </c>
      <c r="F187" s="605" t="s">
        <v>3148</v>
      </c>
      <c r="G187" t="s">
        <v>3632</v>
      </c>
      <c r="H187" t="s">
        <v>23</v>
      </c>
      <c r="I187" t="s">
        <v>23</v>
      </c>
      <c r="J187" t="s">
        <v>3633</v>
      </c>
      <c r="K187" t="s">
        <v>3634</v>
      </c>
      <c r="L187" t="s">
        <v>3635</v>
      </c>
      <c r="M187" t="s">
        <v>3636</v>
      </c>
      <c r="N187" t="s">
        <v>3637</v>
      </c>
      <c r="O187" t="s">
        <v>2044</v>
      </c>
      <c r="P187" t="s">
        <v>4028</v>
      </c>
      <c r="Q187" t="s">
        <v>169</v>
      </c>
    </row>
    <row r="188" spans="1:17">
      <c r="A188">
        <v>1410035</v>
      </c>
      <c r="B188" t="s">
        <v>41</v>
      </c>
      <c r="C188" t="s">
        <v>3146</v>
      </c>
      <c r="D188" t="s">
        <v>3147</v>
      </c>
      <c r="E188" t="s">
        <v>2043</v>
      </c>
      <c r="F188" s="605" t="s">
        <v>3148</v>
      </c>
      <c r="G188" t="s">
        <v>3632</v>
      </c>
      <c r="H188" t="s">
        <v>23</v>
      </c>
      <c r="I188" t="s">
        <v>23</v>
      </c>
      <c r="J188" t="s">
        <v>3633</v>
      </c>
      <c r="K188" t="s">
        <v>3634</v>
      </c>
      <c r="L188" t="s">
        <v>3635</v>
      </c>
      <c r="M188" t="s">
        <v>3636</v>
      </c>
      <c r="N188" t="s">
        <v>3637</v>
      </c>
      <c r="O188" t="s">
        <v>2044</v>
      </c>
      <c r="P188" t="s">
        <v>4028</v>
      </c>
      <c r="Q188" t="s">
        <v>169</v>
      </c>
    </row>
    <row r="189" spans="1:17">
      <c r="A189">
        <v>1410035</v>
      </c>
      <c r="B189" t="s">
        <v>41</v>
      </c>
      <c r="C189" t="s">
        <v>3146</v>
      </c>
      <c r="D189" t="s">
        <v>3147</v>
      </c>
      <c r="E189" t="s">
        <v>2043</v>
      </c>
      <c r="F189" s="605" t="s">
        <v>3148</v>
      </c>
      <c r="G189" t="s">
        <v>3632</v>
      </c>
      <c r="H189" t="s">
        <v>23</v>
      </c>
      <c r="I189" t="s">
        <v>23</v>
      </c>
      <c r="J189" t="s">
        <v>3633</v>
      </c>
      <c r="K189" t="s">
        <v>3634</v>
      </c>
      <c r="L189" t="s">
        <v>3635</v>
      </c>
      <c r="M189" t="s">
        <v>3636</v>
      </c>
      <c r="N189" t="s">
        <v>3637</v>
      </c>
      <c r="O189" t="s">
        <v>2044</v>
      </c>
      <c r="P189" t="s">
        <v>4028</v>
      </c>
      <c r="Q189" t="s">
        <v>169</v>
      </c>
    </row>
    <row r="190" spans="1:17">
      <c r="A190">
        <v>1410035</v>
      </c>
      <c r="B190" t="s">
        <v>41</v>
      </c>
      <c r="C190" t="s">
        <v>3146</v>
      </c>
      <c r="D190" t="s">
        <v>3147</v>
      </c>
      <c r="E190" t="s">
        <v>2043</v>
      </c>
      <c r="F190" s="605" t="s">
        <v>3148</v>
      </c>
      <c r="G190" t="s">
        <v>3632</v>
      </c>
      <c r="H190" t="s">
        <v>23</v>
      </c>
      <c r="I190" t="s">
        <v>23</v>
      </c>
      <c r="J190" t="s">
        <v>3633</v>
      </c>
      <c r="K190" t="s">
        <v>3634</v>
      </c>
      <c r="L190" t="s">
        <v>3635</v>
      </c>
      <c r="M190" t="s">
        <v>3636</v>
      </c>
      <c r="N190" t="s">
        <v>3637</v>
      </c>
      <c r="O190" t="s">
        <v>2044</v>
      </c>
      <c r="P190" t="s">
        <v>4028</v>
      </c>
      <c r="Q190" t="s">
        <v>169</v>
      </c>
    </row>
    <row r="191" spans="1:17">
      <c r="A191">
        <v>2710086</v>
      </c>
      <c r="B191" t="s">
        <v>87</v>
      </c>
      <c r="C191" t="s">
        <v>3146</v>
      </c>
      <c r="D191" t="s">
        <v>3147</v>
      </c>
      <c r="E191" t="s">
        <v>2043</v>
      </c>
      <c r="F191" s="605" t="s">
        <v>3148</v>
      </c>
      <c r="G191" t="s">
        <v>3652</v>
      </c>
      <c r="H191" t="s">
        <v>23</v>
      </c>
      <c r="I191" t="s">
        <v>23</v>
      </c>
      <c r="J191" t="s">
        <v>3653</v>
      </c>
      <c r="K191" t="s">
        <v>3654</v>
      </c>
      <c r="L191" t="s">
        <v>3655</v>
      </c>
      <c r="M191" t="s">
        <v>3656</v>
      </c>
      <c r="N191" t="s">
        <v>3657</v>
      </c>
      <c r="O191" t="s">
        <v>2044</v>
      </c>
      <c r="P191" t="s">
        <v>4029</v>
      </c>
      <c r="Q191" t="s">
        <v>26</v>
      </c>
    </row>
    <row r="192" spans="1:17">
      <c r="A192">
        <v>2710086</v>
      </c>
      <c r="B192" t="s">
        <v>87</v>
      </c>
      <c r="C192" t="s">
        <v>3146</v>
      </c>
      <c r="D192" t="s">
        <v>3147</v>
      </c>
      <c r="E192" t="s">
        <v>2043</v>
      </c>
      <c r="F192" s="605" t="s">
        <v>3148</v>
      </c>
      <c r="G192" t="s">
        <v>3652</v>
      </c>
      <c r="H192" t="s">
        <v>23</v>
      </c>
      <c r="I192" t="s">
        <v>23</v>
      </c>
      <c r="J192" t="s">
        <v>3653</v>
      </c>
      <c r="K192" t="s">
        <v>3654</v>
      </c>
      <c r="L192" t="s">
        <v>3655</v>
      </c>
      <c r="M192" t="s">
        <v>3656</v>
      </c>
      <c r="N192" t="s">
        <v>3657</v>
      </c>
      <c r="O192" t="s">
        <v>2044</v>
      </c>
      <c r="P192" t="s">
        <v>4029</v>
      </c>
      <c r="Q192" t="s">
        <v>26</v>
      </c>
    </row>
    <row r="193" spans="1:17">
      <c r="A193">
        <v>2710086</v>
      </c>
      <c r="B193" t="s">
        <v>87</v>
      </c>
      <c r="C193" t="s">
        <v>3146</v>
      </c>
      <c r="D193" t="s">
        <v>3147</v>
      </c>
      <c r="E193" t="s">
        <v>2043</v>
      </c>
      <c r="F193" s="605" t="s">
        <v>3148</v>
      </c>
      <c r="G193" t="s">
        <v>3652</v>
      </c>
      <c r="H193" t="s">
        <v>23</v>
      </c>
      <c r="I193" t="s">
        <v>23</v>
      </c>
      <c r="J193" t="s">
        <v>3653</v>
      </c>
      <c r="K193" t="s">
        <v>3654</v>
      </c>
      <c r="L193" t="s">
        <v>3655</v>
      </c>
      <c r="M193" t="s">
        <v>3656</v>
      </c>
      <c r="N193" t="s">
        <v>3657</v>
      </c>
      <c r="O193" t="s">
        <v>2044</v>
      </c>
      <c r="P193" t="s">
        <v>4029</v>
      </c>
      <c r="Q193" t="s">
        <v>26</v>
      </c>
    </row>
    <row r="194" spans="1:17">
      <c r="A194">
        <v>2710086</v>
      </c>
      <c r="B194" t="s">
        <v>87</v>
      </c>
      <c r="C194" t="s">
        <v>3146</v>
      </c>
      <c r="D194" t="s">
        <v>3147</v>
      </c>
      <c r="E194" t="s">
        <v>2043</v>
      </c>
      <c r="F194" s="605" t="s">
        <v>3148</v>
      </c>
      <c r="G194" t="s">
        <v>3652</v>
      </c>
      <c r="H194" t="s">
        <v>23</v>
      </c>
      <c r="I194" t="s">
        <v>23</v>
      </c>
      <c r="J194" t="s">
        <v>3653</v>
      </c>
      <c r="K194" t="s">
        <v>3654</v>
      </c>
      <c r="L194" t="s">
        <v>3655</v>
      </c>
      <c r="M194" t="s">
        <v>3656</v>
      </c>
      <c r="N194" t="s">
        <v>3657</v>
      </c>
      <c r="O194" t="s">
        <v>2044</v>
      </c>
      <c r="P194" t="s">
        <v>4029</v>
      </c>
      <c r="Q194" t="s">
        <v>26</v>
      </c>
    </row>
    <row r="195" spans="1:17">
      <c r="A195">
        <v>2710086</v>
      </c>
      <c r="B195" t="s">
        <v>87</v>
      </c>
      <c r="C195" t="s">
        <v>3146</v>
      </c>
      <c r="D195" t="s">
        <v>3147</v>
      </c>
      <c r="E195" t="s">
        <v>2043</v>
      </c>
      <c r="F195" s="605" t="s">
        <v>3148</v>
      </c>
      <c r="G195" t="s">
        <v>3652</v>
      </c>
      <c r="H195" t="s">
        <v>23</v>
      </c>
      <c r="I195" t="s">
        <v>23</v>
      </c>
      <c r="J195" t="s">
        <v>3653</v>
      </c>
      <c r="K195" t="s">
        <v>3654</v>
      </c>
      <c r="L195" t="s">
        <v>3655</v>
      </c>
      <c r="M195" t="s">
        <v>3656</v>
      </c>
      <c r="N195" t="s">
        <v>3657</v>
      </c>
      <c r="O195" t="s">
        <v>2044</v>
      </c>
      <c r="P195" t="s">
        <v>4029</v>
      </c>
      <c r="Q195" t="s">
        <v>26</v>
      </c>
    </row>
    <row r="196" spans="1:17">
      <c r="A196">
        <v>2710086</v>
      </c>
      <c r="B196" t="s">
        <v>87</v>
      </c>
      <c r="C196" t="s">
        <v>3146</v>
      </c>
      <c r="D196" t="s">
        <v>3147</v>
      </c>
      <c r="E196" t="s">
        <v>2043</v>
      </c>
      <c r="F196" s="605" t="s">
        <v>3148</v>
      </c>
      <c r="G196" t="s">
        <v>3652</v>
      </c>
      <c r="H196" t="s">
        <v>23</v>
      </c>
      <c r="I196" t="s">
        <v>23</v>
      </c>
      <c r="J196" t="s">
        <v>3653</v>
      </c>
      <c r="K196" t="s">
        <v>3654</v>
      </c>
      <c r="L196" t="s">
        <v>3655</v>
      </c>
      <c r="M196" t="s">
        <v>3656</v>
      </c>
      <c r="N196" t="s">
        <v>3657</v>
      </c>
      <c r="O196" t="s">
        <v>2044</v>
      </c>
      <c r="P196" t="s">
        <v>4029</v>
      </c>
      <c r="Q196" t="s">
        <v>26</v>
      </c>
    </row>
    <row r="197" spans="1:17">
      <c r="A197">
        <v>2810167</v>
      </c>
      <c r="B197" t="s">
        <v>43</v>
      </c>
      <c r="C197" t="s">
        <v>3146</v>
      </c>
      <c r="D197" t="s">
        <v>3147</v>
      </c>
      <c r="E197" t="s">
        <v>2043</v>
      </c>
      <c r="F197" s="605" t="s">
        <v>3148</v>
      </c>
      <c r="G197" t="s">
        <v>3925</v>
      </c>
      <c r="H197" t="s">
        <v>23</v>
      </c>
      <c r="I197" t="s">
        <v>23</v>
      </c>
      <c r="J197" t="s">
        <v>3926</v>
      </c>
      <c r="K197" t="s">
        <v>3927</v>
      </c>
      <c r="L197" t="s">
        <v>3928</v>
      </c>
      <c r="M197" t="s">
        <v>3929</v>
      </c>
      <c r="N197" t="s">
        <v>3930</v>
      </c>
      <c r="O197" t="s">
        <v>2044</v>
      </c>
      <c r="P197" t="s">
        <v>4030</v>
      </c>
      <c r="Q197" t="s">
        <v>217</v>
      </c>
    </row>
    <row r="198" spans="1:17">
      <c r="A198">
        <v>2810167</v>
      </c>
      <c r="B198" t="s">
        <v>43</v>
      </c>
      <c r="C198" t="s">
        <v>3146</v>
      </c>
      <c r="D198" t="s">
        <v>3147</v>
      </c>
      <c r="E198" t="s">
        <v>2043</v>
      </c>
      <c r="F198" s="605" t="s">
        <v>3148</v>
      </c>
      <c r="G198" t="s">
        <v>3925</v>
      </c>
      <c r="H198" t="s">
        <v>23</v>
      </c>
      <c r="I198" t="s">
        <v>23</v>
      </c>
      <c r="J198" t="s">
        <v>3926</v>
      </c>
      <c r="K198" t="s">
        <v>3927</v>
      </c>
      <c r="L198" t="s">
        <v>3928</v>
      </c>
      <c r="M198" t="s">
        <v>3929</v>
      </c>
      <c r="N198" t="s">
        <v>3930</v>
      </c>
      <c r="O198" t="s">
        <v>2044</v>
      </c>
      <c r="P198" t="s">
        <v>4030</v>
      </c>
      <c r="Q198" t="s">
        <v>217</v>
      </c>
    </row>
    <row r="199" spans="1:17">
      <c r="A199">
        <v>2810167</v>
      </c>
      <c r="B199" t="s">
        <v>43</v>
      </c>
      <c r="C199" t="s">
        <v>3146</v>
      </c>
      <c r="D199" t="s">
        <v>3147</v>
      </c>
      <c r="E199" t="s">
        <v>2043</v>
      </c>
      <c r="F199" s="605" t="s">
        <v>3148</v>
      </c>
      <c r="G199" t="s">
        <v>3925</v>
      </c>
      <c r="H199" t="s">
        <v>23</v>
      </c>
      <c r="I199" t="s">
        <v>23</v>
      </c>
      <c r="J199" t="s">
        <v>3926</v>
      </c>
      <c r="K199" t="s">
        <v>3927</v>
      </c>
      <c r="L199" t="s">
        <v>3928</v>
      </c>
      <c r="M199" t="s">
        <v>3929</v>
      </c>
      <c r="N199" t="s">
        <v>3930</v>
      </c>
      <c r="O199" t="s">
        <v>2044</v>
      </c>
      <c r="P199" t="s">
        <v>4030</v>
      </c>
      <c r="Q199" t="s">
        <v>217</v>
      </c>
    </row>
    <row r="200" spans="1:17">
      <c r="A200">
        <v>2810167</v>
      </c>
      <c r="B200" t="s">
        <v>43</v>
      </c>
      <c r="C200" t="s">
        <v>3146</v>
      </c>
      <c r="D200" t="s">
        <v>3147</v>
      </c>
      <c r="E200" t="s">
        <v>2043</v>
      </c>
      <c r="F200" s="605" t="s">
        <v>3148</v>
      </c>
      <c r="G200" t="s">
        <v>3925</v>
      </c>
      <c r="H200" t="s">
        <v>23</v>
      </c>
      <c r="I200" t="s">
        <v>23</v>
      </c>
      <c r="J200" t="s">
        <v>3926</v>
      </c>
      <c r="K200" t="s">
        <v>3927</v>
      </c>
      <c r="L200" t="s">
        <v>3928</v>
      </c>
      <c r="M200" t="s">
        <v>3929</v>
      </c>
      <c r="N200" t="s">
        <v>3930</v>
      </c>
      <c r="O200" t="s">
        <v>2044</v>
      </c>
      <c r="P200" t="s">
        <v>4030</v>
      </c>
      <c r="Q200" t="s">
        <v>217</v>
      </c>
    </row>
    <row r="201" spans="1:17">
      <c r="A201">
        <v>2810167</v>
      </c>
      <c r="B201" t="s">
        <v>43</v>
      </c>
      <c r="C201" t="s">
        <v>3146</v>
      </c>
      <c r="D201" t="s">
        <v>3147</v>
      </c>
      <c r="E201" t="s">
        <v>2043</v>
      </c>
      <c r="F201" s="605" t="s">
        <v>3148</v>
      </c>
      <c r="G201" t="s">
        <v>3925</v>
      </c>
      <c r="H201" t="s">
        <v>23</v>
      </c>
      <c r="I201" t="s">
        <v>23</v>
      </c>
      <c r="J201" t="s">
        <v>3926</v>
      </c>
      <c r="K201" t="s">
        <v>3927</v>
      </c>
      <c r="L201" t="s">
        <v>3928</v>
      </c>
      <c r="M201" t="s">
        <v>3929</v>
      </c>
      <c r="N201" t="s">
        <v>3930</v>
      </c>
      <c r="O201" t="s">
        <v>2044</v>
      </c>
      <c r="P201" t="s">
        <v>4030</v>
      </c>
      <c r="Q201" t="s">
        <v>217</v>
      </c>
    </row>
    <row r="202" spans="1:17">
      <c r="A202">
        <v>2810167</v>
      </c>
      <c r="B202" t="s">
        <v>43</v>
      </c>
      <c r="C202" t="s">
        <v>3146</v>
      </c>
      <c r="D202" t="s">
        <v>3147</v>
      </c>
      <c r="E202" t="s">
        <v>2043</v>
      </c>
      <c r="F202" s="605" t="s">
        <v>3148</v>
      </c>
      <c r="G202" t="s">
        <v>3925</v>
      </c>
      <c r="H202" t="s">
        <v>23</v>
      </c>
      <c r="I202" t="s">
        <v>23</v>
      </c>
      <c r="J202" t="s">
        <v>3926</v>
      </c>
      <c r="K202" t="s">
        <v>3927</v>
      </c>
      <c r="L202" t="s">
        <v>3928</v>
      </c>
      <c r="M202" t="s">
        <v>3929</v>
      </c>
      <c r="N202" t="s">
        <v>3930</v>
      </c>
      <c r="O202" t="s">
        <v>2044</v>
      </c>
      <c r="P202" t="s">
        <v>4030</v>
      </c>
      <c r="Q202" t="s">
        <v>217</v>
      </c>
    </row>
    <row r="203" spans="1:17">
      <c r="A203">
        <v>2911007</v>
      </c>
      <c r="B203" t="s">
        <v>47</v>
      </c>
      <c r="C203" t="s">
        <v>3146</v>
      </c>
      <c r="D203" t="s">
        <v>3147</v>
      </c>
      <c r="E203" t="s">
        <v>2043</v>
      </c>
      <c r="F203" s="605" t="s">
        <v>3148</v>
      </c>
      <c r="G203" t="s">
        <v>3931</v>
      </c>
      <c r="H203" t="s">
        <v>23</v>
      </c>
      <c r="I203" t="s">
        <v>23</v>
      </c>
      <c r="J203" t="s">
        <v>3932</v>
      </c>
      <c r="K203" t="s">
        <v>3933</v>
      </c>
      <c r="L203" t="s">
        <v>3934</v>
      </c>
      <c r="M203" t="s">
        <v>3935</v>
      </c>
      <c r="N203" t="s">
        <v>3936</v>
      </c>
      <c r="O203" t="s">
        <v>2044</v>
      </c>
      <c r="P203" t="s">
        <v>4031</v>
      </c>
      <c r="Q203" t="s">
        <v>217</v>
      </c>
    </row>
    <row r="204" spans="1:17">
      <c r="A204">
        <v>2911007</v>
      </c>
      <c r="B204" t="s">
        <v>47</v>
      </c>
      <c r="C204" t="s">
        <v>3146</v>
      </c>
      <c r="D204" t="s">
        <v>3147</v>
      </c>
      <c r="E204" t="s">
        <v>2043</v>
      </c>
      <c r="F204" s="605" t="s">
        <v>3148</v>
      </c>
      <c r="G204" t="s">
        <v>3931</v>
      </c>
      <c r="H204" t="s">
        <v>23</v>
      </c>
      <c r="I204" t="s">
        <v>23</v>
      </c>
      <c r="J204" t="s">
        <v>3932</v>
      </c>
      <c r="K204" t="s">
        <v>3933</v>
      </c>
      <c r="L204" t="s">
        <v>3934</v>
      </c>
      <c r="M204" t="s">
        <v>3935</v>
      </c>
      <c r="N204" t="s">
        <v>3936</v>
      </c>
      <c r="O204" t="s">
        <v>2044</v>
      </c>
      <c r="P204" t="s">
        <v>4031</v>
      </c>
      <c r="Q204" t="s">
        <v>217</v>
      </c>
    </row>
    <row r="205" spans="1:17">
      <c r="A205">
        <v>2911007</v>
      </c>
      <c r="B205" t="s">
        <v>47</v>
      </c>
      <c r="C205" t="s">
        <v>3146</v>
      </c>
      <c r="D205" t="s">
        <v>3147</v>
      </c>
      <c r="E205" t="s">
        <v>2043</v>
      </c>
      <c r="F205" s="605" t="s">
        <v>3148</v>
      </c>
      <c r="G205" t="s">
        <v>3931</v>
      </c>
      <c r="H205" t="s">
        <v>23</v>
      </c>
      <c r="I205" t="s">
        <v>23</v>
      </c>
      <c r="J205" t="s">
        <v>3932</v>
      </c>
      <c r="K205" t="s">
        <v>3933</v>
      </c>
      <c r="L205" t="s">
        <v>3934</v>
      </c>
      <c r="M205" t="s">
        <v>3935</v>
      </c>
      <c r="N205" t="s">
        <v>3936</v>
      </c>
      <c r="O205" t="s">
        <v>2044</v>
      </c>
      <c r="P205" t="s">
        <v>4031</v>
      </c>
      <c r="Q205" t="s">
        <v>217</v>
      </c>
    </row>
    <row r="206" spans="1:17">
      <c r="A206">
        <v>2911007</v>
      </c>
      <c r="B206" t="s">
        <v>47</v>
      </c>
      <c r="C206" t="s">
        <v>3146</v>
      </c>
      <c r="D206" t="s">
        <v>3147</v>
      </c>
      <c r="E206" t="s">
        <v>2043</v>
      </c>
      <c r="F206" s="605" t="s">
        <v>3148</v>
      </c>
      <c r="G206" t="s">
        <v>3931</v>
      </c>
      <c r="H206" t="s">
        <v>23</v>
      </c>
      <c r="I206" t="s">
        <v>23</v>
      </c>
      <c r="J206" t="s">
        <v>3932</v>
      </c>
      <c r="K206" t="s">
        <v>3933</v>
      </c>
      <c r="L206" t="s">
        <v>3934</v>
      </c>
      <c r="M206" t="s">
        <v>3935</v>
      </c>
      <c r="N206" t="s">
        <v>3936</v>
      </c>
      <c r="O206" t="s">
        <v>2044</v>
      </c>
      <c r="P206" t="s">
        <v>4031</v>
      </c>
      <c r="Q206" t="s">
        <v>217</v>
      </c>
    </row>
    <row r="207" spans="1:17">
      <c r="A207">
        <v>2911007</v>
      </c>
      <c r="B207" t="s">
        <v>47</v>
      </c>
      <c r="C207" t="s">
        <v>3146</v>
      </c>
      <c r="D207" t="s">
        <v>3147</v>
      </c>
      <c r="E207" t="s">
        <v>2043</v>
      </c>
      <c r="F207" s="605" t="s">
        <v>3148</v>
      </c>
      <c r="G207" t="s">
        <v>3931</v>
      </c>
      <c r="H207" t="s">
        <v>23</v>
      </c>
      <c r="I207" t="s">
        <v>23</v>
      </c>
      <c r="J207" t="s">
        <v>3932</v>
      </c>
      <c r="K207" t="s">
        <v>3933</v>
      </c>
      <c r="L207" t="s">
        <v>3934</v>
      </c>
      <c r="M207" t="s">
        <v>3935</v>
      </c>
      <c r="N207" t="s">
        <v>3936</v>
      </c>
      <c r="O207" t="s">
        <v>2044</v>
      </c>
      <c r="P207" t="s">
        <v>4031</v>
      </c>
      <c r="Q207" t="s">
        <v>217</v>
      </c>
    </row>
    <row r="208" spans="1:17">
      <c r="A208">
        <v>2911007</v>
      </c>
      <c r="B208" t="s">
        <v>47</v>
      </c>
      <c r="C208" t="s">
        <v>3146</v>
      </c>
      <c r="D208" t="s">
        <v>3147</v>
      </c>
      <c r="E208" t="s">
        <v>2043</v>
      </c>
      <c r="F208" s="605" t="s">
        <v>3148</v>
      </c>
      <c r="G208" t="s">
        <v>3931</v>
      </c>
      <c r="H208" t="s">
        <v>23</v>
      </c>
      <c r="I208" t="s">
        <v>23</v>
      </c>
      <c r="J208" t="s">
        <v>3932</v>
      </c>
      <c r="K208" t="s">
        <v>3933</v>
      </c>
      <c r="L208" t="s">
        <v>3934</v>
      </c>
      <c r="M208" t="s">
        <v>3935</v>
      </c>
      <c r="N208" t="s">
        <v>3936</v>
      </c>
      <c r="O208" t="s">
        <v>2044</v>
      </c>
      <c r="P208" t="s">
        <v>4031</v>
      </c>
      <c r="Q208" t="s">
        <v>217</v>
      </c>
    </row>
    <row r="209" spans="1:17">
      <c r="A209">
        <v>3011062</v>
      </c>
      <c r="B209" t="s">
        <v>84</v>
      </c>
      <c r="C209" t="s">
        <v>3146</v>
      </c>
      <c r="D209" t="s">
        <v>3147</v>
      </c>
      <c r="E209" t="s">
        <v>2043</v>
      </c>
      <c r="F209" s="605" t="s">
        <v>3148</v>
      </c>
      <c r="G209" t="s">
        <v>3451</v>
      </c>
      <c r="H209" t="s">
        <v>3452</v>
      </c>
      <c r="I209" t="s">
        <v>23</v>
      </c>
      <c r="J209" t="s">
        <v>3453</v>
      </c>
      <c r="K209" t="s">
        <v>3454</v>
      </c>
      <c r="L209" t="s">
        <v>3455</v>
      </c>
      <c r="M209" t="s">
        <v>3456</v>
      </c>
      <c r="N209" t="s">
        <v>3457</v>
      </c>
      <c r="O209" t="s">
        <v>2044</v>
      </c>
      <c r="P209" t="s">
        <v>4032</v>
      </c>
      <c r="Q209" t="s">
        <v>181</v>
      </c>
    </row>
    <row r="210" spans="1:17">
      <c r="A210">
        <v>3011062</v>
      </c>
      <c r="B210" t="s">
        <v>84</v>
      </c>
      <c r="C210" t="s">
        <v>3146</v>
      </c>
      <c r="D210" t="s">
        <v>3147</v>
      </c>
      <c r="E210" t="s">
        <v>2043</v>
      </c>
      <c r="F210" s="605" t="s">
        <v>3148</v>
      </c>
      <c r="G210" t="s">
        <v>3451</v>
      </c>
      <c r="H210" t="s">
        <v>3452</v>
      </c>
      <c r="I210" t="s">
        <v>23</v>
      </c>
      <c r="J210" t="s">
        <v>3453</v>
      </c>
      <c r="K210" t="s">
        <v>3454</v>
      </c>
      <c r="L210" t="s">
        <v>3455</v>
      </c>
      <c r="M210" t="s">
        <v>3456</v>
      </c>
      <c r="N210" t="s">
        <v>3457</v>
      </c>
      <c r="O210" t="s">
        <v>2044</v>
      </c>
      <c r="P210" t="s">
        <v>4032</v>
      </c>
      <c r="Q210" t="s">
        <v>181</v>
      </c>
    </row>
    <row r="211" spans="1:17">
      <c r="A211">
        <v>3011062</v>
      </c>
      <c r="B211" t="s">
        <v>84</v>
      </c>
      <c r="C211" t="s">
        <v>3146</v>
      </c>
      <c r="D211" t="s">
        <v>3147</v>
      </c>
      <c r="E211" t="s">
        <v>2043</v>
      </c>
      <c r="F211" s="605" t="s">
        <v>3148</v>
      </c>
      <c r="G211" t="s">
        <v>3451</v>
      </c>
      <c r="H211" t="s">
        <v>3452</v>
      </c>
      <c r="I211" t="s">
        <v>23</v>
      </c>
      <c r="J211" t="s">
        <v>3453</v>
      </c>
      <c r="K211" t="s">
        <v>3454</v>
      </c>
      <c r="L211" t="s">
        <v>3455</v>
      </c>
      <c r="M211" t="s">
        <v>3456</v>
      </c>
      <c r="N211" t="s">
        <v>3457</v>
      </c>
      <c r="O211" t="s">
        <v>2044</v>
      </c>
      <c r="P211" t="s">
        <v>4032</v>
      </c>
      <c r="Q211" t="s">
        <v>181</v>
      </c>
    </row>
    <row r="212" spans="1:17">
      <c r="A212">
        <v>3011062</v>
      </c>
      <c r="B212" t="s">
        <v>84</v>
      </c>
      <c r="C212" t="s">
        <v>3146</v>
      </c>
      <c r="D212" t="s">
        <v>3147</v>
      </c>
      <c r="E212" t="s">
        <v>2043</v>
      </c>
      <c r="F212" s="605" t="s">
        <v>3148</v>
      </c>
      <c r="G212" t="s">
        <v>3451</v>
      </c>
      <c r="H212" t="s">
        <v>3452</v>
      </c>
      <c r="I212" t="s">
        <v>23</v>
      </c>
      <c r="J212" t="s">
        <v>3453</v>
      </c>
      <c r="K212" t="s">
        <v>3454</v>
      </c>
      <c r="L212" t="s">
        <v>3455</v>
      </c>
      <c r="M212" t="s">
        <v>3456</v>
      </c>
      <c r="N212" t="s">
        <v>3457</v>
      </c>
      <c r="O212" t="s">
        <v>2044</v>
      </c>
      <c r="P212" t="s">
        <v>4032</v>
      </c>
      <c r="Q212" t="s">
        <v>181</v>
      </c>
    </row>
    <row r="213" spans="1:17">
      <c r="A213">
        <v>3011062</v>
      </c>
      <c r="B213" t="s">
        <v>84</v>
      </c>
      <c r="C213" t="s">
        <v>3146</v>
      </c>
      <c r="D213" t="s">
        <v>3147</v>
      </c>
      <c r="E213" t="s">
        <v>2043</v>
      </c>
      <c r="F213" s="605" t="s">
        <v>3148</v>
      </c>
      <c r="G213" t="s">
        <v>3451</v>
      </c>
      <c r="H213" t="s">
        <v>3452</v>
      </c>
      <c r="I213" t="s">
        <v>23</v>
      </c>
      <c r="J213" t="s">
        <v>3453</v>
      </c>
      <c r="K213" t="s">
        <v>3454</v>
      </c>
      <c r="L213" t="s">
        <v>3455</v>
      </c>
      <c r="M213" t="s">
        <v>3456</v>
      </c>
      <c r="N213" t="s">
        <v>3457</v>
      </c>
      <c r="O213" t="s">
        <v>2044</v>
      </c>
      <c r="P213" t="s">
        <v>4032</v>
      </c>
      <c r="Q213" t="s">
        <v>181</v>
      </c>
    </row>
    <row r="214" spans="1:17">
      <c r="A214">
        <v>3011062</v>
      </c>
      <c r="B214" t="s">
        <v>84</v>
      </c>
      <c r="C214" t="s">
        <v>3146</v>
      </c>
      <c r="D214" t="s">
        <v>3147</v>
      </c>
      <c r="E214" t="s">
        <v>2043</v>
      </c>
      <c r="F214" s="605" t="s">
        <v>3148</v>
      </c>
      <c r="G214" t="s">
        <v>3451</v>
      </c>
      <c r="H214" t="s">
        <v>3452</v>
      </c>
      <c r="I214" t="s">
        <v>23</v>
      </c>
      <c r="J214" t="s">
        <v>3453</v>
      </c>
      <c r="K214" t="s">
        <v>3454</v>
      </c>
      <c r="L214" t="s">
        <v>3455</v>
      </c>
      <c r="M214" t="s">
        <v>3456</v>
      </c>
      <c r="N214" t="s">
        <v>3457</v>
      </c>
      <c r="O214" t="s">
        <v>2044</v>
      </c>
      <c r="P214" t="s">
        <v>4032</v>
      </c>
      <c r="Q214" t="s">
        <v>181</v>
      </c>
    </row>
    <row r="215" spans="1:17">
      <c r="A215">
        <v>3111573</v>
      </c>
      <c r="B215" t="s">
        <v>51</v>
      </c>
      <c r="C215" t="s">
        <v>3146</v>
      </c>
      <c r="D215" t="s">
        <v>3147</v>
      </c>
      <c r="E215" t="s">
        <v>2043</v>
      </c>
      <c r="F215" s="605" t="s">
        <v>3148</v>
      </c>
      <c r="G215" t="s">
        <v>3672</v>
      </c>
      <c r="H215" t="s">
        <v>23</v>
      </c>
      <c r="I215" t="s">
        <v>23</v>
      </c>
      <c r="J215" t="s">
        <v>3410</v>
      </c>
      <c r="K215" t="s">
        <v>3673</v>
      </c>
      <c r="L215" t="s">
        <v>3674</v>
      </c>
      <c r="M215" t="s">
        <v>3675</v>
      </c>
      <c r="N215" t="s">
        <v>3676</v>
      </c>
      <c r="O215" t="s">
        <v>2044</v>
      </c>
      <c r="P215" t="s">
        <v>4033</v>
      </c>
      <c r="Q215" t="s">
        <v>249</v>
      </c>
    </row>
    <row r="216" spans="1:17">
      <c r="A216">
        <v>3111573</v>
      </c>
      <c r="B216" t="s">
        <v>51</v>
      </c>
      <c r="C216" t="s">
        <v>3146</v>
      </c>
      <c r="D216" t="s">
        <v>3147</v>
      </c>
      <c r="E216" t="s">
        <v>2043</v>
      </c>
      <c r="F216" s="605" t="s">
        <v>3148</v>
      </c>
      <c r="G216" t="s">
        <v>3672</v>
      </c>
      <c r="H216" t="s">
        <v>23</v>
      </c>
      <c r="I216" t="s">
        <v>23</v>
      </c>
      <c r="J216" t="s">
        <v>3410</v>
      </c>
      <c r="K216" t="s">
        <v>3673</v>
      </c>
      <c r="L216" t="s">
        <v>3674</v>
      </c>
      <c r="M216" t="s">
        <v>3675</v>
      </c>
      <c r="N216" t="s">
        <v>3676</v>
      </c>
      <c r="O216" t="s">
        <v>2044</v>
      </c>
      <c r="P216" t="s">
        <v>4033</v>
      </c>
      <c r="Q216" t="s">
        <v>249</v>
      </c>
    </row>
    <row r="217" spans="1:17">
      <c r="A217">
        <v>3111573</v>
      </c>
      <c r="B217" t="s">
        <v>51</v>
      </c>
      <c r="C217" t="s">
        <v>3146</v>
      </c>
      <c r="D217" t="s">
        <v>3147</v>
      </c>
      <c r="E217" t="s">
        <v>2043</v>
      </c>
      <c r="F217" s="605" t="s">
        <v>3148</v>
      </c>
      <c r="G217" t="s">
        <v>3672</v>
      </c>
      <c r="H217" t="s">
        <v>23</v>
      </c>
      <c r="I217" t="s">
        <v>23</v>
      </c>
      <c r="J217" t="s">
        <v>3410</v>
      </c>
      <c r="K217" t="s">
        <v>3673</v>
      </c>
      <c r="L217" t="s">
        <v>3674</v>
      </c>
      <c r="M217" t="s">
        <v>3675</v>
      </c>
      <c r="N217" t="s">
        <v>3676</v>
      </c>
      <c r="O217" t="s">
        <v>2044</v>
      </c>
      <c r="P217" t="s">
        <v>4033</v>
      </c>
      <c r="Q217" t="s">
        <v>249</v>
      </c>
    </row>
    <row r="218" spans="1:17">
      <c r="A218">
        <v>3111573</v>
      </c>
      <c r="B218" t="s">
        <v>51</v>
      </c>
      <c r="C218" t="s">
        <v>3146</v>
      </c>
      <c r="D218" t="s">
        <v>3147</v>
      </c>
      <c r="E218" t="s">
        <v>2043</v>
      </c>
      <c r="F218" s="605" t="s">
        <v>3148</v>
      </c>
      <c r="G218" t="s">
        <v>3672</v>
      </c>
      <c r="H218" t="s">
        <v>23</v>
      </c>
      <c r="I218" t="s">
        <v>23</v>
      </c>
      <c r="J218" t="s">
        <v>3410</v>
      </c>
      <c r="K218" t="s">
        <v>3673</v>
      </c>
      <c r="L218" t="s">
        <v>3674</v>
      </c>
      <c r="M218" t="s">
        <v>3675</v>
      </c>
      <c r="N218" t="s">
        <v>3676</v>
      </c>
      <c r="O218" t="s">
        <v>2044</v>
      </c>
      <c r="P218" t="s">
        <v>4033</v>
      </c>
      <c r="Q218" t="s">
        <v>249</v>
      </c>
    </row>
    <row r="219" spans="1:17">
      <c r="A219">
        <v>3111573</v>
      </c>
      <c r="B219" t="s">
        <v>51</v>
      </c>
      <c r="C219" t="s">
        <v>3146</v>
      </c>
      <c r="D219" t="s">
        <v>3147</v>
      </c>
      <c r="E219" t="s">
        <v>2043</v>
      </c>
      <c r="F219" s="605" t="s">
        <v>3148</v>
      </c>
      <c r="G219" t="s">
        <v>3672</v>
      </c>
      <c r="H219" t="s">
        <v>23</v>
      </c>
      <c r="I219" t="s">
        <v>23</v>
      </c>
      <c r="J219" t="s">
        <v>3410</v>
      </c>
      <c r="K219" t="s">
        <v>3673</v>
      </c>
      <c r="L219" t="s">
        <v>3674</v>
      </c>
      <c r="M219" t="s">
        <v>3675</v>
      </c>
      <c r="N219" t="s">
        <v>3676</v>
      </c>
      <c r="O219" t="s">
        <v>2044</v>
      </c>
      <c r="P219" t="s">
        <v>4033</v>
      </c>
      <c r="Q219" t="s">
        <v>249</v>
      </c>
    </row>
    <row r="220" spans="1:17">
      <c r="A220">
        <v>3111573</v>
      </c>
      <c r="B220" t="s">
        <v>51</v>
      </c>
      <c r="C220" t="s">
        <v>3146</v>
      </c>
      <c r="D220" t="s">
        <v>3147</v>
      </c>
      <c r="E220" t="s">
        <v>2043</v>
      </c>
      <c r="F220" s="605" t="s">
        <v>3148</v>
      </c>
      <c r="G220" t="s">
        <v>3672</v>
      </c>
      <c r="H220" t="s">
        <v>23</v>
      </c>
      <c r="I220" t="s">
        <v>23</v>
      </c>
      <c r="J220" t="s">
        <v>3410</v>
      </c>
      <c r="K220" t="s">
        <v>3673</v>
      </c>
      <c r="L220" t="s">
        <v>3674</v>
      </c>
      <c r="M220" t="s">
        <v>3675</v>
      </c>
      <c r="N220" t="s">
        <v>3676</v>
      </c>
      <c r="O220" t="s">
        <v>2044</v>
      </c>
      <c r="P220" t="s">
        <v>4033</v>
      </c>
      <c r="Q220" t="s">
        <v>249</v>
      </c>
    </row>
    <row r="221" spans="1:17">
      <c r="A221">
        <v>3210342</v>
      </c>
      <c r="B221" t="s">
        <v>22</v>
      </c>
      <c r="C221" t="s">
        <v>3146</v>
      </c>
      <c r="D221" t="s">
        <v>3147</v>
      </c>
      <c r="E221" t="s">
        <v>2043</v>
      </c>
      <c r="F221" s="605" t="s">
        <v>3148</v>
      </c>
      <c r="G221" t="s">
        <v>4034</v>
      </c>
      <c r="H221" t="s">
        <v>23</v>
      </c>
      <c r="I221" t="s">
        <v>23</v>
      </c>
      <c r="J221" t="s">
        <v>4035</v>
      </c>
      <c r="K221" t="s">
        <v>4036</v>
      </c>
      <c r="L221" t="s">
        <v>4037</v>
      </c>
      <c r="M221" t="s">
        <v>4038</v>
      </c>
      <c r="N221" t="s">
        <v>4039</v>
      </c>
      <c r="O221" t="s">
        <v>2044</v>
      </c>
      <c r="P221" t="s">
        <v>4040</v>
      </c>
      <c r="Q221" t="s">
        <v>4041</v>
      </c>
    </row>
    <row r="222" spans="1:17">
      <c r="A222">
        <v>3210342</v>
      </c>
      <c r="B222" t="s">
        <v>22</v>
      </c>
      <c r="C222" t="s">
        <v>3146</v>
      </c>
      <c r="D222" t="s">
        <v>3147</v>
      </c>
      <c r="E222" t="s">
        <v>2043</v>
      </c>
      <c r="F222" s="605" t="s">
        <v>3148</v>
      </c>
      <c r="G222" t="s">
        <v>4034</v>
      </c>
      <c r="H222" t="s">
        <v>23</v>
      </c>
      <c r="I222" t="s">
        <v>23</v>
      </c>
      <c r="J222" t="s">
        <v>4035</v>
      </c>
      <c r="K222" t="s">
        <v>4036</v>
      </c>
      <c r="L222" t="s">
        <v>4037</v>
      </c>
      <c r="M222" t="s">
        <v>4038</v>
      </c>
      <c r="N222" t="s">
        <v>4039</v>
      </c>
      <c r="O222" t="s">
        <v>2044</v>
      </c>
      <c r="P222" t="s">
        <v>4040</v>
      </c>
      <c r="Q222" t="s">
        <v>4041</v>
      </c>
    </row>
    <row r="223" spans="1:17">
      <c r="A223">
        <v>3210342</v>
      </c>
      <c r="B223" t="s">
        <v>22</v>
      </c>
      <c r="C223" t="s">
        <v>3146</v>
      </c>
      <c r="D223" t="s">
        <v>3147</v>
      </c>
      <c r="E223" t="s">
        <v>2043</v>
      </c>
      <c r="F223" s="605" t="s">
        <v>3148</v>
      </c>
      <c r="G223" t="s">
        <v>4034</v>
      </c>
      <c r="H223" t="s">
        <v>23</v>
      </c>
      <c r="I223" t="s">
        <v>23</v>
      </c>
      <c r="J223" t="s">
        <v>4035</v>
      </c>
      <c r="K223" t="s">
        <v>4036</v>
      </c>
      <c r="L223" t="s">
        <v>4037</v>
      </c>
      <c r="M223" t="s">
        <v>4038</v>
      </c>
      <c r="N223" t="s">
        <v>4039</v>
      </c>
      <c r="O223" t="s">
        <v>2044</v>
      </c>
      <c r="P223" t="s">
        <v>4040</v>
      </c>
      <c r="Q223" t="s">
        <v>4041</v>
      </c>
    </row>
    <row r="224" spans="1:17">
      <c r="A224">
        <v>3210342</v>
      </c>
      <c r="B224" t="s">
        <v>22</v>
      </c>
      <c r="C224" t="s">
        <v>3146</v>
      </c>
      <c r="D224" t="s">
        <v>3147</v>
      </c>
      <c r="E224" t="s">
        <v>2043</v>
      </c>
      <c r="F224" s="605" t="s">
        <v>3148</v>
      </c>
      <c r="G224" t="s">
        <v>4034</v>
      </c>
      <c r="H224" t="s">
        <v>23</v>
      </c>
      <c r="I224" t="s">
        <v>23</v>
      </c>
      <c r="J224" t="s">
        <v>4035</v>
      </c>
      <c r="K224" t="s">
        <v>4036</v>
      </c>
      <c r="L224" t="s">
        <v>4037</v>
      </c>
      <c r="M224" t="s">
        <v>4038</v>
      </c>
      <c r="N224" t="s">
        <v>4039</v>
      </c>
      <c r="O224" t="s">
        <v>2044</v>
      </c>
      <c r="P224" t="s">
        <v>4040</v>
      </c>
      <c r="Q224" t="s">
        <v>4041</v>
      </c>
    </row>
    <row r="225" spans="1:17">
      <c r="A225">
        <v>3210342</v>
      </c>
      <c r="B225" t="s">
        <v>22</v>
      </c>
      <c r="C225" t="s">
        <v>3146</v>
      </c>
      <c r="D225" t="s">
        <v>3147</v>
      </c>
      <c r="E225" t="s">
        <v>2043</v>
      </c>
      <c r="F225" s="605" t="s">
        <v>3148</v>
      </c>
      <c r="G225" t="s">
        <v>4034</v>
      </c>
      <c r="H225" t="s">
        <v>23</v>
      </c>
      <c r="I225" t="s">
        <v>23</v>
      </c>
      <c r="J225" t="s">
        <v>4035</v>
      </c>
      <c r="K225" t="s">
        <v>4036</v>
      </c>
      <c r="L225" t="s">
        <v>4037</v>
      </c>
      <c r="M225" t="s">
        <v>4038</v>
      </c>
      <c r="N225" t="s">
        <v>4039</v>
      </c>
      <c r="O225" t="s">
        <v>2044</v>
      </c>
      <c r="P225" t="s">
        <v>4040</v>
      </c>
      <c r="Q225" t="s">
        <v>4041</v>
      </c>
    </row>
    <row r="226" spans="1:17">
      <c r="A226">
        <v>3211019</v>
      </c>
      <c r="B226" t="s">
        <v>32</v>
      </c>
      <c r="C226" t="s">
        <v>3146</v>
      </c>
      <c r="D226" t="s">
        <v>3147</v>
      </c>
      <c r="E226" t="s">
        <v>2043</v>
      </c>
      <c r="F226" s="605" t="s">
        <v>3148</v>
      </c>
      <c r="G226" t="s">
        <v>3415</v>
      </c>
      <c r="H226" t="s">
        <v>23</v>
      </c>
      <c r="I226" t="s">
        <v>23</v>
      </c>
      <c r="J226" t="s">
        <v>3416</v>
      </c>
      <c r="K226" t="s">
        <v>3417</v>
      </c>
      <c r="L226" t="s">
        <v>3418</v>
      </c>
      <c r="M226" t="s">
        <v>3419</v>
      </c>
      <c r="N226" t="s">
        <v>3420</v>
      </c>
      <c r="O226" t="s">
        <v>2044</v>
      </c>
      <c r="P226" t="s">
        <v>4042</v>
      </c>
      <c r="Q226" t="s">
        <v>166</v>
      </c>
    </row>
    <row r="227" spans="1:17">
      <c r="A227">
        <v>3211019</v>
      </c>
      <c r="B227" t="s">
        <v>32</v>
      </c>
      <c r="C227" t="s">
        <v>3146</v>
      </c>
      <c r="D227" t="s">
        <v>3147</v>
      </c>
      <c r="E227" t="s">
        <v>2043</v>
      </c>
      <c r="F227" s="605" t="s">
        <v>3148</v>
      </c>
      <c r="G227" t="s">
        <v>3415</v>
      </c>
      <c r="H227" t="s">
        <v>23</v>
      </c>
      <c r="I227" t="s">
        <v>23</v>
      </c>
      <c r="J227" t="s">
        <v>3416</v>
      </c>
      <c r="K227" t="s">
        <v>3417</v>
      </c>
      <c r="L227" t="s">
        <v>3418</v>
      </c>
      <c r="M227" t="s">
        <v>3419</v>
      </c>
      <c r="N227" t="s">
        <v>3420</v>
      </c>
      <c r="O227" t="s">
        <v>2044</v>
      </c>
      <c r="P227" t="s">
        <v>4042</v>
      </c>
      <c r="Q227" t="s">
        <v>166</v>
      </c>
    </row>
    <row r="228" spans="1:17">
      <c r="A228">
        <v>3211019</v>
      </c>
      <c r="B228" t="s">
        <v>32</v>
      </c>
      <c r="C228" t="s">
        <v>3146</v>
      </c>
      <c r="D228" t="s">
        <v>3147</v>
      </c>
      <c r="E228" t="s">
        <v>2043</v>
      </c>
      <c r="F228" s="605" t="s">
        <v>3148</v>
      </c>
      <c r="G228" t="s">
        <v>3415</v>
      </c>
      <c r="H228" t="s">
        <v>23</v>
      </c>
      <c r="I228" t="s">
        <v>23</v>
      </c>
      <c r="J228" t="s">
        <v>3416</v>
      </c>
      <c r="K228" t="s">
        <v>3417</v>
      </c>
      <c r="L228" t="s">
        <v>3418</v>
      </c>
      <c r="M228" t="s">
        <v>3419</v>
      </c>
      <c r="N228" t="s">
        <v>3420</v>
      </c>
      <c r="O228" t="s">
        <v>2044</v>
      </c>
      <c r="P228" t="s">
        <v>4042</v>
      </c>
      <c r="Q228" t="s">
        <v>166</v>
      </c>
    </row>
    <row r="229" spans="1:17">
      <c r="A229">
        <v>3211019</v>
      </c>
      <c r="B229" t="s">
        <v>32</v>
      </c>
      <c r="C229" t="s">
        <v>3146</v>
      </c>
      <c r="D229" t="s">
        <v>3147</v>
      </c>
      <c r="E229" t="s">
        <v>2043</v>
      </c>
      <c r="F229" s="605" t="s">
        <v>3148</v>
      </c>
      <c r="G229" t="s">
        <v>3415</v>
      </c>
      <c r="H229" t="s">
        <v>23</v>
      </c>
      <c r="I229" t="s">
        <v>23</v>
      </c>
      <c r="J229" t="s">
        <v>3416</v>
      </c>
      <c r="K229" t="s">
        <v>3417</v>
      </c>
      <c r="L229" t="s">
        <v>3418</v>
      </c>
      <c r="M229" t="s">
        <v>3419</v>
      </c>
      <c r="N229" t="s">
        <v>3420</v>
      </c>
      <c r="O229" t="s">
        <v>2044</v>
      </c>
      <c r="P229" t="s">
        <v>4042</v>
      </c>
      <c r="Q229" t="s">
        <v>166</v>
      </c>
    </row>
    <row r="230" spans="1:17">
      <c r="A230">
        <v>3211019</v>
      </c>
      <c r="B230" t="s">
        <v>32</v>
      </c>
      <c r="C230" t="s">
        <v>3146</v>
      </c>
      <c r="D230" t="s">
        <v>3147</v>
      </c>
      <c r="E230" t="s">
        <v>2043</v>
      </c>
      <c r="F230" s="605" t="s">
        <v>3148</v>
      </c>
      <c r="G230" t="s">
        <v>3415</v>
      </c>
      <c r="H230" t="s">
        <v>23</v>
      </c>
      <c r="I230" t="s">
        <v>23</v>
      </c>
      <c r="J230" t="s">
        <v>3416</v>
      </c>
      <c r="K230" t="s">
        <v>3417</v>
      </c>
      <c r="L230" t="s">
        <v>3418</v>
      </c>
      <c r="M230" t="s">
        <v>3419</v>
      </c>
      <c r="N230" t="s">
        <v>3420</v>
      </c>
      <c r="O230" t="s">
        <v>2044</v>
      </c>
      <c r="P230" t="s">
        <v>4042</v>
      </c>
      <c r="Q230" t="s">
        <v>166</v>
      </c>
    </row>
    <row r="231" spans="1:17">
      <c r="A231">
        <v>3211019</v>
      </c>
      <c r="B231" t="s">
        <v>32</v>
      </c>
      <c r="C231" t="s">
        <v>3146</v>
      </c>
      <c r="D231" t="s">
        <v>3147</v>
      </c>
      <c r="E231" t="s">
        <v>2043</v>
      </c>
      <c r="F231" s="605" t="s">
        <v>3148</v>
      </c>
      <c r="G231" t="s">
        <v>3415</v>
      </c>
      <c r="H231" t="s">
        <v>23</v>
      </c>
      <c r="I231" t="s">
        <v>23</v>
      </c>
      <c r="J231" t="s">
        <v>3416</v>
      </c>
      <c r="K231" t="s">
        <v>3417</v>
      </c>
      <c r="L231" t="s">
        <v>3418</v>
      </c>
      <c r="M231" t="s">
        <v>3419</v>
      </c>
      <c r="N231" t="s">
        <v>3420</v>
      </c>
      <c r="O231" t="s">
        <v>2044</v>
      </c>
      <c r="P231" t="s">
        <v>4042</v>
      </c>
      <c r="Q231" t="s">
        <v>166</v>
      </c>
    </row>
  </sheetData>
  <phoneticPr fontId="1"/>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ECF7-F9DB-409A-8DF2-33CAA7BA6A3F}">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style="655" customWidth="1"/>
    <col min="2" max="2" width="2.875" style="655" customWidth="1"/>
    <col min="3" max="3" width="4" style="655" customWidth="1"/>
    <col min="4" max="4" width="1.5" style="655" customWidth="1"/>
    <col min="5" max="5" width="3.5" style="655" customWidth="1"/>
    <col min="6" max="17" width="3.625" style="655" customWidth="1"/>
    <col min="18" max="19" width="4.25" style="655" customWidth="1"/>
    <col min="20" max="21" width="3.875" style="655" customWidth="1"/>
    <col min="22" max="24" width="3.875" style="604" customWidth="1"/>
    <col min="25" max="25" width="4.25" style="604" customWidth="1"/>
    <col min="26" max="26" width="2.125" style="655" customWidth="1"/>
    <col min="27" max="16384" width="3.625" style="655"/>
  </cols>
  <sheetData>
    <row r="2" spans="1:26" ht="15" customHeight="1">
      <c r="A2" s="818" t="s">
        <v>2243</v>
      </c>
    </row>
    <row r="3" spans="1:26" ht="9.75" customHeight="1"/>
    <row r="4" spans="1:26" ht="24">
      <c r="A4" s="3318" t="s">
        <v>607</v>
      </c>
      <c r="B4" s="3318"/>
      <c r="C4" s="3318"/>
      <c r="D4" s="3318"/>
      <c r="E4" s="3318"/>
      <c r="F4" s="3318"/>
      <c r="G4" s="3318"/>
      <c r="H4" s="3318"/>
      <c r="I4" s="3318"/>
      <c r="J4" s="3318"/>
      <c r="K4" s="3318"/>
      <c r="L4" s="3318"/>
      <c r="M4" s="3318"/>
      <c r="N4" s="3318"/>
      <c r="O4" s="3318"/>
      <c r="P4" s="3318"/>
      <c r="Q4" s="3318"/>
      <c r="R4" s="3318"/>
      <c r="S4" s="3318"/>
      <c r="T4" s="3318"/>
      <c r="U4" s="3318"/>
      <c r="V4" s="3318"/>
      <c r="W4" s="3318"/>
      <c r="X4" s="3318"/>
      <c r="Y4" s="3318"/>
      <c r="Z4" s="3318"/>
    </row>
    <row r="6" spans="1:26" ht="17.25" customHeight="1">
      <c r="B6" s="3238" t="s">
        <v>521</v>
      </c>
      <c r="C6" s="3239"/>
      <c r="D6" s="3239"/>
      <c r="E6" s="3239"/>
      <c r="F6" s="3239"/>
      <c r="G6" s="3240"/>
      <c r="H6" s="2246"/>
      <c r="I6" s="2246"/>
      <c r="J6" s="2246"/>
      <c r="K6" s="2246"/>
      <c r="L6" s="2246"/>
      <c r="M6" s="2246"/>
      <c r="N6" s="2246"/>
      <c r="O6" s="2246"/>
      <c r="P6" s="2246"/>
      <c r="Q6" s="2246"/>
      <c r="R6" s="2246"/>
      <c r="S6" s="2246"/>
      <c r="T6" s="2246"/>
      <c r="U6" s="2246"/>
    </row>
    <row r="7" spans="1:26" ht="17.25" customHeight="1">
      <c r="B7" s="3238" t="s">
        <v>602</v>
      </c>
      <c r="C7" s="3239"/>
      <c r="D7" s="3239"/>
      <c r="E7" s="3239"/>
      <c r="F7" s="3239"/>
      <c r="G7" s="3240"/>
      <c r="H7" s="3319"/>
      <c r="I7" s="3320"/>
      <c r="J7" s="3320"/>
      <c r="K7" s="3320"/>
      <c r="L7" s="3320"/>
      <c r="M7" s="3320"/>
      <c r="N7" s="3320"/>
      <c r="O7" s="3320"/>
      <c r="P7" s="3320"/>
      <c r="Q7" s="3320"/>
      <c r="R7" s="3320"/>
      <c r="S7" s="3320"/>
      <c r="T7" s="3320"/>
      <c r="U7" s="3321"/>
    </row>
    <row r="8" spans="1:26" ht="17.25" customHeight="1">
      <c r="B8" s="3238" t="s">
        <v>524</v>
      </c>
      <c r="C8" s="3239"/>
      <c r="D8" s="3239"/>
      <c r="E8" s="3239"/>
      <c r="F8" s="3239"/>
      <c r="G8" s="3240"/>
      <c r="H8" s="2246"/>
      <c r="I8" s="2246"/>
      <c r="J8" s="2246"/>
      <c r="K8" s="2246"/>
      <c r="L8" s="2246"/>
      <c r="M8" s="2246"/>
      <c r="N8" s="2246"/>
      <c r="O8" s="2246"/>
      <c r="P8" s="2246"/>
      <c r="Q8" s="2246"/>
      <c r="R8" s="2246"/>
      <c r="S8" s="2246"/>
      <c r="T8" s="2246"/>
      <c r="U8" s="2246"/>
    </row>
    <row r="9" spans="1:26" ht="15" customHeight="1">
      <c r="B9" s="819" t="s">
        <v>1722</v>
      </c>
    </row>
    <row r="11" spans="1:26" ht="24.75" customHeight="1">
      <c r="B11" s="820" t="s">
        <v>2244</v>
      </c>
      <c r="C11" s="820"/>
      <c r="D11" s="820"/>
      <c r="E11" s="820"/>
      <c r="F11" s="820"/>
      <c r="G11" s="820"/>
      <c r="H11" s="820"/>
      <c r="I11" s="821"/>
      <c r="J11" s="822"/>
      <c r="K11" s="821"/>
      <c r="L11" s="822"/>
      <c r="M11" s="821"/>
      <c r="N11" s="822"/>
      <c r="O11" s="820"/>
      <c r="P11" s="820"/>
      <c r="Q11" s="820"/>
      <c r="R11" s="820"/>
      <c r="S11" s="820"/>
      <c r="T11" s="820"/>
      <c r="U11" s="820"/>
      <c r="V11" s="823"/>
      <c r="W11" s="823"/>
      <c r="X11" s="824"/>
      <c r="Y11" s="824"/>
      <c r="Z11" s="818"/>
    </row>
    <row r="12" spans="1:26" ht="15" customHeight="1">
      <c r="B12" s="821"/>
      <c r="C12" s="3327" t="s">
        <v>608</v>
      </c>
      <c r="D12" s="3327"/>
      <c r="E12" s="3327"/>
      <c r="F12" s="3327"/>
      <c r="G12" s="3327"/>
      <c r="H12" s="3327"/>
      <c r="I12" s="3327"/>
      <c r="J12" s="3327"/>
      <c r="K12" s="3327"/>
      <c r="L12" s="3327"/>
      <c r="M12" s="3327"/>
      <c r="N12" s="3327"/>
      <c r="O12" s="3327"/>
      <c r="P12" s="3327"/>
      <c r="Q12" s="3327"/>
      <c r="R12" s="3327"/>
      <c r="S12" s="3327"/>
      <c r="T12" s="3327"/>
      <c r="U12" s="3327"/>
      <c r="V12" s="3327"/>
      <c r="W12" s="3327"/>
      <c r="X12" s="825"/>
    </row>
    <row r="13" spans="1:26" ht="15" customHeight="1">
      <c r="B13" s="821"/>
      <c r="C13" s="3327"/>
      <c r="D13" s="3327"/>
      <c r="E13" s="3327"/>
      <c r="F13" s="3327"/>
      <c r="G13" s="3327"/>
      <c r="H13" s="3327"/>
      <c r="I13" s="3327"/>
      <c r="J13" s="3327"/>
      <c r="K13" s="3327"/>
      <c r="L13" s="3327"/>
      <c r="M13" s="3327"/>
      <c r="N13" s="3327"/>
      <c r="O13" s="3327"/>
      <c r="P13" s="3327"/>
      <c r="Q13" s="3327"/>
      <c r="R13" s="3327"/>
      <c r="S13" s="3327"/>
      <c r="T13" s="3327"/>
      <c r="U13" s="3327"/>
      <c r="V13" s="3327"/>
      <c r="W13" s="3327"/>
      <c r="X13" s="825"/>
    </row>
    <row r="14" spans="1:26" ht="15" customHeight="1">
      <c r="B14" s="821"/>
      <c r="C14" s="3327"/>
      <c r="D14" s="3327"/>
      <c r="E14" s="3327"/>
      <c r="F14" s="3327"/>
      <c r="G14" s="3327"/>
      <c r="H14" s="3327"/>
      <c r="I14" s="3327"/>
      <c r="J14" s="3327"/>
      <c r="K14" s="3327"/>
      <c r="L14" s="3327"/>
      <c r="M14" s="3327"/>
      <c r="N14" s="3327"/>
      <c r="O14" s="3327"/>
      <c r="P14" s="3327"/>
      <c r="Q14" s="3327"/>
      <c r="R14" s="3327"/>
      <c r="S14" s="3327"/>
      <c r="T14" s="3327"/>
      <c r="U14" s="3327"/>
      <c r="V14" s="3327"/>
      <c r="W14" s="3327"/>
      <c r="X14" s="825"/>
    </row>
    <row r="15" spans="1:26" ht="15" customHeight="1">
      <c r="B15" s="821"/>
      <c r="C15" s="3327"/>
      <c r="D15" s="3327"/>
      <c r="E15" s="3327"/>
      <c r="F15" s="3327"/>
      <c r="G15" s="3327"/>
      <c r="H15" s="3327"/>
      <c r="I15" s="3327"/>
      <c r="J15" s="3327"/>
      <c r="K15" s="3327"/>
      <c r="L15" s="3327"/>
      <c r="M15" s="3327"/>
      <c r="N15" s="3327"/>
      <c r="O15" s="3327"/>
      <c r="P15" s="3327"/>
      <c r="Q15" s="3327"/>
      <c r="R15" s="3327"/>
      <c r="S15" s="3327"/>
      <c r="T15" s="3327"/>
      <c r="U15" s="3327"/>
      <c r="V15" s="3327"/>
      <c r="W15" s="3327"/>
      <c r="X15" s="825"/>
    </row>
    <row r="16" spans="1:26" ht="12" customHeight="1">
      <c r="B16" s="826"/>
      <c r="C16" s="827"/>
      <c r="D16" s="827"/>
      <c r="E16" s="827"/>
      <c r="F16" s="827"/>
      <c r="G16" s="827"/>
      <c r="H16" s="827"/>
      <c r="I16" s="827"/>
      <c r="J16" s="827"/>
      <c r="K16" s="827"/>
      <c r="L16" s="827"/>
      <c r="M16" s="827"/>
      <c r="N16" s="827"/>
      <c r="O16" s="827"/>
      <c r="P16" s="827"/>
      <c r="Q16" s="827"/>
      <c r="R16" s="827"/>
      <c r="S16" s="827"/>
      <c r="T16" s="3328" t="s">
        <v>2245</v>
      </c>
      <c r="U16" s="3328"/>
      <c r="V16" s="3329"/>
      <c r="W16" s="3332" t="s">
        <v>2246</v>
      </c>
      <c r="X16" s="3328"/>
      <c r="Y16" s="3329"/>
      <c r="Z16" s="828"/>
    </row>
    <row r="17" spans="2:26" ht="18" customHeight="1" thickBot="1">
      <c r="B17" s="829"/>
      <c r="C17" s="830" t="s">
        <v>2247</v>
      </c>
      <c r="D17" s="831"/>
      <c r="E17" s="831"/>
      <c r="F17" s="831"/>
      <c r="G17" s="831"/>
      <c r="H17" s="831"/>
      <c r="I17" s="831"/>
      <c r="J17" s="831"/>
      <c r="K17" s="831"/>
      <c r="L17" s="831"/>
      <c r="M17" s="831"/>
      <c r="N17" s="831"/>
      <c r="O17" s="831"/>
      <c r="P17" s="831"/>
      <c r="Q17" s="831"/>
      <c r="R17" s="831"/>
      <c r="S17" s="831"/>
      <c r="T17" s="3330"/>
      <c r="U17" s="3330"/>
      <c r="V17" s="3331"/>
      <c r="W17" s="3333"/>
      <c r="X17" s="3330"/>
      <c r="Y17" s="3331"/>
      <c r="Z17" s="828"/>
    </row>
    <row r="18" spans="2:26" ht="18" customHeight="1">
      <c r="B18" s="829"/>
      <c r="C18" s="832" t="s">
        <v>2248</v>
      </c>
      <c r="D18" s="832"/>
      <c r="E18" s="832"/>
      <c r="F18" s="832"/>
      <c r="G18" s="832"/>
      <c r="H18" s="832"/>
      <c r="I18" s="832"/>
      <c r="J18" s="833"/>
      <c r="K18" s="832"/>
      <c r="L18" s="832"/>
      <c r="M18" s="833"/>
      <c r="N18" s="833"/>
      <c r="O18" s="832"/>
      <c r="P18" s="832"/>
      <c r="Q18" s="832"/>
      <c r="R18" s="833"/>
      <c r="S18" s="834"/>
      <c r="T18" s="3334"/>
      <c r="U18" s="3335"/>
      <c r="V18" s="835" t="s">
        <v>1326</v>
      </c>
      <c r="W18" s="3334"/>
      <c r="X18" s="3335"/>
      <c r="Y18" s="836" t="s">
        <v>1326</v>
      </c>
      <c r="Z18" s="828"/>
    </row>
    <row r="19" spans="2:26" ht="18" customHeight="1">
      <c r="B19" s="829"/>
      <c r="C19" s="837"/>
      <c r="D19" s="831" t="s">
        <v>2249</v>
      </c>
      <c r="E19" s="831"/>
      <c r="F19" s="831"/>
      <c r="G19" s="831"/>
      <c r="H19" s="831"/>
      <c r="I19" s="831"/>
      <c r="J19" s="831"/>
      <c r="K19" s="831"/>
      <c r="L19" s="831"/>
      <c r="M19" s="831"/>
      <c r="N19" s="831"/>
      <c r="O19" s="831"/>
      <c r="P19" s="831"/>
      <c r="Q19" s="831"/>
      <c r="R19" s="831"/>
      <c r="S19" s="831"/>
      <c r="T19" s="3336"/>
      <c r="U19" s="3337"/>
      <c r="V19" s="3340" t="s">
        <v>1326</v>
      </c>
      <c r="W19" s="3336"/>
      <c r="X19" s="3337"/>
      <c r="Y19" s="3322" t="s">
        <v>1326</v>
      </c>
      <c r="Z19" s="828"/>
    </row>
    <row r="20" spans="2:26" ht="18" customHeight="1">
      <c r="B20" s="829"/>
      <c r="C20" s="838"/>
      <c r="D20" s="830" t="s">
        <v>2250</v>
      </c>
      <c r="E20" s="832"/>
      <c r="F20" s="832"/>
      <c r="G20" s="832"/>
      <c r="H20" s="832"/>
      <c r="I20" s="832"/>
      <c r="J20" s="832"/>
      <c r="K20" s="832"/>
      <c r="L20" s="832"/>
      <c r="M20" s="832"/>
      <c r="N20" s="832"/>
      <c r="O20" s="832"/>
      <c r="P20" s="832"/>
      <c r="Q20" s="832"/>
      <c r="R20" s="832"/>
      <c r="S20" s="834"/>
      <c r="T20" s="3338"/>
      <c r="U20" s="3339"/>
      <c r="V20" s="3341"/>
      <c r="W20" s="3338"/>
      <c r="X20" s="3339"/>
      <c r="Y20" s="3324"/>
      <c r="Z20" s="828"/>
    </row>
    <row r="21" spans="2:26" ht="18" customHeight="1">
      <c r="B21" s="829"/>
      <c r="C21" s="839"/>
      <c r="D21" s="840"/>
      <c r="E21" s="3342" t="s">
        <v>2251</v>
      </c>
      <c r="F21" s="3343"/>
      <c r="G21" s="3343"/>
      <c r="H21" s="3343"/>
      <c r="I21" s="3343"/>
      <c r="J21" s="3343"/>
      <c r="K21" s="3343"/>
      <c r="L21" s="3343"/>
      <c r="M21" s="3343"/>
      <c r="N21" s="3343"/>
      <c r="O21" s="3343"/>
      <c r="P21" s="3343"/>
      <c r="Q21" s="3343"/>
      <c r="R21" s="3343"/>
      <c r="S21" s="3344"/>
      <c r="T21" s="3336"/>
      <c r="U21" s="3337"/>
      <c r="V21" s="3340" t="s">
        <v>1326</v>
      </c>
      <c r="W21" s="3336"/>
      <c r="X21" s="3337"/>
      <c r="Y21" s="3322" t="s">
        <v>1326</v>
      </c>
      <c r="Z21" s="828"/>
    </row>
    <row r="22" spans="2:26" ht="18" customHeight="1">
      <c r="B22" s="829"/>
      <c r="C22" s="839"/>
      <c r="D22" s="840"/>
      <c r="E22" s="3345"/>
      <c r="F22" s="3346"/>
      <c r="G22" s="3346"/>
      <c r="H22" s="3346"/>
      <c r="I22" s="3346"/>
      <c r="J22" s="3346"/>
      <c r="K22" s="3346"/>
      <c r="L22" s="3346"/>
      <c r="M22" s="3346"/>
      <c r="N22" s="3346"/>
      <c r="O22" s="3346"/>
      <c r="P22" s="3346"/>
      <c r="Q22" s="3346"/>
      <c r="R22" s="3346"/>
      <c r="S22" s="3347"/>
      <c r="T22" s="3348"/>
      <c r="U22" s="3349"/>
      <c r="V22" s="3350"/>
      <c r="W22" s="3348"/>
      <c r="X22" s="3349"/>
      <c r="Y22" s="3323"/>
      <c r="Z22" s="828"/>
    </row>
    <row r="23" spans="2:26" ht="18" customHeight="1">
      <c r="B23" s="829"/>
      <c r="C23" s="839"/>
      <c r="D23" s="840"/>
      <c r="E23" s="3345"/>
      <c r="F23" s="3346"/>
      <c r="G23" s="3346"/>
      <c r="H23" s="3346"/>
      <c r="I23" s="3346"/>
      <c r="J23" s="3346"/>
      <c r="K23" s="3346"/>
      <c r="L23" s="3346"/>
      <c r="M23" s="3346"/>
      <c r="N23" s="3346"/>
      <c r="O23" s="3346"/>
      <c r="P23" s="3346"/>
      <c r="Q23" s="3346"/>
      <c r="R23" s="3346"/>
      <c r="S23" s="3347"/>
      <c r="T23" s="3338"/>
      <c r="U23" s="3339"/>
      <c r="V23" s="3341"/>
      <c r="W23" s="3338"/>
      <c r="X23" s="3339"/>
      <c r="Y23" s="3324"/>
      <c r="Z23" s="828"/>
    </row>
    <row r="24" spans="2:26" ht="18" customHeight="1">
      <c r="B24" s="829"/>
      <c r="C24" s="838"/>
      <c r="D24" s="840"/>
      <c r="E24" s="841"/>
      <c r="F24" s="842" t="s">
        <v>2252</v>
      </c>
      <c r="G24" s="843"/>
      <c r="H24" s="843"/>
      <c r="I24" s="843"/>
      <c r="J24" s="843"/>
      <c r="K24" s="843"/>
      <c r="L24" s="843"/>
      <c r="M24" s="843"/>
      <c r="N24" s="843"/>
      <c r="O24" s="843"/>
      <c r="P24" s="843"/>
      <c r="Q24" s="843"/>
      <c r="R24" s="843"/>
      <c r="S24" s="844"/>
      <c r="T24" s="3325"/>
      <c r="U24" s="3326"/>
      <c r="V24" s="845" t="s">
        <v>1326</v>
      </c>
      <c r="W24" s="3325"/>
      <c r="X24" s="3326"/>
      <c r="Y24" s="846" t="s">
        <v>1326</v>
      </c>
      <c r="Z24" s="828"/>
    </row>
    <row r="25" spans="2:26" ht="18" customHeight="1" thickBot="1">
      <c r="B25" s="847"/>
      <c r="C25" s="848"/>
      <c r="D25" s="849"/>
      <c r="E25" s="848" t="s">
        <v>2253</v>
      </c>
      <c r="F25" s="832"/>
      <c r="G25" s="832"/>
      <c r="H25" s="832"/>
      <c r="I25" s="832"/>
      <c r="J25" s="832"/>
      <c r="K25" s="832"/>
      <c r="L25" s="832"/>
      <c r="M25" s="832"/>
      <c r="N25" s="832"/>
      <c r="O25" s="832"/>
      <c r="P25" s="832"/>
      <c r="Q25" s="832"/>
      <c r="R25" s="832"/>
      <c r="S25" s="834"/>
      <c r="T25" s="3351"/>
      <c r="U25" s="3352"/>
      <c r="V25" s="850" t="s">
        <v>1326</v>
      </c>
      <c r="W25" s="3351"/>
      <c r="X25" s="3352"/>
      <c r="Y25" s="851" t="s">
        <v>1326</v>
      </c>
      <c r="Z25" s="828"/>
    </row>
    <row r="26" spans="2:26" ht="9" customHeight="1">
      <c r="B26" s="829"/>
      <c r="C26" s="831"/>
      <c r="D26" s="831"/>
      <c r="E26" s="831"/>
      <c r="F26" s="831"/>
      <c r="G26" s="831"/>
      <c r="H26" s="831"/>
      <c r="I26" s="831"/>
      <c r="J26" s="831"/>
      <c r="K26" s="831"/>
      <c r="L26" s="831"/>
      <c r="M26" s="831"/>
      <c r="N26" s="831"/>
      <c r="O26" s="831"/>
      <c r="P26" s="831"/>
      <c r="Q26" s="831"/>
      <c r="R26" s="831"/>
      <c r="S26" s="831"/>
      <c r="T26" s="852"/>
      <c r="U26" s="852"/>
      <c r="V26" s="853"/>
      <c r="W26" s="854"/>
      <c r="X26" s="855"/>
      <c r="Y26" s="856"/>
      <c r="Z26" s="828"/>
    </row>
    <row r="27" spans="2:26" ht="17.25" customHeight="1" thickBot="1">
      <c r="B27" s="829"/>
      <c r="C27" s="830" t="s">
        <v>2254</v>
      </c>
      <c r="D27" s="831"/>
      <c r="E27" s="831"/>
      <c r="F27" s="831"/>
      <c r="G27" s="831"/>
      <c r="H27" s="831"/>
      <c r="I27" s="831"/>
      <c r="J27" s="831"/>
      <c r="K27" s="831"/>
      <c r="L27" s="831"/>
      <c r="M27" s="831"/>
      <c r="N27" s="831"/>
      <c r="O27" s="831"/>
      <c r="P27" s="831"/>
      <c r="Q27" s="831"/>
      <c r="R27" s="831"/>
      <c r="S27" s="831"/>
      <c r="T27" s="852"/>
      <c r="U27" s="852"/>
      <c r="V27" s="853"/>
      <c r="W27" s="857"/>
      <c r="X27" s="855"/>
      <c r="Y27" s="856"/>
      <c r="Z27" s="828"/>
    </row>
    <row r="28" spans="2:26" ht="18" customHeight="1">
      <c r="B28" s="829"/>
      <c r="C28" s="831" t="s">
        <v>2255</v>
      </c>
      <c r="D28" s="831"/>
      <c r="E28" s="831"/>
      <c r="F28" s="831"/>
      <c r="G28" s="831"/>
      <c r="H28" s="831"/>
      <c r="I28" s="831"/>
      <c r="J28" s="831"/>
      <c r="K28" s="831"/>
      <c r="L28" s="831"/>
      <c r="M28" s="831"/>
      <c r="N28" s="831"/>
      <c r="O28" s="831"/>
      <c r="P28" s="831"/>
      <c r="Q28" s="831"/>
      <c r="R28" s="831"/>
      <c r="S28" s="831"/>
      <c r="T28" s="3334"/>
      <c r="U28" s="3335"/>
      <c r="V28" s="835" t="s">
        <v>1326</v>
      </c>
      <c r="W28" s="3334"/>
      <c r="X28" s="3335"/>
      <c r="Y28" s="836" t="s">
        <v>1326</v>
      </c>
      <c r="Z28" s="828"/>
    </row>
    <row r="29" spans="2:26" ht="18" customHeight="1">
      <c r="B29" s="829"/>
      <c r="C29" s="837"/>
      <c r="D29" s="858" t="s">
        <v>2256</v>
      </c>
      <c r="E29" s="858"/>
      <c r="F29" s="858"/>
      <c r="G29" s="858"/>
      <c r="H29" s="858"/>
      <c r="I29" s="858"/>
      <c r="J29" s="858"/>
      <c r="K29" s="858"/>
      <c r="L29" s="858"/>
      <c r="M29" s="858"/>
      <c r="N29" s="858"/>
      <c r="O29" s="858"/>
      <c r="P29" s="858"/>
      <c r="Q29" s="858"/>
      <c r="R29" s="858"/>
      <c r="S29" s="859"/>
      <c r="T29" s="3336"/>
      <c r="U29" s="3337"/>
      <c r="V29" s="3340" t="s">
        <v>1326</v>
      </c>
      <c r="W29" s="3336"/>
      <c r="X29" s="3337"/>
      <c r="Y29" s="3322" t="s">
        <v>1326</v>
      </c>
      <c r="Z29" s="828"/>
    </row>
    <row r="30" spans="2:26" ht="18" customHeight="1">
      <c r="B30" s="829"/>
      <c r="C30" s="838"/>
      <c r="D30" s="830" t="s">
        <v>2250</v>
      </c>
      <c r="E30" s="832"/>
      <c r="F30" s="832"/>
      <c r="G30" s="832"/>
      <c r="H30" s="832"/>
      <c r="I30" s="832"/>
      <c r="J30" s="832"/>
      <c r="K30" s="832"/>
      <c r="L30" s="832"/>
      <c r="M30" s="832"/>
      <c r="N30" s="832"/>
      <c r="O30" s="832"/>
      <c r="P30" s="832"/>
      <c r="Q30" s="832"/>
      <c r="R30" s="832"/>
      <c r="S30" s="834"/>
      <c r="T30" s="3338"/>
      <c r="U30" s="3339"/>
      <c r="V30" s="3341"/>
      <c r="W30" s="3338"/>
      <c r="X30" s="3339"/>
      <c r="Y30" s="3324"/>
      <c r="Z30" s="828"/>
    </row>
    <row r="31" spans="2:26" ht="18" customHeight="1">
      <c r="B31" s="829"/>
      <c r="C31" s="839"/>
      <c r="D31" s="840"/>
      <c r="E31" s="3342" t="s">
        <v>2257</v>
      </c>
      <c r="F31" s="3343"/>
      <c r="G31" s="3343"/>
      <c r="H31" s="3343"/>
      <c r="I31" s="3343"/>
      <c r="J31" s="3343"/>
      <c r="K31" s="3343"/>
      <c r="L31" s="3343"/>
      <c r="M31" s="3343"/>
      <c r="N31" s="3343"/>
      <c r="O31" s="3343"/>
      <c r="P31" s="3343"/>
      <c r="Q31" s="3343"/>
      <c r="R31" s="3343"/>
      <c r="S31" s="3344"/>
      <c r="T31" s="3336"/>
      <c r="U31" s="3337"/>
      <c r="V31" s="3340" t="s">
        <v>1326</v>
      </c>
      <c r="W31" s="3336"/>
      <c r="X31" s="3337"/>
      <c r="Y31" s="3322" t="s">
        <v>1326</v>
      </c>
      <c r="Z31" s="828"/>
    </row>
    <row r="32" spans="2:26" ht="18" customHeight="1">
      <c r="B32" s="829"/>
      <c r="C32" s="839"/>
      <c r="D32" s="840"/>
      <c r="E32" s="3345"/>
      <c r="F32" s="3346"/>
      <c r="G32" s="3346"/>
      <c r="H32" s="3346"/>
      <c r="I32" s="3346"/>
      <c r="J32" s="3346"/>
      <c r="K32" s="3346"/>
      <c r="L32" s="3346"/>
      <c r="M32" s="3346"/>
      <c r="N32" s="3346"/>
      <c r="O32" s="3346"/>
      <c r="P32" s="3346"/>
      <c r="Q32" s="3346"/>
      <c r="R32" s="3346"/>
      <c r="S32" s="3347"/>
      <c r="T32" s="3348"/>
      <c r="U32" s="3349"/>
      <c r="V32" s="3350"/>
      <c r="W32" s="3348"/>
      <c r="X32" s="3349"/>
      <c r="Y32" s="3323"/>
      <c r="Z32" s="828"/>
    </row>
    <row r="33" spans="2:26" ht="18" customHeight="1">
      <c r="B33" s="829"/>
      <c r="C33" s="839"/>
      <c r="D33" s="840"/>
      <c r="E33" s="3345"/>
      <c r="F33" s="3346"/>
      <c r="G33" s="3346"/>
      <c r="H33" s="3346"/>
      <c r="I33" s="3346"/>
      <c r="J33" s="3346"/>
      <c r="K33" s="3346"/>
      <c r="L33" s="3346"/>
      <c r="M33" s="3346"/>
      <c r="N33" s="3346"/>
      <c r="O33" s="3346"/>
      <c r="P33" s="3346"/>
      <c r="Q33" s="3346"/>
      <c r="R33" s="3346"/>
      <c r="S33" s="3347"/>
      <c r="T33" s="3338"/>
      <c r="U33" s="3339"/>
      <c r="V33" s="3341"/>
      <c r="W33" s="3338"/>
      <c r="X33" s="3339"/>
      <c r="Y33" s="3324"/>
      <c r="Z33" s="828"/>
    </row>
    <row r="34" spans="2:26" ht="18" customHeight="1">
      <c r="B34" s="829"/>
      <c r="C34" s="838"/>
      <c r="D34" s="840"/>
      <c r="E34" s="841"/>
      <c r="F34" s="842" t="s">
        <v>2252</v>
      </c>
      <c r="G34" s="843"/>
      <c r="H34" s="843"/>
      <c r="I34" s="843"/>
      <c r="J34" s="843"/>
      <c r="K34" s="843"/>
      <c r="L34" s="843"/>
      <c r="M34" s="843"/>
      <c r="N34" s="843"/>
      <c r="O34" s="843"/>
      <c r="P34" s="843"/>
      <c r="Q34" s="843"/>
      <c r="R34" s="843"/>
      <c r="S34" s="844"/>
      <c r="T34" s="3325"/>
      <c r="U34" s="3326"/>
      <c r="V34" s="845" t="s">
        <v>1326</v>
      </c>
      <c r="W34" s="3325"/>
      <c r="X34" s="3326"/>
      <c r="Y34" s="846" t="s">
        <v>1326</v>
      </c>
      <c r="Z34" s="828"/>
    </row>
    <row r="35" spans="2:26" ht="18" customHeight="1" thickBot="1">
      <c r="B35" s="847"/>
      <c r="C35" s="848"/>
      <c r="D35" s="849"/>
      <c r="E35" s="832" t="s">
        <v>2253</v>
      </c>
      <c r="F35" s="832"/>
      <c r="G35" s="832"/>
      <c r="H35" s="832"/>
      <c r="I35" s="832"/>
      <c r="J35" s="832"/>
      <c r="K35" s="832"/>
      <c r="L35" s="832"/>
      <c r="M35" s="832"/>
      <c r="N35" s="832"/>
      <c r="O35" s="832"/>
      <c r="P35" s="832"/>
      <c r="Q35" s="832"/>
      <c r="R35" s="832"/>
      <c r="S35" s="834"/>
      <c r="T35" s="3351"/>
      <c r="U35" s="3352"/>
      <c r="V35" s="850" t="s">
        <v>1326</v>
      </c>
      <c r="W35" s="3351"/>
      <c r="X35" s="3352"/>
      <c r="Y35" s="851" t="s">
        <v>1326</v>
      </c>
      <c r="Z35" s="828"/>
    </row>
    <row r="36" spans="2:26" ht="9" customHeight="1">
      <c r="B36" s="829"/>
      <c r="C36" s="831"/>
      <c r="D36" s="831"/>
      <c r="E36" s="831"/>
      <c r="F36" s="831"/>
      <c r="G36" s="831"/>
      <c r="H36" s="831"/>
      <c r="I36" s="831"/>
      <c r="J36" s="831"/>
      <c r="K36" s="831"/>
      <c r="L36" s="831"/>
      <c r="M36" s="831"/>
      <c r="N36" s="831"/>
      <c r="O36" s="831"/>
      <c r="P36" s="831"/>
      <c r="Q36" s="831"/>
      <c r="R36" s="831"/>
      <c r="S36" s="831"/>
      <c r="T36" s="852"/>
      <c r="U36" s="852"/>
      <c r="V36" s="853"/>
      <c r="W36" s="854"/>
      <c r="X36" s="855"/>
      <c r="Y36" s="856"/>
      <c r="Z36" s="828"/>
    </row>
    <row r="37" spans="2:26" ht="17.25" customHeight="1" thickBot="1">
      <c r="B37" s="860"/>
      <c r="C37" s="830" t="s">
        <v>2258</v>
      </c>
      <c r="D37" s="831"/>
      <c r="E37" s="831"/>
      <c r="F37" s="831"/>
      <c r="G37" s="831"/>
      <c r="H37" s="831"/>
      <c r="I37" s="831"/>
      <c r="J37" s="861"/>
      <c r="K37" s="861"/>
      <c r="L37" s="831"/>
      <c r="M37" s="831"/>
      <c r="N37" s="831"/>
      <c r="O37" s="831"/>
      <c r="P37" s="831"/>
      <c r="Q37" s="831"/>
      <c r="R37" s="831"/>
      <c r="S37" s="831"/>
      <c r="T37" s="852"/>
      <c r="U37" s="852"/>
      <c r="V37" s="853"/>
      <c r="W37" s="862"/>
      <c r="X37" s="852"/>
      <c r="Y37" s="863"/>
      <c r="Z37" s="828"/>
    </row>
    <row r="38" spans="2:26" ht="18" customHeight="1">
      <c r="B38" s="860"/>
      <c r="C38" s="831" t="s">
        <v>2259</v>
      </c>
      <c r="D38" s="831"/>
      <c r="E38" s="831"/>
      <c r="F38" s="831"/>
      <c r="G38" s="831"/>
      <c r="H38" s="831"/>
      <c r="I38" s="831"/>
      <c r="J38" s="861"/>
      <c r="K38" s="861"/>
      <c r="L38" s="831"/>
      <c r="M38" s="831"/>
      <c r="N38" s="831"/>
      <c r="O38" s="831"/>
      <c r="P38" s="831"/>
      <c r="Q38" s="831"/>
      <c r="R38" s="831"/>
      <c r="S38" s="831"/>
      <c r="T38" s="3334"/>
      <c r="U38" s="3335"/>
      <c r="V38" s="835" t="s">
        <v>1326</v>
      </c>
      <c r="W38" s="3334"/>
      <c r="X38" s="3335"/>
      <c r="Y38" s="836" t="s">
        <v>1326</v>
      </c>
      <c r="Z38" s="828"/>
    </row>
    <row r="39" spans="2:26" ht="18" customHeight="1">
      <c r="B39" s="860"/>
      <c r="C39" s="837"/>
      <c r="D39" s="858" t="s">
        <v>2260</v>
      </c>
      <c r="E39" s="858"/>
      <c r="F39" s="858"/>
      <c r="G39" s="858"/>
      <c r="H39" s="858"/>
      <c r="I39" s="858"/>
      <c r="J39" s="864"/>
      <c r="K39" s="864"/>
      <c r="L39" s="858"/>
      <c r="M39" s="858"/>
      <c r="N39" s="858"/>
      <c r="O39" s="858"/>
      <c r="P39" s="858"/>
      <c r="Q39" s="858"/>
      <c r="R39" s="858"/>
      <c r="S39" s="859"/>
      <c r="T39" s="3336"/>
      <c r="U39" s="3337"/>
      <c r="V39" s="3340" t="s">
        <v>1326</v>
      </c>
      <c r="W39" s="3336"/>
      <c r="X39" s="3337"/>
      <c r="Y39" s="3322" t="s">
        <v>1326</v>
      </c>
      <c r="Z39" s="828"/>
    </row>
    <row r="40" spans="2:26" ht="18" customHeight="1">
      <c r="B40" s="829"/>
      <c r="C40" s="838"/>
      <c r="D40" s="830" t="s">
        <v>2250</v>
      </c>
      <c r="E40" s="832"/>
      <c r="F40" s="832"/>
      <c r="G40" s="832"/>
      <c r="H40" s="832"/>
      <c r="I40" s="832"/>
      <c r="J40" s="832"/>
      <c r="K40" s="832"/>
      <c r="L40" s="832"/>
      <c r="M40" s="832"/>
      <c r="N40" s="832"/>
      <c r="O40" s="832"/>
      <c r="P40" s="832"/>
      <c r="Q40" s="832"/>
      <c r="R40" s="832"/>
      <c r="S40" s="834"/>
      <c r="T40" s="3338"/>
      <c r="U40" s="3339"/>
      <c r="V40" s="3341"/>
      <c r="W40" s="3338"/>
      <c r="X40" s="3339"/>
      <c r="Y40" s="3324"/>
      <c r="Z40" s="828"/>
    </row>
    <row r="41" spans="2:26" ht="18" customHeight="1">
      <c r="B41" s="829"/>
      <c r="C41" s="839"/>
      <c r="D41" s="840"/>
      <c r="E41" s="3342" t="s">
        <v>2261</v>
      </c>
      <c r="F41" s="3343"/>
      <c r="G41" s="3343"/>
      <c r="H41" s="3343"/>
      <c r="I41" s="3343"/>
      <c r="J41" s="3343"/>
      <c r="K41" s="3343"/>
      <c r="L41" s="3343"/>
      <c r="M41" s="3343"/>
      <c r="N41" s="3343"/>
      <c r="O41" s="3343"/>
      <c r="P41" s="3343"/>
      <c r="Q41" s="3343"/>
      <c r="R41" s="3343"/>
      <c r="S41" s="3344"/>
      <c r="T41" s="3336"/>
      <c r="U41" s="3337"/>
      <c r="V41" s="3340" t="s">
        <v>1326</v>
      </c>
      <c r="W41" s="3336"/>
      <c r="X41" s="3337"/>
      <c r="Y41" s="3322" t="s">
        <v>1326</v>
      </c>
      <c r="Z41" s="828"/>
    </row>
    <row r="42" spans="2:26" ht="18" customHeight="1">
      <c r="B42" s="829"/>
      <c r="C42" s="839"/>
      <c r="D42" s="840"/>
      <c r="E42" s="3345"/>
      <c r="F42" s="3346"/>
      <c r="G42" s="3346"/>
      <c r="H42" s="3346"/>
      <c r="I42" s="3346"/>
      <c r="J42" s="3346"/>
      <c r="K42" s="3346"/>
      <c r="L42" s="3346"/>
      <c r="M42" s="3346"/>
      <c r="N42" s="3346"/>
      <c r="O42" s="3346"/>
      <c r="P42" s="3346"/>
      <c r="Q42" s="3346"/>
      <c r="R42" s="3346"/>
      <c r="S42" s="3347"/>
      <c r="T42" s="3348"/>
      <c r="U42" s="3349"/>
      <c r="V42" s="3350"/>
      <c r="W42" s="3348"/>
      <c r="X42" s="3349"/>
      <c r="Y42" s="3323"/>
      <c r="Z42" s="828"/>
    </row>
    <row r="43" spans="2:26" ht="18" customHeight="1">
      <c r="B43" s="829"/>
      <c r="C43" s="839"/>
      <c r="D43" s="840"/>
      <c r="E43" s="3345"/>
      <c r="F43" s="3346"/>
      <c r="G43" s="3346"/>
      <c r="H43" s="3346"/>
      <c r="I43" s="3346"/>
      <c r="J43" s="3346"/>
      <c r="K43" s="3346"/>
      <c r="L43" s="3346"/>
      <c r="M43" s="3346"/>
      <c r="N43" s="3346"/>
      <c r="O43" s="3346"/>
      <c r="P43" s="3346"/>
      <c r="Q43" s="3346"/>
      <c r="R43" s="3346"/>
      <c r="S43" s="3347"/>
      <c r="T43" s="3338"/>
      <c r="U43" s="3339"/>
      <c r="V43" s="3341"/>
      <c r="W43" s="3338"/>
      <c r="X43" s="3339"/>
      <c r="Y43" s="3324"/>
      <c r="Z43" s="828"/>
    </row>
    <row r="44" spans="2:26" ht="18" customHeight="1">
      <c r="B44" s="829"/>
      <c r="C44" s="838"/>
      <c r="D44" s="840"/>
      <c r="E44" s="841"/>
      <c r="F44" s="842" t="s">
        <v>2252</v>
      </c>
      <c r="G44" s="843"/>
      <c r="H44" s="843"/>
      <c r="I44" s="843"/>
      <c r="J44" s="843"/>
      <c r="K44" s="843"/>
      <c r="L44" s="843"/>
      <c r="M44" s="843"/>
      <c r="N44" s="843"/>
      <c r="O44" s="843"/>
      <c r="P44" s="843"/>
      <c r="Q44" s="843"/>
      <c r="R44" s="843"/>
      <c r="S44" s="844"/>
      <c r="T44" s="3325"/>
      <c r="U44" s="3326"/>
      <c r="V44" s="845" t="s">
        <v>1326</v>
      </c>
      <c r="W44" s="3325"/>
      <c r="X44" s="3326"/>
      <c r="Y44" s="846" t="s">
        <v>1326</v>
      </c>
      <c r="Z44" s="828"/>
    </row>
    <row r="45" spans="2:26" ht="18" customHeight="1" thickBot="1">
      <c r="B45" s="847"/>
      <c r="C45" s="848"/>
      <c r="D45" s="849"/>
      <c r="E45" s="832" t="s">
        <v>2253</v>
      </c>
      <c r="F45" s="832"/>
      <c r="G45" s="832"/>
      <c r="H45" s="832"/>
      <c r="I45" s="832"/>
      <c r="J45" s="832"/>
      <c r="K45" s="832"/>
      <c r="L45" s="832"/>
      <c r="M45" s="832"/>
      <c r="N45" s="832"/>
      <c r="O45" s="832"/>
      <c r="P45" s="832"/>
      <c r="Q45" s="832"/>
      <c r="R45" s="832"/>
      <c r="S45" s="834"/>
      <c r="T45" s="3351"/>
      <c r="U45" s="3352"/>
      <c r="V45" s="850" t="s">
        <v>1326</v>
      </c>
      <c r="W45" s="3351"/>
      <c r="X45" s="3352"/>
      <c r="Y45" s="851" t="s">
        <v>1326</v>
      </c>
      <c r="Z45" s="828"/>
    </row>
    <row r="46" spans="2:26" ht="17.25" customHeight="1"/>
    <row r="47" spans="2:26" ht="17.25" customHeight="1">
      <c r="B47" s="820" t="s">
        <v>2262</v>
      </c>
      <c r="C47" s="821"/>
      <c r="D47" s="821"/>
      <c r="E47" s="821"/>
      <c r="F47" s="821"/>
      <c r="G47" s="821"/>
      <c r="H47" s="821"/>
      <c r="I47" s="821"/>
      <c r="J47" s="821"/>
      <c r="K47" s="821"/>
      <c r="L47" s="821"/>
      <c r="M47" s="821"/>
      <c r="N47" s="821"/>
      <c r="O47" s="821"/>
      <c r="P47" s="821"/>
      <c r="Q47" s="821"/>
      <c r="R47" s="821"/>
      <c r="S47" s="821"/>
      <c r="T47" s="821"/>
      <c r="U47" s="821"/>
      <c r="V47" s="865"/>
      <c r="W47" s="865"/>
    </row>
    <row r="48" spans="2:26" ht="17.25" customHeight="1">
      <c r="B48" s="821"/>
      <c r="C48" s="3377" t="s">
        <v>2263</v>
      </c>
      <c r="D48" s="3377"/>
      <c r="E48" s="3377"/>
      <c r="F48" s="3377"/>
      <c r="G48" s="3377"/>
      <c r="H48" s="3377"/>
      <c r="I48" s="3377"/>
      <c r="J48" s="3377"/>
      <c r="K48" s="3377"/>
      <c r="L48" s="3377"/>
      <c r="M48" s="3377"/>
      <c r="N48" s="3377"/>
      <c r="O48" s="3377"/>
      <c r="P48" s="3377"/>
      <c r="Q48" s="3377"/>
      <c r="R48" s="3377"/>
      <c r="S48" s="3377"/>
      <c r="T48" s="3377"/>
      <c r="U48" s="3377"/>
      <c r="V48" s="3377"/>
      <c r="W48" s="3377"/>
    </row>
    <row r="49" spans="2:26" ht="17.25" customHeight="1">
      <c r="B49" s="821"/>
      <c r="C49" s="3377"/>
      <c r="D49" s="3377"/>
      <c r="E49" s="3377"/>
      <c r="F49" s="3377"/>
      <c r="G49" s="3377"/>
      <c r="H49" s="3377"/>
      <c r="I49" s="3377"/>
      <c r="J49" s="3377"/>
      <c r="K49" s="3377"/>
      <c r="L49" s="3377"/>
      <c r="M49" s="3377"/>
      <c r="N49" s="3377"/>
      <c r="O49" s="3377"/>
      <c r="P49" s="3377"/>
      <c r="Q49" s="3377"/>
      <c r="R49" s="3377"/>
      <c r="S49" s="3377"/>
      <c r="T49" s="3377"/>
      <c r="U49" s="3377"/>
      <c r="V49" s="3377"/>
      <c r="W49" s="3377"/>
    </row>
    <row r="50" spans="2:26" ht="17.25" customHeight="1">
      <c r="B50" s="821"/>
      <c r="C50" s="3377"/>
      <c r="D50" s="3377"/>
      <c r="E50" s="3377"/>
      <c r="F50" s="3377"/>
      <c r="G50" s="3377"/>
      <c r="H50" s="3377"/>
      <c r="I50" s="3377"/>
      <c r="J50" s="3377"/>
      <c r="K50" s="3377"/>
      <c r="L50" s="3377"/>
      <c r="M50" s="3377"/>
      <c r="N50" s="3377"/>
      <c r="O50" s="3377"/>
      <c r="P50" s="3377"/>
      <c r="Q50" s="3377"/>
      <c r="R50" s="3377"/>
      <c r="S50" s="3377"/>
      <c r="T50" s="3377"/>
      <c r="U50" s="3377"/>
      <c r="V50" s="3377"/>
      <c r="W50" s="3377"/>
    </row>
    <row r="51" spans="2:26" ht="17.25" customHeight="1">
      <c r="B51" s="821"/>
      <c r="C51" s="3377"/>
      <c r="D51" s="3377"/>
      <c r="E51" s="3377"/>
      <c r="F51" s="3377"/>
      <c r="G51" s="3377"/>
      <c r="H51" s="3377"/>
      <c r="I51" s="3377"/>
      <c r="J51" s="3377"/>
      <c r="K51" s="3377"/>
      <c r="L51" s="3377"/>
      <c r="M51" s="3377"/>
      <c r="N51" s="3377"/>
      <c r="O51" s="3377"/>
      <c r="P51" s="3377"/>
      <c r="Q51" s="3377"/>
      <c r="R51" s="3377"/>
      <c r="S51" s="3377"/>
      <c r="T51" s="3377"/>
      <c r="U51" s="3377"/>
      <c r="V51" s="3377"/>
      <c r="W51" s="3377"/>
    </row>
    <row r="52" spans="2:26" ht="15" customHeight="1">
      <c r="B52" s="821"/>
      <c r="C52" s="3377"/>
      <c r="D52" s="3377"/>
      <c r="E52" s="3377"/>
      <c r="F52" s="3377"/>
      <c r="G52" s="3377"/>
      <c r="H52" s="3377"/>
      <c r="I52" s="3377"/>
      <c r="J52" s="3377"/>
      <c r="K52" s="3377"/>
      <c r="L52" s="3377"/>
      <c r="M52" s="3377"/>
      <c r="N52" s="3377"/>
      <c r="O52" s="3377"/>
      <c r="P52" s="3377"/>
      <c r="Q52" s="3377"/>
      <c r="R52" s="3377"/>
      <c r="S52" s="3377"/>
      <c r="T52" s="3377"/>
      <c r="U52" s="3377"/>
      <c r="V52" s="3377"/>
      <c r="W52" s="3377"/>
    </row>
    <row r="53" spans="2:26" ht="15" customHeight="1">
      <c r="B53" s="821"/>
      <c r="C53" s="3377"/>
      <c r="D53" s="3377"/>
      <c r="E53" s="3377"/>
      <c r="F53" s="3377"/>
      <c r="G53" s="3377"/>
      <c r="H53" s="3377"/>
      <c r="I53" s="3377"/>
      <c r="J53" s="3377"/>
      <c r="K53" s="3377"/>
      <c r="L53" s="3377"/>
      <c r="M53" s="3377"/>
      <c r="N53" s="3377"/>
      <c r="O53" s="3377"/>
      <c r="P53" s="3377"/>
      <c r="Q53" s="3377"/>
      <c r="R53" s="3377"/>
      <c r="S53" s="3377"/>
      <c r="T53" s="3377"/>
      <c r="U53" s="3377"/>
      <c r="V53" s="3377"/>
      <c r="W53" s="3377"/>
    </row>
    <row r="54" spans="2:26" ht="15" customHeight="1">
      <c r="B54" s="821"/>
      <c r="C54" s="3377"/>
      <c r="D54" s="3377"/>
      <c r="E54" s="3377"/>
      <c r="F54" s="3377"/>
      <c r="G54" s="3377"/>
      <c r="H54" s="3377"/>
      <c r="I54" s="3377"/>
      <c r="J54" s="3377"/>
      <c r="K54" s="3377"/>
      <c r="L54" s="3377"/>
      <c r="M54" s="3377"/>
      <c r="N54" s="3377"/>
      <c r="O54" s="3377"/>
      <c r="P54" s="3377"/>
      <c r="Q54" s="3377"/>
      <c r="R54" s="3377"/>
      <c r="S54" s="3377"/>
      <c r="T54" s="3377"/>
      <c r="U54" s="3377"/>
      <c r="V54" s="3377"/>
      <c r="W54" s="3377"/>
    </row>
    <row r="55" spans="2:26" ht="12.75" customHeight="1">
      <c r="C55" s="43"/>
      <c r="D55" s="866"/>
      <c r="E55" s="866"/>
      <c r="F55" s="866"/>
      <c r="G55" s="43"/>
      <c r="H55" s="43"/>
      <c r="I55" s="43"/>
      <c r="J55" s="43"/>
      <c r="K55" s="43"/>
      <c r="L55" s="43"/>
      <c r="M55" s="43"/>
      <c r="N55" s="43"/>
      <c r="O55" s="43"/>
      <c r="P55" s="43"/>
      <c r="Q55" s="43"/>
      <c r="R55" s="43"/>
      <c r="S55" s="43"/>
      <c r="T55" s="43"/>
      <c r="U55" s="43"/>
      <c r="V55" s="867"/>
      <c r="W55" s="867"/>
      <c r="X55" s="867"/>
      <c r="Y55" s="867"/>
      <c r="Z55" s="43"/>
    </row>
    <row r="56" spans="2:26" ht="15" customHeight="1">
      <c r="B56" s="818"/>
      <c r="C56" s="3378"/>
      <c r="D56" s="3380" t="s">
        <v>2264</v>
      </c>
      <c r="E56" s="3381"/>
      <c r="F56" s="3381"/>
      <c r="G56" s="3353" t="s">
        <v>2265</v>
      </c>
      <c r="H56" s="3353"/>
      <c r="I56" s="3353"/>
      <c r="J56" s="3353" t="s">
        <v>2266</v>
      </c>
      <c r="K56" s="3354"/>
      <c r="L56" s="3354"/>
      <c r="M56" s="3354"/>
      <c r="N56" s="3354"/>
      <c r="O56" s="3353" t="s">
        <v>2267</v>
      </c>
      <c r="P56" s="3354"/>
      <c r="Q56" s="3354"/>
      <c r="R56" s="3354"/>
      <c r="S56" s="3354" t="s">
        <v>2268</v>
      </c>
      <c r="T56" s="3354"/>
      <c r="U56" s="3354"/>
      <c r="V56" s="3354"/>
      <c r="W56" s="3353" t="s">
        <v>2269</v>
      </c>
      <c r="X56" s="3354"/>
      <c r="Y56" s="867"/>
    </row>
    <row r="57" spans="2:26" ht="15" customHeight="1">
      <c r="B57" s="818"/>
      <c r="C57" s="3378"/>
      <c r="D57" s="3380"/>
      <c r="E57" s="3381"/>
      <c r="F57" s="3381"/>
      <c r="G57" s="3353"/>
      <c r="H57" s="3353"/>
      <c r="I57" s="3353"/>
      <c r="J57" s="3353"/>
      <c r="K57" s="3354"/>
      <c r="L57" s="3354"/>
      <c r="M57" s="3354"/>
      <c r="N57" s="3354"/>
      <c r="O57" s="3353"/>
      <c r="P57" s="3354"/>
      <c r="Q57" s="3354"/>
      <c r="R57" s="3354"/>
      <c r="S57" s="3354"/>
      <c r="T57" s="3354"/>
      <c r="U57" s="3354"/>
      <c r="V57" s="3354"/>
      <c r="W57" s="3354"/>
      <c r="X57" s="3354"/>
      <c r="Y57" s="867"/>
    </row>
    <row r="58" spans="2:26" ht="15" customHeight="1">
      <c r="C58" s="3378"/>
      <c r="D58" s="3380"/>
      <c r="E58" s="3381"/>
      <c r="F58" s="3381"/>
      <c r="G58" s="3353"/>
      <c r="H58" s="3353"/>
      <c r="I58" s="3353"/>
      <c r="J58" s="3354"/>
      <c r="K58" s="3354"/>
      <c r="L58" s="3354"/>
      <c r="M58" s="3354"/>
      <c r="N58" s="3354"/>
      <c r="O58" s="3354"/>
      <c r="P58" s="3354"/>
      <c r="Q58" s="3354"/>
      <c r="R58" s="3354"/>
      <c r="S58" s="3354"/>
      <c r="T58" s="3354"/>
      <c r="U58" s="3354"/>
      <c r="V58" s="3354"/>
      <c r="W58" s="3354"/>
      <c r="X58" s="3354"/>
      <c r="Y58" s="867"/>
    </row>
    <row r="59" spans="2:26" ht="15" customHeight="1">
      <c r="C59" s="3378"/>
      <c r="D59" s="3380"/>
      <c r="E59" s="3381"/>
      <c r="F59" s="3381"/>
      <c r="G59" s="3353"/>
      <c r="H59" s="3353"/>
      <c r="I59" s="3353"/>
      <c r="J59" s="3355" t="s">
        <v>2270</v>
      </c>
      <c r="K59" s="3357" t="s">
        <v>2271</v>
      </c>
      <c r="L59" s="3357" t="s">
        <v>2272</v>
      </c>
      <c r="M59" s="3357" t="s">
        <v>2273</v>
      </c>
      <c r="N59" s="3359" t="s">
        <v>1667</v>
      </c>
      <c r="O59" s="3355" t="s">
        <v>2274</v>
      </c>
      <c r="P59" s="3357" t="s">
        <v>2275</v>
      </c>
      <c r="Q59" s="3357" t="s">
        <v>2276</v>
      </c>
      <c r="R59" s="3359" t="s">
        <v>2277</v>
      </c>
      <c r="S59" s="3353" t="s">
        <v>2278</v>
      </c>
      <c r="T59" s="3354"/>
      <c r="U59" s="3361" t="s">
        <v>609</v>
      </c>
      <c r="V59" s="3362"/>
      <c r="W59" s="3361" t="s">
        <v>2279</v>
      </c>
      <c r="X59" s="3361"/>
      <c r="Y59" s="867"/>
    </row>
    <row r="60" spans="2:26" ht="15" customHeight="1">
      <c r="C60" s="3378"/>
      <c r="D60" s="3380"/>
      <c r="E60" s="3381"/>
      <c r="F60" s="3381"/>
      <c r="G60" s="3353"/>
      <c r="H60" s="3353"/>
      <c r="I60" s="3353"/>
      <c r="J60" s="3355"/>
      <c r="K60" s="3357"/>
      <c r="L60" s="3357"/>
      <c r="M60" s="3357"/>
      <c r="N60" s="3359"/>
      <c r="O60" s="3355"/>
      <c r="P60" s="3357"/>
      <c r="Q60" s="3357"/>
      <c r="R60" s="3359"/>
      <c r="S60" s="3354"/>
      <c r="T60" s="3354"/>
      <c r="U60" s="3362"/>
      <c r="V60" s="3362"/>
      <c r="W60" s="3361"/>
      <c r="X60" s="3361"/>
      <c r="Y60" s="867"/>
    </row>
    <row r="61" spans="2:26" ht="15" customHeight="1">
      <c r="C61" s="3378"/>
      <c r="D61" s="3380"/>
      <c r="E61" s="3381"/>
      <c r="F61" s="3381"/>
      <c r="G61" s="3353"/>
      <c r="H61" s="3353"/>
      <c r="I61" s="3353"/>
      <c r="J61" s="3355"/>
      <c r="K61" s="3357"/>
      <c r="L61" s="3357"/>
      <c r="M61" s="3357"/>
      <c r="N61" s="3359"/>
      <c r="O61" s="3355"/>
      <c r="P61" s="3357"/>
      <c r="Q61" s="3357"/>
      <c r="R61" s="3359"/>
      <c r="S61" s="3354"/>
      <c r="T61" s="3354"/>
      <c r="U61" s="3362"/>
      <c r="V61" s="3362"/>
      <c r="W61" s="3361"/>
      <c r="X61" s="3361"/>
      <c r="Y61" s="867"/>
    </row>
    <row r="62" spans="2:26" ht="15" customHeight="1">
      <c r="C62" s="3378"/>
      <c r="D62" s="3380"/>
      <c r="E62" s="3381"/>
      <c r="F62" s="3381"/>
      <c r="G62" s="3353"/>
      <c r="H62" s="3353"/>
      <c r="I62" s="3353"/>
      <c r="J62" s="3355"/>
      <c r="K62" s="3357"/>
      <c r="L62" s="3357"/>
      <c r="M62" s="3357"/>
      <c r="N62" s="3359"/>
      <c r="O62" s="3355"/>
      <c r="P62" s="3357"/>
      <c r="Q62" s="3357"/>
      <c r="R62" s="3359"/>
      <c r="S62" s="3354"/>
      <c r="T62" s="3354"/>
      <c r="U62" s="3362"/>
      <c r="V62" s="3362"/>
      <c r="W62" s="3361"/>
      <c r="X62" s="3361"/>
      <c r="Y62" s="867"/>
    </row>
    <row r="63" spans="2:26" ht="15" customHeight="1">
      <c r="C63" s="3378"/>
      <c r="D63" s="3380"/>
      <c r="E63" s="3381"/>
      <c r="F63" s="3381"/>
      <c r="G63" s="3353"/>
      <c r="H63" s="3353"/>
      <c r="I63" s="3353"/>
      <c r="J63" s="3355"/>
      <c r="K63" s="3357"/>
      <c r="L63" s="3357"/>
      <c r="M63" s="3357"/>
      <c r="N63" s="3359"/>
      <c r="O63" s="3355"/>
      <c r="P63" s="3357"/>
      <c r="Q63" s="3357"/>
      <c r="R63" s="3359"/>
      <c r="S63" s="3383" t="s">
        <v>2280</v>
      </c>
      <c r="T63" s="3386" t="s">
        <v>2281</v>
      </c>
      <c r="U63" s="3383" t="s">
        <v>2280</v>
      </c>
      <c r="V63" s="3386" t="s">
        <v>2282</v>
      </c>
      <c r="W63" s="3389"/>
      <c r="X63" s="3389"/>
      <c r="Y63" s="867"/>
    </row>
    <row r="64" spans="2:26" ht="15" customHeight="1">
      <c r="C64" s="3378"/>
      <c r="D64" s="3380"/>
      <c r="E64" s="3381"/>
      <c r="F64" s="3381"/>
      <c r="G64" s="3353"/>
      <c r="H64" s="3353"/>
      <c r="I64" s="3353"/>
      <c r="J64" s="3355"/>
      <c r="K64" s="3357"/>
      <c r="L64" s="3357"/>
      <c r="M64" s="3357"/>
      <c r="N64" s="3359"/>
      <c r="O64" s="3355"/>
      <c r="P64" s="3357"/>
      <c r="Q64" s="3357"/>
      <c r="R64" s="3359"/>
      <c r="S64" s="3384"/>
      <c r="T64" s="3386"/>
      <c r="U64" s="3383"/>
      <c r="V64" s="3386"/>
      <c r="W64" s="3389"/>
      <c r="X64" s="3389"/>
      <c r="Y64" s="867"/>
    </row>
    <row r="65" spans="3:25" ht="15" customHeight="1">
      <c r="C65" s="3378"/>
      <c r="D65" s="3380"/>
      <c r="E65" s="3381"/>
      <c r="F65" s="3381"/>
      <c r="G65" s="3353"/>
      <c r="H65" s="3353"/>
      <c r="I65" s="3353"/>
      <c r="J65" s="3355"/>
      <c r="K65" s="3357"/>
      <c r="L65" s="3357"/>
      <c r="M65" s="3357"/>
      <c r="N65" s="3359"/>
      <c r="O65" s="3355"/>
      <c r="P65" s="3357"/>
      <c r="Q65" s="3357"/>
      <c r="R65" s="3359"/>
      <c r="S65" s="3384"/>
      <c r="T65" s="3386"/>
      <c r="U65" s="3383"/>
      <c r="V65" s="3386"/>
      <c r="W65" s="3389"/>
      <c r="X65" s="3389"/>
      <c r="Y65" s="867"/>
    </row>
    <row r="66" spans="3:25" ht="15" customHeight="1">
      <c r="C66" s="3378"/>
      <c r="D66" s="3380"/>
      <c r="E66" s="3381"/>
      <c r="F66" s="3381"/>
      <c r="G66" s="3353"/>
      <c r="H66" s="3353"/>
      <c r="I66" s="3353"/>
      <c r="J66" s="3355"/>
      <c r="K66" s="3357"/>
      <c r="L66" s="3357"/>
      <c r="M66" s="3357"/>
      <c r="N66" s="3359"/>
      <c r="O66" s="3355"/>
      <c r="P66" s="3357"/>
      <c r="Q66" s="3357"/>
      <c r="R66" s="3359"/>
      <c r="S66" s="3384"/>
      <c r="T66" s="3386"/>
      <c r="U66" s="3383"/>
      <c r="V66" s="3386"/>
      <c r="W66" s="3389"/>
      <c r="X66" s="3389"/>
      <c r="Y66" s="867"/>
    </row>
    <row r="67" spans="3:25" ht="15" customHeight="1">
      <c r="C67" s="3378"/>
      <c r="D67" s="3380"/>
      <c r="E67" s="3381"/>
      <c r="F67" s="3381"/>
      <c r="G67" s="3353"/>
      <c r="H67" s="3353"/>
      <c r="I67" s="3353"/>
      <c r="J67" s="3355"/>
      <c r="K67" s="3357"/>
      <c r="L67" s="3357"/>
      <c r="M67" s="3357"/>
      <c r="N67" s="3359"/>
      <c r="O67" s="3355"/>
      <c r="P67" s="3357"/>
      <c r="Q67" s="3357"/>
      <c r="R67" s="3359"/>
      <c r="S67" s="3384"/>
      <c r="T67" s="3386"/>
      <c r="U67" s="3383"/>
      <c r="V67" s="3386"/>
      <c r="W67" s="3389"/>
      <c r="X67" s="3389"/>
      <c r="Y67" s="867"/>
    </row>
    <row r="68" spans="3:25" ht="15" customHeight="1" thickBot="1">
      <c r="C68" s="3379"/>
      <c r="D68" s="3380"/>
      <c r="E68" s="3381"/>
      <c r="F68" s="3381"/>
      <c r="G68" s="3382"/>
      <c r="H68" s="3382"/>
      <c r="I68" s="3382"/>
      <c r="J68" s="3356"/>
      <c r="K68" s="3358"/>
      <c r="L68" s="3358"/>
      <c r="M68" s="3358"/>
      <c r="N68" s="3360"/>
      <c r="O68" s="3356"/>
      <c r="P68" s="3358"/>
      <c r="Q68" s="3358"/>
      <c r="R68" s="3360"/>
      <c r="S68" s="3385"/>
      <c r="T68" s="3387"/>
      <c r="U68" s="3388"/>
      <c r="V68" s="3387"/>
      <c r="W68" s="3390"/>
      <c r="X68" s="3390"/>
      <c r="Y68" s="867"/>
    </row>
    <row r="69" spans="3:25" ht="25.5" customHeight="1">
      <c r="C69" s="3363" t="s">
        <v>844</v>
      </c>
      <c r="D69" s="3365">
        <v>75</v>
      </c>
      <c r="E69" s="3366"/>
      <c r="F69" s="3369" t="s">
        <v>2283</v>
      </c>
      <c r="G69" s="3371">
        <v>6</v>
      </c>
      <c r="H69" s="3371"/>
      <c r="I69" s="3371"/>
      <c r="J69" s="3373">
        <v>1</v>
      </c>
      <c r="K69" s="3375">
        <v>2</v>
      </c>
      <c r="L69" s="3375">
        <v>3</v>
      </c>
      <c r="M69" s="3375">
        <v>4</v>
      </c>
      <c r="N69" s="3401">
        <v>5</v>
      </c>
      <c r="O69" s="3373">
        <v>1</v>
      </c>
      <c r="P69" s="3375">
        <v>2</v>
      </c>
      <c r="Q69" s="3375">
        <v>3</v>
      </c>
      <c r="R69" s="3401">
        <v>4</v>
      </c>
      <c r="S69" s="3403">
        <v>30</v>
      </c>
      <c r="T69" s="3403">
        <v>60</v>
      </c>
      <c r="U69" s="3403">
        <v>40</v>
      </c>
      <c r="V69" s="3405">
        <v>50</v>
      </c>
      <c r="W69" s="3407">
        <v>7</v>
      </c>
      <c r="X69" s="3408"/>
      <c r="Y69" s="867"/>
    </row>
    <row r="70" spans="3:25" ht="25.5" customHeight="1" thickBot="1">
      <c r="C70" s="3364"/>
      <c r="D70" s="3367"/>
      <c r="E70" s="3368"/>
      <c r="F70" s="3370"/>
      <c r="G70" s="3372"/>
      <c r="H70" s="3372"/>
      <c r="I70" s="3372"/>
      <c r="J70" s="3374"/>
      <c r="K70" s="3376"/>
      <c r="L70" s="3376"/>
      <c r="M70" s="3376"/>
      <c r="N70" s="3402"/>
      <c r="O70" s="3374"/>
      <c r="P70" s="3376"/>
      <c r="Q70" s="3376"/>
      <c r="R70" s="3402"/>
      <c r="S70" s="3404"/>
      <c r="T70" s="3404"/>
      <c r="U70" s="3404"/>
      <c r="V70" s="3406"/>
      <c r="W70" s="3409"/>
      <c r="X70" s="3410"/>
      <c r="Y70" s="867"/>
    </row>
    <row r="71" spans="3:25" ht="24" customHeight="1">
      <c r="C71" s="868">
        <v>1</v>
      </c>
      <c r="D71" s="3391"/>
      <c r="E71" s="3392"/>
      <c r="F71" s="869" t="s">
        <v>2283</v>
      </c>
      <c r="G71" s="3393"/>
      <c r="H71" s="3393"/>
      <c r="I71" s="3393"/>
      <c r="J71" s="870">
        <v>1</v>
      </c>
      <c r="K71" s="871">
        <v>2</v>
      </c>
      <c r="L71" s="871">
        <v>3</v>
      </c>
      <c r="M71" s="871">
        <v>4</v>
      </c>
      <c r="N71" s="872">
        <v>5</v>
      </c>
      <c r="O71" s="870">
        <v>1</v>
      </c>
      <c r="P71" s="871">
        <v>2</v>
      </c>
      <c r="Q71" s="871">
        <v>3</v>
      </c>
      <c r="R71" s="872">
        <v>4</v>
      </c>
      <c r="S71" s="873"/>
      <c r="T71" s="873"/>
      <c r="U71" s="873"/>
      <c r="V71" s="874"/>
      <c r="W71" s="3394"/>
      <c r="X71" s="3395"/>
      <c r="Y71" s="867"/>
    </row>
    <row r="72" spans="3:25" ht="24" customHeight="1">
      <c r="C72" s="868">
        <v>2</v>
      </c>
      <c r="D72" s="3396"/>
      <c r="E72" s="3397"/>
      <c r="F72" s="875" t="s">
        <v>2283</v>
      </c>
      <c r="G72" s="3398"/>
      <c r="H72" s="3398"/>
      <c r="I72" s="3398"/>
      <c r="J72" s="876">
        <v>1</v>
      </c>
      <c r="K72" s="877">
        <v>2</v>
      </c>
      <c r="L72" s="877">
        <v>3</v>
      </c>
      <c r="M72" s="877">
        <v>4</v>
      </c>
      <c r="N72" s="878">
        <v>5</v>
      </c>
      <c r="O72" s="876">
        <v>1</v>
      </c>
      <c r="P72" s="877">
        <v>2</v>
      </c>
      <c r="Q72" s="877">
        <v>3</v>
      </c>
      <c r="R72" s="878">
        <v>4</v>
      </c>
      <c r="S72" s="879"/>
      <c r="T72" s="879"/>
      <c r="U72" s="879"/>
      <c r="V72" s="880"/>
      <c r="W72" s="3399"/>
      <c r="X72" s="3400"/>
      <c r="Y72" s="867"/>
    </row>
    <row r="73" spans="3:25" ht="24" customHeight="1">
      <c r="C73" s="868">
        <v>3</v>
      </c>
      <c r="D73" s="3396"/>
      <c r="E73" s="3397"/>
      <c r="F73" s="875" t="s">
        <v>2283</v>
      </c>
      <c r="G73" s="3398"/>
      <c r="H73" s="3398"/>
      <c r="I73" s="3398"/>
      <c r="J73" s="876">
        <v>1</v>
      </c>
      <c r="K73" s="877">
        <v>2</v>
      </c>
      <c r="L73" s="877">
        <v>3</v>
      </c>
      <c r="M73" s="877">
        <v>4</v>
      </c>
      <c r="N73" s="878">
        <v>5</v>
      </c>
      <c r="O73" s="876">
        <v>1</v>
      </c>
      <c r="P73" s="877">
        <v>2</v>
      </c>
      <c r="Q73" s="877">
        <v>3</v>
      </c>
      <c r="R73" s="878">
        <v>4</v>
      </c>
      <c r="S73" s="879"/>
      <c r="T73" s="879"/>
      <c r="U73" s="879"/>
      <c r="V73" s="880"/>
      <c r="W73" s="3399"/>
      <c r="X73" s="3400"/>
      <c r="Y73" s="867"/>
    </row>
    <row r="74" spans="3:25" ht="24" customHeight="1">
      <c r="C74" s="868">
        <v>4</v>
      </c>
      <c r="D74" s="3396"/>
      <c r="E74" s="3397"/>
      <c r="F74" s="875" t="s">
        <v>2283</v>
      </c>
      <c r="G74" s="3411"/>
      <c r="H74" s="3398"/>
      <c r="I74" s="3398"/>
      <c r="J74" s="876">
        <v>1</v>
      </c>
      <c r="K74" s="877">
        <v>2</v>
      </c>
      <c r="L74" s="877">
        <v>3</v>
      </c>
      <c r="M74" s="877">
        <v>4</v>
      </c>
      <c r="N74" s="878">
        <v>5</v>
      </c>
      <c r="O74" s="876">
        <v>1</v>
      </c>
      <c r="P74" s="877">
        <v>2</v>
      </c>
      <c r="Q74" s="877">
        <v>3</v>
      </c>
      <c r="R74" s="878">
        <v>4</v>
      </c>
      <c r="S74" s="879"/>
      <c r="T74" s="879"/>
      <c r="U74" s="879"/>
      <c r="V74" s="880"/>
      <c r="W74" s="3399"/>
      <c r="X74" s="3400"/>
      <c r="Y74" s="867"/>
    </row>
    <row r="75" spans="3:25" ht="24" customHeight="1">
      <c r="C75" s="868">
        <v>5</v>
      </c>
      <c r="D75" s="3396"/>
      <c r="E75" s="3397"/>
      <c r="F75" s="875" t="s">
        <v>2283</v>
      </c>
      <c r="G75" s="3398"/>
      <c r="H75" s="3398"/>
      <c r="I75" s="3398"/>
      <c r="J75" s="876">
        <v>1</v>
      </c>
      <c r="K75" s="877">
        <v>2</v>
      </c>
      <c r="L75" s="877">
        <v>3</v>
      </c>
      <c r="M75" s="877">
        <v>4</v>
      </c>
      <c r="N75" s="878">
        <v>5</v>
      </c>
      <c r="O75" s="876">
        <v>1</v>
      </c>
      <c r="P75" s="877">
        <v>2</v>
      </c>
      <c r="Q75" s="877">
        <v>3</v>
      </c>
      <c r="R75" s="878">
        <v>4</v>
      </c>
      <c r="S75" s="879"/>
      <c r="T75" s="879"/>
      <c r="U75" s="879"/>
      <c r="V75" s="880"/>
      <c r="W75" s="3399"/>
      <c r="X75" s="3400"/>
      <c r="Y75" s="867"/>
    </row>
    <row r="76" spans="3:25" ht="24" customHeight="1">
      <c r="C76" s="868">
        <v>6</v>
      </c>
      <c r="D76" s="3396"/>
      <c r="E76" s="3397"/>
      <c r="F76" s="875" t="s">
        <v>2283</v>
      </c>
      <c r="G76" s="3398"/>
      <c r="H76" s="3398"/>
      <c r="I76" s="3398"/>
      <c r="J76" s="876">
        <v>1</v>
      </c>
      <c r="K76" s="877">
        <v>2</v>
      </c>
      <c r="L76" s="877">
        <v>3</v>
      </c>
      <c r="M76" s="877">
        <v>4</v>
      </c>
      <c r="N76" s="878">
        <v>5</v>
      </c>
      <c r="O76" s="876">
        <v>1</v>
      </c>
      <c r="P76" s="877">
        <v>2</v>
      </c>
      <c r="Q76" s="877">
        <v>3</v>
      </c>
      <c r="R76" s="878">
        <v>4</v>
      </c>
      <c r="S76" s="879"/>
      <c r="T76" s="879"/>
      <c r="U76" s="879"/>
      <c r="V76" s="880"/>
      <c r="W76" s="3399"/>
      <c r="X76" s="3400"/>
      <c r="Y76" s="867"/>
    </row>
    <row r="77" spans="3:25" ht="24" customHeight="1">
      <c r="C77" s="868">
        <v>7</v>
      </c>
      <c r="D77" s="3396"/>
      <c r="E77" s="3397"/>
      <c r="F77" s="875" t="s">
        <v>2283</v>
      </c>
      <c r="G77" s="3398"/>
      <c r="H77" s="3398"/>
      <c r="I77" s="3398"/>
      <c r="J77" s="876">
        <v>1</v>
      </c>
      <c r="K77" s="877">
        <v>2</v>
      </c>
      <c r="L77" s="877">
        <v>3</v>
      </c>
      <c r="M77" s="877">
        <v>4</v>
      </c>
      <c r="N77" s="878">
        <v>5</v>
      </c>
      <c r="O77" s="876">
        <v>1</v>
      </c>
      <c r="P77" s="877">
        <v>2</v>
      </c>
      <c r="Q77" s="877">
        <v>3</v>
      </c>
      <c r="R77" s="878">
        <v>4</v>
      </c>
      <c r="S77" s="879"/>
      <c r="T77" s="879"/>
      <c r="U77" s="879"/>
      <c r="V77" s="880"/>
      <c r="W77" s="3399"/>
      <c r="X77" s="3400"/>
      <c r="Y77" s="867"/>
    </row>
    <row r="78" spans="3:25" ht="24" customHeight="1">
      <c r="C78" s="868">
        <v>8</v>
      </c>
      <c r="D78" s="3396"/>
      <c r="E78" s="3397"/>
      <c r="F78" s="875" t="s">
        <v>2283</v>
      </c>
      <c r="G78" s="3398"/>
      <c r="H78" s="3398"/>
      <c r="I78" s="3398"/>
      <c r="J78" s="876">
        <v>1</v>
      </c>
      <c r="K78" s="877">
        <v>2</v>
      </c>
      <c r="L78" s="877">
        <v>3</v>
      </c>
      <c r="M78" s="877">
        <v>4</v>
      </c>
      <c r="N78" s="878">
        <v>5</v>
      </c>
      <c r="O78" s="876">
        <v>1</v>
      </c>
      <c r="P78" s="877">
        <v>2</v>
      </c>
      <c r="Q78" s="877">
        <v>3</v>
      </c>
      <c r="R78" s="878">
        <v>4</v>
      </c>
      <c r="S78" s="879"/>
      <c r="T78" s="879"/>
      <c r="U78" s="879"/>
      <c r="V78" s="880"/>
      <c r="W78" s="3399"/>
      <c r="X78" s="3400"/>
      <c r="Y78" s="867"/>
    </row>
    <row r="79" spans="3:25" ht="24" customHeight="1">
      <c r="C79" s="868">
        <v>9</v>
      </c>
      <c r="D79" s="3396"/>
      <c r="E79" s="3397"/>
      <c r="F79" s="875" t="s">
        <v>2283</v>
      </c>
      <c r="G79" s="3398"/>
      <c r="H79" s="3398"/>
      <c r="I79" s="3398"/>
      <c r="J79" s="876">
        <v>1</v>
      </c>
      <c r="K79" s="877">
        <v>2</v>
      </c>
      <c r="L79" s="877">
        <v>3</v>
      </c>
      <c r="M79" s="877">
        <v>4</v>
      </c>
      <c r="N79" s="878">
        <v>5</v>
      </c>
      <c r="O79" s="876">
        <v>1</v>
      </c>
      <c r="P79" s="877">
        <v>2</v>
      </c>
      <c r="Q79" s="877">
        <v>3</v>
      </c>
      <c r="R79" s="878">
        <v>4</v>
      </c>
      <c r="S79" s="879"/>
      <c r="T79" s="879"/>
      <c r="U79" s="879"/>
      <c r="V79" s="880"/>
      <c r="W79" s="3399"/>
      <c r="X79" s="3400"/>
      <c r="Y79" s="867"/>
    </row>
    <row r="80" spans="3:25" ht="24" customHeight="1" thickBot="1">
      <c r="C80" s="868">
        <v>10</v>
      </c>
      <c r="D80" s="3412"/>
      <c r="E80" s="3413"/>
      <c r="F80" s="881" t="s">
        <v>2283</v>
      </c>
      <c r="G80" s="3414"/>
      <c r="H80" s="3414"/>
      <c r="I80" s="3414"/>
      <c r="J80" s="882">
        <v>1</v>
      </c>
      <c r="K80" s="883">
        <v>2</v>
      </c>
      <c r="L80" s="883">
        <v>3</v>
      </c>
      <c r="M80" s="883">
        <v>4</v>
      </c>
      <c r="N80" s="884">
        <v>5</v>
      </c>
      <c r="O80" s="882">
        <v>1</v>
      </c>
      <c r="P80" s="883">
        <v>2</v>
      </c>
      <c r="Q80" s="883">
        <v>3</v>
      </c>
      <c r="R80" s="884">
        <v>4</v>
      </c>
      <c r="S80" s="885"/>
      <c r="T80" s="885"/>
      <c r="U80" s="885"/>
      <c r="V80" s="886"/>
      <c r="W80" s="3415"/>
      <c r="X80" s="3416"/>
      <c r="Y80" s="867"/>
    </row>
    <row r="81" spans="3:26" ht="11.25" customHeight="1">
      <c r="C81" s="43"/>
      <c r="D81" s="43"/>
      <c r="E81" s="43"/>
      <c r="F81" s="43"/>
      <c r="G81" s="43"/>
      <c r="H81" s="43"/>
      <c r="I81" s="43"/>
      <c r="J81" s="43"/>
      <c r="K81" s="43"/>
      <c r="L81" s="43"/>
      <c r="M81" s="43"/>
      <c r="N81" s="43"/>
      <c r="O81" s="43"/>
      <c r="P81" s="43"/>
      <c r="Q81" s="43"/>
      <c r="R81" s="43"/>
      <c r="S81" s="43"/>
      <c r="T81" s="43"/>
      <c r="U81" s="43"/>
      <c r="V81" s="867"/>
      <c r="W81" s="867"/>
      <c r="X81" s="867"/>
      <c r="Y81" s="867"/>
      <c r="Z81" s="43"/>
    </row>
    <row r="82" spans="3:26" ht="15" customHeight="1">
      <c r="C82" s="3377" t="s">
        <v>2284</v>
      </c>
      <c r="D82" s="3377"/>
      <c r="E82" s="3377"/>
      <c r="F82" s="3377"/>
      <c r="G82" s="3377"/>
      <c r="H82" s="3377"/>
      <c r="I82" s="3377"/>
      <c r="J82" s="3377"/>
      <c r="K82" s="3377"/>
      <c r="L82" s="3377"/>
      <c r="M82" s="3377"/>
      <c r="N82" s="3377"/>
      <c r="O82" s="3377"/>
      <c r="P82" s="3377"/>
      <c r="Q82" s="3377"/>
      <c r="R82" s="3377"/>
      <c r="S82" s="3377"/>
      <c r="T82" s="3377"/>
      <c r="U82" s="3377"/>
      <c r="V82" s="3377"/>
      <c r="W82" s="3377"/>
    </row>
    <row r="83" spans="3:26" ht="15" customHeight="1">
      <c r="C83" s="3377"/>
      <c r="D83" s="3377"/>
      <c r="E83" s="3377"/>
      <c r="F83" s="3377"/>
      <c r="G83" s="3377"/>
      <c r="H83" s="3377"/>
      <c r="I83" s="3377"/>
      <c r="J83" s="3377"/>
      <c r="K83" s="3377"/>
      <c r="L83" s="3377"/>
      <c r="M83" s="3377"/>
      <c r="N83" s="3377"/>
      <c r="O83" s="3377"/>
      <c r="P83" s="3377"/>
      <c r="Q83" s="3377"/>
      <c r="R83" s="3377"/>
      <c r="S83" s="3377"/>
      <c r="T83" s="3377"/>
      <c r="U83" s="3377"/>
      <c r="V83" s="3377"/>
      <c r="W83" s="3377"/>
    </row>
    <row r="84" spans="3:26" ht="15" customHeight="1">
      <c r="C84" s="3377"/>
      <c r="D84" s="3377"/>
      <c r="E84" s="3377"/>
      <c r="F84" s="3377"/>
      <c r="G84" s="3377"/>
      <c r="H84" s="3377"/>
      <c r="I84" s="3377"/>
      <c r="J84" s="3377"/>
      <c r="K84" s="3377"/>
      <c r="L84" s="3377"/>
      <c r="M84" s="3377"/>
      <c r="N84" s="3377"/>
      <c r="O84" s="3377"/>
      <c r="P84" s="3377"/>
      <c r="Q84" s="3377"/>
      <c r="R84" s="3377"/>
      <c r="S84" s="3377"/>
      <c r="T84" s="3377"/>
      <c r="U84" s="3377"/>
      <c r="V84" s="3377"/>
      <c r="W84" s="3377"/>
    </row>
    <row r="85" spans="3:26" ht="15" customHeight="1">
      <c r="C85" s="3377"/>
      <c r="D85" s="3377"/>
      <c r="E85" s="3377"/>
      <c r="F85" s="3377"/>
      <c r="G85" s="3377"/>
      <c r="H85" s="3377"/>
      <c r="I85" s="3377"/>
      <c r="J85" s="3377"/>
      <c r="K85" s="3377"/>
      <c r="L85" s="3377"/>
      <c r="M85" s="3377"/>
      <c r="N85" s="3377"/>
      <c r="O85" s="3377"/>
      <c r="P85" s="3377"/>
      <c r="Q85" s="3377"/>
      <c r="R85" s="3377"/>
      <c r="S85" s="3377"/>
      <c r="T85" s="3377"/>
      <c r="U85" s="3377"/>
      <c r="V85" s="3377"/>
      <c r="W85" s="3377"/>
    </row>
    <row r="86" spans="3:26" ht="15" customHeight="1">
      <c r="C86" s="3377"/>
      <c r="D86" s="3377"/>
      <c r="E86" s="3377"/>
      <c r="F86" s="3377"/>
      <c r="G86" s="3377"/>
      <c r="H86" s="3377"/>
      <c r="I86" s="3377"/>
      <c r="J86" s="3377"/>
      <c r="K86" s="3377"/>
      <c r="L86" s="3377"/>
      <c r="M86" s="3377"/>
      <c r="N86" s="3377"/>
      <c r="O86" s="3377"/>
      <c r="P86" s="3377"/>
      <c r="Q86" s="3377"/>
      <c r="R86" s="3377"/>
      <c r="S86" s="3377"/>
      <c r="T86" s="3377"/>
      <c r="U86" s="3377"/>
      <c r="V86" s="3377"/>
      <c r="W86" s="3377"/>
    </row>
    <row r="87" spans="3:26" ht="15" customHeight="1">
      <c r="C87" s="3377"/>
      <c r="D87" s="3377"/>
      <c r="E87" s="3377"/>
      <c r="F87" s="3377"/>
      <c r="G87" s="3377"/>
      <c r="H87" s="3377"/>
      <c r="I87" s="3377"/>
      <c r="J87" s="3377"/>
      <c r="K87" s="3377"/>
      <c r="L87" s="3377"/>
      <c r="M87" s="3377"/>
      <c r="N87" s="3377"/>
      <c r="O87" s="3377"/>
      <c r="P87" s="3377"/>
      <c r="Q87" s="3377"/>
      <c r="R87" s="3377"/>
      <c r="S87" s="3377"/>
      <c r="T87" s="3377"/>
      <c r="U87" s="3377"/>
      <c r="V87" s="3377"/>
      <c r="W87" s="3377"/>
    </row>
    <row r="88" spans="3:26" ht="15" customHeight="1">
      <c r="C88" s="3377"/>
      <c r="D88" s="3377"/>
      <c r="E88" s="3377"/>
      <c r="F88" s="3377"/>
      <c r="G88" s="3377"/>
      <c r="H88" s="3377"/>
      <c r="I88" s="3377"/>
      <c r="J88" s="3377"/>
      <c r="K88" s="3377"/>
      <c r="L88" s="3377"/>
      <c r="M88" s="3377"/>
      <c r="N88" s="3377"/>
      <c r="O88" s="3377"/>
      <c r="P88" s="3377"/>
      <c r="Q88" s="3377"/>
      <c r="R88" s="3377"/>
      <c r="S88" s="3377"/>
      <c r="T88" s="3377"/>
      <c r="U88" s="3377"/>
      <c r="V88" s="3377"/>
      <c r="W88" s="3377"/>
    </row>
    <row r="89" spans="3:26" ht="15" customHeight="1">
      <c r="C89" s="3377"/>
      <c r="D89" s="3377"/>
      <c r="E89" s="3377"/>
      <c r="F89" s="3377"/>
      <c r="G89" s="3377"/>
      <c r="H89" s="3377"/>
      <c r="I89" s="3377"/>
      <c r="J89" s="3377"/>
      <c r="K89" s="3377"/>
      <c r="L89" s="3377"/>
      <c r="M89" s="3377"/>
      <c r="N89" s="3377"/>
      <c r="O89" s="3377"/>
      <c r="P89" s="3377"/>
      <c r="Q89" s="3377"/>
      <c r="R89" s="3377"/>
      <c r="S89" s="3377"/>
      <c r="T89" s="3377"/>
      <c r="U89" s="3377"/>
      <c r="V89" s="3377"/>
      <c r="W89" s="3377"/>
    </row>
    <row r="90" spans="3:26" ht="15" customHeight="1">
      <c r="C90" s="3377"/>
      <c r="D90" s="3377"/>
      <c r="E90" s="3377"/>
      <c r="F90" s="3377"/>
      <c r="G90" s="3377"/>
      <c r="H90" s="3377"/>
      <c r="I90" s="3377"/>
      <c r="J90" s="3377"/>
      <c r="K90" s="3377"/>
      <c r="L90" s="3377"/>
      <c r="M90" s="3377"/>
      <c r="N90" s="3377"/>
      <c r="O90" s="3377"/>
      <c r="P90" s="3377"/>
      <c r="Q90" s="3377"/>
      <c r="R90" s="3377"/>
      <c r="S90" s="3377"/>
      <c r="T90" s="3377"/>
      <c r="U90" s="3377"/>
      <c r="V90" s="3377"/>
      <c r="W90" s="3377"/>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443D3EE8-A3DA-465C-B16C-C2EA2DC45704}">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2D38B-EA1E-4115-8C57-B438FF68B025}">
  <sheetPr>
    <tabColor theme="9" tint="0.59999389629810485"/>
  </sheetPr>
  <dimension ref="A2:Z90"/>
  <sheetViews>
    <sheetView zoomScaleNormal="100" workbookViewId="0">
      <selection activeCell="H7" sqref="H7:U7"/>
    </sheetView>
  </sheetViews>
  <sheetFormatPr defaultColWidth="3.625" defaultRowHeight="15" customHeight="1"/>
  <cols>
    <col min="1" max="1" width="2.25" style="655" customWidth="1"/>
    <col min="2" max="2" width="2.875" style="655" customWidth="1"/>
    <col min="3" max="3" width="4" style="655" customWidth="1"/>
    <col min="4" max="4" width="1.5" style="655" customWidth="1"/>
    <col min="5" max="5" width="3.5" style="655" customWidth="1"/>
    <col min="6" max="17" width="3.625" style="655" customWidth="1"/>
    <col min="18" max="19" width="4.25" style="655" customWidth="1"/>
    <col min="20" max="21" width="3.875" style="655" customWidth="1"/>
    <col min="22" max="24" width="3.875" style="604" customWidth="1"/>
    <col min="25" max="25" width="4.25" style="604" customWidth="1"/>
    <col min="26" max="26" width="2.125" style="655" customWidth="1"/>
    <col min="27" max="16384" width="3.625" style="655"/>
  </cols>
  <sheetData>
    <row r="2" spans="1:26" ht="15" customHeight="1">
      <c r="A2" s="818" t="s">
        <v>2243</v>
      </c>
    </row>
    <row r="3" spans="1:26" ht="9.75" customHeight="1"/>
    <row r="4" spans="1:26" ht="24">
      <c r="A4" s="3318" t="s">
        <v>607</v>
      </c>
      <c r="B4" s="3318"/>
      <c r="C4" s="3318"/>
      <c r="D4" s="3318"/>
      <c r="E4" s="3318"/>
      <c r="F4" s="3318"/>
      <c r="G4" s="3318"/>
      <c r="H4" s="3318"/>
      <c r="I4" s="3318"/>
      <c r="J4" s="3318"/>
      <c r="K4" s="3318"/>
      <c r="L4" s="3318"/>
      <c r="M4" s="3318"/>
      <c r="N4" s="3318"/>
      <c r="O4" s="3318"/>
      <c r="P4" s="3318"/>
      <c r="Q4" s="3318"/>
      <c r="R4" s="3318"/>
      <c r="S4" s="3318"/>
      <c r="T4" s="3318"/>
      <c r="U4" s="3318"/>
      <c r="V4" s="3318"/>
      <c r="W4" s="3318"/>
      <c r="X4" s="3318"/>
      <c r="Y4" s="3318"/>
      <c r="Z4" s="3318"/>
    </row>
    <row r="6" spans="1:26" ht="17.25" customHeight="1">
      <c r="B6" s="3238" t="s">
        <v>521</v>
      </c>
      <c r="C6" s="3239"/>
      <c r="D6" s="3239"/>
      <c r="E6" s="3239"/>
      <c r="F6" s="3239"/>
      <c r="G6" s="3240"/>
      <c r="H6" s="2246"/>
      <c r="I6" s="2246"/>
      <c r="J6" s="2246"/>
      <c r="K6" s="2246"/>
      <c r="L6" s="2246"/>
      <c r="M6" s="2246"/>
      <c r="N6" s="2246"/>
      <c r="O6" s="2246"/>
      <c r="P6" s="2246"/>
      <c r="Q6" s="2246"/>
      <c r="R6" s="2246"/>
      <c r="S6" s="2246"/>
      <c r="T6" s="2246"/>
      <c r="U6" s="2246"/>
    </row>
    <row r="7" spans="1:26" ht="17.25" customHeight="1">
      <c r="B7" s="3238" t="s">
        <v>602</v>
      </c>
      <c r="C7" s="3239"/>
      <c r="D7" s="3239"/>
      <c r="E7" s="3239"/>
      <c r="F7" s="3239"/>
      <c r="G7" s="3240"/>
      <c r="H7" s="3319"/>
      <c r="I7" s="3320"/>
      <c r="J7" s="3320"/>
      <c r="K7" s="3320"/>
      <c r="L7" s="3320"/>
      <c r="M7" s="3320"/>
      <c r="N7" s="3320"/>
      <c r="O7" s="3320"/>
      <c r="P7" s="3320"/>
      <c r="Q7" s="3320"/>
      <c r="R7" s="3320"/>
      <c r="S7" s="3320"/>
      <c r="T7" s="3320"/>
      <c r="U7" s="3321"/>
    </row>
    <row r="8" spans="1:26" ht="17.25" customHeight="1">
      <c r="B8" s="3238" t="s">
        <v>524</v>
      </c>
      <c r="C8" s="3239"/>
      <c r="D8" s="3239"/>
      <c r="E8" s="3239"/>
      <c r="F8" s="3239"/>
      <c r="G8" s="3240"/>
      <c r="H8" s="2246"/>
      <c r="I8" s="2246"/>
      <c r="J8" s="2246"/>
      <c r="K8" s="2246"/>
      <c r="L8" s="2246"/>
      <c r="M8" s="2246"/>
      <c r="N8" s="2246"/>
      <c r="O8" s="2246"/>
      <c r="P8" s="2246"/>
      <c r="Q8" s="2246"/>
      <c r="R8" s="2246"/>
      <c r="S8" s="2246"/>
      <c r="T8" s="2246"/>
      <c r="U8" s="2246"/>
    </row>
    <row r="9" spans="1:26" ht="15" customHeight="1">
      <c r="B9" s="819" t="s">
        <v>1722</v>
      </c>
    </row>
    <row r="11" spans="1:26" ht="24.75" customHeight="1">
      <c r="B11" s="820" t="s">
        <v>2244</v>
      </c>
      <c r="C11" s="820"/>
      <c r="D11" s="820"/>
      <c r="E11" s="820"/>
      <c r="F11" s="820"/>
      <c r="G11" s="820"/>
      <c r="H11" s="820"/>
      <c r="I11" s="821"/>
      <c r="J11" s="822"/>
      <c r="K11" s="821"/>
      <c r="L11" s="822"/>
      <c r="M11" s="821"/>
      <c r="N11" s="822"/>
      <c r="O11" s="820"/>
      <c r="P11" s="820"/>
      <c r="Q11" s="820"/>
      <c r="R11" s="820"/>
      <c r="S11" s="820"/>
      <c r="T11" s="820"/>
      <c r="U11" s="820"/>
      <c r="V11" s="823"/>
      <c r="W11" s="823"/>
      <c r="X11" s="824"/>
      <c r="Y11" s="824"/>
      <c r="Z11" s="818"/>
    </row>
    <row r="12" spans="1:26" ht="15" customHeight="1">
      <c r="B12" s="821"/>
      <c r="C12" s="3327" t="s">
        <v>608</v>
      </c>
      <c r="D12" s="3327"/>
      <c r="E12" s="3327"/>
      <c r="F12" s="3327"/>
      <c r="G12" s="3327"/>
      <c r="H12" s="3327"/>
      <c r="I12" s="3327"/>
      <c r="J12" s="3327"/>
      <c r="K12" s="3327"/>
      <c r="L12" s="3327"/>
      <c r="M12" s="3327"/>
      <c r="N12" s="3327"/>
      <c r="O12" s="3327"/>
      <c r="P12" s="3327"/>
      <c r="Q12" s="3327"/>
      <c r="R12" s="3327"/>
      <c r="S12" s="3327"/>
      <c r="T12" s="3327"/>
      <c r="U12" s="3327"/>
      <c r="V12" s="3327"/>
      <c r="W12" s="3327"/>
      <c r="X12" s="825"/>
    </row>
    <row r="13" spans="1:26" ht="15" customHeight="1">
      <c r="B13" s="821"/>
      <c r="C13" s="3327"/>
      <c r="D13" s="3327"/>
      <c r="E13" s="3327"/>
      <c r="F13" s="3327"/>
      <c r="G13" s="3327"/>
      <c r="H13" s="3327"/>
      <c r="I13" s="3327"/>
      <c r="J13" s="3327"/>
      <c r="K13" s="3327"/>
      <c r="L13" s="3327"/>
      <c r="M13" s="3327"/>
      <c r="N13" s="3327"/>
      <c r="O13" s="3327"/>
      <c r="P13" s="3327"/>
      <c r="Q13" s="3327"/>
      <c r="R13" s="3327"/>
      <c r="S13" s="3327"/>
      <c r="T13" s="3327"/>
      <c r="U13" s="3327"/>
      <c r="V13" s="3327"/>
      <c r="W13" s="3327"/>
      <c r="X13" s="825"/>
    </row>
    <row r="14" spans="1:26" ht="15" customHeight="1">
      <c r="B14" s="821"/>
      <c r="C14" s="3327"/>
      <c r="D14" s="3327"/>
      <c r="E14" s="3327"/>
      <c r="F14" s="3327"/>
      <c r="G14" s="3327"/>
      <c r="H14" s="3327"/>
      <c r="I14" s="3327"/>
      <c r="J14" s="3327"/>
      <c r="K14" s="3327"/>
      <c r="L14" s="3327"/>
      <c r="M14" s="3327"/>
      <c r="N14" s="3327"/>
      <c r="O14" s="3327"/>
      <c r="P14" s="3327"/>
      <c r="Q14" s="3327"/>
      <c r="R14" s="3327"/>
      <c r="S14" s="3327"/>
      <c r="T14" s="3327"/>
      <c r="U14" s="3327"/>
      <c r="V14" s="3327"/>
      <c r="W14" s="3327"/>
      <c r="X14" s="825"/>
    </row>
    <row r="15" spans="1:26" ht="15" customHeight="1">
      <c r="B15" s="821"/>
      <c r="C15" s="3327"/>
      <c r="D15" s="3327"/>
      <c r="E15" s="3327"/>
      <c r="F15" s="3327"/>
      <c r="G15" s="3327"/>
      <c r="H15" s="3327"/>
      <c r="I15" s="3327"/>
      <c r="J15" s="3327"/>
      <c r="K15" s="3327"/>
      <c r="L15" s="3327"/>
      <c r="M15" s="3327"/>
      <c r="N15" s="3327"/>
      <c r="O15" s="3327"/>
      <c r="P15" s="3327"/>
      <c r="Q15" s="3327"/>
      <c r="R15" s="3327"/>
      <c r="S15" s="3327"/>
      <c r="T15" s="3327"/>
      <c r="U15" s="3327"/>
      <c r="V15" s="3327"/>
      <c r="W15" s="3327"/>
      <c r="X15" s="825"/>
    </row>
    <row r="16" spans="1:26" ht="12" customHeight="1">
      <c r="B16" s="826"/>
      <c r="C16" s="827"/>
      <c r="D16" s="827"/>
      <c r="E16" s="827"/>
      <c r="F16" s="827"/>
      <c r="G16" s="827"/>
      <c r="H16" s="827"/>
      <c r="I16" s="827"/>
      <c r="J16" s="827"/>
      <c r="K16" s="827"/>
      <c r="L16" s="827"/>
      <c r="M16" s="827"/>
      <c r="N16" s="827"/>
      <c r="O16" s="827"/>
      <c r="P16" s="827"/>
      <c r="Q16" s="827"/>
      <c r="R16" s="827"/>
      <c r="S16" s="827"/>
      <c r="T16" s="3328" t="s">
        <v>2245</v>
      </c>
      <c r="U16" s="3328"/>
      <c r="V16" s="3329"/>
      <c r="W16" s="3332" t="s">
        <v>2246</v>
      </c>
      <c r="X16" s="3328"/>
      <c r="Y16" s="3329"/>
      <c r="Z16" s="828"/>
    </row>
    <row r="17" spans="2:26" ht="18" customHeight="1" thickBot="1">
      <c r="B17" s="829"/>
      <c r="C17" s="830" t="s">
        <v>2247</v>
      </c>
      <c r="D17" s="831"/>
      <c r="E17" s="831"/>
      <c r="F17" s="831"/>
      <c r="G17" s="831"/>
      <c r="H17" s="831"/>
      <c r="I17" s="831"/>
      <c r="J17" s="831"/>
      <c r="K17" s="831"/>
      <c r="L17" s="831"/>
      <c r="M17" s="831"/>
      <c r="N17" s="831"/>
      <c r="O17" s="831"/>
      <c r="P17" s="831"/>
      <c r="Q17" s="831"/>
      <c r="R17" s="831"/>
      <c r="S17" s="831"/>
      <c r="T17" s="3330"/>
      <c r="U17" s="3330"/>
      <c r="V17" s="3331"/>
      <c r="W17" s="3333"/>
      <c r="X17" s="3330"/>
      <c r="Y17" s="3331"/>
      <c r="Z17" s="828"/>
    </row>
    <row r="18" spans="2:26" ht="18" customHeight="1">
      <c r="B18" s="829"/>
      <c r="C18" s="832" t="s">
        <v>2248</v>
      </c>
      <c r="D18" s="832"/>
      <c r="E18" s="832"/>
      <c r="F18" s="832"/>
      <c r="G18" s="832"/>
      <c r="H18" s="832"/>
      <c r="I18" s="832"/>
      <c r="J18" s="833"/>
      <c r="K18" s="832"/>
      <c r="L18" s="832"/>
      <c r="M18" s="833"/>
      <c r="N18" s="833"/>
      <c r="O18" s="832"/>
      <c r="P18" s="832"/>
      <c r="Q18" s="832"/>
      <c r="R18" s="833"/>
      <c r="S18" s="834"/>
      <c r="T18" s="3334"/>
      <c r="U18" s="3335"/>
      <c r="V18" s="835" t="s">
        <v>1326</v>
      </c>
      <c r="W18" s="3334"/>
      <c r="X18" s="3335"/>
      <c r="Y18" s="836" t="s">
        <v>1326</v>
      </c>
      <c r="Z18" s="828"/>
    </row>
    <row r="19" spans="2:26" ht="18" customHeight="1">
      <c r="B19" s="829"/>
      <c r="C19" s="837"/>
      <c r="D19" s="831" t="s">
        <v>2249</v>
      </c>
      <c r="E19" s="831"/>
      <c r="F19" s="831"/>
      <c r="G19" s="831"/>
      <c r="H19" s="831"/>
      <c r="I19" s="831"/>
      <c r="J19" s="831"/>
      <c r="K19" s="831"/>
      <c r="L19" s="831"/>
      <c r="M19" s="831"/>
      <c r="N19" s="831"/>
      <c r="O19" s="831"/>
      <c r="P19" s="831"/>
      <c r="Q19" s="831"/>
      <c r="R19" s="831"/>
      <c r="S19" s="831"/>
      <c r="T19" s="3336"/>
      <c r="U19" s="3337"/>
      <c r="V19" s="3340" t="s">
        <v>1326</v>
      </c>
      <c r="W19" s="3336"/>
      <c r="X19" s="3337"/>
      <c r="Y19" s="3322" t="s">
        <v>1326</v>
      </c>
      <c r="Z19" s="828"/>
    </row>
    <row r="20" spans="2:26" ht="18" customHeight="1">
      <c r="B20" s="829"/>
      <c r="C20" s="838"/>
      <c r="D20" s="830" t="s">
        <v>2250</v>
      </c>
      <c r="E20" s="832"/>
      <c r="F20" s="832"/>
      <c r="G20" s="832"/>
      <c r="H20" s="832"/>
      <c r="I20" s="832"/>
      <c r="J20" s="832"/>
      <c r="K20" s="832"/>
      <c r="L20" s="832"/>
      <c r="M20" s="832"/>
      <c r="N20" s="832"/>
      <c r="O20" s="832"/>
      <c r="P20" s="832"/>
      <c r="Q20" s="832"/>
      <c r="R20" s="832"/>
      <c r="S20" s="834"/>
      <c r="T20" s="3338"/>
      <c r="U20" s="3339"/>
      <c r="V20" s="3341"/>
      <c r="W20" s="3338"/>
      <c r="X20" s="3339"/>
      <c r="Y20" s="3324"/>
      <c r="Z20" s="828"/>
    </row>
    <row r="21" spans="2:26" ht="18" customHeight="1">
      <c r="B21" s="829"/>
      <c r="C21" s="839"/>
      <c r="D21" s="840"/>
      <c r="E21" s="3342" t="s">
        <v>2251</v>
      </c>
      <c r="F21" s="3343"/>
      <c r="G21" s="3343"/>
      <c r="H21" s="3343"/>
      <c r="I21" s="3343"/>
      <c r="J21" s="3343"/>
      <c r="K21" s="3343"/>
      <c r="L21" s="3343"/>
      <c r="M21" s="3343"/>
      <c r="N21" s="3343"/>
      <c r="O21" s="3343"/>
      <c r="P21" s="3343"/>
      <c r="Q21" s="3343"/>
      <c r="R21" s="3343"/>
      <c r="S21" s="3344"/>
      <c r="T21" s="3336"/>
      <c r="U21" s="3337"/>
      <c r="V21" s="3340" t="s">
        <v>1326</v>
      </c>
      <c r="W21" s="3336"/>
      <c r="X21" s="3337"/>
      <c r="Y21" s="3322" t="s">
        <v>1326</v>
      </c>
      <c r="Z21" s="828"/>
    </row>
    <row r="22" spans="2:26" ht="18" customHeight="1">
      <c r="B22" s="829"/>
      <c r="C22" s="839"/>
      <c r="D22" s="840"/>
      <c r="E22" s="3345"/>
      <c r="F22" s="3346"/>
      <c r="G22" s="3346"/>
      <c r="H22" s="3346"/>
      <c r="I22" s="3346"/>
      <c r="J22" s="3346"/>
      <c r="K22" s="3346"/>
      <c r="L22" s="3346"/>
      <c r="M22" s="3346"/>
      <c r="N22" s="3346"/>
      <c r="O22" s="3346"/>
      <c r="P22" s="3346"/>
      <c r="Q22" s="3346"/>
      <c r="R22" s="3346"/>
      <c r="S22" s="3347"/>
      <c r="T22" s="3348"/>
      <c r="U22" s="3349"/>
      <c r="V22" s="3350"/>
      <c r="W22" s="3348"/>
      <c r="X22" s="3349"/>
      <c r="Y22" s="3323"/>
      <c r="Z22" s="828"/>
    </row>
    <row r="23" spans="2:26" ht="18" customHeight="1">
      <c r="B23" s="829"/>
      <c r="C23" s="839"/>
      <c r="D23" s="840"/>
      <c r="E23" s="3345"/>
      <c r="F23" s="3346"/>
      <c r="G23" s="3346"/>
      <c r="H23" s="3346"/>
      <c r="I23" s="3346"/>
      <c r="J23" s="3346"/>
      <c r="K23" s="3346"/>
      <c r="L23" s="3346"/>
      <c r="M23" s="3346"/>
      <c r="N23" s="3346"/>
      <c r="O23" s="3346"/>
      <c r="P23" s="3346"/>
      <c r="Q23" s="3346"/>
      <c r="R23" s="3346"/>
      <c r="S23" s="3347"/>
      <c r="T23" s="3338"/>
      <c r="U23" s="3339"/>
      <c r="V23" s="3341"/>
      <c r="W23" s="3338"/>
      <c r="X23" s="3339"/>
      <c r="Y23" s="3324"/>
      <c r="Z23" s="828"/>
    </row>
    <row r="24" spans="2:26" ht="18" customHeight="1">
      <c r="B24" s="829"/>
      <c r="C24" s="838"/>
      <c r="D24" s="840"/>
      <c r="E24" s="841"/>
      <c r="F24" s="842" t="s">
        <v>2252</v>
      </c>
      <c r="G24" s="843"/>
      <c r="H24" s="843"/>
      <c r="I24" s="843"/>
      <c r="J24" s="843"/>
      <c r="K24" s="843"/>
      <c r="L24" s="843"/>
      <c r="M24" s="843"/>
      <c r="N24" s="843"/>
      <c r="O24" s="843"/>
      <c r="P24" s="843"/>
      <c r="Q24" s="843"/>
      <c r="R24" s="843"/>
      <c r="S24" s="844"/>
      <c r="T24" s="3325"/>
      <c r="U24" s="3326"/>
      <c r="V24" s="845" t="s">
        <v>1326</v>
      </c>
      <c r="W24" s="3325"/>
      <c r="X24" s="3326"/>
      <c r="Y24" s="846" t="s">
        <v>1326</v>
      </c>
      <c r="Z24" s="828"/>
    </row>
    <row r="25" spans="2:26" ht="18" customHeight="1" thickBot="1">
      <c r="B25" s="847"/>
      <c r="C25" s="848"/>
      <c r="D25" s="849"/>
      <c r="E25" s="848" t="s">
        <v>2253</v>
      </c>
      <c r="F25" s="832"/>
      <c r="G25" s="832"/>
      <c r="H25" s="832"/>
      <c r="I25" s="832"/>
      <c r="J25" s="832"/>
      <c r="K25" s="832"/>
      <c r="L25" s="832"/>
      <c r="M25" s="832"/>
      <c r="N25" s="832"/>
      <c r="O25" s="832"/>
      <c r="P25" s="832"/>
      <c r="Q25" s="832"/>
      <c r="R25" s="832"/>
      <c r="S25" s="834"/>
      <c r="T25" s="3351"/>
      <c r="U25" s="3352"/>
      <c r="V25" s="850" t="s">
        <v>1326</v>
      </c>
      <c r="W25" s="3351"/>
      <c r="X25" s="3352"/>
      <c r="Y25" s="851" t="s">
        <v>1326</v>
      </c>
      <c r="Z25" s="828"/>
    </row>
    <row r="26" spans="2:26" ht="9" customHeight="1">
      <c r="B26" s="829"/>
      <c r="C26" s="831"/>
      <c r="D26" s="831"/>
      <c r="E26" s="831"/>
      <c r="F26" s="831"/>
      <c r="G26" s="831"/>
      <c r="H26" s="831"/>
      <c r="I26" s="831"/>
      <c r="J26" s="831"/>
      <c r="K26" s="831"/>
      <c r="L26" s="831"/>
      <c r="M26" s="831"/>
      <c r="N26" s="831"/>
      <c r="O26" s="831"/>
      <c r="P26" s="831"/>
      <c r="Q26" s="831"/>
      <c r="R26" s="831"/>
      <c r="S26" s="831"/>
      <c r="T26" s="852"/>
      <c r="U26" s="852"/>
      <c r="V26" s="853"/>
      <c r="W26" s="854"/>
      <c r="X26" s="855"/>
      <c r="Y26" s="856"/>
      <c r="Z26" s="828"/>
    </row>
    <row r="27" spans="2:26" ht="17.25" customHeight="1" thickBot="1">
      <c r="B27" s="829"/>
      <c r="C27" s="830" t="s">
        <v>2254</v>
      </c>
      <c r="D27" s="831"/>
      <c r="E27" s="831"/>
      <c r="F27" s="831"/>
      <c r="G27" s="831"/>
      <c r="H27" s="831"/>
      <c r="I27" s="831"/>
      <c r="J27" s="831"/>
      <c r="K27" s="831"/>
      <c r="L27" s="831"/>
      <c r="M27" s="831"/>
      <c r="N27" s="831"/>
      <c r="O27" s="831"/>
      <c r="P27" s="831"/>
      <c r="Q27" s="831"/>
      <c r="R27" s="831"/>
      <c r="S27" s="831"/>
      <c r="T27" s="852"/>
      <c r="U27" s="852"/>
      <c r="V27" s="853"/>
      <c r="W27" s="857"/>
      <c r="X27" s="855"/>
      <c r="Y27" s="856"/>
      <c r="Z27" s="828"/>
    </row>
    <row r="28" spans="2:26" ht="18" customHeight="1">
      <c r="B28" s="829"/>
      <c r="C28" s="831" t="s">
        <v>2255</v>
      </c>
      <c r="D28" s="831"/>
      <c r="E28" s="831"/>
      <c r="F28" s="831"/>
      <c r="G28" s="831"/>
      <c r="H28" s="831"/>
      <c r="I28" s="831"/>
      <c r="J28" s="831"/>
      <c r="K28" s="831"/>
      <c r="L28" s="831"/>
      <c r="M28" s="831"/>
      <c r="N28" s="831"/>
      <c r="O28" s="831"/>
      <c r="P28" s="831"/>
      <c r="Q28" s="831"/>
      <c r="R28" s="831"/>
      <c r="S28" s="831"/>
      <c r="T28" s="3334"/>
      <c r="U28" s="3335"/>
      <c r="V28" s="835" t="s">
        <v>1326</v>
      </c>
      <c r="W28" s="3334"/>
      <c r="X28" s="3335"/>
      <c r="Y28" s="836" t="s">
        <v>1326</v>
      </c>
      <c r="Z28" s="828"/>
    </row>
    <row r="29" spans="2:26" ht="18" customHeight="1">
      <c r="B29" s="829"/>
      <c r="C29" s="837"/>
      <c r="D29" s="858" t="s">
        <v>2256</v>
      </c>
      <c r="E29" s="858"/>
      <c r="F29" s="858"/>
      <c r="G29" s="858"/>
      <c r="H29" s="858"/>
      <c r="I29" s="858"/>
      <c r="J29" s="858"/>
      <c r="K29" s="858"/>
      <c r="L29" s="858"/>
      <c r="M29" s="858"/>
      <c r="N29" s="858"/>
      <c r="O29" s="858"/>
      <c r="P29" s="858"/>
      <c r="Q29" s="858"/>
      <c r="R29" s="858"/>
      <c r="S29" s="859"/>
      <c r="T29" s="3336"/>
      <c r="U29" s="3337"/>
      <c r="V29" s="3340" t="s">
        <v>1326</v>
      </c>
      <c r="W29" s="3336"/>
      <c r="X29" s="3337"/>
      <c r="Y29" s="3322" t="s">
        <v>1326</v>
      </c>
      <c r="Z29" s="828"/>
    </row>
    <row r="30" spans="2:26" ht="18" customHeight="1">
      <c r="B30" s="829"/>
      <c r="C30" s="838"/>
      <c r="D30" s="830" t="s">
        <v>2250</v>
      </c>
      <c r="E30" s="832"/>
      <c r="F30" s="832"/>
      <c r="G30" s="832"/>
      <c r="H30" s="832"/>
      <c r="I30" s="832"/>
      <c r="J30" s="832"/>
      <c r="K30" s="832"/>
      <c r="L30" s="832"/>
      <c r="M30" s="832"/>
      <c r="N30" s="832"/>
      <c r="O30" s="832"/>
      <c r="P30" s="832"/>
      <c r="Q30" s="832"/>
      <c r="R30" s="832"/>
      <c r="S30" s="834"/>
      <c r="T30" s="3338"/>
      <c r="U30" s="3339"/>
      <c r="V30" s="3341"/>
      <c r="W30" s="3338"/>
      <c r="X30" s="3339"/>
      <c r="Y30" s="3324"/>
      <c r="Z30" s="828"/>
    </row>
    <row r="31" spans="2:26" ht="18" customHeight="1">
      <c r="B31" s="829"/>
      <c r="C31" s="839"/>
      <c r="D31" s="840"/>
      <c r="E31" s="3342" t="s">
        <v>2257</v>
      </c>
      <c r="F31" s="3343"/>
      <c r="G31" s="3343"/>
      <c r="H31" s="3343"/>
      <c r="I31" s="3343"/>
      <c r="J31" s="3343"/>
      <c r="K31" s="3343"/>
      <c r="L31" s="3343"/>
      <c r="M31" s="3343"/>
      <c r="N31" s="3343"/>
      <c r="O31" s="3343"/>
      <c r="P31" s="3343"/>
      <c r="Q31" s="3343"/>
      <c r="R31" s="3343"/>
      <c r="S31" s="3344"/>
      <c r="T31" s="3336"/>
      <c r="U31" s="3337"/>
      <c r="V31" s="3340" t="s">
        <v>1326</v>
      </c>
      <c r="W31" s="3336"/>
      <c r="X31" s="3337"/>
      <c r="Y31" s="3322" t="s">
        <v>1326</v>
      </c>
      <c r="Z31" s="828"/>
    </row>
    <row r="32" spans="2:26" ht="18" customHeight="1">
      <c r="B32" s="829"/>
      <c r="C32" s="839"/>
      <c r="D32" s="840"/>
      <c r="E32" s="3345"/>
      <c r="F32" s="3346"/>
      <c r="G32" s="3346"/>
      <c r="H32" s="3346"/>
      <c r="I32" s="3346"/>
      <c r="J32" s="3346"/>
      <c r="K32" s="3346"/>
      <c r="L32" s="3346"/>
      <c r="M32" s="3346"/>
      <c r="N32" s="3346"/>
      <c r="O32" s="3346"/>
      <c r="P32" s="3346"/>
      <c r="Q32" s="3346"/>
      <c r="R32" s="3346"/>
      <c r="S32" s="3347"/>
      <c r="T32" s="3348"/>
      <c r="U32" s="3349"/>
      <c r="V32" s="3350"/>
      <c r="W32" s="3348"/>
      <c r="X32" s="3349"/>
      <c r="Y32" s="3323"/>
      <c r="Z32" s="828"/>
    </row>
    <row r="33" spans="2:26" ht="18" customHeight="1">
      <c r="B33" s="829"/>
      <c r="C33" s="839"/>
      <c r="D33" s="840"/>
      <c r="E33" s="3345"/>
      <c r="F33" s="3346"/>
      <c r="G33" s="3346"/>
      <c r="H33" s="3346"/>
      <c r="I33" s="3346"/>
      <c r="J33" s="3346"/>
      <c r="K33" s="3346"/>
      <c r="L33" s="3346"/>
      <c r="M33" s="3346"/>
      <c r="N33" s="3346"/>
      <c r="O33" s="3346"/>
      <c r="P33" s="3346"/>
      <c r="Q33" s="3346"/>
      <c r="R33" s="3346"/>
      <c r="S33" s="3347"/>
      <c r="T33" s="3338"/>
      <c r="U33" s="3339"/>
      <c r="V33" s="3341"/>
      <c r="W33" s="3338"/>
      <c r="X33" s="3339"/>
      <c r="Y33" s="3324"/>
      <c r="Z33" s="828"/>
    </row>
    <row r="34" spans="2:26" ht="18" customHeight="1">
      <c r="B34" s="829"/>
      <c r="C34" s="838"/>
      <c r="D34" s="840"/>
      <c r="E34" s="841"/>
      <c r="F34" s="842" t="s">
        <v>2252</v>
      </c>
      <c r="G34" s="843"/>
      <c r="H34" s="843"/>
      <c r="I34" s="843"/>
      <c r="J34" s="843"/>
      <c r="K34" s="843"/>
      <c r="L34" s="843"/>
      <c r="M34" s="843"/>
      <c r="N34" s="843"/>
      <c r="O34" s="843"/>
      <c r="P34" s="843"/>
      <c r="Q34" s="843"/>
      <c r="R34" s="843"/>
      <c r="S34" s="844"/>
      <c r="T34" s="3325"/>
      <c r="U34" s="3326"/>
      <c r="V34" s="845" t="s">
        <v>1326</v>
      </c>
      <c r="W34" s="3325"/>
      <c r="X34" s="3326"/>
      <c r="Y34" s="846" t="s">
        <v>1326</v>
      </c>
      <c r="Z34" s="828"/>
    </row>
    <row r="35" spans="2:26" ht="18" customHeight="1" thickBot="1">
      <c r="B35" s="847"/>
      <c r="C35" s="848"/>
      <c r="D35" s="849"/>
      <c r="E35" s="832" t="s">
        <v>2253</v>
      </c>
      <c r="F35" s="832"/>
      <c r="G35" s="832"/>
      <c r="H35" s="832"/>
      <c r="I35" s="832"/>
      <c r="J35" s="832"/>
      <c r="K35" s="832"/>
      <c r="L35" s="832"/>
      <c r="M35" s="832"/>
      <c r="N35" s="832"/>
      <c r="O35" s="832"/>
      <c r="P35" s="832"/>
      <c r="Q35" s="832"/>
      <c r="R35" s="832"/>
      <c r="S35" s="834"/>
      <c r="T35" s="3351"/>
      <c r="U35" s="3352"/>
      <c r="V35" s="850" t="s">
        <v>1326</v>
      </c>
      <c r="W35" s="3351"/>
      <c r="X35" s="3352"/>
      <c r="Y35" s="851" t="s">
        <v>1326</v>
      </c>
      <c r="Z35" s="828"/>
    </row>
    <row r="36" spans="2:26" ht="9" customHeight="1">
      <c r="B36" s="829"/>
      <c r="C36" s="831"/>
      <c r="D36" s="831"/>
      <c r="E36" s="831"/>
      <c r="F36" s="831"/>
      <c r="G36" s="831"/>
      <c r="H36" s="831"/>
      <c r="I36" s="831"/>
      <c r="J36" s="831"/>
      <c r="K36" s="831"/>
      <c r="L36" s="831"/>
      <c r="M36" s="831"/>
      <c r="N36" s="831"/>
      <c r="O36" s="831"/>
      <c r="P36" s="831"/>
      <c r="Q36" s="831"/>
      <c r="R36" s="831"/>
      <c r="S36" s="831"/>
      <c r="T36" s="852"/>
      <c r="U36" s="852"/>
      <c r="V36" s="853"/>
      <c r="W36" s="854"/>
      <c r="X36" s="855"/>
      <c r="Y36" s="856"/>
      <c r="Z36" s="828"/>
    </row>
    <row r="37" spans="2:26" ht="17.25" customHeight="1" thickBot="1">
      <c r="B37" s="860"/>
      <c r="C37" s="830" t="s">
        <v>2258</v>
      </c>
      <c r="D37" s="831"/>
      <c r="E37" s="831"/>
      <c r="F37" s="831"/>
      <c r="G37" s="831"/>
      <c r="H37" s="831"/>
      <c r="I37" s="831"/>
      <c r="J37" s="861"/>
      <c r="K37" s="861"/>
      <c r="L37" s="831"/>
      <c r="M37" s="831"/>
      <c r="N37" s="831"/>
      <c r="O37" s="831"/>
      <c r="P37" s="831"/>
      <c r="Q37" s="831"/>
      <c r="R37" s="831"/>
      <c r="S37" s="831"/>
      <c r="T37" s="852"/>
      <c r="U37" s="852"/>
      <c r="V37" s="853"/>
      <c r="W37" s="862"/>
      <c r="X37" s="852"/>
      <c r="Y37" s="863"/>
      <c r="Z37" s="828"/>
    </row>
    <row r="38" spans="2:26" ht="18" customHeight="1">
      <c r="B38" s="860"/>
      <c r="C38" s="831" t="s">
        <v>2259</v>
      </c>
      <c r="D38" s="831"/>
      <c r="E38" s="831"/>
      <c r="F38" s="831"/>
      <c r="G38" s="831"/>
      <c r="H38" s="831"/>
      <c r="I38" s="831"/>
      <c r="J38" s="861"/>
      <c r="K38" s="861"/>
      <c r="L38" s="831"/>
      <c r="M38" s="831"/>
      <c r="N38" s="831"/>
      <c r="O38" s="831"/>
      <c r="P38" s="831"/>
      <c r="Q38" s="831"/>
      <c r="R38" s="831"/>
      <c r="S38" s="831"/>
      <c r="T38" s="3334"/>
      <c r="U38" s="3335"/>
      <c r="V38" s="835" t="s">
        <v>1326</v>
      </c>
      <c r="W38" s="3334"/>
      <c r="X38" s="3335"/>
      <c r="Y38" s="836" t="s">
        <v>1326</v>
      </c>
      <c r="Z38" s="828"/>
    </row>
    <row r="39" spans="2:26" ht="18" customHeight="1">
      <c r="B39" s="860"/>
      <c r="C39" s="837"/>
      <c r="D39" s="858" t="s">
        <v>2260</v>
      </c>
      <c r="E39" s="858"/>
      <c r="F39" s="858"/>
      <c r="G39" s="858"/>
      <c r="H39" s="858"/>
      <c r="I39" s="858"/>
      <c r="J39" s="864"/>
      <c r="K39" s="864"/>
      <c r="L39" s="858"/>
      <c r="M39" s="858"/>
      <c r="N39" s="858"/>
      <c r="O39" s="858"/>
      <c r="P39" s="858"/>
      <c r="Q39" s="858"/>
      <c r="R39" s="858"/>
      <c r="S39" s="859"/>
      <c r="T39" s="3336"/>
      <c r="U39" s="3337"/>
      <c r="V39" s="3340" t="s">
        <v>1326</v>
      </c>
      <c r="W39" s="3336"/>
      <c r="X39" s="3337"/>
      <c r="Y39" s="3322" t="s">
        <v>1326</v>
      </c>
      <c r="Z39" s="828"/>
    </row>
    <row r="40" spans="2:26" ht="18" customHeight="1">
      <c r="B40" s="829"/>
      <c r="C40" s="838"/>
      <c r="D40" s="830" t="s">
        <v>2250</v>
      </c>
      <c r="E40" s="832"/>
      <c r="F40" s="832"/>
      <c r="G40" s="832"/>
      <c r="H40" s="832"/>
      <c r="I40" s="832"/>
      <c r="J40" s="832"/>
      <c r="K40" s="832"/>
      <c r="L40" s="832"/>
      <c r="M40" s="832"/>
      <c r="N40" s="832"/>
      <c r="O40" s="832"/>
      <c r="P40" s="832"/>
      <c r="Q40" s="832"/>
      <c r="R40" s="832"/>
      <c r="S40" s="834"/>
      <c r="T40" s="3338"/>
      <c r="U40" s="3339"/>
      <c r="V40" s="3341"/>
      <c r="W40" s="3338"/>
      <c r="X40" s="3339"/>
      <c r="Y40" s="3324"/>
      <c r="Z40" s="828"/>
    </row>
    <row r="41" spans="2:26" ht="18" customHeight="1">
      <c r="B41" s="829"/>
      <c r="C41" s="839"/>
      <c r="D41" s="840"/>
      <c r="E41" s="3342" t="s">
        <v>2261</v>
      </c>
      <c r="F41" s="3343"/>
      <c r="G41" s="3343"/>
      <c r="H41" s="3343"/>
      <c r="I41" s="3343"/>
      <c r="J41" s="3343"/>
      <c r="K41" s="3343"/>
      <c r="L41" s="3343"/>
      <c r="M41" s="3343"/>
      <c r="N41" s="3343"/>
      <c r="O41" s="3343"/>
      <c r="P41" s="3343"/>
      <c r="Q41" s="3343"/>
      <c r="R41" s="3343"/>
      <c r="S41" s="3344"/>
      <c r="T41" s="3336"/>
      <c r="U41" s="3337"/>
      <c r="V41" s="3340" t="s">
        <v>1326</v>
      </c>
      <c r="W41" s="3336"/>
      <c r="X41" s="3337"/>
      <c r="Y41" s="3322" t="s">
        <v>1326</v>
      </c>
      <c r="Z41" s="828"/>
    </row>
    <row r="42" spans="2:26" ht="18" customHeight="1">
      <c r="B42" s="829"/>
      <c r="C42" s="839"/>
      <c r="D42" s="840"/>
      <c r="E42" s="3345"/>
      <c r="F42" s="3346"/>
      <c r="G42" s="3346"/>
      <c r="H42" s="3346"/>
      <c r="I42" s="3346"/>
      <c r="J42" s="3346"/>
      <c r="K42" s="3346"/>
      <c r="L42" s="3346"/>
      <c r="M42" s="3346"/>
      <c r="N42" s="3346"/>
      <c r="O42" s="3346"/>
      <c r="P42" s="3346"/>
      <c r="Q42" s="3346"/>
      <c r="R42" s="3346"/>
      <c r="S42" s="3347"/>
      <c r="T42" s="3348"/>
      <c r="U42" s="3349"/>
      <c r="V42" s="3350"/>
      <c r="W42" s="3348"/>
      <c r="X42" s="3349"/>
      <c r="Y42" s="3323"/>
      <c r="Z42" s="828"/>
    </row>
    <row r="43" spans="2:26" ht="18" customHeight="1">
      <c r="B43" s="829"/>
      <c r="C43" s="839"/>
      <c r="D43" s="840"/>
      <c r="E43" s="3345"/>
      <c r="F43" s="3346"/>
      <c r="G43" s="3346"/>
      <c r="H43" s="3346"/>
      <c r="I43" s="3346"/>
      <c r="J43" s="3346"/>
      <c r="K43" s="3346"/>
      <c r="L43" s="3346"/>
      <c r="M43" s="3346"/>
      <c r="N43" s="3346"/>
      <c r="O43" s="3346"/>
      <c r="P43" s="3346"/>
      <c r="Q43" s="3346"/>
      <c r="R43" s="3346"/>
      <c r="S43" s="3347"/>
      <c r="T43" s="3338"/>
      <c r="U43" s="3339"/>
      <c r="V43" s="3341"/>
      <c r="W43" s="3338"/>
      <c r="X43" s="3339"/>
      <c r="Y43" s="3324"/>
      <c r="Z43" s="828"/>
    </row>
    <row r="44" spans="2:26" ht="18" customHeight="1">
      <c r="B44" s="829"/>
      <c r="C44" s="838"/>
      <c r="D44" s="840"/>
      <c r="E44" s="841"/>
      <c r="F44" s="842" t="s">
        <v>2252</v>
      </c>
      <c r="G44" s="843"/>
      <c r="H44" s="843"/>
      <c r="I44" s="843"/>
      <c r="J44" s="843"/>
      <c r="K44" s="843"/>
      <c r="L44" s="843"/>
      <c r="M44" s="843"/>
      <c r="N44" s="843"/>
      <c r="O44" s="843"/>
      <c r="P44" s="843"/>
      <c r="Q44" s="843"/>
      <c r="R44" s="843"/>
      <c r="S44" s="844"/>
      <c r="T44" s="3325"/>
      <c r="U44" s="3326"/>
      <c r="V44" s="845" t="s">
        <v>1326</v>
      </c>
      <c r="W44" s="3325"/>
      <c r="X44" s="3326"/>
      <c r="Y44" s="846" t="s">
        <v>1326</v>
      </c>
      <c r="Z44" s="828"/>
    </row>
    <row r="45" spans="2:26" ht="18" customHeight="1" thickBot="1">
      <c r="B45" s="847"/>
      <c r="C45" s="848"/>
      <c r="D45" s="849"/>
      <c r="E45" s="832" t="s">
        <v>2253</v>
      </c>
      <c r="F45" s="832"/>
      <c r="G45" s="832"/>
      <c r="H45" s="832"/>
      <c r="I45" s="832"/>
      <c r="J45" s="832"/>
      <c r="K45" s="832"/>
      <c r="L45" s="832"/>
      <c r="M45" s="832"/>
      <c r="N45" s="832"/>
      <c r="O45" s="832"/>
      <c r="P45" s="832"/>
      <c r="Q45" s="832"/>
      <c r="R45" s="832"/>
      <c r="S45" s="834"/>
      <c r="T45" s="3351"/>
      <c r="U45" s="3352"/>
      <c r="V45" s="850" t="s">
        <v>1326</v>
      </c>
      <c r="W45" s="3351"/>
      <c r="X45" s="3352"/>
      <c r="Y45" s="851" t="s">
        <v>1326</v>
      </c>
      <c r="Z45" s="828"/>
    </row>
    <row r="46" spans="2:26" ht="17.25" customHeight="1"/>
    <row r="47" spans="2:26" ht="17.25" customHeight="1">
      <c r="B47" s="820" t="s">
        <v>2262</v>
      </c>
      <c r="C47" s="821"/>
      <c r="D47" s="821"/>
      <c r="E47" s="821"/>
      <c r="F47" s="821"/>
      <c r="G47" s="821"/>
      <c r="H47" s="821"/>
      <c r="I47" s="821"/>
      <c r="J47" s="821"/>
      <c r="K47" s="821"/>
      <c r="L47" s="821"/>
      <c r="M47" s="821"/>
      <c r="N47" s="821"/>
      <c r="O47" s="821"/>
      <c r="P47" s="821"/>
      <c r="Q47" s="821"/>
      <c r="R47" s="821"/>
      <c r="S47" s="821"/>
      <c r="T47" s="821"/>
      <c r="U47" s="821"/>
      <c r="V47" s="865"/>
      <c r="W47" s="865"/>
    </row>
    <row r="48" spans="2:26" ht="17.25" customHeight="1">
      <c r="B48" s="821"/>
      <c r="C48" s="3377" t="s">
        <v>2263</v>
      </c>
      <c r="D48" s="3377"/>
      <c r="E48" s="3377"/>
      <c r="F48" s="3377"/>
      <c r="G48" s="3377"/>
      <c r="H48" s="3377"/>
      <c r="I48" s="3377"/>
      <c r="J48" s="3377"/>
      <c r="K48" s="3377"/>
      <c r="L48" s="3377"/>
      <c r="M48" s="3377"/>
      <c r="N48" s="3377"/>
      <c r="O48" s="3377"/>
      <c r="P48" s="3377"/>
      <c r="Q48" s="3377"/>
      <c r="R48" s="3377"/>
      <c r="S48" s="3377"/>
      <c r="T48" s="3377"/>
      <c r="U48" s="3377"/>
      <c r="V48" s="3377"/>
      <c r="W48" s="3377"/>
    </row>
    <row r="49" spans="2:26" ht="17.25" customHeight="1">
      <c r="B49" s="821"/>
      <c r="C49" s="3377"/>
      <c r="D49" s="3377"/>
      <c r="E49" s="3377"/>
      <c r="F49" s="3377"/>
      <c r="G49" s="3377"/>
      <c r="H49" s="3377"/>
      <c r="I49" s="3377"/>
      <c r="J49" s="3377"/>
      <c r="K49" s="3377"/>
      <c r="L49" s="3377"/>
      <c r="M49" s="3377"/>
      <c r="N49" s="3377"/>
      <c r="O49" s="3377"/>
      <c r="P49" s="3377"/>
      <c r="Q49" s="3377"/>
      <c r="R49" s="3377"/>
      <c r="S49" s="3377"/>
      <c r="T49" s="3377"/>
      <c r="U49" s="3377"/>
      <c r="V49" s="3377"/>
      <c r="W49" s="3377"/>
    </row>
    <row r="50" spans="2:26" ht="17.25" customHeight="1">
      <c r="B50" s="821"/>
      <c r="C50" s="3377"/>
      <c r="D50" s="3377"/>
      <c r="E50" s="3377"/>
      <c r="F50" s="3377"/>
      <c r="G50" s="3377"/>
      <c r="H50" s="3377"/>
      <c r="I50" s="3377"/>
      <c r="J50" s="3377"/>
      <c r="K50" s="3377"/>
      <c r="L50" s="3377"/>
      <c r="M50" s="3377"/>
      <c r="N50" s="3377"/>
      <c r="O50" s="3377"/>
      <c r="P50" s="3377"/>
      <c r="Q50" s="3377"/>
      <c r="R50" s="3377"/>
      <c r="S50" s="3377"/>
      <c r="T50" s="3377"/>
      <c r="U50" s="3377"/>
      <c r="V50" s="3377"/>
      <c r="W50" s="3377"/>
    </row>
    <row r="51" spans="2:26" ht="17.25" customHeight="1">
      <c r="B51" s="821"/>
      <c r="C51" s="3377"/>
      <c r="D51" s="3377"/>
      <c r="E51" s="3377"/>
      <c r="F51" s="3377"/>
      <c r="G51" s="3377"/>
      <c r="H51" s="3377"/>
      <c r="I51" s="3377"/>
      <c r="J51" s="3377"/>
      <c r="K51" s="3377"/>
      <c r="L51" s="3377"/>
      <c r="M51" s="3377"/>
      <c r="N51" s="3377"/>
      <c r="O51" s="3377"/>
      <c r="P51" s="3377"/>
      <c r="Q51" s="3377"/>
      <c r="R51" s="3377"/>
      <c r="S51" s="3377"/>
      <c r="T51" s="3377"/>
      <c r="U51" s="3377"/>
      <c r="V51" s="3377"/>
      <c r="W51" s="3377"/>
    </row>
    <row r="52" spans="2:26" ht="15" customHeight="1">
      <c r="B52" s="821"/>
      <c r="C52" s="3377"/>
      <c r="D52" s="3377"/>
      <c r="E52" s="3377"/>
      <c r="F52" s="3377"/>
      <c r="G52" s="3377"/>
      <c r="H52" s="3377"/>
      <c r="I52" s="3377"/>
      <c r="J52" s="3377"/>
      <c r="K52" s="3377"/>
      <c r="L52" s="3377"/>
      <c r="M52" s="3377"/>
      <c r="N52" s="3377"/>
      <c r="O52" s="3377"/>
      <c r="P52" s="3377"/>
      <c r="Q52" s="3377"/>
      <c r="R52" s="3377"/>
      <c r="S52" s="3377"/>
      <c r="T52" s="3377"/>
      <c r="U52" s="3377"/>
      <c r="V52" s="3377"/>
      <c r="W52" s="3377"/>
    </row>
    <row r="53" spans="2:26" ht="15" customHeight="1">
      <c r="B53" s="821"/>
      <c r="C53" s="3377"/>
      <c r="D53" s="3377"/>
      <c r="E53" s="3377"/>
      <c r="F53" s="3377"/>
      <c r="G53" s="3377"/>
      <c r="H53" s="3377"/>
      <c r="I53" s="3377"/>
      <c r="J53" s="3377"/>
      <c r="K53" s="3377"/>
      <c r="L53" s="3377"/>
      <c r="M53" s="3377"/>
      <c r="N53" s="3377"/>
      <c r="O53" s="3377"/>
      <c r="P53" s="3377"/>
      <c r="Q53" s="3377"/>
      <c r="R53" s="3377"/>
      <c r="S53" s="3377"/>
      <c r="T53" s="3377"/>
      <c r="U53" s="3377"/>
      <c r="V53" s="3377"/>
      <c r="W53" s="3377"/>
    </row>
    <row r="54" spans="2:26" ht="15" customHeight="1">
      <c r="B54" s="821"/>
      <c r="C54" s="3377"/>
      <c r="D54" s="3377"/>
      <c r="E54" s="3377"/>
      <c r="F54" s="3377"/>
      <c r="G54" s="3377"/>
      <c r="H54" s="3377"/>
      <c r="I54" s="3377"/>
      <c r="J54" s="3377"/>
      <c r="K54" s="3377"/>
      <c r="L54" s="3377"/>
      <c r="M54" s="3377"/>
      <c r="N54" s="3377"/>
      <c r="O54" s="3377"/>
      <c r="P54" s="3377"/>
      <c r="Q54" s="3377"/>
      <c r="R54" s="3377"/>
      <c r="S54" s="3377"/>
      <c r="T54" s="3377"/>
      <c r="U54" s="3377"/>
      <c r="V54" s="3377"/>
      <c r="W54" s="3377"/>
    </row>
    <row r="55" spans="2:26" ht="12.75" customHeight="1">
      <c r="C55" s="43"/>
      <c r="D55" s="866"/>
      <c r="E55" s="866"/>
      <c r="F55" s="866"/>
      <c r="G55" s="43"/>
      <c r="H55" s="43"/>
      <c r="I55" s="43"/>
      <c r="J55" s="43"/>
      <c r="K55" s="43"/>
      <c r="L55" s="43"/>
      <c r="M55" s="43"/>
      <c r="N55" s="43"/>
      <c r="O55" s="43"/>
      <c r="P55" s="43"/>
      <c r="Q55" s="43"/>
      <c r="R55" s="43"/>
      <c r="S55" s="43"/>
      <c r="T55" s="43"/>
      <c r="U55" s="43"/>
      <c r="V55" s="867"/>
      <c r="W55" s="867"/>
      <c r="X55" s="867"/>
      <c r="Y55" s="867"/>
      <c r="Z55" s="43"/>
    </row>
    <row r="56" spans="2:26" ht="15" customHeight="1">
      <c r="B56" s="818"/>
      <c r="C56" s="3378"/>
      <c r="D56" s="3380" t="s">
        <v>2264</v>
      </c>
      <c r="E56" s="3381"/>
      <c r="F56" s="3381"/>
      <c r="G56" s="3353" t="s">
        <v>2265</v>
      </c>
      <c r="H56" s="3353"/>
      <c r="I56" s="3353"/>
      <c r="J56" s="3353" t="s">
        <v>2266</v>
      </c>
      <c r="K56" s="3354"/>
      <c r="L56" s="3354"/>
      <c r="M56" s="3354"/>
      <c r="N56" s="3354"/>
      <c r="O56" s="3353" t="s">
        <v>2267</v>
      </c>
      <c r="P56" s="3354"/>
      <c r="Q56" s="3354"/>
      <c r="R56" s="3354"/>
      <c r="S56" s="3354" t="s">
        <v>2268</v>
      </c>
      <c r="T56" s="3354"/>
      <c r="U56" s="3354"/>
      <c r="V56" s="3354"/>
      <c r="W56" s="3353" t="s">
        <v>2269</v>
      </c>
      <c r="X56" s="3354"/>
      <c r="Y56" s="867"/>
    </row>
    <row r="57" spans="2:26" ht="15" customHeight="1">
      <c r="B57" s="818"/>
      <c r="C57" s="3378"/>
      <c r="D57" s="3380"/>
      <c r="E57" s="3381"/>
      <c r="F57" s="3381"/>
      <c r="G57" s="3353"/>
      <c r="H57" s="3353"/>
      <c r="I57" s="3353"/>
      <c r="J57" s="3353"/>
      <c r="K57" s="3354"/>
      <c r="L57" s="3354"/>
      <c r="M57" s="3354"/>
      <c r="N57" s="3354"/>
      <c r="O57" s="3353"/>
      <c r="P57" s="3354"/>
      <c r="Q57" s="3354"/>
      <c r="R57" s="3354"/>
      <c r="S57" s="3354"/>
      <c r="T57" s="3354"/>
      <c r="U57" s="3354"/>
      <c r="V57" s="3354"/>
      <c r="W57" s="3354"/>
      <c r="X57" s="3354"/>
      <c r="Y57" s="867"/>
    </row>
    <row r="58" spans="2:26" ht="15" customHeight="1">
      <c r="C58" s="3378"/>
      <c r="D58" s="3380"/>
      <c r="E58" s="3381"/>
      <c r="F58" s="3381"/>
      <c r="G58" s="3353"/>
      <c r="H58" s="3353"/>
      <c r="I58" s="3353"/>
      <c r="J58" s="3354"/>
      <c r="K58" s="3354"/>
      <c r="L58" s="3354"/>
      <c r="M58" s="3354"/>
      <c r="N58" s="3354"/>
      <c r="O58" s="3354"/>
      <c r="P58" s="3354"/>
      <c r="Q58" s="3354"/>
      <c r="R58" s="3354"/>
      <c r="S58" s="3354"/>
      <c r="T58" s="3354"/>
      <c r="U58" s="3354"/>
      <c r="V58" s="3354"/>
      <c r="W58" s="3354"/>
      <c r="X58" s="3354"/>
      <c r="Y58" s="867"/>
    </row>
    <row r="59" spans="2:26" ht="15" customHeight="1">
      <c r="C59" s="3378"/>
      <c r="D59" s="3380"/>
      <c r="E59" s="3381"/>
      <c r="F59" s="3381"/>
      <c r="G59" s="3353"/>
      <c r="H59" s="3353"/>
      <c r="I59" s="3353"/>
      <c r="J59" s="3355" t="s">
        <v>2270</v>
      </c>
      <c r="K59" s="3357" t="s">
        <v>2271</v>
      </c>
      <c r="L59" s="3357" t="s">
        <v>2272</v>
      </c>
      <c r="M59" s="3357" t="s">
        <v>2273</v>
      </c>
      <c r="N59" s="3359" t="s">
        <v>1667</v>
      </c>
      <c r="O59" s="3355" t="s">
        <v>2274</v>
      </c>
      <c r="P59" s="3357" t="s">
        <v>2275</v>
      </c>
      <c r="Q59" s="3357" t="s">
        <v>2276</v>
      </c>
      <c r="R59" s="3359" t="s">
        <v>2277</v>
      </c>
      <c r="S59" s="3353" t="s">
        <v>2278</v>
      </c>
      <c r="T59" s="3354"/>
      <c r="U59" s="3361" t="s">
        <v>609</v>
      </c>
      <c r="V59" s="3362"/>
      <c r="W59" s="3361" t="s">
        <v>2279</v>
      </c>
      <c r="X59" s="3361"/>
      <c r="Y59" s="867"/>
    </row>
    <row r="60" spans="2:26" ht="15" customHeight="1">
      <c r="C60" s="3378"/>
      <c r="D60" s="3380"/>
      <c r="E60" s="3381"/>
      <c r="F60" s="3381"/>
      <c r="G60" s="3353"/>
      <c r="H60" s="3353"/>
      <c r="I60" s="3353"/>
      <c r="J60" s="3355"/>
      <c r="K60" s="3357"/>
      <c r="L60" s="3357"/>
      <c r="M60" s="3357"/>
      <c r="N60" s="3359"/>
      <c r="O60" s="3355"/>
      <c r="P60" s="3357"/>
      <c r="Q60" s="3357"/>
      <c r="R60" s="3359"/>
      <c r="S60" s="3354"/>
      <c r="T60" s="3354"/>
      <c r="U60" s="3362"/>
      <c r="V60" s="3362"/>
      <c r="W60" s="3361"/>
      <c r="X60" s="3361"/>
      <c r="Y60" s="867"/>
    </row>
    <row r="61" spans="2:26" ht="15" customHeight="1">
      <c r="C61" s="3378"/>
      <c r="D61" s="3380"/>
      <c r="E61" s="3381"/>
      <c r="F61" s="3381"/>
      <c r="G61" s="3353"/>
      <c r="H61" s="3353"/>
      <c r="I61" s="3353"/>
      <c r="J61" s="3355"/>
      <c r="K61" s="3357"/>
      <c r="L61" s="3357"/>
      <c r="M61" s="3357"/>
      <c r="N61" s="3359"/>
      <c r="O61" s="3355"/>
      <c r="P61" s="3357"/>
      <c r="Q61" s="3357"/>
      <c r="R61" s="3359"/>
      <c r="S61" s="3354"/>
      <c r="T61" s="3354"/>
      <c r="U61" s="3362"/>
      <c r="V61" s="3362"/>
      <c r="W61" s="3361"/>
      <c r="X61" s="3361"/>
      <c r="Y61" s="867"/>
    </row>
    <row r="62" spans="2:26" ht="15" customHeight="1">
      <c r="C62" s="3378"/>
      <c r="D62" s="3380"/>
      <c r="E62" s="3381"/>
      <c r="F62" s="3381"/>
      <c r="G62" s="3353"/>
      <c r="H62" s="3353"/>
      <c r="I62" s="3353"/>
      <c r="J62" s="3355"/>
      <c r="K62" s="3357"/>
      <c r="L62" s="3357"/>
      <c r="M62" s="3357"/>
      <c r="N62" s="3359"/>
      <c r="O62" s="3355"/>
      <c r="P62" s="3357"/>
      <c r="Q62" s="3357"/>
      <c r="R62" s="3359"/>
      <c r="S62" s="3354"/>
      <c r="T62" s="3354"/>
      <c r="U62" s="3362"/>
      <c r="V62" s="3362"/>
      <c r="W62" s="3361"/>
      <c r="X62" s="3361"/>
      <c r="Y62" s="867"/>
    </row>
    <row r="63" spans="2:26" ht="15" customHeight="1">
      <c r="C63" s="3378"/>
      <c r="D63" s="3380"/>
      <c r="E63" s="3381"/>
      <c r="F63" s="3381"/>
      <c r="G63" s="3353"/>
      <c r="H63" s="3353"/>
      <c r="I63" s="3353"/>
      <c r="J63" s="3355"/>
      <c r="K63" s="3357"/>
      <c r="L63" s="3357"/>
      <c r="M63" s="3357"/>
      <c r="N63" s="3359"/>
      <c r="O63" s="3355"/>
      <c r="P63" s="3357"/>
      <c r="Q63" s="3357"/>
      <c r="R63" s="3359"/>
      <c r="S63" s="3383" t="s">
        <v>2280</v>
      </c>
      <c r="T63" s="3386" t="s">
        <v>2281</v>
      </c>
      <c r="U63" s="3383" t="s">
        <v>2280</v>
      </c>
      <c r="V63" s="3386" t="s">
        <v>2282</v>
      </c>
      <c r="W63" s="3389"/>
      <c r="X63" s="3389"/>
      <c r="Y63" s="867"/>
    </row>
    <row r="64" spans="2:26" ht="15" customHeight="1">
      <c r="C64" s="3378"/>
      <c r="D64" s="3380"/>
      <c r="E64" s="3381"/>
      <c r="F64" s="3381"/>
      <c r="G64" s="3353"/>
      <c r="H64" s="3353"/>
      <c r="I64" s="3353"/>
      <c r="J64" s="3355"/>
      <c r="K64" s="3357"/>
      <c r="L64" s="3357"/>
      <c r="M64" s="3357"/>
      <c r="N64" s="3359"/>
      <c r="O64" s="3355"/>
      <c r="P64" s="3357"/>
      <c r="Q64" s="3357"/>
      <c r="R64" s="3359"/>
      <c r="S64" s="3384"/>
      <c r="T64" s="3386"/>
      <c r="U64" s="3383"/>
      <c r="V64" s="3386"/>
      <c r="W64" s="3389"/>
      <c r="X64" s="3389"/>
      <c r="Y64" s="867"/>
    </row>
    <row r="65" spans="3:25" ht="15" customHeight="1">
      <c r="C65" s="3378"/>
      <c r="D65" s="3380"/>
      <c r="E65" s="3381"/>
      <c r="F65" s="3381"/>
      <c r="G65" s="3353"/>
      <c r="H65" s="3353"/>
      <c r="I65" s="3353"/>
      <c r="J65" s="3355"/>
      <c r="K65" s="3357"/>
      <c r="L65" s="3357"/>
      <c r="M65" s="3357"/>
      <c r="N65" s="3359"/>
      <c r="O65" s="3355"/>
      <c r="P65" s="3357"/>
      <c r="Q65" s="3357"/>
      <c r="R65" s="3359"/>
      <c r="S65" s="3384"/>
      <c r="T65" s="3386"/>
      <c r="U65" s="3383"/>
      <c r="V65" s="3386"/>
      <c r="W65" s="3389"/>
      <c r="X65" s="3389"/>
      <c r="Y65" s="867"/>
    </row>
    <row r="66" spans="3:25" ht="15" customHeight="1">
      <c r="C66" s="3378"/>
      <c r="D66" s="3380"/>
      <c r="E66" s="3381"/>
      <c r="F66" s="3381"/>
      <c r="G66" s="3353"/>
      <c r="H66" s="3353"/>
      <c r="I66" s="3353"/>
      <c r="J66" s="3355"/>
      <c r="K66" s="3357"/>
      <c r="L66" s="3357"/>
      <c r="M66" s="3357"/>
      <c r="N66" s="3359"/>
      <c r="O66" s="3355"/>
      <c r="P66" s="3357"/>
      <c r="Q66" s="3357"/>
      <c r="R66" s="3359"/>
      <c r="S66" s="3384"/>
      <c r="T66" s="3386"/>
      <c r="U66" s="3383"/>
      <c r="V66" s="3386"/>
      <c r="W66" s="3389"/>
      <c r="X66" s="3389"/>
      <c r="Y66" s="867"/>
    </row>
    <row r="67" spans="3:25" ht="15" customHeight="1">
      <c r="C67" s="3378"/>
      <c r="D67" s="3380"/>
      <c r="E67" s="3381"/>
      <c r="F67" s="3381"/>
      <c r="G67" s="3353"/>
      <c r="H67" s="3353"/>
      <c r="I67" s="3353"/>
      <c r="J67" s="3355"/>
      <c r="K67" s="3357"/>
      <c r="L67" s="3357"/>
      <c r="M67" s="3357"/>
      <c r="N67" s="3359"/>
      <c r="O67" s="3355"/>
      <c r="P67" s="3357"/>
      <c r="Q67" s="3357"/>
      <c r="R67" s="3359"/>
      <c r="S67" s="3384"/>
      <c r="T67" s="3386"/>
      <c r="U67" s="3383"/>
      <c r="V67" s="3386"/>
      <c r="W67" s="3389"/>
      <c r="X67" s="3389"/>
      <c r="Y67" s="867"/>
    </row>
    <row r="68" spans="3:25" ht="15" customHeight="1" thickBot="1">
      <c r="C68" s="3379"/>
      <c r="D68" s="3380"/>
      <c r="E68" s="3381"/>
      <c r="F68" s="3381"/>
      <c r="G68" s="3382"/>
      <c r="H68" s="3382"/>
      <c r="I68" s="3382"/>
      <c r="J68" s="3356"/>
      <c r="K68" s="3358"/>
      <c r="L68" s="3358"/>
      <c r="M68" s="3358"/>
      <c r="N68" s="3360"/>
      <c r="O68" s="3356"/>
      <c r="P68" s="3358"/>
      <c r="Q68" s="3358"/>
      <c r="R68" s="3360"/>
      <c r="S68" s="3385"/>
      <c r="T68" s="3387"/>
      <c r="U68" s="3388"/>
      <c r="V68" s="3387"/>
      <c r="W68" s="3390"/>
      <c r="X68" s="3390"/>
      <c r="Y68" s="867"/>
    </row>
    <row r="69" spans="3:25" ht="25.5" customHeight="1">
      <c r="C69" s="3363" t="s">
        <v>844</v>
      </c>
      <c r="D69" s="3365">
        <v>75</v>
      </c>
      <c r="E69" s="3366"/>
      <c r="F69" s="3369" t="s">
        <v>2283</v>
      </c>
      <c r="G69" s="3371">
        <v>6</v>
      </c>
      <c r="H69" s="3371"/>
      <c r="I69" s="3371"/>
      <c r="J69" s="3373">
        <v>1</v>
      </c>
      <c r="K69" s="3375">
        <v>2</v>
      </c>
      <c r="L69" s="3375">
        <v>3</v>
      </c>
      <c r="M69" s="3375">
        <v>4</v>
      </c>
      <c r="N69" s="3401">
        <v>5</v>
      </c>
      <c r="O69" s="3373">
        <v>1</v>
      </c>
      <c r="P69" s="3375">
        <v>2</v>
      </c>
      <c r="Q69" s="3375">
        <v>3</v>
      </c>
      <c r="R69" s="3401">
        <v>4</v>
      </c>
      <c r="S69" s="3403">
        <v>30</v>
      </c>
      <c r="T69" s="3403">
        <v>60</v>
      </c>
      <c r="U69" s="3403">
        <v>40</v>
      </c>
      <c r="V69" s="3405">
        <v>50</v>
      </c>
      <c r="W69" s="3407">
        <v>7</v>
      </c>
      <c r="X69" s="3408"/>
      <c r="Y69" s="867"/>
    </row>
    <row r="70" spans="3:25" ht="25.5" customHeight="1" thickBot="1">
      <c r="C70" s="3364"/>
      <c r="D70" s="3367"/>
      <c r="E70" s="3368"/>
      <c r="F70" s="3370"/>
      <c r="G70" s="3372"/>
      <c r="H70" s="3372"/>
      <c r="I70" s="3372"/>
      <c r="J70" s="3374"/>
      <c r="K70" s="3376"/>
      <c r="L70" s="3376"/>
      <c r="M70" s="3376"/>
      <c r="N70" s="3402"/>
      <c r="O70" s="3374"/>
      <c r="P70" s="3376"/>
      <c r="Q70" s="3376"/>
      <c r="R70" s="3402"/>
      <c r="S70" s="3404"/>
      <c r="T70" s="3404"/>
      <c r="U70" s="3404"/>
      <c r="V70" s="3406"/>
      <c r="W70" s="3409"/>
      <c r="X70" s="3410"/>
      <c r="Y70" s="867"/>
    </row>
    <row r="71" spans="3:25" ht="24" customHeight="1">
      <c r="C71" s="868">
        <v>1</v>
      </c>
      <c r="D71" s="3391"/>
      <c r="E71" s="3392"/>
      <c r="F71" s="869" t="s">
        <v>2283</v>
      </c>
      <c r="G71" s="3393"/>
      <c r="H71" s="3393"/>
      <c r="I71" s="3393"/>
      <c r="J71" s="870">
        <v>1</v>
      </c>
      <c r="K71" s="871">
        <v>2</v>
      </c>
      <c r="L71" s="871">
        <v>3</v>
      </c>
      <c r="M71" s="871">
        <v>4</v>
      </c>
      <c r="N71" s="872">
        <v>5</v>
      </c>
      <c r="O71" s="870">
        <v>1</v>
      </c>
      <c r="P71" s="871">
        <v>2</v>
      </c>
      <c r="Q71" s="871">
        <v>3</v>
      </c>
      <c r="R71" s="872">
        <v>4</v>
      </c>
      <c r="S71" s="873"/>
      <c r="T71" s="873"/>
      <c r="U71" s="873"/>
      <c r="V71" s="874"/>
      <c r="W71" s="3394"/>
      <c r="X71" s="3395"/>
      <c r="Y71" s="867"/>
    </row>
    <row r="72" spans="3:25" ht="24" customHeight="1">
      <c r="C72" s="868">
        <v>2</v>
      </c>
      <c r="D72" s="3396"/>
      <c r="E72" s="3397"/>
      <c r="F72" s="875" t="s">
        <v>2283</v>
      </c>
      <c r="G72" s="3398"/>
      <c r="H72" s="3398"/>
      <c r="I72" s="3398"/>
      <c r="J72" s="876">
        <v>1</v>
      </c>
      <c r="K72" s="877">
        <v>2</v>
      </c>
      <c r="L72" s="877">
        <v>3</v>
      </c>
      <c r="M72" s="877">
        <v>4</v>
      </c>
      <c r="N72" s="878">
        <v>5</v>
      </c>
      <c r="O72" s="876">
        <v>1</v>
      </c>
      <c r="P72" s="877">
        <v>2</v>
      </c>
      <c r="Q72" s="877">
        <v>3</v>
      </c>
      <c r="R72" s="878">
        <v>4</v>
      </c>
      <c r="S72" s="879"/>
      <c r="T72" s="879"/>
      <c r="U72" s="879"/>
      <c r="V72" s="880"/>
      <c r="W72" s="3399"/>
      <c r="X72" s="3400"/>
      <c r="Y72" s="867"/>
    </row>
    <row r="73" spans="3:25" ht="24" customHeight="1">
      <c r="C73" s="868">
        <v>3</v>
      </c>
      <c r="D73" s="3396"/>
      <c r="E73" s="3397"/>
      <c r="F73" s="875" t="s">
        <v>2283</v>
      </c>
      <c r="G73" s="3398"/>
      <c r="H73" s="3398"/>
      <c r="I73" s="3398"/>
      <c r="J73" s="876">
        <v>1</v>
      </c>
      <c r="K73" s="877">
        <v>2</v>
      </c>
      <c r="L73" s="877">
        <v>3</v>
      </c>
      <c r="M73" s="877">
        <v>4</v>
      </c>
      <c r="N73" s="878">
        <v>5</v>
      </c>
      <c r="O73" s="876">
        <v>1</v>
      </c>
      <c r="P73" s="877">
        <v>2</v>
      </c>
      <c r="Q73" s="877">
        <v>3</v>
      </c>
      <c r="R73" s="878">
        <v>4</v>
      </c>
      <c r="S73" s="879"/>
      <c r="T73" s="879"/>
      <c r="U73" s="879"/>
      <c r="V73" s="880"/>
      <c r="W73" s="3399"/>
      <c r="X73" s="3400"/>
      <c r="Y73" s="867"/>
    </row>
    <row r="74" spans="3:25" ht="24" customHeight="1">
      <c r="C74" s="868">
        <v>4</v>
      </c>
      <c r="D74" s="3396"/>
      <c r="E74" s="3397"/>
      <c r="F74" s="875" t="s">
        <v>2283</v>
      </c>
      <c r="G74" s="3411"/>
      <c r="H74" s="3398"/>
      <c r="I74" s="3398"/>
      <c r="J74" s="876">
        <v>1</v>
      </c>
      <c r="K74" s="877">
        <v>2</v>
      </c>
      <c r="L74" s="877">
        <v>3</v>
      </c>
      <c r="M74" s="877">
        <v>4</v>
      </c>
      <c r="N74" s="878">
        <v>5</v>
      </c>
      <c r="O74" s="876">
        <v>1</v>
      </c>
      <c r="P74" s="877">
        <v>2</v>
      </c>
      <c r="Q74" s="877">
        <v>3</v>
      </c>
      <c r="R74" s="878">
        <v>4</v>
      </c>
      <c r="S74" s="879"/>
      <c r="T74" s="879"/>
      <c r="U74" s="879"/>
      <c r="V74" s="880"/>
      <c r="W74" s="3399"/>
      <c r="X74" s="3400"/>
      <c r="Y74" s="867"/>
    </row>
    <row r="75" spans="3:25" ht="24" customHeight="1">
      <c r="C75" s="868">
        <v>5</v>
      </c>
      <c r="D75" s="3396"/>
      <c r="E75" s="3397"/>
      <c r="F75" s="875" t="s">
        <v>2283</v>
      </c>
      <c r="G75" s="3398"/>
      <c r="H75" s="3398"/>
      <c r="I75" s="3398"/>
      <c r="J75" s="876">
        <v>1</v>
      </c>
      <c r="K75" s="877">
        <v>2</v>
      </c>
      <c r="L75" s="877">
        <v>3</v>
      </c>
      <c r="M75" s="877">
        <v>4</v>
      </c>
      <c r="N75" s="878">
        <v>5</v>
      </c>
      <c r="O75" s="876">
        <v>1</v>
      </c>
      <c r="P75" s="877">
        <v>2</v>
      </c>
      <c r="Q75" s="877">
        <v>3</v>
      </c>
      <c r="R75" s="878">
        <v>4</v>
      </c>
      <c r="S75" s="879"/>
      <c r="T75" s="879"/>
      <c r="U75" s="879"/>
      <c r="V75" s="880"/>
      <c r="W75" s="3399"/>
      <c r="X75" s="3400"/>
      <c r="Y75" s="867"/>
    </row>
    <row r="76" spans="3:25" ht="24" customHeight="1">
      <c r="C76" s="868">
        <v>6</v>
      </c>
      <c r="D76" s="3396"/>
      <c r="E76" s="3397"/>
      <c r="F76" s="875" t="s">
        <v>2283</v>
      </c>
      <c r="G76" s="3398"/>
      <c r="H76" s="3398"/>
      <c r="I76" s="3398"/>
      <c r="J76" s="876">
        <v>1</v>
      </c>
      <c r="K76" s="877">
        <v>2</v>
      </c>
      <c r="L76" s="877">
        <v>3</v>
      </c>
      <c r="M76" s="877">
        <v>4</v>
      </c>
      <c r="N76" s="878">
        <v>5</v>
      </c>
      <c r="O76" s="876">
        <v>1</v>
      </c>
      <c r="P76" s="877">
        <v>2</v>
      </c>
      <c r="Q76" s="877">
        <v>3</v>
      </c>
      <c r="R76" s="878">
        <v>4</v>
      </c>
      <c r="S76" s="879"/>
      <c r="T76" s="879"/>
      <c r="U76" s="879"/>
      <c r="V76" s="880"/>
      <c r="W76" s="3399"/>
      <c r="X76" s="3400"/>
      <c r="Y76" s="867"/>
    </row>
    <row r="77" spans="3:25" ht="24" customHeight="1">
      <c r="C77" s="868">
        <v>7</v>
      </c>
      <c r="D77" s="3396"/>
      <c r="E77" s="3397"/>
      <c r="F77" s="875" t="s">
        <v>2283</v>
      </c>
      <c r="G77" s="3398"/>
      <c r="H77" s="3398"/>
      <c r="I77" s="3398"/>
      <c r="J77" s="876">
        <v>1</v>
      </c>
      <c r="K77" s="877">
        <v>2</v>
      </c>
      <c r="L77" s="877">
        <v>3</v>
      </c>
      <c r="M77" s="877">
        <v>4</v>
      </c>
      <c r="N77" s="878">
        <v>5</v>
      </c>
      <c r="O77" s="876">
        <v>1</v>
      </c>
      <c r="P77" s="877">
        <v>2</v>
      </c>
      <c r="Q77" s="877">
        <v>3</v>
      </c>
      <c r="R77" s="878">
        <v>4</v>
      </c>
      <c r="S77" s="879"/>
      <c r="T77" s="879"/>
      <c r="U77" s="879"/>
      <c r="V77" s="880"/>
      <c r="W77" s="3399"/>
      <c r="X77" s="3400"/>
      <c r="Y77" s="867"/>
    </row>
    <row r="78" spans="3:25" ht="24" customHeight="1">
      <c r="C78" s="868">
        <v>8</v>
      </c>
      <c r="D78" s="3396"/>
      <c r="E78" s="3397"/>
      <c r="F78" s="875" t="s">
        <v>2283</v>
      </c>
      <c r="G78" s="3398"/>
      <c r="H78" s="3398"/>
      <c r="I78" s="3398"/>
      <c r="J78" s="876">
        <v>1</v>
      </c>
      <c r="K78" s="877">
        <v>2</v>
      </c>
      <c r="L78" s="877">
        <v>3</v>
      </c>
      <c r="M78" s="877">
        <v>4</v>
      </c>
      <c r="N78" s="878">
        <v>5</v>
      </c>
      <c r="O78" s="876">
        <v>1</v>
      </c>
      <c r="P78" s="877">
        <v>2</v>
      </c>
      <c r="Q78" s="877">
        <v>3</v>
      </c>
      <c r="R78" s="878">
        <v>4</v>
      </c>
      <c r="S78" s="879"/>
      <c r="T78" s="879"/>
      <c r="U78" s="879"/>
      <c r="V78" s="880"/>
      <c r="W78" s="3399"/>
      <c r="X78" s="3400"/>
      <c r="Y78" s="867"/>
    </row>
    <row r="79" spans="3:25" ht="24" customHeight="1">
      <c r="C79" s="868">
        <v>9</v>
      </c>
      <c r="D79" s="3396"/>
      <c r="E79" s="3397"/>
      <c r="F79" s="875" t="s">
        <v>2283</v>
      </c>
      <c r="G79" s="3398"/>
      <c r="H79" s="3398"/>
      <c r="I79" s="3398"/>
      <c r="J79" s="876">
        <v>1</v>
      </c>
      <c r="K79" s="877">
        <v>2</v>
      </c>
      <c r="L79" s="877">
        <v>3</v>
      </c>
      <c r="M79" s="877">
        <v>4</v>
      </c>
      <c r="N79" s="878">
        <v>5</v>
      </c>
      <c r="O79" s="876">
        <v>1</v>
      </c>
      <c r="P79" s="877">
        <v>2</v>
      </c>
      <c r="Q79" s="877">
        <v>3</v>
      </c>
      <c r="R79" s="878">
        <v>4</v>
      </c>
      <c r="S79" s="879"/>
      <c r="T79" s="879"/>
      <c r="U79" s="879"/>
      <c r="V79" s="880"/>
      <c r="W79" s="3399"/>
      <c r="X79" s="3400"/>
      <c r="Y79" s="867"/>
    </row>
    <row r="80" spans="3:25" ht="24" customHeight="1" thickBot="1">
      <c r="C80" s="868">
        <v>10</v>
      </c>
      <c r="D80" s="3412"/>
      <c r="E80" s="3413"/>
      <c r="F80" s="881" t="s">
        <v>2283</v>
      </c>
      <c r="G80" s="3414"/>
      <c r="H80" s="3414"/>
      <c r="I80" s="3414"/>
      <c r="J80" s="882">
        <v>1</v>
      </c>
      <c r="K80" s="883">
        <v>2</v>
      </c>
      <c r="L80" s="883">
        <v>3</v>
      </c>
      <c r="M80" s="883">
        <v>4</v>
      </c>
      <c r="N80" s="884">
        <v>5</v>
      </c>
      <c r="O80" s="882">
        <v>1</v>
      </c>
      <c r="P80" s="883">
        <v>2</v>
      </c>
      <c r="Q80" s="883">
        <v>3</v>
      </c>
      <c r="R80" s="884">
        <v>4</v>
      </c>
      <c r="S80" s="885"/>
      <c r="T80" s="885"/>
      <c r="U80" s="885"/>
      <c r="V80" s="886"/>
      <c r="W80" s="3415"/>
      <c r="X80" s="3416"/>
      <c r="Y80" s="867"/>
    </row>
    <row r="81" spans="3:26" ht="11.25" customHeight="1">
      <c r="C81" s="43"/>
      <c r="D81" s="43"/>
      <c r="E81" s="43"/>
      <c r="F81" s="43"/>
      <c r="G81" s="43"/>
      <c r="H81" s="43"/>
      <c r="I81" s="43"/>
      <c r="J81" s="43"/>
      <c r="K81" s="43"/>
      <c r="L81" s="43"/>
      <c r="M81" s="43"/>
      <c r="N81" s="43"/>
      <c r="O81" s="43"/>
      <c r="P81" s="43"/>
      <c r="Q81" s="43"/>
      <c r="R81" s="43"/>
      <c r="S81" s="43"/>
      <c r="T81" s="43"/>
      <c r="U81" s="43"/>
      <c r="V81" s="867"/>
      <c r="W81" s="867"/>
      <c r="X81" s="867"/>
      <c r="Y81" s="867"/>
      <c r="Z81" s="43"/>
    </row>
    <row r="82" spans="3:26" ht="15" customHeight="1">
      <c r="C82" s="3377" t="s">
        <v>2284</v>
      </c>
      <c r="D82" s="3377"/>
      <c r="E82" s="3377"/>
      <c r="F82" s="3377"/>
      <c r="G82" s="3377"/>
      <c r="H82" s="3377"/>
      <c r="I82" s="3377"/>
      <c r="J82" s="3377"/>
      <c r="K82" s="3377"/>
      <c r="L82" s="3377"/>
      <c r="M82" s="3377"/>
      <c r="N82" s="3377"/>
      <c r="O82" s="3377"/>
      <c r="P82" s="3377"/>
      <c r="Q82" s="3377"/>
      <c r="R82" s="3377"/>
      <c r="S82" s="3377"/>
      <c r="T82" s="3377"/>
      <c r="U82" s="3377"/>
      <c r="V82" s="3377"/>
      <c r="W82" s="3377"/>
    </row>
    <row r="83" spans="3:26" ht="15" customHeight="1">
      <c r="C83" s="3377"/>
      <c r="D83" s="3377"/>
      <c r="E83" s="3377"/>
      <c r="F83" s="3377"/>
      <c r="G83" s="3377"/>
      <c r="H83" s="3377"/>
      <c r="I83" s="3377"/>
      <c r="J83" s="3377"/>
      <c r="K83" s="3377"/>
      <c r="L83" s="3377"/>
      <c r="M83" s="3377"/>
      <c r="N83" s="3377"/>
      <c r="O83" s="3377"/>
      <c r="P83" s="3377"/>
      <c r="Q83" s="3377"/>
      <c r="R83" s="3377"/>
      <c r="S83" s="3377"/>
      <c r="T83" s="3377"/>
      <c r="U83" s="3377"/>
      <c r="V83" s="3377"/>
      <c r="W83" s="3377"/>
    </row>
    <row r="84" spans="3:26" ht="15" customHeight="1">
      <c r="C84" s="3377"/>
      <c r="D84" s="3377"/>
      <c r="E84" s="3377"/>
      <c r="F84" s="3377"/>
      <c r="G84" s="3377"/>
      <c r="H84" s="3377"/>
      <c r="I84" s="3377"/>
      <c r="J84" s="3377"/>
      <c r="K84" s="3377"/>
      <c r="L84" s="3377"/>
      <c r="M84" s="3377"/>
      <c r="N84" s="3377"/>
      <c r="O84" s="3377"/>
      <c r="P84" s="3377"/>
      <c r="Q84" s="3377"/>
      <c r="R84" s="3377"/>
      <c r="S84" s="3377"/>
      <c r="T84" s="3377"/>
      <c r="U84" s="3377"/>
      <c r="V84" s="3377"/>
      <c r="W84" s="3377"/>
    </row>
    <row r="85" spans="3:26" ht="15" customHeight="1">
      <c r="C85" s="3377"/>
      <c r="D85" s="3377"/>
      <c r="E85" s="3377"/>
      <c r="F85" s="3377"/>
      <c r="G85" s="3377"/>
      <c r="H85" s="3377"/>
      <c r="I85" s="3377"/>
      <c r="J85" s="3377"/>
      <c r="K85" s="3377"/>
      <c r="L85" s="3377"/>
      <c r="M85" s="3377"/>
      <c r="N85" s="3377"/>
      <c r="O85" s="3377"/>
      <c r="P85" s="3377"/>
      <c r="Q85" s="3377"/>
      <c r="R85" s="3377"/>
      <c r="S85" s="3377"/>
      <c r="T85" s="3377"/>
      <c r="U85" s="3377"/>
      <c r="V85" s="3377"/>
      <c r="W85" s="3377"/>
    </row>
    <row r="86" spans="3:26" ht="15" customHeight="1">
      <c r="C86" s="3377"/>
      <c r="D86" s="3377"/>
      <c r="E86" s="3377"/>
      <c r="F86" s="3377"/>
      <c r="G86" s="3377"/>
      <c r="H86" s="3377"/>
      <c r="I86" s="3377"/>
      <c r="J86" s="3377"/>
      <c r="K86" s="3377"/>
      <c r="L86" s="3377"/>
      <c r="M86" s="3377"/>
      <c r="N86" s="3377"/>
      <c r="O86" s="3377"/>
      <c r="P86" s="3377"/>
      <c r="Q86" s="3377"/>
      <c r="R86" s="3377"/>
      <c r="S86" s="3377"/>
      <c r="T86" s="3377"/>
      <c r="U86" s="3377"/>
      <c r="V86" s="3377"/>
      <c r="W86" s="3377"/>
    </row>
    <row r="87" spans="3:26" ht="15" customHeight="1">
      <c r="C87" s="3377"/>
      <c r="D87" s="3377"/>
      <c r="E87" s="3377"/>
      <c r="F87" s="3377"/>
      <c r="G87" s="3377"/>
      <c r="H87" s="3377"/>
      <c r="I87" s="3377"/>
      <c r="J87" s="3377"/>
      <c r="K87" s="3377"/>
      <c r="L87" s="3377"/>
      <c r="M87" s="3377"/>
      <c r="N87" s="3377"/>
      <c r="O87" s="3377"/>
      <c r="P87" s="3377"/>
      <c r="Q87" s="3377"/>
      <c r="R87" s="3377"/>
      <c r="S87" s="3377"/>
      <c r="T87" s="3377"/>
      <c r="U87" s="3377"/>
      <c r="V87" s="3377"/>
      <c r="W87" s="3377"/>
    </row>
    <row r="88" spans="3:26" ht="15" customHeight="1">
      <c r="C88" s="3377"/>
      <c r="D88" s="3377"/>
      <c r="E88" s="3377"/>
      <c r="F88" s="3377"/>
      <c r="G88" s="3377"/>
      <c r="H88" s="3377"/>
      <c r="I88" s="3377"/>
      <c r="J88" s="3377"/>
      <c r="K88" s="3377"/>
      <c r="L88" s="3377"/>
      <c r="M88" s="3377"/>
      <c r="N88" s="3377"/>
      <c r="O88" s="3377"/>
      <c r="P88" s="3377"/>
      <c r="Q88" s="3377"/>
      <c r="R88" s="3377"/>
      <c r="S88" s="3377"/>
      <c r="T88" s="3377"/>
      <c r="U88" s="3377"/>
      <c r="V88" s="3377"/>
      <c r="W88" s="3377"/>
    </row>
    <row r="89" spans="3:26" ht="15" customHeight="1">
      <c r="C89" s="3377"/>
      <c r="D89" s="3377"/>
      <c r="E89" s="3377"/>
      <c r="F89" s="3377"/>
      <c r="G89" s="3377"/>
      <c r="H89" s="3377"/>
      <c r="I89" s="3377"/>
      <c r="J89" s="3377"/>
      <c r="K89" s="3377"/>
      <c r="L89" s="3377"/>
      <c r="M89" s="3377"/>
      <c r="N89" s="3377"/>
      <c r="O89" s="3377"/>
      <c r="P89" s="3377"/>
      <c r="Q89" s="3377"/>
      <c r="R89" s="3377"/>
      <c r="S89" s="3377"/>
      <c r="T89" s="3377"/>
      <c r="U89" s="3377"/>
      <c r="V89" s="3377"/>
      <c r="W89" s="3377"/>
    </row>
    <row r="90" spans="3:26" ht="15" customHeight="1">
      <c r="C90" s="3377"/>
      <c r="D90" s="3377"/>
      <c r="E90" s="3377"/>
      <c r="F90" s="3377"/>
      <c r="G90" s="3377"/>
      <c r="H90" s="3377"/>
      <c r="I90" s="3377"/>
      <c r="J90" s="3377"/>
      <c r="K90" s="3377"/>
      <c r="L90" s="3377"/>
      <c r="M90" s="3377"/>
      <c r="N90" s="3377"/>
      <c r="O90" s="3377"/>
      <c r="P90" s="3377"/>
      <c r="Q90" s="3377"/>
      <c r="R90" s="3377"/>
      <c r="S90" s="3377"/>
      <c r="T90" s="3377"/>
      <c r="U90" s="3377"/>
      <c r="V90" s="3377"/>
      <c r="W90" s="3377"/>
    </row>
  </sheetData>
  <sheetProtection selectLockedCells="1" selectUnlockedCells="1"/>
  <dataConsolidate/>
  <mergeCells count="129">
    <mergeCell ref="C82:W90"/>
    <mergeCell ref="D79:E79"/>
    <mergeCell ref="G79:I79"/>
    <mergeCell ref="W79:X79"/>
    <mergeCell ref="D80:E80"/>
    <mergeCell ref="G80:I80"/>
    <mergeCell ref="W80:X80"/>
    <mergeCell ref="D77:E77"/>
    <mergeCell ref="G77:I77"/>
    <mergeCell ref="W77:X77"/>
    <mergeCell ref="D78:E78"/>
    <mergeCell ref="G78:I78"/>
    <mergeCell ref="W78:X78"/>
    <mergeCell ref="D75:E75"/>
    <mergeCell ref="G75:I75"/>
    <mergeCell ref="W75:X75"/>
    <mergeCell ref="D76:E76"/>
    <mergeCell ref="G76:I76"/>
    <mergeCell ref="W76:X76"/>
    <mergeCell ref="D73:E73"/>
    <mergeCell ref="G73:I73"/>
    <mergeCell ref="W73:X73"/>
    <mergeCell ref="D74:E74"/>
    <mergeCell ref="G74:I74"/>
    <mergeCell ref="W74:X74"/>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Y39:Y40"/>
    <mergeCell ref="E41:S43"/>
    <mergeCell ref="T41:U43"/>
    <mergeCell ref="V41:V43"/>
    <mergeCell ref="W41:X43"/>
    <mergeCell ref="Y41:Y43"/>
    <mergeCell ref="T34:U34"/>
    <mergeCell ref="W34:X34"/>
    <mergeCell ref="T35:U35"/>
    <mergeCell ref="W35:X35"/>
    <mergeCell ref="T38:U38"/>
    <mergeCell ref="W38:X38"/>
    <mergeCell ref="E31:S33"/>
    <mergeCell ref="T31:U33"/>
    <mergeCell ref="V31:V33"/>
    <mergeCell ref="W31:X33"/>
    <mergeCell ref="Y31:Y33"/>
    <mergeCell ref="T25:U25"/>
    <mergeCell ref="W25:X25"/>
    <mergeCell ref="T28:U28"/>
    <mergeCell ref="W28:X28"/>
    <mergeCell ref="T29:U30"/>
    <mergeCell ref="V29:V30"/>
    <mergeCell ref="W29:X30"/>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s>
  <phoneticPr fontId="1"/>
  <dataValidations count="1">
    <dataValidation type="whole" operator="equal" allowBlank="1" showInputMessage="1" showErrorMessage="1" errorTitle="エラー" error="合計値が正しくありません。" sqref="T19:U20 W39:X40 T29:U30 W29:X30 T39:U40 W19:X20" xr:uid="{3F51D716-3ED5-4F7A-B7E7-09AEEF8887F4}">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96017-0640-4462-994B-5D50309DC386}">
  <dimension ref="A1:N138"/>
  <sheetViews>
    <sheetView zoomScaleNormal="100" workbookViewId="0">
      <selection activeCell="J6" sqref="J6:N6"/>
    </sheetView>
  </sheetViews>
  <sheetFormatPr defaultColWidth="9" defaultRowHeight="18.75"/>
  <cols>
    <col min="1" max="1" width="2.75" style="655" customWidth="1"/>
    <col min="2" max="2" width="11.5" style="655" customWidth="1"/>
    <col min="3" max="3" width="4.5" style="655" customWidth="1"/>
    <col min="4" max="5" width="11.75" style="655" customWidth="1"/>
    <col min="6" max="6" width="3.125" style="655" customWidth="1"/>
    <col min="7" max="8" width="3.875" style="655" customWidth="1"/>
    <col min="9" max="9" width="3.125" style="655" customWidth="1"/>
    <col min="10" max="10" width="3.375" style="655" customWidth="1"/>
    <col min="11" max="11" width="2.5" style="655" customWidth="1"/>
    <col min="12" max="12" width="7.75" style="655" customWidth="1"/>
    <col min="13" max="13" width="2.5" style="655" customWidth="1"/>
    <col min="14" max="14" width="13.875" style="655" customWidth="1"/>
    <col min="15" max="15" width="11.75" style="655" customWidth="1"/>
    <col min="16" max="16384" width="9" style="655"/>
  </cols>
  <sheetData>
    <row r="1" spans="1:14">
      <c r="A1" s="3417" t="s">
        <v>2285</v>
      </c>
      <c r="B1" s="3417"/>
      <c r="C1" s="3417"/>
      <c r="D1" s="3417"/>
      <c r="E1" s="3417"/>
      <c r="F1" s="3417"/>
      <c r="G1" s="3417"/>
      <c r="H1" s="3417"/>
      <c r="I1" s="3417"/>
      <c r="J1" s="3417"/>
      <c r="K1" s="3417"/>
      <c r="L1" s="3417"/>
      <c r="M1" s="3417"/>
      <c r="N1" s="3417"/>
    </row>
    <row r="2" spans="1:14">
      <c r="A2" s="887"/>
      <c r="B2" s="887"/>
    </row>
    <row r="3" spans="1:14">
      <c r="A3" s="3418" t="s">
        <v>2286</v>
      </c>
      <c r="B3" s="3418"/>
      <c r="C3" s="3418"/>
      <c r="D3" s="3418"/>
      <c r="E3" s="3418"/>
      <c r="F3" s="3418"/>
      <c r="G3" s="3418"/>
      <c r="H3" s="3418"/>
      <c r="I3" s="3418"/>
      <c r="J3" s="3418"/>
      <c r="K3" s="3418"/>
      <c r="L3" s="3418"/>
      <c r="M3" s="3418"/>
      <c r="N3" s="3418"/>
    </row>
    <row r="4" spans="1:14">
      <c r="A4" s="887"/>
      <c r="B4" s="887"/>
    </row>
    <row r="5" spans="1:14">
      <c r="I5" s="888" t="s">
        <v>2287</v>
      </c>
      <c r="J5" s="2096"/>
      <c r="K5" s="2096"/>
      <c r="L5" s="2096"/>
      <c r="M5" s="2096"/>
      <c r="N5" s="2096"/>
    </row>
    <row r="6" spans="1:14">
      <c r="F6" s="889"/>
      <c r="G6" s="889"/>
      <c r="H6" s="889"/>
      <c r="I6" s="890" t="s">
        <v>2288</v>
      </c>
      <c r="J6" s="3419"/>
      <c r="K6" s="3419"/>
      <c r="L6" s="3419"/>
      <c r="M6" s="3419"/>
      <c r="N6" s="3419"/>
    </row>
    <row r="7" spans="1:14">
      <c r="F7" s="889"/>
      <c r="G7" s="889"/>
      <c r="H7" s="889"/>
      <c r="I7" s="890" t="s">
        <v>2289</v>
      </c>
      <c r="J7" s="3239" t="s">
        <v>2290</v>
      </c>
      <c r="K7" s="3239"/>
      <c r="L7" s="3239"/>
      <c r="M7" s="3239"/>
      <c r="N7" s="3239"/>
    </row>
    <row r="8" spans="1:14">
      <c r="A8" s="887"/>
      <c r="B8" s="887"/>
    </row>
    <row r="9" spans="1:14">
      <c r="A9" s="3417" t="s">
        <v>2291</v>
      </c>
      <c r="B9" s="3417"/>
      <c r="C9" s="3417"/>
      <c r="D9" s="3417"/>
      <c r="E9" s="3417"/>
      <c r="F9" s="3417"/>
      <c r="G9" s="3417"/>
      <c r="H9" s="3417"/>
      <c r="I9" s="3417"/>
      <c r="J9" s="3417"/>
      <c r="K9" s="3417"/>
      <c r="L9" s="3417"/>
      <c r="M9" s="3417"/>
      <c r="N9" s="3417"/>
    </row>
    <row r="10" spans="1:14">
      <c r="A10" s="3417" t="s">
        <v>2292</v>
      </c>
      <c r="B10" s="3417"/>
      <c r="C10" s="3417"/>
      <c r="D10" s="3417"/>
      <c r="E10" s="3417"/>
      <c r="F10" s="3417"/>
      <c r="G10" s="3417"/>
      <c r="H10" s="3417"/>
      <c r="I10" s="3417"/>
      <c r="J10" s="3417"/>
      <c r="K10" s="3417"/>
      <c r="L10" s="3417"/>
      <c r="M10" s="3417"/>
      <c r="N10" s="3417"/>
    </row>
    <row r="11" spans="1:14" ht="18.75" customHeight="1">
      <c r="A11" s="3426" t="s">
        <v>2293</v>
      </c>
      <c r="B11" s="3427"/>
      <c r="C11" s="3432" t="s">
        <v>2294</v>
      </c>
      <c r="D11" s="2084"/>
      <c r="E11" s="2084"/>
      <c r="F11" s="2084"/>
      <c r="G11" s="2084"/>
      <c r="H11" s="2084"/>
      <c r="I11" s="2084"/>
      <c r="J11" s="2085"/>
      <c r="K11" s="891" t="s">
        <v>605</v>
      </c>
      <c r="L11" s="891"/>
      <c r="M11" s="891" t="s">
        <v>944</v>
      </c>
      <c r="N11" s="892" t="s">
        <v>585</v>
      </c>
    </row>
    <row r="12" spans="1:14" ht="18.75" customHeight="1">
      <c r="A12" s="3428"/>
      <c r="B12" s="3429"/>
      <c r="C12" s="3433" t="s">
        <v>2295</v>
      </c>
      <c r="D12" s="2074"/>
      <c r="E12" s="2074"/>
      <c r="F12" s="2074"/>
      <c r="G12" s="2074"/>
      <c r="H12" s="2074"/>
      <c r="I12" s="2074"/>
      <c r="J12" s="2078"/>
      <c r="K12" s="655" t="s">
        <v>605</v>
      </c>
      <c r="M12" s="655" t="s">
        <v>944</v>
      </c>
      <c r="N12" s="48" t="s">
        <v>585</v>
      </c>
    </row>
    <row r="13" spans="1:14" ht="18.75" customHeight="1">
      <c r="A13" s="3428"/>
      <c r="B13" s="3429"/>
      <c r="C13" s="3433" t="s">
        <v>2296</v>
      </c>
      <c r="D13" s="2074"/>
      <c r="E13" s="2074"/>
      <c r="F13" s="2074"/>
      <c r="G13" s="2074"/>
      <c r="H13" s="2074"/>
      <c r="I13" s="2074"/>
      <c r="J13" s="2078"/>
      <c r="K13" s="655" t="s">
        <v>605</v>
      </c>
      <c r="M13" s="655" t="s">
        <v>944</v>
      </c>
      <c r="N13" s="48" t="s">
        <v>585</v>
      </c>
    </row>
    <row r="14" spans="1:14" ht="18.75" customHeight="1">
      <c r="A14" s="3428"/>
      <c r="B14" s="3429"/>
      <c r="C14" s="3433" t="s">
        <v>2295</v>
      </c>
      <c r="D14" s="2074"/>
      <c r="E14" s="2074"/>
      <c r="F14" s="2074"/>
      <c r="G14" s="2074"/>
      <c r="H14" s="2074"/>
      <c r="I14" s="2074"/>
      <c r="J14" s="2078"/>
      <c r="K14" s="655" t="s">
        <v>605</v>
      </c>
      <c r="M14" s="655" t="s">
        <v>944</v>
      </c>
      <c r="N14" s="48" t="s">
        <v>585</v>
      </c>
    </row>
    <row r="15" spans="1:14" ht="18.75" customHeight="1">
      <c r="A15" s="3428"/>
      <c r="B15" s="3429"/>
      <c r="C15" s="3433" t="s">
        <v>2297</v>
      </c>
      <c r="D15" s="2074"/>
      <c r="E15" s="2074"/>
      <c r="F15" s="2074"/>
      <c r="G15" s="2074"/>
      <c r="H15" s="2074"/>
      <c r="I15" s="2074"/>
      <c r="J15" s="2078"/>
      <c r="K15" s="655" t="s">
        <v>605</v>
      </c>
      <c r="M15" s="655" t="s">
        <v>944</v>
      </c>
      <c r="N15" s="48" t="s">
        <v>585</v>
      </c>
    </row>
    <row r="16" spans="1:14" ht="18.75" customHeight="1">
      <c r="A16" s="3428"/>
      <c r="B16" s="3429"/>
      <c r="C16" s="3433" t="s">
        <v>2298</v>
      </c>
      <c r="D16" s="2074"/>
      <c r="E16" s="2074"/>
      <c r="F16" s="2074"/>
      <c r="G16" s="2074"/>
      <c r="H16" s="2074"/>
      <c r="I16" s="2074"/>
      <c r="J16" s="2078"/>
      <c r="K16" s="655" t="s">
        <v>605</v>
      </c>
      <c r="M16" s="655" t="s">
        <v>944</v>
      </c>
      <c r="N16" s="48" t="s">
        <v>585</v>
      </c>
    </row>
    <row r="17" spans="1:14" ht="18.75" customHeight="1">
      <c r="A17" s="3428"/>
      <c r="B17" s="3429"/>
      <c r="C17" s="3433" t="s">
        <v>2299</v>
      </c>
      <c r="D17" s="2074"/>
      <c r="E17" s="2074"/>
      <c r="F17" s="2074"/>
      <c r="G17" s="2074"/>
      <c r="H17" s="2074"/>
      <c r="I17" s="2074"/>
      <c r="J17" s="2078"/>
      <c r="K17" s="655" t="s">
        <v>605</v>
      </c>
      <c r="M17" s="655" t="s">
        <v>944</v>
      </c>
      <c r="N17" s="48" t="s">
        <v>585</v>
      </c>
    </row>
    <row r="18" spans="1:14" ht="19.5" customHeight="1">
      <c r="A18" s="3430"/>
      <c r="B18" s="3431"/>
      <c r="C18" s="3434" t="s">
        <v>2300</v>
      </c>
      <c r="D18" s="2080"/>
      <c r="E18" s="2080"/>
      <c r="F18" s="2080"/>
      <c r="G18" s="2080"/>
      <c r="H18" s="2080"/>
      <c r="I18" s="2080"/>
      <c r="J18" s="2081"/>
      <c r="K18" s="893" t="s">
        <v>605</v>
      </c>
      <c r="L18" s="893"/>
      <c r="M18" s="893" t="s">
        <v>944</v>
      </c>
      <c r="N18" s="894" t="s">
        <v>585</v>
      </c>
    </row>
    <row r="19" spans="1:14">
      <c r="A19" s="895"/>
      <c r="B19" s="895"/>
    </row>
    <row r="20" spans="1:14">
      <c r="A20" s="895"/>
      <c r="B20" s="895"/>
    </row>
    <row r="21" spans="1:14" ht="18.75" customHeight="1">
      <c r="A21" s="3426" t="s">
        <v>2301</v>
      </c>
      <c r="B21" s="3427"/>
      <c r="C21" s="3442" t="s">
        <v>2302</v>
      </c>
      <c r="D21" s="3442"/>
      <c r="E21" s="3442"/>
      <c r="F21" s="3443" t="s">
        <v>2303</v>
      </c>
      <c r="G21" s="3444"/>
      <c r="H21" s="3444"/>
      <c r="I21" s="3444"/>
      <c r="J21" s="3444"/>
      <c r="K21" s="896" t="s">
        <v>2304</v>
      </c>
      <c r="L21" s="896"/>
      <c r="M21" s="3420" t="s">
        <v>2305</v>
      </c>
      <c r="N21" s="3421"/>
    </row>
    <row r="22" spans="1:14">
      <c r="A22" s="3428"/>
      <c r="B22" s="3429"/>
      <c r="C22" s="3422" t="s">
        <v>2306</v>
      </c>
      <c r="D22" s="3423"/>
      <c r="E22" s="3424"/>
      <c r="F22" s="294" t="s">
        <v>605</v>
      </c>
      <c r="G22" s="3425"/>
      <c r="H22" s="2074"/>
      <c r="I22" s="655" t="s">
        <v>944</v>
      </c>
      <c r="J22" s="655" t="s">
        <v>611</v>
      </c>
      <c r="N22" s="48"/>
    </row>
    <row r="23" spans="1:14">
      <c r="A23" s="3428"/>
      <c r="B23" s="3429"/>
      <c r="C23" s="3435" t="s">
        <v>2307</v>
      </c>
      <c r="D23" s="3436"/>
      <c r="E23" s="3437"/>
      <c r="F23" s="294" t="s">
        <v>605</v>
      </c>
      <c r="G23" s="3425"/>
      <c r="H23" s="2074"/>
      <c r="I23" s="655" t="s">
        <v>944</v>
      </c>
      <c r="J23" s="655" t="s">
        <v>611</v>
      </c>
      <c r="N23" s="48"/>
    </row>
    <row r="24" spans="1:14">
      <c r="A24" s="3428"/>
      <c r="B24" s="3429"/>
      <c r="C24" s="3435" t="s">
        <v>2308</v>
      </c>
      <c r="D24" s="3436"/>
      <c r="E24" s="3437"/>
      <c r="F24" s="294" t="s">
        <v>605</v>
      </c>
      <c r="G24" s="3425"/>
      <c r="H24" s="2074"/>
      <c r="I24" s="655" t="s">
        <v>944</v>
      </c>
      <c r="J24" s="655" t="s">
        <v>611</v>
      </c>
      <c r="N24" s="48"/>
    </row>
    <row r="25" spans="1:14">
      <c r="A25" s="3428"/>
      <c r="B25" s="3429"/>
      <c r="C25" s="3435" t="s">
        <v>2309</v>
      </c>
      <c r="D25" s="3436"/>
      <c r="E25" s="3437"/>
      <c r="F25" s="294" t="s">
        <v>605</v>
      </c>
      <c r="G25" s="3425"/>
      <c r="H25" s="2074"/>
      <c r="I25" s="655" t="s">
        <v>944</v>
      </c>
      <c r="J25" s="655" t="s">
        <v>611</v>
      </c>
      <c r="N25" s="48"/>
    </row>
    <row r="26" spans="1:14">
      <c r="A26" s="3428"/>
      <c r="B26" s="3429"/>
      <c r="C26" s="3435" t="s">
        <v>2310</v>
      </c>
      <c r="D26" s="3436"/>
      <c r="E26" s="3437"/>
      <c r="F26" s="294" t="s">
        <v>605</v>
      </c>
      <c r="G26" s="3425"/>
      <c r="H26" s="2074"/>
      <c r="I26" s="655" t="s">
        <v>944</v>
      </c>
      <c r="J26" s="655" t="s">
        <v>611</v>
      </c>
      <c r="N26" s="48"/>
    </row>
    <row r="27" spans="1:14">
      <c r="A27" s="3430"/>
      <c r="B27" s="3431"/>
      <c r="C27" s="3438" t="s">
        <v>2311</v>
      </c>
      <c r="D27" s="3439"/>
      <c r="E27" s="3440"/>
      <c r="F27" s="897" t="s">
        <v>605</v>
      </c>
      <c r="G27" s="3441"/>
      <c r="H27" s="2080"/>
      <c r="I27" s="893" t="s">
        <v>944</v>
      </c>
      <c r="J27" s="893" t="s">
        <v>611</v>
      </c>
      <c r="K27" s="893"/>
      <c r="L27" s="893"/>
      <c r="M27" s="893"/>
      <c r="N27" s="894"/>
    </row>
    <row r="28" spans="1:14">
      <c r="A28" s="895"/>
      <c r="B28" s="895"/>
    </row>
    <row r="29" spans="1:14">
      <c r="A29" s="895"/>
      <c r="B29" s="895"/>
    </row>
    <row r="30" spans="1:14" ht="33.75" customHeight="1">
      <c r="A30" s="3462" t="s">
        <v>2312</v>
      </c>
      <c r="B30" s="3463"/>
      <c r="C30" s="3456" t="s">
        <v>2313</v>
      </c>
      <c r="D30" s="2961"/>
      <c r="E30" s="2961"/>
      <c r="F30" s="2961"/>
      <c r="G30" s="2961"/>
      <c r="H30" s="2961"/>
      <c r="I30" s="2961"/>
      <c r="J30" s="2961"/>
      <c r="K30" s="2962"/>
      <c r="L30" s="898"/>
      <c r="M30" s="3447" t="s">
        <v>2314</v>
      </c>
      <c r="N30" s="3448"/>
    </row>
    <row r="31" spans="1:14" ht="33.75" customHeight="1">
      <c r="A31" s="3464"/>
      <c r="B31" s="3465"/>
      <c r="C31" s="3468"/>
      <c r="D31" s="2965"/>
      <c r="E31" s="2965"/>
      <c r="F31" s="2965"/>
      <c r="G31" s="2965"/>
      <c r="H31" s="2965"/>
      <c r="I31" s="2965"/>
      <c r="J31" s="2965"/>
      <c r="K31" s="2966"/>
      <c r="L31" s="899"/>
      <c r="M31" s="2096" t="s">
        <v>2315</v>
      </c>
      <c r="N31" s="3449"/>
    </row>
    <row r="32" spans="1:14" ht="40.5" customHeight="1">
      <c r="A32" s="3464"/>
      <c r="B32" s="3465"/>
      <c r="C32" s="3456" t="s">
        <v>2316</v>
      </c>
      <c r="D32" s="2961"/>
      <c r="E32" s="2961"/>
      <c r="F32" s="2961"/>
      <c r="G32" s="2961"/>
      <c r="H32" s="2961"/>
      <c r="I32" s="2961"/>
      <c r="J32" s="2961"/>
      <c r="K32" s="2962"/>
      <c r="L32" s="898"/>
      <c r="M32" s="3447" t="s">
        <v>2314</v>
      </c>
      <c r="N32" s="3448"/>
    </row>
    <row r="33" spans="1:14" ht="40.5" customHeight="1">
      <c r="A33" s="3464"/>
      <c r="B33" s="3465"/>
      <c r="C33" s="3468"/>
      <c r="D33" s="2965"/>
      <c r="E33" s="2965"/>
      <c r="F33" s="2965"/>
      <c r="G33" s="2965"/>
      <c r="H33" s="2965"/>
      <c r="I33" s="2965"/>
      <c r="J33" s="2965"/>
      <c r="K33" s="2966"/>
      <c r="L33" s="899"/>
      <c r="M33" s="2096" t="s">
        <v>2315</v>
      </c>
      <c r="N33" s="3449"/>
    </row>
    <row r="34" spans="1:14" ht="22.5" customHeight="1">
      <c r="A34" s="3464"/>
      <c r="B34" s="3465"/>
      <c r="C34" s="3460" t="s">
        <v>2317</v>
      </c>
      <c r="D34" s="2963"/>
      <c r="E34" s="2963"/>
      <c r="F34" s="2963"/>
      <c r="G34" s="2963"/>
      <c r="H34" s="2963"/>
      <c r="I34" s="2963"/>
      <c r="J34" s="2963"/>
      <c r="K34" s="2964"/>
      <c r="L34" s="898"/>
      <c r="M34" s="3447" t="s">
        <v>2314</v>
      </c>
      <c r="N34" s="3448"/>
    </row>
    <row r="35" spans="1:14" ht="22.5" customHeight="1">
      <c r="A35" s="3464"/>
      <c r="B35" s="3465"/>
      <c r="C35" s="3468"/>
      <c r="D35" s="2965"/>
      <c r="E35" s="2965"/>
      <c r="F35" s="2965"/>
      <c r="G35" s="2965"/>
      <c r="H35" s="2965"/>
      <c r="I35" s="2965"/>
      <c r="J35" s="2965"/>
      <c r="K35" s="2966"/>
      <c r="L35" s="899"/>
      <c r="M35" s="2096" t="s">
        <v>2315</v>
      </c>
      <c r="N35" s="3449"/>
    </row>
    <row r="36" spans="1:14" ht="21" customHeight="1">
      <c r="A36" s="3464"/>
      <c r="B36" s="3465"/>
      <c r="C36" s="3450" t="s">
        <v>2318</v>
      </c>
      <c r="D36" s="3420"/>
      <c r="E36" s="3420"/>
      <c r="F36" s="3420"/>
      <c r="G36" s="3420"/>
      <c r="H36" s="3420"/>
      <c r="I36" s="3420"/>
      <c r="J36" s="3420"/>
      <c r="K36" s="3420"/>
      <c r="L36" s="3420"/>
      <c r="M36" s="3420"/>
      <c r="N36" s="3451"/>
    </row>
    <row r="37" spans="1:14" ht="22.5" customHeight="1">
      <c r="A37" s="3464"/>
      <c r="B37" s="3465"/>
      <c r="C37" s="3445" t="s">
        <v>1250</v>
      </c>
      <c r="D37" s="3446" t="s">
        <v>2319</v>
      </c>
      <c r="E37" s="3446"/>
      <c r="F37" s="3446"/>
      <c r="G37" s="3446"/>
      <c r="H37" s="3446"/>
      <c r="I37" s="3446"/>
      <c r="J37" s="3446"/>
      <c r="K37" s="3446"/>
      <c r="L37" s="898"/>
      <c r="M37" s="3447" t="s">
        <v>2314</v>
      </c>
      <c r="N37" s="3448"/>
    </row>
    <row r="38" spans="1:14" ht="22.5" customHeight="1">
      <c r="A38" s="3464"/>
      <c r="B38" s="3465"/>
      <c r="C38" s="3445"/>
      <c r="D38" s="3446"/>
      <c r="E38" s="3446"/>
      <c r="F38" s="3446"/>
      <c r="G38" s="3446"/>
      <c r="H38" s="3446"/>
      <c r="I38" s="3446"/>
      <c r="J38" s="3446"/>
      <c r="K38" s="3446"/>
      <c r="L38" s="899"/>
      <c r="M38" s="2096" t="s">
        <v>2315</v>
      </c>
      <c r="N38" s="3449"/>
    </row>
    <row r="39" spans="1:14" ht="22.5" customHeight="1">
      <c r="A39" s="3464"/>
      <c r="B39" s="3465"/>
      <c r="C39" s="3445" t="s">
        <v>1251</v>
      </c>
      <c r="D39" s="3446" t="s">
        <v>2320</v>
      </c>
      <c r="E39" s="3446"/>
      <c r="F39" s="3446"/>
      <c r="G39" s="3446"/>
      <c r="H39" s="3446"/>
      <c r="I39" s="3446"/>
      <c r="J39" s="3446"/>
      <c r="K39" s="3446"/>
      <c r="L39" s="898"/>
      <c r="M39" s="3447" t="s">
        <v>2314</v>
      </c>
      <c r="N39" s="3448"/>
    </row>
    <row r="40" spans="1:14" ht="22.5" customHeight="1">
      <c r="A40" s="3464"/>
      <c r="B40" s="3465"/>
      <c r="C40" s="3445"/>
      <c r="D40" s="3446"/>
      <c r="E40" s="3446"/>
      <c r="F40" s="3446"/>
      <c r="G40" s="3446"/>
      <c r="H40" s="3446"/>
      <c r="I40" s="3446"/>
      <c r="J40" s="3446"/>
      <c r="K40" s="3446"/>
      <c r="L40" s="899"/>
      <c r="M40" s="2096" t="s">
        <v>2315</v>
      </c>
      <c r="N40" s="3449"/>
    </row>
    <row r="41" spans="1:14" ht="22.5" customHeight="1">
      <c r="A41" s="3464"/>
      <c r="B41" s="3465"/>
      <c r="C41" s="3445" t="s">
        <v>1254</v>
      </c>
      <c r="D41" s="3446" t="s">
        <v>2321</v>
      </c>
      <c r="E41" s="3446"/>
      <c r="F41" s="3446"/>
      <c r="G41" s="3446"/>
      <c r="H41" s="3446"/>
      <c r="I41" s="3446"/>
      <c r="J41" s="3446"/>
      <c r="K41" s="3446"/>
      <c r="L41" s="898"/>
      <c r="M41" s="3447" t="s">
        <v>2314</v>
      </c>
      <c r="N41" s="3448"/>
    </row>
    <row r="42" spans="1:14" ht="22.5" customHeight="1">
      <c r="A42" s="3464"/>
      <c r="B42" s="3465"/>
      <c r="C42" s="3445"/>
      <c r="D42" s="3446"/>
      <c r="E42" s="3446"/>
      <c r="F42" s="3446"/>
      <c r="G42" s="3446"/>
      <c r="H42" s="3446"/>
      <c r="I42" s="3446"/>
      <c r="J42" s="3446"/>
      <c r="K42" s="3446"/>
      <c r="L42" s="899"/>
      <c r="M42" s="2096" t="s">
        <v>2315</v>
      </c>
      <c r="N42" s="3449"/>
    </row>
    <row r="43" spans="1:14" ht="24.75" customHeight="1">
      <c r="A43" s="3464"/>
      <c r="B43" s="3465"/>
      <c r="C43" s="3445" t="s">
        <v>1257</v>
      </c>
      <c r="D43" s="3446" t="s">
        <v>2322</v>
      </c>
      <c r="E43" s="3446"/>
      <c r="F43" s="3446"/>
      <c r="G43" s="3446"/>
      <c r="H43" s="3446"/>
      <c r="I43" s="3446"/>
      <c r="J43" s="3446"/>
      <c r="K43" s="3446"/>
      <c r="L43" s="898"/>
      <c r="M43" s="3447" t="s">
        <v>2314</v>
      </c>
      <c r="N43" s="3448"/>
    </row>
    <row r="44" spans="1:14" ht="24.75" customHeight="1">
      <c r="A44" s="3464"/>
      <c r="B44" s="3465"/>
      <c r="C44" s="3445"/>
      <c r="D44" s="3446"/>
      <c r="E44" s="3446"/>
      <c r="F44" s="3446"/>
      <c r="G44" s="3446"/>
      <c r="H44" s="3446"/>
      <c r="I44" s="3446"/>
      <c r="J44" s="3446"/>
      <c r="K44" s="3446"/>
      <c r="L44" s="899"/>
      <c r="M44" s="2096" t="s">
        <v>2315</v>
      </c>
      <c r="N44" s="3449"/>
    </row>
    <row r="45" spans="1:14" ht="24.75" customHeight="1">
      <c r="A45" s="3464"/>
      <c r="B45" s="3465"/>
      <c r="C45" s="3445" t="s">
        <v>1330</v>
      </c>
      <c r="D45" s="3446" t="s">
        <v>2323</v>
      </c>
      <c r="E45" s="3446"/>
      <c r="F45" s="3446"/>
      <c r="G45" s="3446"/>
      <c r="H45" s="3446"/>
      <c r="I45" s="3446"/>
      <c r="J45" s="3446"/>
      <c r="K45" s="3446"/>
      <c r="L45" s="898"/>
      <c r="M45" s="3447" t="s">
        <v>2314</v>
      </c>
      <c r="N45" s="3448"/>
    </row>
    <row r="46" spans="1:14" ht="24.75" customHeight="1">
      <c r="A46" s="3464"/>
      <c r="B46" s="3465"/>
      <c r="C46" s="3445"/>
      <c r="D46" s="3446"/>
      <c r="E46" s="3446"/>
      <c r="F46" s="3446"/>
      <c r="G46" s="3446"/>
      <c r="H46" s="3446"/>
      <c r="I46" s="3446"/>
      <c r="J46" s="3446"/>
      <c r="K46" s="3446"/>
      <c r="L46" s="899"/>
      <c r="M46" s="2096" t="s">
        <v>2315</v>
      </c>
      <c r="N46" s="3449"/>
    </row>
    <row r="47" spans="1:14" ht="52.5" customHeight="1">
      <c r="A47" s="3464"/>
      <c r="B47" s="3465"/>
      <c r="C47" s="3445" t="s">
        <v>1273</v>
      </c>
      <c r="D47" s="3446" t="s">
        <v>2324</v>
      </c>
      <c r="E47" s="3446"/>
      <c r="F47" s="3446"/>
      <c r="G47" s="3446"/>
      <c r="H47" s="3446"/>
      <c r="I47" s="3446"/>
      <c r="J47" s="3446"/>
      <c r="K47" s="3446"/>
      <c r="L47" s="898"/>
      <c r="M47" s="3447" t="s">
        <v>2314</v>
      </c>
      <c r="N47" s="3448"/>
    </row>
    <row r="48" spans="1:14" ht="52.5" customHeight="1">
      <c r="A48" s="3464"/>
      <c r="B48" s="3465"/>
      <c r="C48" s="3445"/>
      <c r="D48" s="3446"/>
      <c r="E48" s="3446"/>
      <c r="F48" s="3446"/>
      <c r="G48" s="3446"/>
      <c r="H48" s="3446"/>
      <c r="I48" s="3446"/>
      <c r="J48" s="3446"/>
      <c r="K48" s="3446"/>
      <c r="L48" s="899"/>
      <c r="M48" s="2096" t="s">
        <v>2315</v>
      </c>
      <c r="N48" s="3449"/>
    </row>
    <row r="49" spans="1:14" ht="41.25" customHeight="1">
      <c r="A49" s="3464"/>
      <c r="B49" s="3465"/>
      <c r="C49" s="3452" t="s">
        <v>2325</v>
      </c>
      <c r="D49" s="3453"/>
      <c r="E49" s="3453"/>
      <c r="F49" s="3453"/>
      <c r="G49" s="3453"/>
      <c r="H49" s="3453"/>
      <c r="I49" s="3453"/>
      <c r="J49" s="3453"/>
      <c r="K49" s="3454"/>
      <c r="L49" s="898"/>
      <c r="M49" s="3447" t="s">
        <v>2314</v>
      </c>
      <c r="N49" s="3448"/>
    </row>
    <row r="50" spans="1:14" ht="41.25" customHeight="1">
      <c r="A50" s="3464"/>
      <c r="B50" s="3465"/>
      <c r="C50" s="3452"/>
      <c r="D50" s="3453"/>
      <c r="E50" s="3453"/>
      <c r="F50" s="3453"/>
      <c r="G50" s="3453"/>
      <c r="H50" s="3453"/>
      <c r="I50" s="3453"/>
      <c r="J50" s="3453"/>
      <c r="K50" s="3454"/>
      <c r="L50" s="899"/>
      <c r="M50" s="2096" t="s">
        <v>2315</v>
      </c>
      <c r="N50" s="3449"/>
    </row>
    <row r="51" spans="1:14" ht="19.5" customHeight="1">
      <c r="A51" s="3464"/>
      <c r="B51" s="3465"/>
      <c r="C51" s="3452" t="s">
        <v>2326</v>
      </c>
      <c r="D51" s="3453"/>
      <c r="E51" s="3453"/>
      <c r="F51" s="3453"/>
      <c r="G51" s="3453"/>
      <c r="H51" s="3453"/>
      <c r="I51" s="3453"/>
      <c r="J51" s="3453"/>
      <c r="K51" s="3454"/>
      <c r="L51" s="898"/>
      <c r="M51" s="3447" t="s">
        <v>2314</v>
      </c>
      <c r="N51" s="3448"/>
    </row>
    <row r="52" spans="1:14" ht="19.5" customHeight="1">
      <c r="A52" s="3464"/>
      <c r="B52" s="3465"/>
      <c r="C52" s="3452"/>
      <c r="D52" s="3453"/>
      <c r="E52" s="3453"/>
      <c r="F52" s="3453"/>
      <c r="G52" s="3453"/>
      <c r="H52" s="3453"/>
      <c r="I52" s="3453"/>
      <c r="J52" s="3453"/>
      <c r="K52" s="3454"/>
      <c r="L52" s="899"/>
      <c r="M52" s="2096" t="s">
        <v>2315</v>
      </c>
      <c r="N52" s="3449"/>
    </row>
    <row r="53" spans="1:14" ht="18.75" customHeight="1">
      <c r="A53" s="3464"/>
      <c r="B53" s="3465"/>
      <c r="C53" s="3452" t="s">
        <v>2327</v>
      </c>
      <c r="D53" s="3453"/>
      <c r="E53" s="3453"/>
      <c r="F53" s="3453"/>
      <c r="G53" s="3453"/>
      <c r="H53" s="3453"/>
      <c r="I53" s="3453"/>
      <c r="J53" s="3453"/>
      <c r="K53" s="3454"/>
      <c r="L53" s="898"/>
      <c r="M53" s="3447" t="s">
        <v>2314</v>
      </c>
      <c r="N53" s="3448"/>
    </row>
    <row r="54" spans="1:14">
      <c r="A54" s="3464"/>
      <c r="B54" s="3465"/>
      <c r="C54" s="3452"/>
      <c r="D54" s="3453"/>
      <c r="E54" s="3453"/>
      <c r="F54" s="3453"/>
      <c r="G54" s="3453"/>
      <c r="H54" s="3453"/>
      <c r="I54" s="3453"/>
      <c r="J54" s="3453"/>
      <c r="K54" s="3454"/>
      <c r="L54" s="899"/>
      <c r="M54" s="2096" t="s">
        <v>2315</v>
      </c>
      <c r="N54" s="3449"/>
    </row>
    <row r="55" spans="1:14" ht="18.75" customHeight="1">
      <c r="A55" s="3464"/>
      <c r="B55" s="3465"/>
      <c r="C55" s="3452" t="s">
        <v>2328</v>
      </c>
      <c r="D55" s="3453"/>
      <c r="E55" s="3453"/>
      <c r="F55" s="3453"/>
      <c r="G55" s="3453"/>
      <c r="H55" s="3453"/>
      <c r="I55" s="3453"/>
      <c r="J55" s="3453"/>
      <c r="K55" s="3454"/>
      <c r="L55" s="898"/>
      <c r="M55" s="3447" t="s">
        <v>2314</v>
      </c>
      <c r="N55" s="3448"/>
    </row>
    <row r="56" spans="1:14">
      <c r="A56" s="3466"/>
      <c r="B56" s="3467"/>
      <c r="C56" s="3452"/>
      <c r="D56" s="3453"/>
      <c r="E56" s="3453"/>
      <c r="F56" s="3453"/>
      <c r="G56" s="3453"/>
      <c r="H56" s="3453"/>
      <c r="I56" s="3453"/>
      <c r="J56" s="3453"/>
      <c r="K56" s="3454"/>
      <c r="L56" s="899"/>
      <c r="M56" s="2096" t="s">
        <v>2315</v>
      </c>
      <c r="N56" s="3449"/>
    </row>
    <row r="57" spans="1:14">
      <c r="A57" s="900"/>
      <c r="B57" s="900"/>
    </row>
    <row r="58" spans="1:14">
      <c r="A58" s="900"/>
      <c r="B58" s="900"/>
    </row>
    <row r="59" spans="1:14">
      <c r="A59" s="3455" t="s">
        <v>2329</v>
      </c>
      <c r="B59" s="3455"/>
      <c r="C59" s="3455"/>
      <c r="D59" s="3455"/>
      <c r="E59" s="3455"/>
      <c r="F59" s="3455"/>
      <c r="G59" s="3455"/>
      <c r="H59" s="3455"/>
      <c r="I59" s="3455"/>
      <c r="J59" s="3455"/>
      <c r="K59" s="3455"/>
      <c r="L59" s="3455"/>
      <c r="M59" s="3455"/>
      <c r="N59" s="3455"/>
    </row>
    <row r="60" spans="1:14" ht="23.25" customHeight="1">
      <c r="A60" s="3442" t="s">
        <v>2330</v>
      </c>
      <c r="B60" s="3442"/>
      <c r="C60" s="3442"/>
      <c r="D60" s="3442"/>
      <c r="E60" s="3442"/>
      <c r="F60" s="3442"/>
      <c r="G60" s="3442"/>
      <c r="H60" s="3442"/>
      <c r="I60" s="3442"/>
      <c r="J60" s="3442"/>
      <c r="K60" s="3442"/>
      <c r="L60" s="3442"/>
      <c r="M60" s="3442"/>
      <c r="N60" s="3442"/>
    </row>
    <row r="61" spans="1:14" ht="27" customHeight="1">
      <c r="A61" s="3456" t="s">
        <v>2331</v>
      </c>
      <c r="B61" s="2961"/>
      <c r="C61" s="2961"/>
      <c r="D61" s="2961"/>
      <c r="E61" s="2961"/>
      <c r="F61" s="2961"/>
      <c r="G61" s="2961"/>
      <c r="H61" s="2961"/>
      <c r="I61" s="2961"/>
      <c r="J61" s="2961"/>
      <c r="K61" s="2961"/>
      <c r="L61" s="2961"/>
      <c r="M61" s="2961"/>
      <c r="N61" s="2962"/>
    </row>
    <row r="62" spans="1:14">
      <c r="A62" s="3457"/>
      <c r="B62" s="3458"/>
      <c r="C62" s="3458"/>
      <c r="D62" s="3458"/>
      <c r="E62" s="3458"/>
      <c r="F62" s="3458"/>
      <c r="G62" s="3458"/>
      <c r="H62" s="3458"/>
      <c r="I62" s="3458"/>
      <c r="J62" s="3458"/>
      <c r="K62" s="3458"/>
      <c r="L62" s="3458"/>
      <c r="M62" s="3458"/>
      <c r="N62" s="3459"/>
    </row>
    <row r="63" spans="1:14" ht="19.5" customHeight="1">
      <c r="A63" s="3460" t="s">
        <v>2332</v>
      </c>
      <c r="B63" s="2963"/>
      <c r="C63" s="2963"/>
      <c r="D63" s="2963"/>
      <c r="E63" s="2963"/>
      <c r="F63" s="2963"/>
      <c r="G63" s="2963"/>
      <c r="H63" s="2963"/>
      <c r="I63" s="2963"/>
      <c r="J63" s="2963"/>
      <c r="K63" s="2963"/>
      <c r="L63" s="2963"/>
      <c r="M63" s="2963"/>
      <c r="N63" s="2964"/>
    </row>
    <row r="64" spans="1:14" ht="19.5" customHeight="1">
      <c r="A64" s="901"/>
      <c r="B64" s="3461"/>
      <c r="C64" s="3461"/>
      <c r="D64" s="902" t="s">
        <v>2333</v>
      </c>
      <c r="E64" s="902" t="s">
        <v>2334</v>
      </c>
      <c r="F64" s="3445" t="s">
        <v>2335</v>
      </c>
      <c r="G64" s="3445"/>
      <c r="H64" s="3445"/>
      <c r="I64" s="3445"/>
      <c r="J64" s="3445" t="s">
        <v>2336</v>
      </c>
      <c r="K64" s="3445"/>
      <c r="L64" s="3445"/>
      <c r="N64" s="48"/>
    </row>
    <row r="65" spans="1:14" ht="19.5" customHeight="1">
      <c r="A65" s="294"/>
      <c r="B65" s="3461" t="s">
        <v>2337</v>
      </c>
      <c r="C65" s="3461"/>
      <c r="D65" s="903"/>
      <c r="E65" s="903"/>
      <c r="F65" s="3445"/>
      <c r="G65" s="3445"/>
      <c r="H65" s="3445"/>
      <c r="I65" s="3445"/>
      <c r="J65" s="3445"/>
      <c r="K65" s="3445"/>
      <c r="L65" s="3445"/>
      <c r="N65" s="48"/>
    </row>
    <row r="66" spans="1:14" ht="19.5" customHeight="1">
      <c r="A66" s="294"/>
      <c r="B66" s="3461" t="s">
        <v>2338</v>
      </c>
      <c r="C66" s="3461"/>
      <c r="D66" s="903"/>
      <c r="E66" s="903"/>
      <c r="F66" s="3445"/>
      <c r="G66" s="3445"/>
      <c r="H66" s="3445"/>
      <c r="I66" s="3445"/>
      <c r="J66" s="3445"/>
      <c r="K66" s="3445"/>
      <c r="L66" s="3445"/>
      <c r="N66" s="48"/>
    </row>
    <row r="67" spans="1:14" ht="19.5" customHeight="1">
      <c r="A67" s="294"/>
      <c r="B67" s="3461" t="s">
        <v>2339</v>
      </c>
      <c r="C67" s="3461"/>
      <c r="D67" s="903"/>
      <c r="E67" s="903"/>
      <c r="F67" s="3445"/>
      <c r="G67" s="3445"/>
      <c r="H67" s="3445"/>
      <c r="I67" s="3445"/>
      <c r="J67" s="3445"/>
      <c r="K67" s="3445"/>
      <c r="L67" s="3445"/>
      <c r="N67" s="48"/>
    </row>
    <row r="68" spans="1:14" ht="19.5" customHeight="1">
      <c r="A68" s="294"/>
      <c r="B68" s="3461" t="s">
        <v>2340</v>
      </c>
      <c r="C68" s="3461"/>
      <c r="D68" s="903"/>
      <c r="E68" s="903"/>
      <c r="F68" s="3445"/>
      <c r="G68" s="3445"/>
      <c r="H68" s="3445"/>
      <c r="I68" s="3445"/>
      <c r="J68" s="3445"/>
      <c r="K68" s="3445"/>
      <c r="L68" s="3445"/>
      <c r="N68" s="48"/>
    </row>
    <row r="69" spans="1:14" ht="19.5" customHeight="1">
      <c r="A69" s="294"/>
      <c r="B69" s="3461" t="s">
        <v>2341</v>
      </c>
      <c r="C69" s="3461"/>
      <c r="D69" s="903"/>
      <c r="E69" s="903"/>
      <c r="F69" s="3445"/>
      <c r="G69" s="3445"/>
      <c r="H69" s="3445"/>
      <c r="I69" s="3445"/>
      <c r="J69" s="3445"/>
      <c r="K69" s="3445"/>
      <c r="L69" s="3445"/>
      <c r="N69" s="48"/>
    </row>
    <row r="70" spans="1:14" ht="18.75" customHeight="1">
      <c r="A70" s="294"/>
      <c r="B70" s="3470" t="s">
        <v>2342</v>
      </c>
      <c r="C70" s="3470"/>
      <c r="D70" s="3470"/>
      <c r="E70" s="3470"/>
      <c r="F70" s="3470"/>
      <c r="G70" s="3470"/>
      <c r="H70" s="3470"/>
      <c r="I70" s="3470"/>
      <c r="J70" s="3470"/>
      <c r="K70" s="3470"/>
      <c r="L70" s="3470"/>
      <c r="N70" s="48"/>
    </row>
    <row r="71" spans="1:14" ht="18.75" customHeight="1">
      <c r="A71" s="294"/>
      <c r="B71" s="3471" t="s">
        <v>2343</v>
      </c>
      <c r="C71" s="3471"/>
      <c r="D71" s="3471"/>
      <c r="E71" s="3471"/>
      <c r="F71" s="3471"/>
      <c r="G71" s="3471"/>
      <c r="H71" s="3471"/>
      <c r="I71" s="3471"/>
      <c r="J71" s="3471"/>
      <c r="K71" s="3471"/>
      <c r="L71" s="3471"/>
      <c r="N71" s="48"/>
    </row>
    <row r="72" spans="1:14" ht="18.75" customHeight="1">
      <c r="A72" s="294"/>
      <c r="B72" s="3471" t="s">
        <v>2344</v>
      </c>
      <c r="C72" s="3471"/>
      <c r="D72" s="3471"/>
      <c r="E72" s="3471"/>
      <c r="F72" s="3471"/>
      <c r="G72" s="3471"/>
      <c r="H72" s="3471"/>
      <c r="I72" s="3471"/>
      <c r="J72" s="3471"/>
      <c r="K72" s="3471"/>
      <c r="L72" s="3471"/>
      <c r="N72" s="48"/>
    </row>
    <row r="73" spans="1:14">
      <c r="A73" s="3433"/>
      <c r="B73" s="3469"/>
      <c r="C73" s="3469"/>
      <c r="D73" s="3469"/>
      <c r="E73" s="3469"/>
      <c r="F73" s="3469"/>
      <c r="N73" s="48"/>
    </row>
    <row r="74" spans="1:14">
      <c r="A74" s="3433" t="s">
        <v>2345</v>
      </c>
      <c r="B74" s="3469"/>
      <c r="C74" s="3469"/>
      <c r="D74" s="3469"/>
      <c r="E74" s="3469"/>
      <c r="F74" s="3469"/>
      <c r="N74" s="48"/>
    </row>
    <row r="75" spans="1:14" ht="27">
      <c r="A75" s="901"/>
      <c r="B75" s="3461"/>
      <c r="C75" s="3461"/>
      <c r="D75" s="902" t="s">
        <v>2346</v>
      </c>
      <c r="N75" s="48"/>
    </row>
    <row r="76" spans="1:14">
      <c r="A76" s="294"/>
      <c r="B76" s="3461" t="s">
        <v>2338</v>
      </c>
      <c r="C76" s="3461"/>
      <c r="D76" s="127"/>
      <c r="N76" s="48"/>
    </row>
    <row r="77" spans="1:14">
      <c r="A77" s="294"/>
      <c r="B77" s="3461" t="s">
        <v>2339</v>
      </c>
      <c r="C77" s="3461"/>
      <c r="D77" s="127"/>
      <c r="N77" s="48"/>
    </row>
    <row r="78" spans="1:14">
      <c r="A78" s="294"/>
      <c r="B78" s="3461" t="s">
        <v>2340</v>
      </c>
      <c r="C78" s="3461"/>
      <c r="D78" s="127"/>
      <c r="N78" s="48"/>
    </row>
    <row r="79" spans="1:14">
      <c r="A79" s="294"/>
      <c r="B79" s="3461" t="s">
        <v>2341</v>
      </c>
      <c r="C79" s="3461"/>
      <c r="D79" s="127"/>
      <c r="N79" s="48"/>
    </row>
    <row r="80" spans="1:14" ht="9" customHeight="1">
      <c r="A80" s="897"/>
      <c r="B80" s="904"/>
      <c r="C80" s="904"/>
      <c r="D80" s="893"/>
      <c r="E80" s="893"/>
      <c r="F80" s="893"/>
      <c r="G80" s="893"/>
      <c r="H80" s="893"/>
      <c r="I80" s="893"/>
      <c r="J80" s="893"/>
      <c r="K80" s="893"/>
      <c r="L80" s="893"/>
      <c r="M80" s="893"/>
      <c r="N80" s="894"/>
    </row>
    <row r="81" spans="1:14" ht="12" customHeight="1">
      <c r="A81" s="895"/>
      <c r="B81" s="895"/>
    </row>
    <row r="82" spans="1:14" ht="12" customHeight="1">
      <c r="A82" s="895"/>
      <c r="B82" s="895"/>
    </row>
    <row r="83" spans="1:14" ht="23.25" customHeight="1">
      <c r="A83" s="3450" t="s">
        <v>2347</v>
      </c>
      <c r="B83" s="3420"/>
      <c r="C83" s="3420"/>
      <c r="D83" s="3420"/>
      <c r="E83" s="3420"/>
      <c r="F83" s="3420"/>
      <c r="G83" s="3420"/>
      <c r="H83" s="3420"/>
      <c r="I83" s="3420"/>
      <c r="J83" s="3420"/>
      <c r="K83" s="3420"/>
      <c r="L83" s="3420"/>
      <c r="M83" s="3420"/>
      <c r="N83" s="3451"/>
    </row>
    <row r="84" spans="1:14">
      <c r="A84" s="3456" t="s">
        <v>2348</v>
      </c>
      <c r="B84" s="2961"/>
      <c r="C84" s="2961"/>
      <c r="D84" s="2961"/>
      <c r="E84" s="2961"/>
      <c r="F84" s="2961"/>
      <c r="G84" s="2961"/>
      <c r="H84" s="2961"/>
      <c r="I84" s="2961"/>
      <c r="J84" s="2961"/>
      <c r="K84" s="2961"/>
      <c r="L84" s="2961"/>
      <c r="M84" s="2961"/>
      <c r="N84" s="2962"/>
    </row>
    <row r="85" spans="1:14">
      <c r="A85" s="294"/>
      <c r="B85" s="3472" t="s">
        <v>2349</v>
      </c>
      <c r="C85" s="3473"/>
      <c r="D85" s="3473"/>
      <c r="E85" s="3473"/>
      <c r="F85" s="655" t="s">
        <v>605</v>
      </c>
      <c r="G85" s="1812"/>
      <c r="H85" s="1812"/>
      <c r="I85" s="655" t="s">
        <v>944</v>
      </c>
      <c r="J85" s="655" t="s">
        <v>585</v>
      </c>
      <c r="N85" s="48"/>
    </row>
    <row r="86" spans="1:14" ht="18.75" customHeight="1">
      <c r="A86" s="294"/>
      <c r="B86" s="3472" t="s">
        <v>2350</v>
      </c>
      <c r="C86" s="3473"/>
      <c r="D86" s="3473"/>
      <c r="E86" s="3473"/>
      <c r="F86" s="655" t="s">
        <v>605</v>
      </c>
      <c r="G86" s="1812"/>
      <c r="H86" s="1812"/>
      <c r="I86" s="655" t="s">
        <v>944</v>
      </c>
      <c r="J86" s="655" t="s">
        <v>585</v>
      </c>
      <c r="N86" s="48"/>
    </row>
    <row r="87" spans="1:14" ht="18.75" customHeight="1">
      <c r="A87" s="294"/>
      <c r="B87" s="3472" t="s">
        <v>2351</v>
      </c>
      <c r="C87" s="3473"/>
      <c r="D87" s="3473"/>
      <c r="E87" s="3473"/>
      <c r="F87" s="655" t="s">
        <v>605</v>
      </c>
      <c r="G87" s="1812"/>
      <c r="H87" s="1812"/>
      <c r="I87" s="655" t="s">
        <v>944</v>
      </c>
      <c r="J87" s="655" t="s">
        <v>585</v>
      </c>
      <c r="N87" s="48"/>
    </row>
    <row r="88" spans="1:14" ht="18.75" customHeight="1">
      <c r="A88" s="294"/>
      <c r="B88" s="3472" t="s">
        <v>2352</v>
      </c>
      <c r="C88" s="3473"/>
      <c r="D88" s="3473"/>
      <c r="E88" s="3473"/>
      <c r="F88" s="655" t="s">
        <v>605</v>
      </c>
      <c r="G88" s="1812"/>
      <c r="H88" s="1812"/>
      <c r="I88" s="655" t="s">
        <v>944</v>
      </c>
      <c r="J88" s="655" t="s">
        <v>585</v>
      </c>
      <c r="N88" s="48"/>
    </row>
    <row r="89" spans="1:14" ht="18.75" customHeight="1">
      <c r="A89" s="294"/>
      <c r="B89" s="3472" t="s">
        <v>2353</v>
      </c>
      <c r="C89" s="3473"/>
      <c r="D89" s="3473"/>
      <c r="E89" s="3473"/>
      <c r="F89" s="655" t="s">
        <v>605</v>
      </c>
      <c r="G89" s="1812"/>
      <c r="H89" s="1812"/>
      <c r="I89" s="655" t="s">
        <v>944</v>
      </c>
      <c r="J89" s="655" t="s">
        <v>585</v>
      </c>
      <c r="N89" s="48"/>
    </row>
    <row r="90" spans="1:14" ht="18.75" customHeight="1">
      <c r="A90" s="294"/>
      <c r="B90" s="3472" t="s">
        <v>2354</v>
      </c>
      <c r="C90" s="3473"/>
      <c r="D90" s="3473"/>
      <c r="E90" s="3473"/>
      <c r="F90" s="655" t="s">
        <v>605</v>
      </c>
      <c r="G90" s="1812"/>
      <c r="H90" s="1812"/>
      <c r="I90" s="655" t="s">
        <v>944</v>
      </c>
      <c r="J90" s="655" t="s">
        <v>585</v>
      </c>
      <c r="N90" s="48"/>
    </row>
    <row r="91" spans="1:14">
      <c r="A91" s="899"/>
      <c r="B91" s="905"/>
      <c r="C91" s="893"/>
      <c r="D91" s="893"/>
      <c r="E91" s="893"/>
      <c r="F91" s="893"/>
      <c r="G91" s="893"/>
      <c r="H91" s="893"/>
      <c r="I91" s="893"/>
      <c r="J91" s="893"/>
      <c r="K91" s="893"/>
      <c r="L91" s="893"/>
      <c r="M91" s="893"/>
      <c r="N91" s="894"/>
    </row>
    <row r="92" spans="1:14">
      <c r="A92" s="900"/>
      <c r="B92" s="900"/>
    </row>
    <row r="93" spans="1:14">
      <c r="A93" s="900"/>
      <c r="B93" s="900"/>
    </row>
    <row r="94" spans="1:14" ht="23.25" customHeight="1">
      <c r="A94" s="3450" t="s">
        <v>2355</v>
      </c>
      <c r="B94" s="3420"/>
      <c r="C94" s="3420"/>
      <c r="D94" s="3420"/>
      <c r="E94" s="3420"/>
      <c r="F94" s="3420"/>
      <c r="G94" s="3420"/>
      <c r="H94" s="3420"/>
      <c r="I94" s="3420"/>
      <c r="J94" s="3420"/>
      <c r="K94" s="3420"/>
      <c r="L94" s="3420"/>
      <c r="M94" s="3420"/>
      <c r="N94" s="3451"/>
    </row>
    <row r="95" spans="1:14">
      <c r="A95" s="3460" t="s">
        <v>2356</v>
      </c>
      <c r="B95" s="2963"/>
      <c r="C95" s="2963"/>
      <c r="D95" s="2963"/>
      <c r="E95" s="2963"/>
      <c r="F95" s="2963"/>
      <c r="G95" s="2963"/>
      <c r="H95" s="2963"/>
      <c r="I95" s="2963"/>
      <c r="J95" s="2963"/>
      <c r="K95" s="2963"/>
      <c r="L95" s="2963"/>
      <c r="M95" s="2963"/>
      <c r="N95" s="2964"/>
    </row>
    <row r="96" spans="1:14" ht="18.75" customHeight="1">
      <c r="A96" s="3460"/>
      <c r="B96" s="2963"/>
      <c r="C96" s="2963"/>
      <c r="D96" s="2963"/>
      <c r="E96" s="2963"/>
      <c r="F96" s="2963"/>
      <c r="G96" s="2963"/>
      <c r="H96" s="2963"/>
      <c r="I96" s="2963"/>
      <c r="J96" s="2963"/>
      <c r="K96" s="2963"/>
      <c r="L96" s="2963"/>
      <c r="M96" s="2963"/>
      <c r="N96" s="2964"/>
    </row>
    <row r="97" spans="1:14">
      <c r="A97" s="3460" t="s">
        <v>2357</v>
      </c>
      <c r="B97" s="2963"/>
      <c r="C97" s="2963"/>
      <c r="D97" s="2963"/>
      <c r="E97" s="2963"/>
      <c r="F97" s="2963"/>
      <c r="G97" s="2963"/>
      <c r="H97" s="2963"/>
      <c r="I97" s="2963"/>
      <c r="J97" s="2963"/>
      <c r="K97" s="2963"/>
      <c r="L97" s="2963"/>
      <c r="M97" s="2963"/>
      <c r="N97" s="2964"/>
    </row>
    <row r="98" spans="1:14">
      <c r="A98" s="3460" t="s">
        <v>2358</v>
      </c>
      <c r="B98" s="2963"/>
      <c r="C98" s="2963"/>
      <c r="D98" s="2963"/>
      <c r="E98" s="2963"/>
      <c r="F98" s="2963"/>
      <c r="G98" s="2963"/>
      <c r="H98" s="2963"/>
      <c r="I98" s="2963"/>
      <c r="J98" s="2963"/>
      <c r="K98" s="2963"/>
      <c r="L98" s="2963"/>
      <c r="M98" s="2963"/>
      <c r="N98" s="2964"/>
    </row>
    <row r="99" spans="1:14">
      <c r="A99" s="3460" t="s">
        <v>2359</v>
      </c>
      <c r="B99" s="2963"/>
      <c r="C99" s="2963"/>
      <c r="D99" s="2963"/>
      <c r="E99" s="2963"/>
      <c r="F99" s="2963"/>
      <c r="G99" s="2963"/>
      <c r="H99" s="2963"/>
      <c r="I99" s="2963"/>
      <c r="J99" s="2963"/>
      <c r="K99" s="2963"/>
      <c r="L99" s="2963"/>
      <c r="M99" s="2963"/>
      <c r="N99" s="2964"/>
    </row>
    <row r="100" spans="1:14">
      <c r="A100" s="3460" t="s">
        <v>2360</v>
      </c>
      <c r="B100" s="2963"/>
      <c r="C100" s="2963"/>
      <c r="D100" s="2963"/>
      <c r="E100" s="2963"/>
      <c r="F100" s="2963"/>
      <c r="G100" s="2963"/>
      <c r="H100" s="2963"/>
      <c r="I100" s="2963"/>
      <c r="J100" s="2963"/>
      <c r="K100" s="2963"/>
      <c r="L100" s="2963"/>
      <c r="M100" s="2963"/>
      <c r="N100" s="2964"/>
    </row>
    <row r="101" spans="1:14">
      <c r="A101" s="3460" t="s">
        <v>2361</v>
      </c>
      <c r="B101" s="2963"/>
      <c r="C101" s="2963"/>
      <c r="D101" s="2963"/>
      <c r="E101" s="2963"/>
      <c r="F101" s="2963"/>
      <c r="G101" s="2963"/>
      <c r="H101" s="2963"/>
      <c r="I101" s="2963"/>
      <c r="J101" s="2963"/>
      <c r="K101" s="2963"/>
      <c r="L101" s="2963"/>
      <c r="M101" s="2963"/>
      <c r="N101" s="2964"/>
    </row>
    <row r="102" spans="1:14" ht="18.75" customHeight="1">
      <c r="A102" s="3460"/>
      <c r="B102" s="2963"/>
      <c r="C102" s="2963"/>
      <c r="D102" s="2963"/>
      <c r="E102" s="2963"/>
      <c r="F102" s="2963"/>
      <c r="G102" s="2963"/>
      <c r="H102" s="2963"/>
      <c r="I102" s="2963"/>
      <c r="J102" s="2963"/>
      <c r="K102" s="2963"/>
      <c r="L102" s="2963"/>
      <c r="M102" s="2963"/>
      <c r="N102" s="2964"/>
    </row>
    <row r="103" spans="1:14" ht="18.75" customHeight="1">
      <c r="A103" s="3460"/>
      <c r="B103" s="2963"/>
      <c r="C103" s="2963"/>
      <c r="D103" s="2963"/>
      <c r="E103" s="2963"/>
      <c r="F103" s="2963"/>
      <c r="G103" s="2963"/>
      <c r="H103" s="2963"/>
      <c r="I103" s="2963"/>
      <c r="J103" s="2963"/>
      <c r="K103" s="2963"/>
      <c r="L103" s="2963"/>
      <c r="M103" s="2963"/>
      <c r="N103" s="2964"/>
    </row>
    <row r="104" spans="1:14" ht="18.75" customHeight="1">
      <c r="A104" s="3460"/>
      <c r="B104" s="2963"/>
      <c r="C104" s="2963"/>
      <c r="D104" s="2963"/>
      <c r="E104" s="2963"/>
      <c r="F104" s="2963"/>
      <c r="G104" s="2963"/>
      <c r="H104" s="2963"/>
      <c r="I104" s="2963"/>
      <c r="J104" s="2963"/>
      <c r="K104" s="2963"/>
      <c r="L104" s="2963"/>
      <c r="M104" s="2963"/>
      <c r="N104" s="2964"/>
    </row>
    <row r="105" spans="1:14" ht="18.75" customHeight="1">
      <c r="A105" s="3460"/>
      <c r="B105" s="2963"/>
      <c r="C105" s="2963"/>
      <c r="D105" s="2963"/>
      <c r="E105" s="2963"/>
      <c r="F105" s="2963"/>
      <c r="G105" s="2963"/>
      <c r="H105" s="2963"/>
      <c r="I105" s="2963"/>
      <c r="J105" s="2963"/>
      <c r="K105" s="2963"/>
      <c r="L105" s="2963"/>
      <c r="M105" s="2963"/>
      <c r="N105" s="2964"/>
    </row>
    <row r="106" spans="1:14" ht="18.75" customHeight="1">
      <c r="A106" s="3460"/>
      <c r="B106" s="2963"/>
      <c r="C106" s="2963"/>
      <c r="D106" s="2963"/>
      <c r="E106" s="2963"/>
      <c r="F106" s="2963"/>
      <c r="G106" s="2963"/>
      <c r="H106" s="2963"/>
      <c r="I106" s="2963"/>
      <c r="J106" s="2963"/>
      <c r="K106" s="2963"/>
      <c r="L106" s="2963"/>
      <c r="M106" s="2963"/>
      <c r="N106" s="2964"/>
    </row>
    <row r="107" spans="1:14" ht="18.75" customHeight="1">
      <c r="A107" s="3460"/>
      <c r="B107" s="2963"/>
      <c r="C107" s="2963"/>
      <c r="D107" s="2963"/>
      <c r="E107" s="2963"/>
      <c r="F107" s="2963"/>
      <c r="G107" s="2963"/>
      <c r="H107" s="2963"/>
      <c r="I107" s="2963"/>
      <c r="J107" s="2963"/>
      <c r="K107" s="2963"/>
      <c r="L107" s="2963"/>
      <c r="M107" s="2963"/>
      <c r="N107" s="2964"/>
    </row>
    <row r="108" spans="1:14" ht="18.75" customHeight="1">
      <c r="A108" s="3460"/>
      <c r="B108" s="2963"/>
      <c r="C108" s="2963"/>
      <c r="D108" s="2963"/>
      <c r="E108" s="2963"/>
      <c r="F108" s="2963"/>
      <c r="G108" s="2963"/>
      <c r="H108" s="2963"/>
      <c r="I108" s="2963"/>
      <c r="J108" s="2963"/>
      <c r="K108" s="2963"/>
      <c r="L108" s="2963"/>
      <c r="M108" s="2963"/>
      <c r="N108" s="2964"/>
    </row>
    <row r="109" spans="1:14" ht="18.75" customHeight="1">
      <c r="A109" s="3460"/>
      <c r="B109" s="2963"/>
      <c r="C109" s="2963"/>
      <c r="D109" s="2963"/>
      <c r="E109" s="2963"/>
      <c r="F109" s="2963"/>
      <c r="G109" s="2963"/>
      <c r="H109" s="2963"/>
      <c r="I109" s="2963"/>
      <c r="J109" s="2963"/>
      <c r="K109" s="2963"/>
      <c r="L109" s="2963"/>
      <c r="M109" s="2963"/>
      <c r="N109" s="2964"/>
    </row>
    <row r="110" spans="1:14" ht="18.75" customHeight="1">
      <c r="A110" s="3460"/>
      <c r="B110" s="2963"/>
      <c r="C110" s="2963"/>
      <c r="D110" s="2963"/>
      <c r="E110" s="2963"/>
      <c r="F110" s="2963"/>
      <c r="G110" s="2963"/>
      <c r="H110" s="2963"/>
      <c r="I110" s="2963"/>
      <c r="J110" s="2963"/>
      <c r="K110" s="2963"/>
      <c r="L110" s="2963"/>
      <c r="M110" s="2963"/>
      <c r="N110" s="2964"/>
    </row>
    <row r="111" spans="1:14" ht="18.75" customHeight="1">
      <c r="A111" s="3460"/>
      <c r="B111" s="2963"/>
      <c r="C111" s="2963"/>
      <c r="D111" s="2963"/>
      <c r="E111" s="2963"/>
      <c r="F111" s="2963"/>
      <c r="G111" s="2963"/>
      <c r="H111" s="2963"/>
      <c r="I111" s="2963"/>
      <c r="J111" s="2963"/>
      <c r="K111" s="2963"/>
      <c r="L111" s="2963"/>
      <c r="M111" s="2963"/>
      <c r="N111" s="2964"/>
    </row>
    <row r="112" spans="1:14" ht="18.75" customHeight="1">
      <c r="A112" s="3460"/>
      <c r="B112" s="2963"/>
      <c r="C112" s="2963"/>
      <c r="D112" s="2963"/>
      <c r="E112" s="2963"/>
      <c r="F112" s="2963"/>
      <c r="G112" s="2963"/>
      <c r="H112" s="2963"/>
      <c r="I112" s="2963"/>
      <c r="J112" s="2963"/>
      <c r="K112" s="2963"/>
      <c r="L112" s="2963"/>
      <c r="M112" s="2963"/>
      <c r="N112" s="2964"/>
    </row>
    <row r="113" spans="1:14" ht="18.75" customHeight="1">
      <c r="A113" s="3460"/>
      <c r="B113" s="2963"/>
      <c r="C113" s="2963"/>
      <c r="D113" s="2963"/>
      <c r="E113" s="2963"/>
      <c r="F113" s="2963"/>
      <c r="G113" s="2963"/>
      <c r="H113" s="2963"/>
      <c r="I113" s="2963"/>
      <c r="J113" s="2963"/>
      <c r="K113" s="2963"/>
      <c r="L113" s="2963"/>
      <c r="M113" s="2963"/>
      <c r="N113" s="2964"/>
    </row>
    <row r="114" spans="1:14" ht="18.75" customHeight="1">
      <c r="A114" s="3460"/>
      <c r="B114" s="2963"/>
      <c r="C114" s="2963"/>
      <c r="D114" s="2963"/>
      <c r="E114" s="2963"/>
      <c r="F114" s="2963"/>
      <c r="G114" s="2963"/>
      <c r="H114" s="2963"/>
      <c r="I114" s="2963"/>
      <c r="J114" s="2963"/>
      <c r="K114" s="2963"/>
      <c r="L114" s="2963"/>
      <c r="M114" s="2963"/>
      <c r="N114" s="2964"/>
    </row>
    <row r="115" spans="1:14" ht="18.75" customHeight="1">
      <c r="A115" s="3460"/>
      <c r="B115" s="2963"/>
      <c r="C115" s="2963"/>
      <c r="D115" s="2963"/>
      <c r="E115" s="2963"/>
      <c r="F115" s="2963"/>
      <c r="G115" s="2963"/>
      <c r="H115" s="2963"/>
      <c r="I115" s="2963"/>
      <c r="J115" s="2963"/>
      <c r="K115" s="2963"/>
      <c r="L115" s="2963"/>
      <c r="M115" s="2963"/>
      <c r="N115" s="2964"/>
    </row>
    <row r="116" spans="1:14" ht="18.75" customHeight="1">
      <c r="A116" s="3460"/>
      <c r="B116" s="2963"/>
      <c r="C116" s="2963"/>
      <c r="D116" s="2963"/>
      <c r="E116" s="2963"/>
      <c r="F116" s="2963"/>
      <c r="G116" s="2963"/>
      <c r="H116" s="2963"/>
      <c r="I116" s="2963"/>
      <c r="J116" s="2963"/>
      <c r="K116" s="2963"/>
      <c r="L116" s="2963"/>
      <c r="M116" s="2963"/>
      <c r="N116" s="2964"/>
    </row>
    <row r="117" spans="1:14" ht="18.75" customHeight="1">
      <c r="A117" s="3460"/>
      <c r="B117" s="2963"/>
      <c r="C117" s="2963"/>
      <c r="D117" s="2963"/>
      <c r="E117" s="2963"/>
      <c r="F117" s="2963"/>
      <c r="G117" s="2963"/>
      <c r="H117" s="2963"/>
      <c r="I117" s="2963"/>
      <c r="J117" s="2963"/>
      <c r="K117" s="2963"/>
      <c r="L117" s="2963"/>
      <c r="M117" s="2963"/>
      <c r="N117" s="2964"/>
    </row>
    <row r="118" spans="1:14" ht="18.75" customHeight="1">
      <c r="A118" s="3460"/>
      <c r="B118" s="2963"/>
      <c r="C118" s="2963"/>
      <c r="D118" s="2963"/>
      <c r="E118" s="2963"/>
      <c r="F118" s="2963"/>
      <c r="G118" s="2963"/>
      <c r="H118" s="2963"/>
      <c r="I118" s="2963"/>
      <c r="J118" s="2963"/>
      <c r="K118" s="2963"/>
      <c r="L118" s="2963"/>
      <c r="M118" s="2963"/>
      <c r="N118" s="2964"/>
    </row>
    <row r="119" spans="1:14" ht="18.75" customHeight="1">
      <c r="A119" s="3460"/>
      <c r="B119" s="2963"/>
      <c r="C119" s="2963"/>
      <c r="D119" s="2963"/>
      <c r="E119" s="2963"/>
      <c r="F119" s="2963"/>
      <c r="G119" s="2963"/>
      <c r="H119" s="2963"/>
      <c r="I119" s="2963"/>
      <c r="J119" s="2963"/>
      <c r="K119" s="2963"/>
      <c r="L119" s="2963"/>
      <c r="M119" s="2963"/>
      <c r="N119" s="2964"/>
    </row>
    <row r="120" spans="1:14" ht="18.75" customHeight="1">
      <c r="A120" s="3460"/>
      <c r="B120" s="2963"/>
      <c r="C120" s="2963"/>
      <c r="D120" s="2963"/>
      <c r="E120" s="2963"/>
      <c r="F120" s="2963"/>
      <c r="G120" s="2963"/>
      <c r="H120" s="2963"/>
      <c r="I120" s="2963"/>
      <c r="J120" s="2963"/>
      <c r="K120" s="2963"/>
      <c r="L120" s="2963"/>
      <c r="M120" s="2963"/>
      <c r="N120" s="2964"/>
    </row>
    <row r="121" spans="1:14" ht="18.75" customHeight="1">
      <c r="A121" s="3460"/>
      <c r="B121" s="2963"/>
      <c r="C121" s="2963"/>
      <c r="D121" s="2963"/>
      <c r="E121" s="2963"/>
      <c r="F121" s="2963"/>
      <c r="G121" s="2963"/>
      <c r="H121" s="2963"/>
      <c r="I121" s="2963"/>
      <c r="J121" s="2963"/>
      <c r="K121" s="2963"/>
      <c r="L121" s="2963"/>
      <c r="M121" s="2963"/>
      <c r="N121" s="2964"/>
    </row>
    <row r="122" spans="1:14" ht="18.75" customHeight="1">
      <c r="A122" s="3460"/>
      <c r="B122" s="2963"/>
      <c r="C122" s="2963"/>
      <c r="D122" s="2963"/>
      <c r="E122" s="2963"/>
      <c r="F122" s="2963"/>
      <c r="G122" s="2963"/>
      <c r="H122" s="2963"/>
      <c r="I122" s="2963"/>
      <c r="J122" s="2963"/>
      <c r="K122" s="2963"/>
      <c r="L122" s="2963"/>
      <c r="M122" s="2963"/>
      <c r="N122" s="2964"/>
    </row>
    <row r="123" spans="1:14" ht="18.75" customHeight="1">
      <c r="A123" s="3460"/>
      <c r="B123" s="2963"/>
      <c r="C123" s="2963"/>
      <c r="D123" s="2963"/>
      <c r="E123" s="2963"/>
      <c r="F123" s="2963"/>
      <c r="G123" s="2963"/>
      <c r="H123" s="2963"/>
      <c r="I123" s="2963"/>
      <c r="J123" s="2963"/>
      <c r="K123" s="2963"/>
      <c r="L123" s="2963"/>
      <c r="M123" s="2963"/>
      <c r="N123" s="2964"/>
    </row>
    <row r="124" spans="1:14" ht="18.75" customHeight="1">
      <c r="A124" s="3460"/>
      <c r="B124" s="2963"/>
      <c r="C124" s="2963"/>
      <c r="D124" s="2963"/>
      <c r="E124" s="2963"/>
      <c r="F124" s="2963"/>
      <c r="G124" s="2963"/>
      <c r="H124" s="2963"/>
      <c r="I124" s="2963"/>
      <c r="J124" s="2963"/>
      <c r="K124" s="2963"/>
      <c r="L124" s="2963"/>
      <c r="M124" s="2963"/>
      <c r="N124" s="2964"/>
    </row>
    <row r="125" spans="1:14" ht="18.75" customHeight="1">
      <c r="A125" s="3460"/>
      <c r="B125" s="2963"/>
      <c r="C125" s="2963"/>
      <c r="D125" s="2963"/>
      <c r="E125" s="2963"/>
      <c r="F125" s="2963"/>
      <c r="G125" s="2963"/>
      <c r="H125" s="2963"/>
      <c r="I125" s="2963"/>
      <c r="J125" s="2963"/>
      <c r="K125" s="2963"/>
      <c r="L125" s="2963"/>
      <c r="M125" s="2963"/>
      <c r="N125" s="2964"/>
    </row>
    <row r="126" spans="1:14" ht="18.75" customHeight="1">
      <c r="A126" s="3460"/>
      <c r="B126" s="2963"/>
      <c r="C126" s="2963"/>
      <c r="D126" s="2963"/>
      <c r="E126" s="2963"/>
      <c r="F126" s="2963"/>
      <c r="G126" s="2963"/>
      <c r="H126" s="2963"/>
      <c r="I126" s="2963"/>
      <c r="J126" s="2963"/>
      <c r="K126" s="2963"/>
      <c r="L126" s="2963"/>
      <c r="M126" s="2963"/>
      <c r="N126" s="2964"/>
    </row>
    <row r="127" spans="1:14" ht="18.75" customHeight="1">
      <c r="A127" s="3460"/>
      <c r="B127" s="2963"/>
      <c r="C127" s="2963"/>
      <c r="D127" s="2963"/>
      <c r="E127" s="2963"/>
      <c r="F127" s="2963"/>
      <c r="G127" s="2963"/>
      <c r="H127" s="2963"/>
      <c r="I127" s="2963"/>
      <c r="J127" s="2963"/>
      <c r="K127" s="2963"/>
      <c r="L127" s="2963"/>
      <c r="M127" s="2963"/>
      <c r="N127" s="2964"/>
    </row>
    <row r="128" spans="1:14" ht="18.75" customHeight="1">
      <c r="A128" s="3468"/>
      <c r="B128" s="2965"/>
      <c r="C128" s="2965"/>
      <c r="D128" s="2965"/>
      <c r="E128" s="2965"/>
      <c r="F128" s="2965"/>
      <c r="G128" s="2965"/>
      <c r="H128" s="2965"/>
      <c r="I128" s="2965"/>
      <c r="J128" s="2965"/>
      <c r="K128" s="2965"/>
      <c r="L128" s="2965"/>
      <c r="M128" s="2965"/>
      <c r="N128" s="2966"/>
    </row>
    <row r="129" spans="1:14" ht="18.75" customHeight="1">
      <c r="A129" s="2961"/>
      <c r="B129" s="2961"/>
      <c r="C129" s="2961"/>
      <c r="D129" s="2961"/>
      <c r="E129" s="2961"/>
      <c r="F129" s="2961"/>
      <c r="G129" s="2961"/>
      <c r="H129" s="2961"/>
      <c r="I129" s="2961"/>
      <c r="J129" s="2961"/>
      <c r="K129" s="2961"/>
      <c r="L129" s="2961"/>
      <c r="M129" s="2961"/>
      <c r="N129" s="2961"/>
    </row>
    <row r="130" spans="1:14">
      <c r="A130" s="2963"/>
      <c r="B130" s="2963"/>
      <c r="C130" s="2963"/>
      <c r="D130" s="2963"/>
      <c r="E130" s="2963"/>
      <c r="F130" s="2963"/>
      <c r="G130" s="2963"/>
      <c r="H130" s="2963"/>
      <c r="I130" s="2963"/>
      <c r="J130" s="2963"/>
      <c r="K130" s="2963"/>
      <c r="L130" s="2963"/>
      <c r="M130" s="2963"/>
      <c r="N130" s="2963"/>
    </row>
    <row r="131" spans="1:14">
      <c r="A131" s="2963" t="s">
        <v>1328</v>
      </c>
      <c r="B131" s="2963"/>
      <c r="C131" s="2963"/>
      <c r="D131" s="2963"/>
      <c r="E131" s="2963"/>
      <c r="F131" s="2963"/>
      <c r="G131" s="2963"/>
      <c r="H131" s="2963"/>
      <c r="I131" s="2963"/>
      <c r="J131" s="2963"/>
      <c r="K131" s="2963"/>
      <c r="L131" s="2963"/>
      <c r="M131" s="2963"/>
      <c r="N131" s="2963"/>
    </row>
    <row r="132" spans="1:14">
      <c r="A132" s="2963" t="s">
        <v>2362</v>
      </c>
      <c r="B132" s="2963"/>
      <c r="C132" s="2963"/>
      <c r="D132" s="2963"/>
      <c r="E132" s="2963"/>
      <c r="F132" s="2963"/>
      <c r="G132" s="2963"/>
      <c r="H132" s="2963"/>
      <c r="I132" s="2963"/>
      <c r="J132" s="2963"/>
      <c r="K132" s="2963"/>
      <c r="L132" s="2963"/>
      <c r="M132" s="2963"/>
      <c r="N132" s="2963"/>
    </row>
    <row r="133" spans="1:14" ht="56.25" customHeight="1">
      <c r="A133" s="2963" t="s">
        <v>2363</v>
      </c>
      <c r="B133" s="2963"/>
      <c r="C133" s="2963"/>
      <c r="D133" s="2963"/>
      <c r="E133" s="2963"/>
      <c r="F133" s="2963"/>
      <c r="G133" s="2963"/>
      <c r="H133" s="2963"/>
      <c r="I133" s="2963"/>
      <c r="J133" s="2963"/>
      <c r="K133" s="2963"/>
      <c r="L133" s="2963"/>
      <c r="M133" s="2963"/>
      <c r="N133" s="2963"/>
    </row>
    <row r="134" spans="1:14" ht="62.25" customHeight="1">
      <c r="A134" s="2963" t="s">
        <v>2364</v>
      </c>
      <c r="B134" s="2963"/>
      <c r="C134" s="2963"/>
      <c r="D134" s="2963"/>
      <c r="E134" s="2963"/>
      <c r="F134" s="2963"/>
      <c r="G134" s="2963"/>
      <c r="H134" s="2963"/>
      <c r="I134" s="2963"/>
      <c r="J134" s="2963"/>
      <c r="K134" s="2963"/>
      <c r="L134" s="2963"/>
      <c r="M134" s="2963"/>
      <c r="N134" s="2963"/>
    </row>
    <row r="135" spans="1:14" ht="55.5" customHeight="1">
      <c r="A135" s="2963" t="s">
        <v>2365</v>
      </c>
      <c r="B135" s="2963"/>
      <c r="C135" s="2963"/>
      <c r="D135" s="2963"/>
      <c r="E135" s="2963"/>
      <c r="F135" s="2963"/>
      <c r="G135" s="2963"/>
      <c r="H135" s="2963"/>
      <c r="I135" s="2963"/>
      <c r="J135" s="2963"/>
      <c r="K135" s="2963"/>
      <c r="L135" s="2963"/>
      <c r="M135" s="2963"/>
      <c r="N135" s="2963"/>
    </row>
    <row r="136" spans="1:14" ht="35.25" customHeight="1">
      <c r="A136" s="2963" t="s">
        <v>2366</v>
      </c>
      <c r="B136" s="2963"/>
      <c r="C136" s="2963"/>
      <c r="D136" s="2963"/>
      <c r="E136" s="2963"/>
      <c r="F136" s="2963"/>
      <c r="G136" s="2963"/>
      <c r="H136" s="2963"/>
      <c r="I136" s="2963"/>
      <c r="J136" s="2963"/>
      <c r="K136" s="2963"/>
      <c r="L136" s="2963"/>
      <c r="M136" s="2963"/>
      <c r="N136" s="2963"/>
    </row>
    <row r="137" spans="1:14">
      <c r="A137" s="895"/>
      <c r="B137" s="895"/>
    </row>
    <row r="138" spans="1:14">
      <c r="A138" s="895"/>
      <c r="B138" s="895"/>
    </row>
  </sheetData>
  <mergeCells count="169">
    <mergeCell ref="A134:N134"/>
    <mergeCell ref="A135:N135"/>
    <mergeCell ref="A136:N136"/>
    <mergeCell ref="A128:N128"/>
    <mergeCell ref="A129:N129"/>
    <mergeCell ref="A130:N130"/>
    <mergeCell ref="A131:N131"/>
    <mergeCell ref="A132:N132"/>
    <mergeCell ref="A133:N133"/>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10:N110"/>
    <mergeCell ref="A111:N111"/>
    <mergeCell ref="A112:N112"/>
    <mergeCell ref="A113:N113"/>
    <mergeCell ref="A114:N114"/>
    <mergeCell ref="A115:N115"/>
    <mergeCell ref="A104:N104"/>
    <mergeCell ref="A105:N105"/>
    <mergeCell ref="A106:N106"/>
    <mergeCell ref="A107:N107"/>
    <mergeCell ref="A108:N108"/>
    <mergeCell ref="A109:N109"/>
    <mergeCell ref="A98:N98"/>
    <mergeCell ref="A99:N99"/>
    <mergeCell ref="A100:N100"/>
    <mergeCell ref="A101:N101"/>
    <mergeCell ref="A102:N102"/>
    <mergeCell ref="A103:N103"/>
    <mergeCell ref="B90:E90"/>
    <mergeCell ref="G90:H90"/>
    <mergeCell ref="A94:N94"/>
    <mergeCell ref="A95:N95"/>
    <mergeCell ref="A96:N96"/>
    <mergeCell ref="A97:N97"/>
    <mergeCell ref="B87:E87"/>
    <mergeCell ref="G87:H87"/>
    <mergeCell ref="B88:E88"/>
    <mergeCell ref="G88:H88"/>
    <mergeCell ref="B89:E89"/>
    <mergeCell ref="G89:H89"/>
    <mergeCell ref="B79:C79"/>
    <mergeCell ref="A83:N83"/>
    <mergeCell ref="A84:N84"/>
    <mergeCell ref="B85:E85"/>
    <mergeCell ref="G85:H85"/>
    <mergeCell ref="B86:E86"/>
    <mergeCell ref="G86:H86"/>
    <mergeCell ref="A73:F73"/>
    <mergeCell ref="A74:F74"/>
    <mergeCell ref="B75:C75"/>
    <mergeCell ref="B76:C76"/>
    <mergeCell ref="B77:C77"/>
    <mergeCell ref="B78:C78"/>
    <mergeCell ref="B69:C69"/>
    <mergeCell ref="F69:I69"/>
    <mergeCell ref="J69:L69"/>
    <mergeCell ref="B70:L70"/>
    <mergeCell ref="B71:L71"/>
    <mergeCell ref="B72:L72"/>
    <mergeCell ref="B67:C67"/>
    <mergeCell ref="F67:I67"/>
    <mergeCell ref="J67:L67"/>
    <mergeCell ref="B68:C68"/>
    <mergeCell ref="F68:I68"/>
    <mergeCell ref="J68:L68"/>
    <mergeCell ref="B65:C65"/>
    <mergeCell ref="F65:I65"/>
    <mergeCell ref="J65:L65"/>
    <mergeCell ref="B66:C66"/>
    <mergeCell ref="F66:I66"/>
    <mergeCell ref="J66:L66"/>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25:E25"/>
    <mergeCell ref="G25:H25"/>
    <mergeCell ref="C26:E26"/>
    <mergeCell ref="G26:H26"/>
    <mergeCell ref="C27:E27"/>
    <mergeCell ref="G27:H27"/>
    <mergeCell ref="A21:B27"/>
    <mergeCell ref="C21:E21"/>
    <mergeCell ref="F21:J21"/>
    <mergeCell ref="C23:E23"/>
    <mergeCell ref="G23:H23"/>
    <mergeCell ref="C24:E24"/>
    <mergeCell ref="G24:H24"/>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s>
  <phoneticPr fontId="1"/>
  <printOptions horizontalCentered="1"/>
  <pageMargins left="0.70866141732283472" right="0.70866141732283472" top="0.74803149606299213" bottom="0.74803149606299213" header="0.31496062992125984" footer="0.31496062992125984"/>
  <pageSetup paperSize="9" scale="62" orientation="portrait" r:id="rId1"/>
  <rowBreaks count="2" manualBreakCount="2">
    <brk id="42" max="12" man="1"/>
    <brk id="81"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8593"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238594"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238595"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238596"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238597"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238598"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238599"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238600"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238601"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238602"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238603"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238604"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238605"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238606"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238607"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238608"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8609"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238610"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8611"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238612"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238613"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238614"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238615"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8616"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238617"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238618"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CD24F-5F85-483D-A82D-25C7CF21AA59}">
  <dimension ref="A1:N68"/>
  <sheetViews>
    <sheetView zoomScaleNormal="100" workbookViewId="0">
      <selection activeCell="J6" sqref="J6:N6"/>
    </sheetView>
  </sheetViews>
  <sheetFormatPr defaultColWidth="9" defaultRowHeight="18.75"/>
  <cols>
    <col min="1" max="1" width="2.75" style="655" customWidth="1"/>
    <col min="2" max="2" width="11.5" style="655" customWidth="1"/>
    <col min="3" max="3" width="4.5" style="655" customWidth="1"/>
    <col min="4" max="5" width="11.75" style="655" customWidth="1"/>
    <col min="6" max="6" width="3.125" style="655" customWidth="1"/>
    <col min="7" max="8" width="3.875" style="655" customWidth="1"/>
    <col min="9" max="9" width="3.125" style="655" customWidth="1"/>
    <col min="10" max="10" width="3.375" style="655" customWidth="1"/>
    <col min="11" max="11" width="2.5" style="655" customWidth="1"/>
    <col min="12" max="12" width="7.75" style="655" customWidth="1"/>
    <col min="13" max="13" width="2.5" style="655" customWidth="1"/>
    <col min="14" max="14" width="13.875" style="655" customWidth="1"/>
    <col min="15" max="15" width="11.75" style="655" customWidth="1"/>
    <col min="16" max="16384" width="9" style="655"/>
  </cols>
  <sheetData>
    <row r="1" spans="1:14">
      <c r="A1" s="3417" t="s">
        <v>2367</v>
      </c>
      <c r="B1" s="3417"/>
      <c r="C1" s="3417"/>
      <c r="D1" s="3417"/>
      <c r="E1" s="3417"/>
      <c r="F1" s="3417"/>
      <c r="G1" s="3417"/>
      <c r="H1" s="3417"/>
      <c r="I1" s="3417"/>
      <c r="J1" s="3417"/>
      <c r="K1" s="3417"/>
      <c r="L1" s="3417"/>
      <c r="M1" s="3417"/>
      <c r="N1" s="3417"/>
    </row>
    <row r="2" spans="1:14">
      <c r="A2" s="887"/>
      <c r="B2" s="887"/>
    </row>
    <row r="3" spans="1:14">
      <c r="A3" s="3418" t="s">
        <v>2368</v>
      </c>
      <c r="B3" s="3418"/>
      <c r="C3" s="3418"/>
      <c r="D3" s="3418"/>
      <c r="E3" s="3418"/>
      <c r="F3" s="3418"/>
      <c r="G3" s="3418"/>
      <c r="H3" s="3418"/>
      <c r="I3" s="3418"/>
      <c r="J3" s="3418"/>
      <c r="K3" s="3418"/>
      <c r="L3" s="3418"/>
      <c r="M3" s="3418"/>
      <c r="N3" s="3418"/>
    </row>
    <row r="4" spans="1:14">
      <c r="A4" s="887"/>
      <c r="B4" s="887"/>
    </row>
    <row r="5" spans="1:14">
      <c r="I5" s="888" t="s">
        <v>2287</v>
      </c>
      <c r="J5" s="2096"/>
      <c r="K5" s="2096"/>
      <c r="L5" s="2096"/>
      <c r="M5" s="2096"/>
      <c r="N5" s="2096"/>
    </row>
    <row r="6" spans="1:14">
      <c r="F6" s="889"/>
      <c r="G6" s="889"/>
      <c r="H6" s="889"/>
      <c r="I6" s="890" t="s">
        <v>2288</v>
      </c>
      <c r="J6" s="3419"/>
      <c r="K6" s="3419"/>
      <c r="L6" s="3419"/>
      <c r="M6" s="3419"/>
      <c r="N6" s="3419"/>
    </row>
    <row r="7" spans="1:14">
      <c r="F7" s="889"/>
      <c r="G7" s="889"/>
      <c r="H7" s="889"/>
      <c r="I7" s="890" t="s">
        <v>2289</v>
      </c>
      <c r="J7" s="3239" t="s">
        <v>2290</v>
      </c>
      <c r="K7" s="3239"/>
      <c r="L7" s="3239"/>
      <c r="M7" s="3239"/>
      <c r="N7" s="3239"/>
    </row>
    <row r="8" spans="1:14">
      <c r="A8" s="887"/>
      <c r="B8" s="887"/>
    </row>
    <row r="9" spans="1:14">
      <c r="A9" s="3417" t="s">
        <v>2291</v>
      </c>
      <c r="B9" s="3417"/>
      <c r="C9" s="3417"/>
      <c r="D9" s="3417"/>
      <c r="E9" s="3417"/>
      <c r="F9" s="3417"/>
      <c r="G9" s="3417"/>
      <c r="H9" s="3417"/>
      <c r="I9" s="3417"/>
      <c r="J9" s="3417"/>
      <c r="K9" s="3417"/>
      <c r="L9" s="3417"/>
      <c r="M9" s="3417"/>
      <c r="N9" s="3417"/>
    </row>
    <row r="10" spans="1:14">
      <c r="A10" s="3417" t="s">
        <v>2292</v>
      </c>
      <c r="B10" s="3417"/>
      <c r="C10" s="3417"/>
      <c r="D10" s="3417"/>
      <c r="E10" s="3417"/>
      <c r="F10" s="3417"/>
      <c r="G10" s="3417"/>
      <c r="H10" s="3417"/>
      <c r="I10" s="3417"/>
      <c r="J10" s="3417"/>
      <c r="K10" s="3417"/>
      <c r="L10" s="3417"/>
      <c r="M10" s="3417"/>
      <c r="N10" s="3417"/>
    </row>
    <row r="11" spans="1:14" ht="18.75" customHeight="1">
      <c r="A11" s="3426" t="s">
        <v>2293</v>
      </c>
      <c r="B11" s="3427"/>
      <c r="C11" s="3432" t="s">
        <v>2296</v>
      </c>
      <c r="D11" s="2084"/>
      <c r="E11" s="2084"/>
      <c r="F11" s="2084"/>
      <c r="G11" s="2084"/>
      <c r="H11" s="2084"/>
      <c r="I11" s="2084"/>
      <c r="J11" s="2085"/>
      <c r="K11" s="891" t="s">
        <v>605</v>
      </c>
      <c r="L11" s="891"/>
      <c r="M11" s="891" t="s">
        <v>944</v>
      </c>
      <c r="N11" s="892" t="s">
        <v>585</v>
      </c>
    </row>
    <row r="12" spans="1:14" ht="18.75" customHeight="1">
      <c r="A12" s="3428"/>
      <c r="B12" s="3429"/>
      <c r="C12" s="3433" t="s">
        <v>2295</v>
      </c>
      <c r="D12" s="2074"/>
      <c r="E12" s="2074"/>
      <c r="F12" s="2074"/>
      <c r="G12" s="2074"/>
      <c r="H12" s="2074"/>
      <c r="I12" s="2074"/>
      <c r="J12" s="2078"/>
      <c r="K12" s="655" t="s">
        <v>605</v>
      </c>
      <c r="M12" s="655" t="s">
        <v>944</v>
      </c>
      <c r="N12" s="48" t="s">
        <v>585</v>
      </c>
    </row>
    <row r="13" spans="1:14" ht="18.75" customHeight="1">
      <c r="A13" s="3428"/>
      <c r="B13" s="3429"/>
      <c r="C13" s="3433" t="s">
        <v>2294</v>
      </c>
      <c r="D13" s="2074"/>
      <c r="E13" s="2074"/>
      <c r="F13" s="2074"/>
      <c r="G13" s="2074"/>
      <c r="H13" s="2074"/>
      <c r="I13" s="2074"/>
      <c r="J13" s="2078"/>
      <c r="K13" s="655" t="s">
        <v>605</v>
      </c>
      <c r="M13" s="655" t="s">
        <v>944</v>
      </c>
      <c r="N13" s="48" t="s">
        <v>585</v>
      </c>
    </row>
    <row r="14" spans="1:14" ht="18.75" customHeight="1">
      <c r="A14" s="3428"/>
      <c r="B14" s="3429"/>
      <c r="C14" s="3433" t="s">
        <v>2295</v>
      </c>
      <c r="D14" s="2074"/>
      <c r="E14" s="2074"/>
      <c r="F14" s="2074"/>
      <c r="G14" s="2074"/>
      <c r="H14" s="2074"/>
      <c r="I14" s="2074"/>
      <c r="J14" s="2078"/>
      <c r="K14" s="655" t="s">
        <v>605</v>
      </c>
      <c r="M14" s="655" t="s">
        <v>944</v>
      </c>
      <c r="N14" s="48" t="s">
        <v>585</v>
      </c>
    </row>
    <row r="15" spans="1:14" ht="18.75" customHeight="1">
      <c r="A15" s="3428"/>
      <c r="B15" s="3429"/>
      <c r="C15" s="3433" t="s">
        <v>2297</v>
      </c>
      <c r="D15" s="2074"/>
      <c r="E15" s="2074"/>
      <c r="F15" s="2074"/>
      <c r="G15" s="2074"/>
      <c r="H15" s="2074"/>
      <c r="I15" s="2074"/>
      <c r="J15" s="2078"/>
      <c r="K15" s="655" t="s">
        <v>605</v>
      </c>
      <c r="M15" s="655" t="s">
        <v>944</v>
      </c>
      <c r="N15" s="48" t="s">
        <v>585</v>
      </c>
    </row>
    <row r="16" spans="1:14" ht="18.75" customHeight="1">
      <c r="A16" s="3428"/>
      <c r="B16" s="3429"/>
      <c r="C16" s="3433" t="s">
        <v>2299</v>
      </c>
      <c r="D16" s="2074"/>
      <c r="E16" s="2074"/>
      <c r="F16" s="2074"/>
      <c r="G16" s="2074"/>
      <c r="H16" s="2074"/>
      <c r="I16" s="2074"/>
      <c r="J16" s="2078"/>
      <c r="K16" s="655" t="s">
        <v>605</v>
      </c>
      <c r="M16" s="655" t="s">
        <v>944</v>
      </c>
      <c r="N16" s="48" t="s">
        <v>585</v>
      </c>
    </row>
    <row r="17" spans="1:14" ht="19.5" customHeight="1">
      <c r="A17" s="3430"/>
      <c r="B17" s="3431"/>
      <c r="C17" s="3434" t="s">
        <v>2300</v>
      </c>
      <c r="D17" s="2080"/>
      <c r="E17" s="2080"/>
      <c r="F17" s="2080"/>
      <c r="G17" s="2080"/>
      <c r="H17" s="2080"/>
      <c r="I17" s="2080"/>
      <c r="J17" s="2081"/>
      <c r="K17" s="893" t="s">
        <v>605</v>
      </c>
      <c r="L17" s="893"/>
      <c r="M17" s="893" t="s">
        <v>944</v>
      </c>
      <c r="N17" s="894" t="s">
        <v>585</v>
      </c>
    </row>
    <row r="18" spans="1:14">
      <c r="A18" s="895"/>
      <c r="B18" s="895"/>
    </row>
    <row r="19" spans="1:14">
      <c r="A19" s="895"/>
      <c r="B19" s="895"/>
    </row>
    <row r="20" spans="1:14" ht="18.75" customHeight="1">
      <c r="A20" s="3426" t="s">
        <v>2301</v>
      </c>
      <c r="B20" s="3427"/>
      <c r="C20" s="3442" t="s">
        <v>2302</v>
      </c>
      <c r="D20" s="3442"/>
      <c r="E20" s="3442"/>
      <c r="F20" s="3443" t="s">
        <v>2303</v>
      </c>
      <c r="G20" s="3444"/>
      <c r="H20" s="3444"/>
      <c r="I20" s="3444"/>
      <c r="J20" s="3444"/>
      <c r="K20" s="896" t="s">
        <v>2304</v>
      </c>
      <c r="L20" s="896"/>
      <c r="M20" s="3420" t="s">
        <v>2305</v>
      </c>
      <c r="N20" s="3421"/>
    </row>
    <row r="21" spans="1:14">
      <c r="A21" s="3428"/>
      <c r="B21" s="3429"/>
      <c r="C21" s="3422" t="s">
        <v>2369</v>
      </c>
      <c r="D21" s="3423"/>
      <c r="E21" s="3424"/>
      <c r="F21" s="906" t="s">
        <v>605</v>
      </c>
      <c r="G21" s="3474"/>
      <c r="H21" s="2084"/>
      <c r="I21" s="891" t="s">
        <v>944</v>
      </c>
      <c r="J21" s="891" t="s">
        <v>611</v>
      </c>
      <c r="K21" s="891"/>
      <c r="L21" s="891"/>
      <c r="M21" s="891"/>
      <c r="N21" s="892"/>
    </row>
    <row r="22" spans="1:14">
      <c r="A22" s="3430"/>
      <c r="B22" s="3431"/>
      <c r="C22" s="3438" t="s">
        <v>2370</v>
      </c>
      <c r="D22" s="3439"/>
      <c r="E22" s="3440"/>
      <c r="F22" s="897" t="s">
        <v>605</v>
      </c>
      <c r="G22" s="3441"/>
      <c r="H22" s="2080"/>
      <c r="I22" s="893" t="s">
        <v>944</v>
      </c>
      <c r="J22" s="893" t="s">
        <v>611</v>
      </c>
      <c r="K22" s="893"/>
      <c r="L22" s="893"/>
      <c r="M22" s="893"/>
      <c r="N22" s="894"/>
    </row>
    <row r="23" spans="1:14">
      <c r="A23" s="895"/>
      <c r="B23" s="895"/>
    </row>
    <row r="24" spans="1:14">
      <c r="A24" s="895"/>
      <c r="B24" s="895"/>
    </row>
    <row r="25" spans="1:14" ht="21" customHeight="1">
      <c r="A25" s="3426" t="s">
        <v>2371</v>
      </c>
      <c r="B25" s="3427"/>
      <c r="C25" s="3450" t="s">
        <v>2318</v>
      </c>
      <c r="D25" s="3420"/>
      <c r="E25" s="3420"/>
      <c r="F25" s="3420"/>
      <c r="G25" s="3420"/>
      <c r="H25" s="3420"/>
      <c r="I25" s="3420"/>
      <c r="J25" s="3420"/>
      <c r="K25" s="3420"/>
      <c r="L25" s="3420"/>
      <c r="M25" s="3420"/>
      <c r="N25" s="3451"/>
    </row>
    <row r="26" spans="1:14" ht="22.5" customHeight="1">
      <c r="A26" s="3428"/>
      <c r="B26" s="3429"/>
      <c r="C26" s="3445" t="s">
        <v>1250</v>
      </c>
      <c r="D26" s="3446" t="s">
        <v>2319</v>
      </c>
      <c r="E26" s="3446"/>
      <c r="F26" s="3446"/>
      <c r="G26" s="3446"/>
      <c r="H26" s="3446"/>
      <c r="I26" s="3446"/>
      <c r="J26" s="3446"/>
      <c r="K26" s="3446"/>
      <c r="L26" s="898"/>
      <c r="M26" s="3447" t="s">
        <v>2314</v>
      </c>
      <c r="N26" s="3448"/>
    </row>
    <row r="27" spans="1:14" ht="22.5" customHeight="1">
      <c r="A27" s="3428"/>
      <c r="B27" s="3429"/>
      <c r="C27" s="3445"/>
      <c r="D27" s="3446"/>
      <c r="E27" s="3446"/>
      <c r="F27" s="3446"/>
      <c r="G27" s="3446"/>
      <c r="H27" s="3446"/>
      <c r="I27" s="3446"/>
      <c r="J27" s="3446"/>
      <c r="K27" s="3446"/>
      <c r="L27" s="899"/>
      <c r="M27" s="2096" t="s">
        <v>2315</v>
      </c>
      <c r="N27" s="3449"/>
    </row>
    <row r="28" spans="1:14" ht="22.5" customHeight="1">
      <c r="A28" s="3428"/>
      <c r="B28" s="3429"/>
      <c r="C28" s="3445" t="s">
        <v>1251</v>
      </c>
      <c r="D28" s="3446" t="s">
        <v>2320</v>
      </c>
      <c r="E28" s="3446"/>
      <c r="F28" s="3446"/>
      <c r="G28" s="3446"/>
      <c r="H28" s="3446"/>
      <c r="I28" s="3446"/>
      <c r="J28" s="3446"/>
      <c r="K28" s="3446"/>
      <c r="L28" s="898"/>
      <c r="M28" s="3447" t="s">
        <v>2314</v>
      </c>
      <c r="N28" s="3448"/>
    </row>
    <row r="29" spans="1:14" ht="22.5" customHeight="1">
      <c r="A29" s="3428"/>
      <c r="B29" s="3429"/>
      <c r="C29" s="3445"/>
      <c r="D29" s="3446"/>
      <c r="E29" s="3446"/>
      <c r="F29" s="3446"/>
      <c r="G29" s="3446"/>
      <c r="H29" s="3446"/>
      <c r="I29" s="3446"/>
      <c r="J29" s="3446"/>
      <c r="K29" s="3446"/>
      <c r="L29" s="899"/>
      <c r="M29" s="2096" t="s">
        <v>2315</v>
      </c>
      <c r="N29" s="3449"/>
    </row>
    <row r="30" spans="1:14" ht="22.5" customHeight="1">
      <c r="A30" s="3428"/>
      <c r="B30" s="3429"/>
      <c r="C30" s="3445" t="s">
        <v>1254</v>
      </c>
      <c r="D30" s="3446" t="s">
        <v>2321</v>
      </c>
      <c r="E30" s="3446"/>
      <c r="F30" s="3446"/>
      <c r="G30" s="3446"/>
      <c r="H30" s="3446"/>
      <c r="I30" s="3446"/>
      <c r="J30" s="3446"/>
      <c r="K30" s="3446"/>
      <c r="L30" s="898"/>
      <c r="M30" s="3447" t="s">
        <v>2314</v>
      </c>
      <c r="N30" s="3448"/>
    </row>
    <row r="31" spans="1:14" ht="22.5" customHeight="1">
      <c r="A31" s="3428"/>
      <c r="B31" s="3429"/>
      <c r="C31" s="3445"/>
      <c r="D31" s="3446"/>
      <c r="E31" s="3446"/>
      <c r="F31" s="3446"/>
      <c r="G31" s="3446"/>
      <c r="H31" s="3446"/>
      <c r="I31" s="3446"/>
      <c r="J31" s="3446"/>
      <c r="K31" s="3446"/>
      <c r="L31" s="899"/>
      <c r="M31" s="2096" t="s">
        <v>2315</v>
      </c>
      <c r="N31" s="3449"/>
    </row>
    <row r="32" spans="1:14" ht="24.75" customHeight="1">
      <c r="A32" s="3428"/>
      <c r="B32" s="3429"/>
      <c r="C32" s="3445" t="s">
        <v>1257</v>
      </c>
      <c r="D32" s="3446" t="s">
        <v>2322</v>
      </c>
      <c r="E32" s="3446"/>
      <c r="F32" s="3446"/>
      <c r="G32" s="3446"/>
      <c r="H32" s="3446"/>
      <c r="I32" s="3446"/>
      <c r="J32" s="3446"/>
      <c r="K32" s="3446"/>
      <c r="L32" s="898"/>
      <c r="M32" s="3447" t="s">
        <v>2314</v>
      </c>
      <c r="N32" s="3448"/>
    </row>
    <row r="33" spans="1:14" ht="24.75" customHeight="1">
      <c r="A33" s="3428"/>
      <c r="B33" s="3429"/>
      <c r="C33" s="3445"/>
      <c r="D33" s="3446"/>
      <c r="E33" s="3446"/>
      <c r="F33" s="3446"/>
      <c r="G33" s="3446"/>
      <c r="H33" s="3446"/>
      <c r="I33" s="3446"/>
      <c r="J33" s="3446"/>
      <c r="K33" s="3446"/>
      <c r="L33" s="899"/>
      <c r="M33" s="2096" t="s">
        <v>2315</v>
      </c>
      <c r="N33" s="3449"/>
    </row>
    <row r="34" spans="1:14" ht="24.75" customHeight="1">
      <c r="A34" s="3428"/>
      <c r="B34" s="3429"/>
      <c r="C34" s="3445" t="s">
        <v>1330</v>
      </c>
      <c r="D34" s="3446" t="s">
        <v>2372</v>
      </c>
      <c r="E34" s="3446"/>
      <c r="F34" s="3446"/>
      <c r="G34" s="3446"/>
      <c r="H34" s="3446"/>
      <c r="I34" s="3446"/>
      <c r="J34" s="3446"/>
      <c r="K34" s="3446"/>
      <c r="L34" s="898"/>
      <c r="M34" s="3447" t="s">
        <v>2314</v>
      </c>
      <c r="N34" s="3448"/>
    </row>
    <row r="35" spans="1:14" ht="24.75" customHeight="1">
      <c r="A35" s="3428"/>
      <c r="B35" s="3429"/>
      <c r="C35" s="3445"/>
      <c r="D35" s="3446"/>
      <c r="E35" s="3446"/>
      <c r="F35" s="3446"/>
      <c r="G35" s="3446"/>
      <c r="H35" s="3446"/>
      <c r="I35" s="3446"/>
      <c r="J35" s="3446"/>
      <c r="K35" s="3446"/>
      <c r="L35" s="899"/>
      <c r="M35" s="2096" t="s">
        <v>2315</v>
      </c>
      <c r="N35" s="3449"/>
    </row>
    <row r="36" spans="1:14" ht="41.25" customHeight="1">
      <c r="A36" s="3428"/>
      <c r="B36" s="3429"/>
      <c r="C36" s="3452" t="s">
        <v>2325</v>
      </c>
      <c r="D36" s="3453"/>
      <c r="E36" s="3453"/>
      <c r="F36" s="3453"/>
      <c r="G36" s="3453"/>
      <c r="H36" s="3453"/>
      <c r="I36" s="3453"/>
      <c r="J36" s="3453"/>
      <c r="K36" s="3454"/>
      <c r="L36" s="898"/>
      <c r="M36" s="3447" t="s">
        <v>2314</v>
      </c>
      <c r="N36" s="3448"/>
    </row>
    <row r="37" spans="1:14" ht="41.25" customHeight="1">
      <c r="A37" s="3428"/>
      <c r="B37" s="3429"/>
      <c r="C37" s="3452"/>
      <c r="D37" s="3453"/>
      <c r="E37" s="3453"/>
      <c r="F37" s="3453"/>
      <c r="G37" s="3453"/>
      <c r="H37" s="3453"/>
      <c r="I37" s="3453"/>
      <c r="J37" s="3453"/>
      <c r="K37" s="3454"/>
      <c r="L37" s="899"/>
      <c r="M37" s="2096" t="s">
        <v>2315</v>
      </c>
      <c r="N37" s="3449"/>
    </row>
    <row r="38" spans="1:14" ht="19.5" customHeight="1">
      <c r="A38" s="3428"/>
      <c r="B38" s="3429"/>
      <c r="C38" s="3452" t="s">
        <v>2326</v>
      </c>
      <c r="D38" s="3453"/>
      <c r="E38" s="3453"/>
      <c r="F38" s="3453"/>
      <c r="G38" s="3453"/>
      <c r="H38" s="3453"/>
      <c r="I38" s="3453"/>
      <c r="J38" s="3453"/>
      <c r="K38" s="3454"/>
      <c r="L38" s="898"/>
      <c r="M38" s="3447" t="s">
        <v>2314</v>
      </c>
      <c r="N38" s="3448"/>
    </row>
    <row r="39" spans="1:14" ht="19.5" customHeight="1">
      <c r="A39" s="3428"/>
      <c r="B39" s="3429"/>
      <c r="C39" s="3452"/>
      <c r="D39" s="3453"/>
      <c r="E39" s="3453"/>
      <c r="F39" s="3453"/>
      <c r="G39" s="3453"/>
      <c r="H39" s="3453"/>
      <c r="I39" s="3453"/>
      <c r="J39" s="3453"/>
      <c r="K39" s="3454"/>
      <c r="L39" s="899"/>
      <c r="M39" s="2096" t="s">
        <v>2315</v>
      </c>
      <c r="N39" s="3449"/>
    </row>
    <row r="40" spans="1:14" ht="18.75" customHeight="1">
      <c r="A40" s="3428"/>
      <c r="B40" s="3429"/>
      <c r="C40" s="3452" t="s">
        <v>2327</v>
      </c>
      <c r="D40" s="3453"/>
      <c r="E40" s="3453"/>
      <c r="F40" s="3453"/>
      <c r="G40" s="3453"/>
      <c r="H40" s="3453"/>
      <c r="I40" s="3453"/>
      <c r="J40" s="3453"/>
      <c r="K40" s="3454"/>
      <c r="L40" s="898"/>
      <c r="M40" s="3447" t="s">
        <v>2314</v>
      </c>
      <c r="N40" s="3448"/>
    </row>
    <row r="41" spans="1:14">
      <c r="A41" s="3428"/>
      <c r="B41" s="3429"/>
      <c r="C41" s="3452"/>
      <c r="D41" s="3453"/>
      <c r="E41" s="3453"/>
      <c r="F41" s="3453"/>
      <c r="G41" s="3453"/>
      <c r="H41" s="3453"/>
      <c r="I41" s="3453"/>
      <c r="J41" s="3453"/>
      <c r="K41" s="3454"/>
      <c r="L41" s="899"/>
      <c r="M41" s="2096" t="s">
        <v>2315</v>
      </c>
      <c r="N41" s="3449"/>
    </row>
    <row r="42" spans="1:14" ht="18.75" customHeight="1">
      <c r="A42" s="3428"/>
      <c r="B42" s="3429"/>
      <c r="C42" s="3452" t="s">
        <v>2373</v>
      </c>
      <c r="D42" s="3453"/>
      <c r="E42" s="3453"/>
      <c r="F42" s="3453"/>
      <c r="G42" s="3453"/>
      <c r="H42" s="3453"/>
      <c r="I42" s="3453"/>
      <c r="J42" s="3453"/>
      <c r="K42" s="3454"/>
      <c r="L42" s="898"/>
      <c r="M42" s="3447" t="s">
        <v>2314</v>
      </c>
      <c r="N42" s="3448"/>
    </row>
    <row r="43" spans="1:14">
      <c r="A43" s="3428"/>
      <c r="B43" s="3429"/>
      <c r="C43" s="3452"/>
      <c r="D43" s="3453"/>
      <c r="E43" s="3453"/>
      <c r="F43" s="3453"/>
      <c r="G43" s="3453"/>
      <c r="H43" s="3453"/>
      <c r="I43" s="3453"/>
      <c r="J43" s="3453"/>
      <c r="K43" s="3454"/>
      <c r="L43" s="899"/>
      <c r="M43" s="2096" t="s">
        <v>2315</v>
      </c>
      <c r="N43" s="3449"/>
    </row>
    <row r="44" spans="1:14" ht="18.75" customHeight="1">
      <c r="A44" s="3428"/>
      <c r="B44" s="3429"/>
      <c r="C44" s="3452" t="s">
        <v>2328</v>
      </c>
      <c r="D44" s="3453"/>
      <c r="E44" s="3453"/>
      <c r="F44" s="3453"/>
      <c r="G44" s="3453"/>
      <c r="H44" s="3453"/>
      <c r="I44" s="3453"/>
      <c r="J44" s="3453"/>
      <c r="K44" s="3454"/>
      <c r="L44" s="898"/>
      <c r="M44" s="3447" t="s">
        <v>2314</v>
      </c>
      <c r="N44" s="3448"/>
    </row>
    <row r="45" spans="1:14">
      <c r="A45" s="3430"/>
      <c r="B45" s="3431"/>
      <c r="C45" s="3452"/>
      <c r="D45" s="3453"/>
      <c r="E45" s="3453"/>
      <c r="F45" s="3453"/>
      <c r="G45" s="3453"/>
      <c r="H45" s="3453"/>
      <c r="I45" s="3453"/>
      <c r="J45" s="3453"/>
      <c r="K45" s="3454"/>
      <c r="L45" s="899"/>
      <c r="M45" s="2096" t="s">
        <v>2315</v>
      </c>
      <c r="N45" s="3449"/>
    </row>
    <row r="46" spans="1:14">
      <c r="A46" s="900"/>
      <c r="B46" s="900"/>
    </row>
    <row r="47" spans="1:14">
      <c r="A47" s="900"/>
      <c r="B47" s="900"/>
    </row>
    <row r="48" spans="1:14">
      <c r="A48" s="3455" t="s">
        <v>2374</v>
      </c>
      <c r="B48" s="3455"/>
      <c r="C48" s="3455"/>
      <c r="D48" s="3455"/>
      <c r="E48" s="3455"/>
      <c r="F48" s="3455"/>
      <c r="G48" s="3455"/>
      <c r="H48" s="3455"/>
      <c r="I48" s="3455"/>
      <c r="J48" s="3455"/>
      <c r="K48" s="3455"/>
      <c r="L48" s="3455"/>
      <c r="M48" s="3455"/>
      <c r="N48" s="3455"/>
    </row>
    <row r="49" spans="1:14" ht="23.25" customHeight="1">
      <c r="A49" s="3450" t="s">
        <v>2375</v>
      </c>
      <c r="B49" s="3420"/>
      <c r="C49" s="3420"/>
      <c r="D49" s="3420"/>
      <c r="E49" s="3420"/>
      <c r="F49" s="3420"/>
      <c r="G49" s="3420"/>
      <c r="H49" s="3420"/>
      <c r="I49" s="3420"/>
      <c r="J49" s="3420"/>
      <c r="K49" s="3420"/>
      <c r="L49" s="3420"/>
      <c r="M49" s="3420"/>
      <c r="N49" s="3451"/>
    </row>
    <row r="50" spans="1:14">
      <c r="A50" s="3456" t="s">
        <v>2376</v>
      </c>
      <c r="B50" s="2961"/>
      <c r="C50" s="2961"/>
      <c r="D50" s="2961"/>
      <c r="E50" s="2961"/>
      <c r="F50" s="2961"/>
      <c r="G50" s="2961"/>
      <c r="H50" s="2961"/>
      <c r="I50" s="2961"/>
      <c r="J50" s="2961"/>
      <c r="K50" s="2961"/>
      <c r="L50" s="2961"/>
      <c r="M50" s="2961"/>
      <c r="N50" s="2962"/>
    </row>
    <row r="51" spans="1:14">
      <c r="A51" s="294"/>
      <c r="B51" s="3472" t="s">
        <v>2377</v>
      </c>
      <c r="C51" s="3473"/>
      <c r="D51" s="3473"/>
      <c r="E51" s="3473"/>
      <c r="F51" s="655" t="s">
        <v>605</v>
      </c>
      <c r="G51" s="1812"/>
      <c r="H51" s="1812"/>
      <c r="I51" s="655" t="s">
        <v>944</v>
      </c>
      <c r="J51" s="655" t="s">
        <v>585</v>
      </c>
      <c r="N51" s="48"/>
    </row>
    <row r="52" spans="1:14" ht="18.75" customHeight="1">
      <c r="A52" s="294"/>
      <c r="B52" s="3472" t="s">
        <v>2378</v>
      </c>
      <c r="C52" s="3473"/>
      <c r="D52" s="3473"/>
      <c r="E52" s="3473"/>
      <c r="F52" s="655" t="s">
        <v>605</v>
      </c>
      <c r="G52" s="1812"/>
      <c r="H52" s="1812"/>
      <c r="I52" s="655" t="s">
        <v>944</v>
      </c>
      <c r="J52" s="655" t="s">
        <v>585</v>
      </c>
      <c r="N52" s="48"/>
    </row>
    <row r="53" spans="1:14" ht="18.75" customHeight="1">
      <c r="A53" s="294"/>
      <c r="B53" s="3472" t="s">
        <v>2379</v>
      </c>
      <c r="C53" s="3473"/>
      <c r="D53" s="3473"/>
      <c r="E53" s="3473"/>
      <c r="F53" s="655" t="s">
        <v>605</v>
      </c>
      <c r="G53" s="1812"/>
      <c r="H53" s="1812"/>
      <c r="I53" s="655" t="s">
        <v>944</v>
      </c>
      <c r="J53" s="655" t="s">
        <v>585</v>
      </c>
      <c r="N53" s="48"/>
    </row>
    <row r="54" spans="1:14" ht="18.75" customHeight="1">
      <c r="A54" s="294"/>
      <c r="B54" s="3472" t="s">
        <v>2379</v>
      </c>
      <c r="C54" s="3473"/>
      <c r="D54" s="3473"/>
      <c r="E54" s="3473"/>
      <c r="F54" s="655" t="s">
        <v>605</v>
      </c>
      <c r="G54" s="1812"/>
      <c r="H54" s="1812"/>
      <c r="I54" s="655" t="s">
        <v>944</v>
      </c>
      <c r="J54" s="655" t="s">
        <v>585</v>
      </c>
      <c r="N54" s="48"/>
    </row>
    <row r="55" spans="1:14" ht="18.75" customHeight="1">
      <c r="A55" s="294"/>
      <c r="B55" s="3472" t="s">
        <v>2380</v>
      </c>
      <c r="C55" s="3473"/>
      <c r="D55" s="3473"/>
      <c r="E55" s="3473"/>
      <c r="F55" s="655" t="s">
        <v>605</v>
      </c>
      <c r="G55" s="1812"/>
      <c r="H55" s="1812"/>
      <c r="I55" s="655" t="s">
        <v>944</v>
      </c>
      <c r="J55" s="655" t="s">
        <v>585</v>
      </c>
      <c r="N55" s="48"/>
    </row>
    <row r="56" spans="1:14" ht="18.75" customHeight="1">
      <c r="A56" s="294"/>
      <c r="B56" s="3472" t="s">
        <v>2381</v>
      </c>
      <c r="C56" s="3473"/>
      <c r="D56" s="3473"/>
      <c r="E56" s="3473"/>
      <c r="F56" s="655" t="s">
        <v>605</v>
      </c>
      <c r="G56" s="1812"/>
      <c r="H56" s="1812"/>
      <c r="I56" s="655" t="s">
        <v>944</v>
      </c>
      <c r="J56" s="655" t="s">
        <v>585</v>
      </c>
      <c r="N56" s="48"/>
    </row>
    <row r="57" spans="1:14">
      <c r="A57" s="899"/>
      <c r="B57" s="905"/>
      <c r="C57" s="893"/>
      <c r="D57" s="893"/>
      <c r="E57" s="893"/>
      <c r="F57" s="893"/>
      <c r="G57" s="893"/>
      <c r="H57" s="893"/>
      <c r="I57" s="893"/>
      <c r="J57" s="893"/>
      <c r="K57" s="893"/>
      <c r="L57" s="893"/>
      <c r="M57" s="893"/>
      <c r="N57" s="894"/>
    </row>
    <row r="58" spans="1:14">
      <c r="A58" s="900"/>
      <c r="B58" s="900"/>
    </row>
    <row r="59" spans="1:14">
      <c r="A59" s="900"/>
      <c r="B59" s="900"/>
    </row>
    <row r="60" spans="1:14">
      <c r="A60" s="2963"/>
      <c r="B60" s="2963"/>
      <c r="C60" s="2963"/>
      <c r="D60" s="2963"/>
      <c r="E60" s="2963"/>
      <c r="F60" s="2963"/>
      <c r="G60" s="2963"/>
      <c r="H60" s="2963"/>
      <c r="I60" s="2963"/>
      <c r="J60" s="2963"/>
      <c r="K60" s="2963"/>
      <c r="L60" s="2963"/>
      <c r="M60" s="2963"/>
      <c r="N60" s="2963"/>
    </row>
    <row r="61" spans="1:14">
      <c r="A61" s="2963" t="s">
        <v>1328</v>
      </c>
      <c r="B61" s="2963"/>
      <c r="C61" s="2963"/>
      <c r="D61" s="2963"/>
      <c r="E61" s="2963"/>
      <c r="F61" s="2963"/>
      <c r="G61" s="2963"/>
      <c r="H61" s="2963"/>
      <c r="I61" s="2963"/>
      <c r="J61" s="2963"/>
      <c r="K61" s="2963"/>
      <c r="L61" s="2963"/>
      <c r="M61" s="2963"/>
      <c r="N61" s="2963"/>
    </row>
    <row r="62" spans="1:14">
      <c r="A62" s="2963" t="s">
        <v>2362</v>
      </c>
      <c r="B62" s="2963"/>
      <c r="C62" s="2963"/>
      <c r="D62" s="2963"/>
      <c r="E62" s="2963"/>
      <c r="F62" s="2963"/>
      <c r="G62" s="2963"/>
      <c r="H62" s="2963"/>
      <c r="I62" s="2963"/>
      <c r="J62" s="2963"/>
      <c r="K62" s="2963"/>
      <c r="L62" s="2963"/>
      <c r="M62" s="2963"/>
      <c r="N62" s="2963"/>
    </row>
    <row r="63" spans="1:14" ht="56.25" customHeight="1">
      <c r="A63" s="2963" t="s">
        <v>2363</v>
      </c>
      <c r="B63" s="2963"/>
      <c r="C63" s="2963"/>
      <c r="D63" s="2963"/>
      <c r="E63" s="2963"/>
      <c r="F63" s="2963"/>
      <c r="G63" s="2963"/>
      <c r="H63" s="2963"/>
      <c r="I63" s="2963"/>
      <c r="J63" s="2963"/>
      <c r="K63" s="2963"/>
      <c r="L63" s="2963"/>
      <c r="M63" s="2963"/>
      <c r="N63" s="2963"/>
    </row>
    <row r="64" spans="1:14" ht="62.25" customHeight="1">
      <c r="A64" s="2963" t="s">
        <v>2382</v>
      </c>
      <c r="B64" s="2963"/>
      <c r="C64" s="2963"/>
      <c r="D64" s="2963"/>
      <c r="E64" s="2963"/>
      <c r="F64" s="2963"/>
      <c r="G64" s="2963"/>
      <c r="H64" s="2963"/>
      <c r="I64" s="2963"/>
      <c r="J64" s="2963"/>
      <c r="K64" s="2963"/>
      <c r="L64" s="2963"/>
      <c r="M64" s="2963"/>
      <c r="N64" s="2963"/>
    </row>
    <row r="65" spans="1:14" ht="55.5" customHeight="1">
      <c r="A65" s="2963" t="s">
        <v>2383</v>
      </c>
      <c r="B65" s="2963"/>
      <c r="C65" s="2963"/>
      <c r="D65" s="2963"/>
      <c r="E65" s="2963"/>
      <c r="F65" s="2963"/>
      <c r="G65" s="2963"/>
      <c r="H65" s="2963"/>
      <c r="I65" s="2963"/>
      <c r="J65" s="2963"/>
      <c r="K65" s="2963"/>
      <c r="L65" s="2963"/>
      <c r="M65" s="2963"/>
      <c r="N65" s="2963"/>
    </row>
    <row r="66" spans="1:14" ht="35.25" customHeight="1">
      <c r="A66" s="2963"/>
      <c r="B66" s="2963"/>
      <c r="C66" s="2963"/>
      <c r="D66" s="2963"/>
      <c r="E66" s="2963"/>
      <c r="F66" s="2963"/>
      <c r="G66" s="2963"/>
      <c r="H66" s="2963"/>
      <c r="I66" s="2963"/>
      <c r="J66" s="2963"/>
      <c r="K66" s="2963"/>
      <c r="L66" s="2963"/>
      <c r="M66" s="2963"/>
      <c r="N66" s="2963"/>
    </row>
    <row r="67" spans="1:14">
      <c r="A67" s="895"/>
      <c r="B67" s="895"/>
    </row>
    <row r="68" spans="1:14">
      <c r="A68" s="895"/>
      <c r="B68" s="895"/>
    </row>
  </sheetData>
  <mergeCells count="82">
    <mergeCell ref="A64:N64"/>
    <mergeCell ref="A65:N65"/>
    <mergeCell ref="A66:N66"/>
    <mergeCell ref="B56:E56"/>
    <mergeCell ref="G56:H56"/>
    <mergeCell ref="A60:N60"/>
    <mergeCell ref="A61:N61"/>
    <mergeCell ref="A62:N62"/>
    <mergeCell ref="A63:N63"/>
    <mergeCell ref="B53:E53"/>
    <mergeCell ref="G53:H53"/>
    <mergeCell ref="B54:E54"/>
    <mergeCell ref="G54:H54"/>
    <mergeCell ref="B55:E55"/>
    <mergeCell ref="G55:H55"/>
    <mergeCell ref="A48:N48"/>
    <mergeCell ref="A49:N49"/>
    <mergeCell ref="A50:N50"/>
    <mergeCell ref="B51:E51"/>
    <mergeCell ref="G51:H5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C38:K39"/>
    <mergeCell ref="M38:N38"/>
    <mergeCell ref="M39:N39"/>
    <mergeCell ref="C40:K41"/>
    <mergeCell ref="M40:N40"/>
    <mergeCell ref="M41:N41"/>
    <mergeCell ref="C34:C35"/>
    <mergeCell ref="D34:K35"/>
    <mergeCell ref="M34:N34"/>
    <mergeCell ref="M35:N35"/>
    <mergeCell ref="C36:K37"/>
    <mergeCell ref="M36:N36"/>
    <mergeCell ref="M37:N37"/>
    <mergeCell ref="C30:C31"/>
    <mergeCell ref="D30:K31"/>
    <mergeCell ref="M30:N30"/>
    <mergeCell ref="M31:N31"/>
    <mergeCell ref="C32:C33"/>
    <mergeCell ref="D32:K33"/>
    <mergeCell ref="M32:N32"/>
    <mergeCell ref="M33:N33"/>
    <mergeCell ref="M28:N28"/>
    <mergeCell ref="M29:N29"/>
    <mergeCell ref="A20:B22"/>
    <mergeCell ref="C20:E20"/>
    <mergeCell ref="F20:J20"/>
    <mergeCell ref="M20:N20"/>
    <mergeCell ref="C21:E21"/>
    <mergeCell ref="G21:H21"/>
    <mergeCell ref="C22:E22"/>
    <mergeCell ref="G22:H22"/>
    <mergeCell ref="A10:N10"/>
    <mergeCell ref="A11:B17"/>
    <mergeCell ref="C11:J11"/>
    <mergeCell ref="C12:J12"/>
    <mergeCell ref="C13:J13"/>
    <mergeCell ref="C14:J14"/>
    <mergeCell ref="C15:J15"/>
    <mergeCell ref="C16:J16"/>
    <mergeCell ref="C17:J17"/>
    <mergeCell ref="A9:N9"/>
    <mergeCell ref="A1:N1"/>
    <mergeCell ref="A3:N3"/>
    <mergeCell ref="J5:N5"/>
    <mergeCell ref="J6:N6"/>
    <mergeCell ref="J7:N7"/>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239629"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239630"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239631"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239632"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39633"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239634"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239635"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39636"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C47A6-BCBA-4B0E-8F22-7272E82BDF83}">
  <sheetPr>
    <tabColor rgb="FF7030A0"/>
  </sheetPr>
  <dimension ref="A1:O45"/>
  <sheetViews>
    <sheetView topLeftCell="D1" zoomScale="90" zoomScaleNormal="90" zoomScaleSheetLayoutView="90" workbookViewId="0">
      <selection activeCell="C1" sqref="C1"/>
    </sheetView>
  </sheetViews>
  <sheetFormatPr defaultColWidth="9" defaultRowHeight="13.5"/>
  <cols>
    <col min="1" max="1" width="12.625" style="766" customWidth="1"/>
    <col min="2" max="15" width="9.625" style="766" customWidth="1"/>
    <col min="16" max="16384" width="9" style="766"/>
  </cols>
  <sheetData>
    <row r="1" spans="1:15" ht="15.75" customHeight="1">
      <c r="A1" s="766" t="s">
        <v>1727</v>
      </c>
    </row>
    <row r="2" spans="1:15" ht="20.100000000000001" customHeight="1">
      <c r="A2" s="3477" t="s">
        <v>2233</v>
      </c>
      <c r="B2" s="3477"/>
      <c r="C2" s="3477"/>
      <c r="D2" s="3477"/>
      <c r="E2" s="3477"/>
      <c r="F2" s="3477"/>
      <c r="G2" s="3477"/>
      <c r="H2" s="3477"/>
      <c r="I2" s="3477"/>
      <c r="J2" s="3477"/>
      <c r="K2" s="3477"/>
      <c r="L2" s="3477"/>
      <c r="M2" s="3477"/>
      <c r="N2" s="3477"/>
      <c r="O2" s="3477"/>
    </row>
    <row r="3" spans="1:15" ht="20.100000000000001" customHeight="1">
      <c r="A3" s="3475" t="s">
        <v>535</v>
      </c>
      <c r="B3" s="3475"/>
      <c r="C3" s="3476"/>
      <c r="D3" s="3476"/>
      <c r="F3" s="767"/>
      <c r="G3" s="767"/>
      <c r="H3" s="3475" t="s">
        <v>1728</v>
      </c>
      <c r="I3" s="3475"/>
      <c r="J3" s="3478"/>
      <c r="K3" s="3478"/>
      <c r="L3" s="3478"/>
      <c r="M3" s="3478"/>
      <c r="N3" s="767"/>
      <c r="O3" s="767"/>
    </row>
    <row r="4" spans="1:15" ht="5.0999999999999996" customHeight="1">
      <c r="A4" s="767"/>
      <c r="B4" s="767"/>
      <c r="C4" s="767"/>
      <c r="D4" s="767"/>
      <c r="E4" s="767"/>
      <c r="F4" s="767"/>
      <c r="G4" s="767"/>
      <c r="H4" s="767"/>
      <c r="I4" s="767"/>
      <c r="J4" s="767"/>
      <c r="K4" s="767"/>
      <c r="L4" s="767"/>
      <c r="M4" s="767"/>
      <c r="N4" s="767"/>
      <c r="O4" s="767"/>
    </row>
    <row r="5" spans="1:15" ht="20.100000000000001" customHeight="1">
      <c r="A5" s="3475" t="s">
        <v>1465</v>
      </c>
      <c r="B5" s="3475"/>
      <c r="C5" s="3476"/>
      <c r="D5" s="3476"/>
      <c r="E5" s="3476"/>
      <c r="F5" s="3476"/>
      <c r="G5" s="767"/>
      <c r="H5" s="768" t="s">
        <v>1729</v>
      </c>
      <c r="I5" s="767"/>
      <c r="J5" s="769"/>
      <c r="K5" s="767"/>
      <c r="L5" s="767"/>
      <c r="M5" s="767"/>
      <c r="N5" s="767"/>
      <c r="O5" s="767"/>
    </row>
    <row r="6" spans="1:15" ht="5.0999999999999996" customHeight="1">
      <c r="A6" s="770"/>
      <c r="B6" s="770"/>
      <c r="C6" s="770"/>
      <c r="D6" s="770"/>
      <c r="E6" s="770"/>
    </row>
    <row r="7" spans="1:15" ht="26.1" customHeight="1">
      <c r="A7" s="771"/>
      <c r="B7" s="3481" t="s">
        <v>1730</v>
      </c>
      <c r="C7" s="3482"/>
      <c r="D7" s="3481" t="s">
        <v>1731</v>
      </c>
      <c r="E7" s="3482"/>
      <c r="F7" s="3481" t="s">
        <v>1732</v>
      </c>
      <c r="G7" s="3482"/>
      <c r="H7" s="3479" t="s">
        <v>1733</v>
      </c>
      <c r="I7" s="3480"/>
      <c r="J7" s="3479" t="s">
        <v>1734</v>
      </c>
      <c r="K7" s="3480"/>
      <c r="L7" s="3481" t="s">
        <v>1735</v>
      </c>
      <c r="M7" s="3482"/>
      <c r="N7" s="3481" t="s">
        <v>1736</v>
      </c>
      <c r="O7" s="3482"/>
    </row>
    <row r="8" spans="1:15" ht="26.1" customHeight="1">
      <c r="A8" s="772" t="s">
        <v>1737</v>
      </c>
      <c r="B8" s="3481" t="s">
        <v>1738</v>
      </c>
      <c r="C8" s="3482"/>
      <c r="D8" s="3479" t="s">
        <v>1739</v>
      </c>
      <c r="E8" s="3480"/>
      <c r="F8" s="3481" t="s">
        <v>1740</v>
      </c>
      <c r="G8" s="3482"/>
      <c r="H8" s="3481" t="s">
        <v>1741</v>
      </c>
      <c r="I8" s="3482"/>
      <c r="J8" s="3479" t="s">
        <v>1742</v>
      </c>
      <c r="K8" s="3480"/>
      <c r="L8" s="3481" t="s">
        <v>1743</v>
      </c>
      <c r="M8" s="3482"/>
      <c r="N8" s="3479" t="s">
        <v>1744</v>
      </c>
      <c r="O8" s="3480"/>
    </row>
    <row r="9" spans="1:15" ht="26.1" customHeight="1">
      <c r="A9" s="773" t="s">
        <v>1745</v>
      </c>
      <c r="B9" s="3492" t="s">
        <v>1746</v>
      </c>
      <c r="C9" s="3493"/>
      <c r="D9" s="3479" t="s">
        <v>1747</v>
      </c>
      <c r="E9" s="3480"/>
      <c r="F9" s="3479" t="s">
        <v>1748</v>
      </c>
      <c r="G9" s="3482"/>
      <c r="H9" s="3479" t="s">
        <v>1749</v>
      </c>
      <c r="I9" s="3480"/>
      <c r="J9" s="3479" t="s">
        <v>1750</v>
      </c>
      <c r="K9" s="3480"/>
      <c r="L9" s="3481" t="s">
        <v>1751</v>
      </c>
      <c r="M9" s="3482"/>
      <c r="N9" s="3479" t="s">
        <v>1752</v>
      </c>
      <c r="O9" s="3480"/>
    </row>
    <row r="10" spans="1:15" ht="26.1" customHeight="1">
      <c r="A10" s="774"/>
      <c r="B10" s="3481" t="s">
        <v>1753</v>
      </c>
      <c r="C10" s="3482"/>
      <c r="D10" s="3481" t="s">
        <v>1754</v>
      </c>
      <c r="E10" s="3482"/>
      <c r="F10" s="3481" t="s">
        <v>1755</v>
      </c>
      <c r="G10" s="3482"/>
      <c r="H10" s="3481" t="s">
        <v>1756</v>
      </c>
      <c r="I10" s="3482"/>
      <c r="J10" s="3490"/>
      <c r="K10" s="3491"/>
      <c r="L10" s="3490"/>
      <c r="M10" s="3491"/>
      <c r="N10" s="3490"/>
      <c r="O10" s="3491"/>
    </row>
    <row r="11" spans="1:15" ht="9.9499999999999993" customHeight="1">
      <c r="A11" s="775"/>
      <c r="B11" s="775"/>
      <c r="C11" s="775"/>
      <c r="D11" s="775"/>
      <c r="E11" s="775"/>
      <c r="F11" s="775"/>
      <c r="G11" s="775"/>
      <c r="H11" s="775"/>
      <c r="I11" s="775"/>
      <c r="J11" s="775"/>
      <c r="K11" s="775"/>
      <c r="L11" s="775"/>
      <c r="M11" s="775"/>
      <c r="N11" s="775"/>
      <c r="O11" s="775"/>
    </row>
    <row r="12" spans="1:15" ht="26.1" customHeight="1">
      <c r="A12" s="3497" t="s">
        <v>1757</v>
      </c>
      <c r="B12" s="3500" t="s">
        <v>1758</v>
      </c>
      <c r="C12" s="3501"/>
      <c r="D12" s="3501"/>
      <c r="E12" s="3501"/>
      <c r="F12" s="3501"/>
      <c r="G12" s="3501"/>
      <c r="H12" s="3501"/>
      <c r="I12" s="3501"/>
      <c r="J12" s="3501"/>
      <c r="K12" s="3501"/>
      <c r="L12" s="3501"/>
      <c r="M12" s="3501"/>
      <c r="N12" s="3502"/>
      <c r="O12" s="3483" t="s">
        <v>1759</v>
      </c>
    </row>
    <row r="13" spans="1:15" ht="17.100000000000001" customHeight="1">
      <c r="A13" s="3498"/>
      <c r="B13" s="776" t="s">
        <v>1760</v>
      </c>
      <c r="C13" s="777" t="s">
        <v>1761</v>
      </c>
      <c r="D13" s="777" t="s">
        <v>1762</v>
      </c>
      <c r="E13" s="777" t="s">
        <v>1763</v>
      </c>
      <c r="F13" s="777" t="s">
        <v>1764</v>
      </c>
      <c r="G13" s="777" t="s">
        <v>1765</v>
      </c>
      <c r="H13" s="777" t="s">
        <v>1766</v>
      </c>
      <c r="I13" s="777" t="s">
        <v>1767</v>
      </c>
      <c r="J13" s="777" t="s">
        <v>1768</v>
      </c>
      <c r="K13" s="777" t="s">
        <v>1769</v>
      </c>
      <c r="L13" s="777" t="s">
        <v>1770</v>
      </c>
      <c r="M13" s="778" t="s">
        <v>1771</v>
      </c>
      <c r="N13" s="3486" t="s">
        <v>1772</v>
      </c>
      <c r="O13" s="3484"/>
    </row>
    <row r="14" spans="1:15" ht="12" customHeight="1">
      <c r="A14" s="3498"/>
      <c r="B14" s="779"/>
      <c r="C14" s="777" t="s">
        <v>1773</v>
      </c>
      <c r="D14" s="777" t="s">
        <v>1773</v>
      </c>
      <c r="E14" s="777" t="s">
        <v>1773</v>
      </c>
      <c r="F14" s="777" t="s">
        <v>1773</v>
      </c>
      <c r="G14" s="777" t="s">
        <v>1773</v>
      </c>
      <c r="H14" s="777" t="s">
        <v>1773</v>
      </c>
      <c r="I14" s="777" t="s">
        <v>1773</v>
      </c>
      <c r="J14" s="777" t="s">
        <v>1773</v>
      </c>
      <c r="K14" s="777" t="s">
        <v>1773</v>
      </c>
      <c r="L14" s="777" t="s">
        <v>1773</v>
      </c>
      <c r="M14" s="780"/>
      <c r="N14" s="3486"/>
      <c r="O14" s="3484"/>
    </row>
    <row r="15" spans="1:15" ht="17.100000000000001" customHeight="1">
      <c r="A15" s="3499"/>
      <c r="B15" s="781" t="s">
        <v>1774</v>
      </c>
      <c r="C15" s="782" t="s">
        <v>1775</v>
      </c>
      <c r="D15" s="782" t="s">
        <v>1776</v>
      </c>
      <c r="E15" s="782" t="s">
        <v>1777</v>
      </c>
      <c r="F15" s="782" t="s">
        <v>1778</v>
      </c>
      <c r="G15" s="782" t="s">
        <v>1779</v>
      </c>
      <c r="H15" s="782" t="s">
        <v>1780</v>
      </c>
      <c r="I15" s="782" t="s">
        <v>1781</v>
      </c>
      <c r="J15" s="782" t="s">
        <v>1782</v>
      </c>
      <c r="K15" s="782" t="s">
        <v>1783</v>
      </c>
      <c r="L15" s="783" t="s">
        <v>1784</v>
      </c>
      <c r="M15" s="784" t="s">
        <v>1785</v>
      </c>
      <c r="N15" s="3487"/>
      <c r="O15" s="3485"/>
    </row>
    <row r="16" spans="1:15" ht="12" customHeight="1">
      <c r="A16" s="3488" t="s">
        <v>1786</v>
      </c>
      <c r="B16" s="785" t="s">
        <v>1787</v>
      </c>
      <c r="C16" s="786" t="s">
        <v>1787</v>
      </c>
      <c r="D16" s="786" t="s">
        <v>1787</v>
      </c>
      <c r="E16" s="786" t="s">
        <v>1787</v>
      </c>
      <c r="F16" s="786" t="s">
        <v>1787</v>
      </c>
      <c r="G16" s="786" t="s">
        <v>1787</v>
      </c>
      <c r="H16" s="786" t="s">
        <v>1787</v>
      </c>
      <c r="I16" s="786" t="s">
        <v>1787</v>
      </c>
      <c r="J16" s="786" t="s">
        <v>1787</v>
      </c>
      <c r="K16" s="786" t="s">
        <v>1787</v>
      </c>
      <c r="L16" s="786" t="s">
        <v>1787</v>
      </c>
      <c r="M16" s="787" t="s">
        <v>1787</v>
      </c>
      <c r="N16" s="788" t="s">
        <v>1788</v>
      </c>
      <c r="O16" s="789" t="s">
        <v>1789</v>
      </c>
    </row>
    <row r="17" spans="1:15" ht="15" customHeight="1">
      <c r="A17" s="3489"/>
      <c r="B17" s="790"/>
      <c r="C17" s="790"/>
      <c r="D17" s="790"/>
      <c r="E17" s="790"/>
      <c r="F17" s="790"/>
      <c r="G17" s="790"/>
      <c r="H17" s="790"/>
      <c r="I17" s="790"/>
      <c r="J17" s="790"/>
      <c r="K17" s="790"/>
      <c r="L17" s="790"/>
      <c r="M17" s="791"/>
      <c r="N17" s="792"/>
      <c r="O17" s="793"/>
    </row>
    <row r="18" spans="1:15" ht="12" customHeight="1">
      <c r="A18" s="3488" t="s">
        <v>1790</v>
      </c>
      <c r="B18" s="785" t="s">
        <v>1787</v>
      </c>
      <c r="C18" s="786" t="s">
        <v>1787</v>
      </c>
      <c r="D18" s="786" t="s">
        <v>1787</v>
      </c>
      <c r="E18" s="786" t="s">
        <v>1787</v>
      </c>
      <c r="F18" s="786" t="s">
        <v>1787</v>
      </c>
      <c r="G18" s="786" t="s">
        <v>1787</v>
      </c>
      <c r="H18" s="786" t="s">
        <v>1787</v>
      </c>
      <c r="I18" s="786" t="s">
        <v>1787</v>
      </c>
      <c r="J18" s="786" t="s">
        <v>1787</v>
      </c>
      <c r="K18" s="786" t="s">
        <v>1787</v>
      </c>
      <c r="L18" s="786" t="s">
        <v>1787</v>
      </c>
      <c r="M18" s="787" t="s">
        <v>1787</v>
      </c>
      <c r="N18" s="788" t="s">
        <v>1791</v>
      </c>
      <c r="O18" s="789" t="s">
        <v>1792</v>
      </c>
    </row>
    <row r="19" spans="1:15" ht="15" customHeight="1">
      <c r="A19" s="3489"/>
      <c r="B19" s="790"/>
      <c r="C19" s="790"/>
      <c r="D19" s="790"/>
      <c r="E19" s="790"/>
      <c r="F19" s="790"/>
      <c r="G19" s="790"/>
      <c r="H19" s="790"/>
      <c r="I19" s="790"/>
      <c r="J19" s="790"/>
      <c r="K19" s="790"/>
      <c r="L19" s="790"/>
      <c r="M19" s="791"/>
      <c r="N19" s="792"/>
      <c r="O19" s="793"/>
    </row>
    <row r="20" spans="1:15" ht="12" customHeight="1">
      <c r="A20" s="3488" t="s">
        <v>1793</v>
      </c>
      <c r="B20" s="785" t="s">
        <v>1787</v>
      </c>
      <c r="C20" s="786" t="s">
        <v>1787</v>
      </c>
      <c r="D20" s="786" t="s">
        <v>1787</v>
      </c>
      <c r="E20" s="786" t="s">
        <v>1787</v>
      </c>
      <c r="F20" s="786" t="s">
        <v>1787</v>
      </c>
      <c r="G20" s="786" t="s">
        <v>1787</v>
      </c>
      <c r="H20" s="786" t="s">
        <v>1787</v>
      </c>
      <c r="I20" s="786" t="s">
        <v>1787</v>
      </c>
      <c r="J20" s="786" t="s">
        <v>1787</v>
      </c>
      <c r="K20" s="786" t="s">
        <v>1787</v>
      </c>
      <c r="L20" s="786" t="s">
        <v>1787</v>
      </c>
      <c r="M20" s="787" t="s">
        <v>1787</v>
      </c>
      <c r="N20" s="788" t="s">
        <v>1794</v>
      </c>
      <c r="O20" s="789" t="s">
        <v>1795</v>
      </c>
    </row>
    <row r="21" spans="1:15" ht="15" customHeight="1">
      <c r="A21" s="3489"/>
      <c r="B21" s="790"/>
      <c r="C21" s="790"/>
      <c r="D21" s="790"/>
      <c r="E21" s="790"/>
      <c r="F21" s="790"/>
      <c r="G21" s="790"/>
      <c r="H21" s="790"/>
      <c r="I21" s="790"/>
      <c r="J21" s="790"/>
      <c r="K21" s="790"/>
      <c r="L21" s="790"/>
      <c r="M21" s="791"/>
      <c r="N21" s="792"/>
      <c r="O21" s="793"/>
    </row>
    <row r="22" spans="1:15" ht="12" customHeight="1">
      <c r="A22" s="3488" t="s">
        <v>1796</v>
      </c>
      <c r="B22" s="785" t="s">
        <v>1787</v>
      </c>
      <c r="C22" s="786" t="s">
        <v>1787</v>
      </c>
      <c r="D22" s="786" t="s">
        <v>1787</v>
      </c>
      <c r="E22" s="786" t="s">
        <v>1787</v>
      </c>
      <c r="F22" s="786" t="s">
        <v>1787</v>
      </c>
      <c r="G22" s="786" t="s">
        <v>1787</v>
      </c>
      <c r="H22" s="786" t="s">
        <v>1787</v>
      </c>
      <c r="I22" s="786" t="s">
        <v>1787</v>
      </c>
      <c r="J22" s="786" t="s">
        <v>1787</v>
      </c>
      <c r="K22" s="786" t="s">
        <v>1787</v>
      </c>
      <c r="L22" s="786" t="s">
        <v>1787</v>
      </c>
      <c r="M22" s="787" t="s">
        <v>1787</v>
      </c>
      <c r="N22" s="788" t="s">
        <v>1797</v>
      </c>
      <c r="O22" s="789" t="s">
        <v>1798</v>
      </c>
    </row>
    <row r="23" spans="1:15" ht="15" customHeight="1">
      <c r="A23" s="3489"/>
      <c r="B23" s="790"/>
      <c r="C23" s="790"/>
      <c r="D23" s="790"/>
      <c r="E23" s="790"/>
      <c r="F23" s="790"/>
      <c r="G23" s="790"/>
      <c r="H23" s="790"/>
      <c r="I23" s="790"/>
      <c r="J23" s="790"/>
      <c r="K23" s="790"/>
      <c r="L23" s="790"/>
      <c r="M23" s="791"/>
      <c r="N23" s="792"/>
      <c r="O23" s="793"/>
    </row>
    <row r="24" spans="1:15" ht="12" customHeight="1">
      <c r="A24" s="3503" t="s">
        <v>1799</v>
      </c>
      <c r="B24" s="3504"/>
      <c r="C24" s="3505"/>
      <c r="D24" s="3505"/>
      <c r="E24" s="3505"/>
      <c r="F24" s="3505"/>
      <c r="G24" s="3505"/>
      <c r="H24" s="3505"/>
      <c r="I24" s="3505"/>
      <c r="J24" s="3505"/>
      <c r="K24" s="3505"/>
      <c r="L24" s="3505"/>
      <c r="M24" s="3505"/>
      <c r="N24" s="3505"/>
      <c r="O24" s="789" t="s">
        <v>1800</v>
      </c>
    </row>
    <row r="25" spans="1:15" ht="15" customHeight="1">
      <c r="A25" s="3488"/>
      <c r="B25" s="3506"/>
      <c r="C25" s="3507"/>
      <c r="D25" s="3507"/>
      <c r="E25" s="3507"/>
      <c r="F25" s="3507"/>
      <c r="G25" s="3507"/>
      <c r="H25" s="3507"/>
      <c r="I25" s="3507"/>
      <c r="J25" s="3507"/>
      <c r="K25" s="3507"/>
      <c r="L25" s="3507"/>
      <c r="M25" s="3507"/>
      <c r="N25" s="3507"/>
      <c r="O25" s="793"/>
    </row>
    <row r="26" spans="1:15" ht="12" customHeight="1">
      <c r="A26" s="3508" t="s">
        <v>1801</v>
      </c>
      <c r="B26" s="3508"/>
      <c r="C26" s="3508"/>
      <c r="D26" s="3508"/>
      <c r="E26" s="3508"/>
      <c r="F26" s="3508"/>
      <c r="G26" s="3508"/>
      <c r="H26" s="3508"/>
      <c r="I26" s="3508"/>
      <c r="J26" s="3508"/>
      <c r="K26" s="3508"/>
      <c r="L26" s="3508"/>
      <c r="M26" s="3509"/>
      <c r="N26" s="794" t="s">
        <v>1802</v>
      </c>
      <c r="O26" s="795" t="s">
        <v>1803</v>
      </c>
    </row>
    <row r="27" spans="1:15" ht="15" customHeight="1">
      <c r="A27" s="3508"/>
      <c r="B27" s="3508"/>
      <c r="C27" s="3508"/>
      <c r="D27" s="3508"/>
      <c r="E27" s="3508"/>
      <c r="F27" s="3508"/>
      <c r="G27" s="3508"/>
      <c r="H27" s="3508"/>
      <c r="I27" s="3508"/>
      <c r="J27" s="3508"/>
      <c r="K27" s="3508"/>
      <c r="L27" s="3508"/>
      <c r="M27" s="3509"/>
      <c r="N27" s="796"/>
      <c r="O27" s="797"/>
    </row>
    <row r="28" spans="1:15" ht="9.9499999999999993" customHeight="1">
      <c r="A28" s="775"/>
      <c r="B28" s="775"/>
      <c r="C28" s="775"/>
      <c r="D28" s="775"/>
      <c r="E28" s="775"/>
      <c r="F28" s="775"/>
      <c r="G28" s="775"/>
      <c r="H28" s="775"/>
      <c r="I28" s="775"/>
      <c r="J28" s="775"/>
      <c r="K28" s="775"/>
      <c r="L28" s="775"/>
      <c r="M28" s="775"/>
      <c r="O28" s="798"/>
    </row>
    <row r="29" spans="1:15" ht="18.75" customHeight="1">
      <c r="A29" s="3488" t="s">
        <v>1804</v>
      </c>
      <c r="B29" s="799" t="s">
        <v>1805</v>
      </c>
      <c r="C29" s="798"/>
      <c r="D29" s="798"/>
      <c r="E29" s="798"/>
      <c r="F29" s="798"/>
      <c r="G29" s="798"/>
      <c r="H29" s="798"/>
      <c r="I29" s="3495"/>
      <c r="J29" s="3495"/>
      <c r="K29" s="800" t="s">
        <v>1806</v>
      </c>
      <c r="L29" s="770"/>
      <c r="M29" s="801"/>
      <c r="N29" s="802"/>
    </row>
    <row r="30" spans="1:15" ht="3" customHeight="1">
      <c r="A30" s="3494"/>
      <c r="B30" s="802"/>
      <c r="M30" s="803"/>
      <c r="N30" s="802"/>
    </row>
    <row r="31" spans="1:15" ht="18.75" customHeight="1">
      <c r="A31" s="3494"/>
      <c r="B31" s="804" t="s">
        <v>1807</v>
      </c>
      <c r="D31" s="805"/>
      <c r="I31" s="3496"/>
      <c r="J31" s="3496"/>
      <c r="K31" s="800" t="s">
        <v>1806</v>
      </c>
      <c r="L31" s="770"/>
      <c r="M31" s="803"/>
      <c r="N31" s="802"/>
    </row>
    <row r="32" spans="1:15" ht="3" customHeight="1">
      <c r="A32" s="3489"/>
      <c r="B32" s="770"/>
      <c r="C32" s="770"/>
      <c r="D32" s="770"/>
      <c r="E32" s="770"/>
      <c r="F32" s="770"/>
      <c r="G32" s="770"/>
      <c r="H32" s="770"/>
      <c r="I32" s="770"/>
      <c r="J32" s="770"/>
      <c r="K32" s="770"/>
      <c r="L32" s="770"/>
      <c r="M32" s="806"/>
    </row>
    <row r="33" spans="1:1" ht="5.25" customHeight="1"/>
    <row r="34" spans="1:1" ht="15" customHeight="1">
      <c r="A34" s="766" t="s">
        <v>1808</v>
      </c>
    </row>
    <row r="35" spans="1:1" ht="15" customHeight="1">
      <c r="A35" s="766" t="s">
        <v>1809</v>
      </c>
    </row>
    <row r="36" spans="1:1" ht="15" customHeight="1">
      <c r="A36" s="766" t="s">
        <v>1810</v>
      </c>
    </row>
    <row r="37" spans="1:1" ht="15" customHeight="1">
      <c r="A37" s="766" t="s">
        <v>1811</v>
      </c>
    </row>
    <row r="38" spans="1:1" ht="15" customHeight="1">
      <c r="A38" s="766" t="s">
        <v>1812</v>
      </c>
    </row>
    <row r="39" spans="1:1" ht="15" customHeight="1">
      <c r="A39" s="766" t="s">
        <v>1813</v>
      </c>
    </row>
    <row r="40" spans="1:1" ht="15" customHeight="1">
      <c r="A40" s="766" t="s">
        <v>1814</v>
      </c>
    </row>
    <row r="41" spans="1:1" ht="15" customHeight="1">
      <c r="A41" s="766" t="s">
        <v>2234</v>
      </c>
    </row>
    <row r="42" spans="1:1" ht="15" customHeight="1">
      <c r="A42" s="766" t="s">
        <v>1815</v>
      </c>
    </row>
    <row r="43" spans="1:1" ht="15" customHeight="1">
      <c r="A43" s="766" t="s">
        <v>2235</v>
      </c>
    </row>
    <row r="44" spans="1:1" ht="15" customHeight="1">
      <c r="A44" s="766" t="s">
        <v>1816</v>
      </c>
    </row>
    <row r="45" spans="1:1">
      <c r="A45" s="766" t="s">
        <v>1817</v>
      </c>
    </row>
  </sheetData>
  <mergeCells count="49">
    <mergeCell ref="A29:A32"/>
    <mergeCell ref="I29:J29"/>
    <mergeCell ref="I31:J31"/>
    <mergeCell ref="A12:A15"/>
    <mergeCell ref="B12:N12"/>
    <mergeCell ref="A20:A21"/>
    <mergeCell ref="A22:A23"/>
    <mergeCell ref="A24:A25"/>
    <mergeCell ref="B24:N25"/>
    <mergeCell ref="A26:M2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232450"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2451"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232452"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232453" r:id="rId8" name="Check Box 5">
              <controlPr defaultSize="0" autoFill="0" autoLine="0" autoPict="0">
                <anchor moveWithCells="1" sizeWithCells="1">
                  <from>
                    <xdr:col>3</xdr:col>
                    <xdr:colOff>0</xdr:colOff>
                    <xdr:row>9</xdr:row>
                    <xdr:rowOff>9525</xdr:rowOff>
                  </from>
                  <to>
                    <xdr:col>4</xdr:col>
                    <xdr:colOff>676275</xdr:colOff>
                    <xdr:row>10</xdr:row>
                    <xdr:rowOff>9525</xdr:rowOff>
                  </to>
                </anchor>
              </controlPr>
            </control>
          </mc:Choice>
        </mc:AlternateContent>
        <mc:AlternateContent xmlns:mc="http://schemas.openxmlformats.org/markup-compatibility/2006">
          <mc:Choice Requires="x14">
            <control shapeId="232454"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2461"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232462"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232463"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232464"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232465"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232466"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232467"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232468"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232469"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232470"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232471"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2472"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232473"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5EB5-41FD-444D-AB34-546ABA35AE3C}">
  <sheetPr>
    <tabColor rgb="FF7030A0"/>
  </sheetPr>
  <dimension ref="A1:O36"/>
  <sheetViews>
    <sheetView topLeftCell="D1" zoomScale="90" zoomScaleNormal="90" zoomScaleSheetLayoutView="90" workbookViewId="0">
      <selection activeCell="L11" sqref="L11"/>
    </sheetView>
  </sheetViews>
  <sheetFormatPr defaultColWidth="9" defaultRowHeight="13.5"/>
  <cols>
    <col min="1" max="1" width="12.625" style="766" customWidth="1"/>
    <col min="2" max="15" width="9.625" style="766" customWidth="1"/>
    <col min="16" max="16384" width="9" style="766"/>
  </cols>
  <sheetData>
    <row r="1" spans="1:15" ht="20.100000000000001" customHeight="1">
      <c r="A1" s="766" t="s">
        <v>1818</v>
      </c>
    </row>
    <row r="2" spans="1:15" ht="20.100000000000001" customHeight="1">
      <c r="A2" s="3477" t="s">
        <v>2236</v>
      </c>
      <c r="B2" s="3477"/>
      <c r="C2" s="3477"/>
      <c r="D2" s="3477"/>
      <c r="E2" s="3477"/>
      <c r="F2" s="3477"/>
      <c r="G2" s="3477"/>
      <c r="H2" s="3477"/>
      <c r="I2" s="3477"/>
      <c r="J2" s="3477"/>
      <c r="K2" s="3477"/>
      <c r="L2" s="3477"/>
      <c r="M2" s="3477"/>
      <c r="N2" s="3477"/>
      <c r="O2" s="3477"/>
    </row>
    <row r="3" spans="1:15" ht="20.100000000000001" customHeight="1">
      <c r="A3" s="3475" t="s">
        <v>535</v>
      </c>
      <c r="B3" s="3475"/>
      <c r="C3" s="3476"/>
      <c r="D3" s="3476"/>
      <c r="F3" s="767"/>
      <c r="G3" s="767"/>
      <c r="H3" s="3475" t="s">
        <v>1728</v>
      </c>
      <c r="I3" s="3475"/>
      <c r="J3" s="3478"/>
      <c r="K3" s="3478"/>
      <c r="L3" s="3478"/>
      <c r="M3" s="3478"/>
      <c r="N3" s="767"/>
      <c r="O3" s="767"/>
    </row>
    <row r="4" spans="1:15" ht="5.0999999999999996" customHeight="1">
      <c r="A4" s="767"/>
      <c r="B4" s="767"/>
      <c r="C4" s="767"/>
      <c r="D4" s="767"/>
      <c r="E4" s="767"/>
      <c r="F4" s="767"/>
      <c r="G4" s="767"/>
      <c r="H4" s="767"/>
      <c r="I4" s="767"/>
      <c r="J4" s="767"/>
      <c r="K4" s="767"/>
      <c r="L4" s="767"/>
      <c r="M4" s="767"/>
      <c r="N4" s="767"/>
      <c r="O4" s="767"/>
    </row>
    <row r="5" spans="1:15" ht="20.100000000000001" customHeight="1">
      <c r="A5" s="3475" t="s">
        <v>1465</v>
      </c>
      <c r="B5" s="3475"/>
      <c r="C5" s="3476"/>
      <c r="D5" s="3476"/>
      <c r="E5" s="3476"/>
      <c r="F5" s="3476"/>
      <c r="G5" s="767"/>
      <c r="H5" s="768" t="s">
        <v>1729</v>
      </c>
      <c r="I5" s="767"/>
      <c r="J5" s="769"/>
      <c r="K5" s="767"/>
      <c r="L5" s="767"/>
      <c r="M5" s="767"/>
      <c r="N5" s="767"/>
      <c r="O5" s="767"/>
    </row>
    <row r="6" spans="1:15" ht="5.0999999999999996" customHeight="1">
      <c r="A6" s="770"/>
      <c r="B6" s="770"/>
      <c r="C6" s="770"/>
      <c r="D6" s="770"/>
      <c r="E6" s="770"/>
    </row>
    <row r="7" spans="1:15" ht="26.1" customHeight="1">
      <c r="A7" s="771"/>
      <c r="B7" s="3481" t="s">
        <v>1730</v>
      </c>
      <c r="C7" s="3482"/>
      <c r="D7" s="3481" t="s">
        <v>1731</v>
      </c>
      <c r="E7" s="3482"/>
      <c r="F7" s="3481" t="s">
        <v>1732</v>
      </c>
      <c r="G7" s="3482"/>
      <c r="H7" s="3479" t="s">
        <v>1733</v>
      </c>
      <c r="I7" s="3480"/>
      <c r="J7" s="3479" t="s">
        <v>1734</v>
      </c>
      <c r="K7" s="3480"/>
      <c r="L7" s="3481" t="s">
        <v>1735</v>
      </c>
      <c r="M7" s="3482"/>
      <c r="N7" s="3481" t="s">
        <v>1736</v>
      </c>
      <c r="O7" s="3482"/>
    </row>
    <row r="8" spans="1:15" ht="26.1" customHeight="1">
      <c r="A8" s="772" t="s">
        <v>1737</v>
      </c>
      <c r="B8" s="3481" t="s">
        <v>1738</v>
      </c>
      <c r="C8" s="3482"/>
      <c r="D8" s="3479" t="s">
        <v>1739</v>
      </c>
      <c r="E8" s="3480"/>
      <c r="F8" s="3481" t="s">
        <v>1740</v>
      </c>
      <c r="G8" s="3482"/>
      <c r="H8" s="3481" t="s">
        <v>1741</v>
      </c>
      <c r="I8" s="3482"/>
      <c r="J8" s="3479" t="s">
        <v>1742</v>
      </c>
      <c r="K8" s="3480"/>
      <c r="L8" s="3481" t="s">
        <v>1743</v>
      </c>
      <c r="M8" s="3482"/>
      <c r="N8" s="3479" t="s">
        <v>1744</v>
      </c>
      <c r="O8" s="3480"/>
    </row>
    <row r="9" spans="1:15" ht="26.1" customHeight="1">
      <c r="A9" s="773" t="s">
        <v>1745</v>
      </c>
      <c r="B9" s="3492" t="s">
        <v>1746</v>
      </c>
      <c r="C9" s="3493"/>
      <c r="D9" s="3479" t="s">
        <v>1747</v>
      </c>
      <c r="E9" s="3480"/>
      <c r="F9" s="3479" t="s">
        <v>1748</v>
      </c>
      <c r="G9" s="3482"/>
      <c r="H9" s="3479" t="s">
        <v>1749</v>
      </c>
      <c r="I9" s="3480"/>
      <c r="J9" s="3479" t="s">
        <v>1750</v>
      </c>
      <c r="K9" s="3480"/>
      <c r="L9" s="3481" t="s">
        <v>1751</v>
      </c>
      <c r="M9" s="3482"/>
      <c r="N9" s="3479" t="s">
        <v>1752</v>
      </c>
      <c r="O9" s="3480"/>
    </row>
    <row r="10" spans="1:15" ht="26.1" customHeight="1">
      <c r="A10" s="774"/>
      <c r="B10" s="3481" t="s">
        <v>1753</v>
      </c>
      <c r="C10" s="3482"/>
      <c r="D10" s="3481" t="s">
        <v>1754</v>
      </c>
      <c r="E10" s="3482"/>
      <c r="F10" s="3481" t="s">
        <v>1755</v>
      </c>
      <c r="G10" s="3482"/>
      <c r="H10" s="3481" t="s">
        <v>1756</v>
      </c>
      <c r="I10" s="3482"/>
      <c r="J10" s="3490"/>
      <c r="K10" s="3491"/>
      <c r="L10" s="3490"/>
      <c r="M10" s="3491"/>
      <c r="N10" s="3490"/>
      <c r="O10" s="3491"/>
    </row>
    <row r="11" spans="1:15" ht="26.1" customHeight="1">
      <c r="A11" s="807"/>
      <c r="B11" s="808"/>
      <c r="C11" s="808"/>
      <c r="D11" s="808"/>
      <c r="E11" s="808"/>
      <c r="F11" s="808"/>
      <c r="G11" s="808"/>
      <c r="H11" s="808"/>
      <c r="I11" s="808"/>
    </row>
    <row r="12" spans="1:15" ht="15" customHeight="1">
      <c r="A12" s="809"/>
      <c r="B12" s="808"/>
      <c r="C12" s="808"/>
      <c r="D12" s="808"/>
      <c r="E12" s="808"/>
      <c r="F12" s="808"/>
      <c r="G12" s="808"/>
      <c r="H12" s="808"/>
      <c r="I12" s="808"/>
    </row>
    <row r="13" spans="1:15" ht="9.9499999999999993" customHeight="1">
      <c r="B13" s="770"/>
      <c r="C13" s="770"/>
      <c r="D13" s="770"/>
      <c r="E13" s="770"/>
      <c r="F13" s="770"/>
      <c r="G13" s="770"/>
      <c r="H13" s="770"/>
      <c r="I13" s="770"/>
      <c r="J13" s="770"/>
      <c r="K13" s="770"/>
      <c r="L13" s="770"/>
      <c r="M13" s="770"/>
      <c r="N13" s="770"/>
    </row>
    <row r="14" spans="1:15" ht="26.1" customHeight="1">
      <c r="A14" s="803"/>
      <c r="B14" s="3500" t="s">
        <v>1819</v>
      </c>
      <c r="C14" s="3501"/>
      <c r="D14" s="3501"/>
      <c r="E14" s="3501"/>
      <c r="F14" s="3501"/>
      <c r="G14" s="3501"/>
      <c r="H14" s="3501"/>
      <c r="I14" s="3501"/>
      <c r="J14" s="3501"/>
      <c r="K14" s="3501"/>
      <c r="L14" s="3501"/>
      <c r="M14" s="3501"/>
      <c r="N14" s="3510"/>
      <c r="O14" s="3511"/>
    </row>
    <row r="15" spans="1:15" ht="17.100000000000001" customHeight="1">
      <c r="A15" s="803"/>
      <c r="B15" s="776" t="s">
        <v>1760</v>
      </c>
      <c r="C15" s="777" t="s">
        <v>1761</v>
      </c>
      <c r="D15" s="777" t="s">
        <v>1762</v>
      </c>
      <c r="E15" s="777" t="s">
        <v>1763</v>
      </c>
      <c r="F15" s="777" t="s">
        <v>1764</v>
      </c>
      <c r="G15" s="777" t="s">
        <v>1765</v>
      </c>
      <c r="H15" s="777" t="s">
        <v>1766</v>
      </c>
      <c r="I15" s="777" t="s">
        <v>1767</v>
      </c>
      <c r="J15" s="777" t="s">
        <v>1768</v>
      </c>
      <c r="K15" s="777" t="s">
        <v>1769</v>
      </c>
      <c r="L15" s="777" t="s">
        <v>1770</v>
      </c>
      <c r="M15" s="778" t="s">
        <v>1771</v>
      </c>
      <c r="N15" s="3512" t="s">
        <v>1820</v>
      </c>
      <c r="O15" s="3511"/>
    </row>
    <row r="16" spans="1:15" ht="12" customHeight="1">
      <c r="A16" s="803"/>
      <c r="B16" s="779"/>
      <c r="C16" s="777" t="s">
        <v>1773</v>
      </c>
      <c r="D16" s="777" t="s">
        <v>1773</v>
      </c>
      <c r="E16" s="777" t="s">
        <v>1773</v>
      </c>
      <c r="F16" s="777" t="s">
        <v>1773</v>
      </c>
      <c r="G16" s="777" t="s">
        <v>1773</v>
      </c>
      <c r="H16" s="777" t="s">
        <v>1773</v>
      </c>
      <c r="I16" s="777" t="s">
        <v>1773</v>
      </c>
      <c r="J16" s="777" t="s">
        <v>1773</v>
      </c>
      <c r="K16" s="777" t="s">
        <v>1773</v>
      </c>
      <c r="L16" s="777" t="s">
        <v>1773</v>
      </c>
      <c r="M16" s="780"/>
      <c r="N16" s="3512"/>
      <c r="O16" s="3511"/>
    </row>
    <row r="17" spans="1:15" ht="17.100000000000001" customHeight="1">
      <c r="A17" s="803"/>
      <c r="B17" s="781" t="s">
        <v>1774</v>
      </c>
      <c r="C17" s="782" t="s">
        <v>1775</v>
      </c>
      <c r="D17" s="782" t="s">
        <v>1776</v>
      </c>
      <c r="E17" s="782" t="s">
        <v>1777</v>
      </c>
      <c r="F17" s="782" t="s">
        <v>1778</v>
      </c>
      <c r="G17" s="782" t="s">
        <v>1779</v>
      </c>
      <c r="H17" s="782" t="s">
        <v>1780</v>
      </c>
      <c r="I17" s="782" t="s">
        <v>1781</v>
      </c>
      <c r="J17" s="782" t="s">
        <v>1782</v>
      </c>
      <c r="K17" s="782" t="s">
        <v>1783</v>
      </c>
      <c r="L17" s="783" t="s">
        <v>1784</v>
      </c>
      <c r="M17" s="784" t="s">
        <v>1785</v>
      </c>
      <c r="N17" s="3513"/>
      <c r="O17" s="3511"/>
    </row>
    <row r="18" spans="1:15" ht="12" customHeight="1">
      <c r="A18" s="3514"/>
      <c r="B18" s="785" t="s">
        <v>1821</v>
      </c>
      <c r="C18" s="786" t="s">
        <v>1821</v>
      </c>
      <c r="D18" s="786" t="s">
        <v>1821</v>
      </c>
      <c r="E18" s="786" t="s">
        <v>1821</v>
      </c>
      <c r="F18" s="786" t="s">
        <v>1821</v>
      </c>
      <c r="G18" s="786" t="s">
        <v>1821</v>
      </c>
      <c r="H18" s="786" t="s">
        <v>1821</v>
      </c>
      <c r="I18" s="786" t="s">
        <v>1821</v>
      </c>
      <c r="J18" s="786" t="s">
        <v>1821</v>
      </c>
      <c r="K18" s="786" t="s">
        <v>1821</v>
      </c>
      <c r="L18" s="786" t="s">
        <v>1821</v>
      </c>
      <c r="M18" s="787" t="s">
        <v>1821</v>
      </c>
      <c r="N18" s="810" t="s">
        <v>1822</v>
      </c>
      <c r="O18" s="811"/>
    </row>
    <row r="19" spans="1:15" ht="15" customHeight="1">
      <c r="A19" s="3514"/>
      <c r="B19" s="790"/>
      <c r="C19" s="812"/>
      <c r="D19" s="812"/>
      <c r="E19" s="812"/>
      <c r="F19" s="812"/>
      <c r="G19" s="812"/>
      <c r="H19" s="812"/>
      <c r="I19" s="812"/>
      <c r="J19" s="812"/>
      <c r="K19" s="812"/>
      <c r="L19" s="812"/>
      <c r="M19" s="791"/>
      <c r="N19" s="813"/>
      <c r="O19" s="814"/>
    </row>
    <row r="20" spans="1:15" ht="15" customHeight="1">
      <c r="A20" s="807"/>
      <c r="B20" s="815" t="s">
        <v>1823</v>
      </c>
      <c r="C20" s="814"/>
      <c r="D20" s="814"/>
      <c r="E20" s="814"/>
      <c r="F20" s="814"/>
      <c r="G20" s="814"/>
      <c r="H20" s="814"/>
      <c r="I20" s="814"/>
      <c r="J20" s="814"/>
      <c r="K20" s="814"/>
      <c r="L20" s="814"/>
      <c r="M20" s="814"/>
      <c r="N20" s="814"/>
      <c r="O20" s="814"/>
    </row>
    <row r="21" spans="1:15" ht="9.9499999999999993" customHeight="1">
      <c r="A21" s="770"/>
      <c r="B21" s="770"/>
      <c r="C21" s="770"/>
      <c r="D21" s="770"/>
      <c r="E21" s="770"/>
      <c r="F21" s="770"/>
      <c r="G21" s="770"/>
      <c r="H21" s="770"/>
      <c r="I21" s="770"/>
      <c r="J21" s="770"/>
      <c r="K21" s="770"/>
      <c r="L21" s="770"/>
      <c r="M21" s="770"/>
    </row>
    <row r="22" spans="1:15" ht="21.95" customHeight="1">
      <c r="A22" s="3488" t="s">
        <v>1804</v>
      </c>
      <c r="B22" s="799" t="s">
        <v>1805</v>
      </c>
      <c r="C22" s="798"/>
      <c r="D22" s="798"/>
      <c r="E22" s="798"/>
      <c r="F22" s="798"/>
      <c r="G22" s="798"/>
      <c r="H22" s="798"/>
      <c r="I22" s="3495"/>
      <c r="J22" s="3495"/>
      <c r="K22" s="800" t="s">
        <v>1806</v>
      </c>
      <c r="L22" s="770"/>
      <c r="M22" s="801"/>
      <c r="N22" s="802"/>
    </row>
    <row r="23" spans="1:15" ht="3" customHeight="1">
      <c r="A23" s="3494"/>
      <c r="B23" s="802"/>
      <c r="M23" s="803"/>
      <c r="N23" s="802"/>
    </row>
    <row r="24" spans="1:15" ht="21.95" customHeight="1">
      <c r="A24" s="3494"/>
      <c r="B24" s="804" t="s">
        <v>1807</v>
      </c>
      <c r="D24" s="805"/>
      <c r="I24" s="3496"/>
      <c r="J24" s="3496"/>
      <c r="K24" s="800" t="s">
        <v>1806</v>
      </c>
      <c r="L24" s="770"/>
      <c r="M24" s="803"/>
      <c r="N24" s="802"/>
    </row>
    <row r="25" spans="1:15" ht="3" customHeight="1">
      <c r="A25" s="3489"/>
      <c r="B25" s="770"/>
      <c r="C25" s="770"/>
      <c r="D25" s="770"/>
      <c r="E25" s="770"/>
      <c r="F25" s="770"/>
      <c r="G25" s="770"/>
      <c r="H25" s="770"/>
      <c r="I25" s="770"/>
      <c r="J25" s="770"/>
      <c r="K25" s="770"/>
      <c r="L25" s="770"/>
      <c r="M25" s="806"/>
    </row>
    <row r="26" spans="1:15" ht="9.75" customHeight="1"/>
    <row r="27" spans="1:15" ht="15" customHeight="1">
      <c r="A27" s="766" t="s">
        <v>1808</v>
      </c>
    </row>
    <row r="28" spans="1:15" ht="15" customHeight="1">
      <c r="A28" s="766" t="s">
        <v>1824</v>
      </c>
    </row>
    <row r="29" spans="1:15" ht="15" customHeight="1">
      <c r="A29" s="766" t="s">
        <v>1810</v>
      </c>
    </row>
    <row r="30" spans="1:15" ht="15" customHeight="1">
      <c r="A30" s="766" t="s">
        <v>1825</v>
      </c>
    </row>
    <row r="31" spans="1:15" ht="15" customHeight="1"/>
    <row r="32" spans="1:15" ht="15" customHeight="1"/>
    <row r="33" s="766" customFormat="1" ht="15" customHeight="1"/>
    <row r="34" s="766" customFormat="1" ht="15" customHeight="1"/>
    <row r="35" s="766" customFormat="1" ht="15" customHeight="1"/>
    <row r="36" s="766" customFormat="1" ht="15" customHeight="1"/>
  </sheetData>
  <mergeCells count="42">
    <mergeCell ref="B14:N14"/>
    <mergeCell ref="O14:O17"/>
    <mergeCell ref="N15:N17"/>
    <mergeCell ref="A18:A19"/>
    <mergeCell ref="A22:A25"/>
    <mergeCell ref="I22:J22"/>
    <mergeCell ref="I24:J24"/>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A5:B5"/>
    <mergeCell ref="C5:F5"/>
    <mergeCell ref="A2:O2"/>
    <mergeCell ref="A3:B3"/>
    <mergeCell ref="C3:D3"/>
    <mergeCell ref="H3:I3"/>
    <mergeCell ref="J3:M3"/>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233494"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233495"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3496"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233497"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5B092-C5A0-42EF-AC8D-DE5655504DB8}">
  <sheetPr>
    <tabColor rgb="FF7030A0"/>
  </sheetPr>
  <dimension ref="A1:W32"/>
  <sheetViews>
    <sheetView zoomScaleNormal="100" zoomScaleSheetLayoutView="100" workbookViewId="0">
      <selection activeCell="D1" sqref="D1"/>
    </sheetView>
  </sheetViews>
  <sheetFormatPr defaultColWidth="9" defaultRowHeight="13.5"/>
  <cols>
    <col min="1" max="1" width="3.625" style="1293" customWidth="1"/>
    <col min="2" max="2" width="29.25" style="1293" customWidth="1"/>
    <col min="3" max="3" width="1.75" style="1293" customWidth="1"/>
    <col min="4" max="4" width="15" style="1293" customWidth="1"/>
    <col min="5" max="5" width="14.5" style="1293" customWidth="1"/>
    <col min="6" max="7" width="6.625" style="1293" customWidth="1"/>
    <col min="8" max="8" width="13.125" style="1293" customWidth="1"/>
    <col min="9" max="10" width="6" style="1293" customWidth="1"/>
    <col min="11" max="11" width="6.25" style="1293" customWidth="1"/>
    <col min="12" max="16384" width="9" style="1293"/>
  </cols>
  <sheetData>
    <row r="1" spans="1:23" ht="20.100000000000001" customHeight="1">
      <c r="A1" s="1293" t="s">
        <v>2828</v>
      </c>
      <c r="B1" s="580"/>
      <c r="C1" s="580"/>
      <c r="D1" s="580"/>
      <c r="E1" s="580"/>
      <c r="F1" s="580"/>
      <c r="G1" s="580"/>
      <c r="H1" s="580"/>
      <c r="I1" s="580"/>
      <c r="J1" s="580"/>
    </row>
    <row r="2" spans="1:23" ht="20.100000000000001" customHeight="1">
      <c r="A2" s="580"/>
      <c r="B2" s="580"/>
      <c r="C2" s="580"/>
      <c r="D2" s="580"/>
      <c r="E2" s="580"/>
      <c r="F2" s="580"/>
      <c r="G2" s="580"/>
      <c r="H2" s="580"/>
      <c r="I2" s="580"/>
      <c r="J2" s="580"/>
    </row>
    <row r="3" spans="1:23" ht="20.100000000000001" customHeight="1">
      <c r="A3" s="3515" t="s">
        <v>1826</v>
      </c>
      <c r="B3" s="3515"/>
      <c r="C3" s="3515"/>
      <c r="D3" s="3515"/>
      <c r="E3" s="3515"/>
      <c r="F3" s="3515"/>
      <c r="G3" s="3515"/>
      <c r="H3" s="3515"/>
      <c r="I3" s="3515"/>
      <c r="J3" s="3515"/>
      <c r="K3" s="3515"/>
    </row>
    <row r="4" spans="1:23" ht="7.15" customHeight="1">
      <c r="A4" s="1294"/>
      <c r="B4" s="1294"/>
      <c r="C4" s="1294"/>
      <c r="D4" s="1294"/>
      <c r="E4" s="1294"/>
      <c r="F4" s="1294"/>
      <c r="G4" s="1294"/>
      <c r="H4" s="1294"/>
      <c r="I4" s="1294"/>
      <c r="J4" s="1294"/>
      <c r="K4" s="1294"/>
    </row>
    <row r="5" spans="1:23" ht="20.100000000000001" customHeight="1">
      <c r="A5" s="1294"/>
      <c r="B5" s="1295" t="s">
        <v>1827</v>
      </c>
      <c r="C5" s="1294"/>
    </row>
    <row r="6" spans="1:23" ht="20.100000000000001" customHeight="1">
      <c r="A6" s="580"/>
      <c r="B6" s="580"/>
      <c r="C6" s="580"/>
      <c r="D6" s="580"/>
      <c r="E6" s="580"/>
      <c r="F6" s="580"/>
      <c r="G6" s="580"/>
      <c r="H6" s="580"/>
      <c r="I6" s="581"/>
      <c r="J6" s="581"/>
      <c r="K6" s="581" t="s">
        <v>2210</v>
      </c>
    </row>
    <row r="7" spans="1:23" ht="20.100000000000001" customHeight="1">
      <c r="A7" s="580"/>
      <c r="B7" s="580"/>
      <c r="C7" s="580"/>
      <c r="D7" s="580"/>
      <c r="E7" s="580"/>
      <c r="F7" s="580"/>
      <c r="G7" s="580"/>
      <c r="H7" s="580"/>
      <c r="I7" s="580"/>
      <c r="J7" s="580"/>
    </row>
    <row r="8" spans="1:23" ht="39" customHeight="1">
      <c r="A8" s="580"/>
      <c r="B8" s="1296"/>
      <c r="C8" s="1296"/>
      <c r="D8" s="1296"/>
      <c r="E8" s="1296"/>
      <c r="F8" s="3516" t="s">
        <v>535</v>
      </c>
      <c r="G8" s="3516"/>
      <c r="H8" s="3517"/>
      <c r="I8" s="3517"/>
      <c r="J8" s="1297"/>
      <c r="K8" s="1298"/>
      <c r="O8" s="3518" t="s">
        <v>1828</v>
      </c>
      <c r="P8" s="3518"/>
      <c r="Q8" s="3518"/>
      <c r="R8" s="3518"/>
      <c r="S8" s="3518"/>
      <c r="T8" s="3518"/>
      <c r="U8" s="3518"/>
      <c r="V8" s="3518"/>
      <c r="W8" s="3518"/>
    </row>
    <row r="9" spans="1:23" ht="20.100000000000001" customHeight="1">
      <c r="A9" s="580" t="s">
        <v>1829</v>
      </c>
      <c r="B9" s="580"/>
      <c r="C9" s="580"/>
      <c r="D9" s="580"/>
      <c r="E9" s="580"/>
      <c r="F9" s="580"/>
      <c r="G9" s="580"/>
      <c r="H9" s="580"/>
      <c r="I9" s="580"/>
      <c r="J9" s="580"/>
    </row>
    <row r="10" spans="1:23" ht="60.75" customHeight="1">
      <c r="A10" s="3519" t="s">
        <v>557</v>
      </c>
      <c r="B10" s="3520"/>
      <c r="C10" s="3521"/>
      <c r="D10" s="3522"/>
      <c r="E10" s="3522"/>
      <c r="F10" s="3522"/>
      <c r="G10" s="3522"/>
      <c r="H10" s="3522"/>
      <c r="I10" s="3522"/>
      <c r="J10" s="3523"/>
      <c r="K10" s="3524"/>
    </row>
    <row r="11" spans="1:23" ht="12" customHeight="1">
      <c r="A11" s="3528" t="s">
        <v>2829</v>
      </c>
      <c r="B11" s="3529"/>
      <c r="C11" s="3532" t="s">
        <v>1830</v>
      </c>
      <c r="D11" s="3533"/>
      <c r="E11" s="3534" t="s">
        <v>1831</v>
      </c>
      <c r="F11" s="3535"/>
      <c r="G11" s="3535"/>
      <c r="H11" s="3536"/>
      <c r="I11" s="3536"/>
      <c r="J11" s="3536"/>
      <c r="K11" s="3537"/>
    </row>
    <row r="12" spans="1:23" ht="63" customHeight="1">
      <c r="A12" s="3530"/>
      <c r="B12" s="3531"/>
      <c r="C12" s="1299"/>
      <c r="D12" s="1300"/>
      <c r="E12" s="3521"/>
      <c r="F12" s="3522"/>
      <c r="G12" s="3538"/>
      <c r="H12" s="3539"/>
      <c r="I12" s="3539"/>
      <c r="J12" s="3539"/>
      <c r="K12" s="3540"/>
    </row>
    <row r="13" spans="1:23" ht="35.25" customHeight="1">
      <c r="A13" s="3541" t="s">
        <v>2830</v>
      </c>
      <c r="B13" s="3542"/>
      <c r="C13" s="1301"/>
      <c r="D13" s="1296"/>
      <c r="E13" s="1296"/>
      <c r="F13" s="1296"/>
      <c r="G13" s="1296"/>
      <c r="H13" s="1294"/>
      <c r="I13" s="1302"/>
      <c r="J13" s="1302"/>
      <c r="K13" s="1303"/>
    </row>
    <row r="14" spans="1:23" ht="37.5" customHeight="1">
      <c r="A14" s="3543"/>
      <c r="B14" s="3544"/>
      <c r="C14" s="1304"/>
      <c r="D14" s="1305"/>
      <c r="E14" s="1305"/>
      <c r="F14" s="1305"/>
      <c r="G14" s="1305"/>
      <c r="H14" s="1306"/>
      <c r="I14" s="1307"/>
      <c r="J14" s="1302"/>
      <c r="K14" s="1308"/>
    </row>
    <row r="15" spans="1:23" ht="20.25" customHeight="1">
      <c r="A15" s="3541" t="s">
        <v>1832</v>
      </c>
      <c r="B15" s="3545"/>
      <c r="C15" s="1309"/>
      <c r="D15" s="3549"/>
      <c r="E15" s="3523" t="s">
        <v>2831</v>
      </c>
      <c r="F15" s="3525" t="s">
        <v>1833</v>
      </c>
      <c r="G15" s="3525"/>
      <c r="H15" s="3549"/>
      <c r="I15" s="3525" t="s">
        <v>1787</v>
      </c>
      <c r="J15" s="1310"/>
      <c r="K15" s="1303"/>
    </row>
    <row r="16" spans="1:23" ht="20.25" customHeight="1">
      <c r="A16" s="3546"/>
      <c r="B16" s="3547"/>
      <c r="C16" s="1301"/>
      <c r="D16" s="3550"/>
      <c r="E16" s="3551"/>
      <c r="F16" s="3526"/>
      <c r="G16" s="3526"/>
      <c r="H16" s="3550"/>
      <c r="I16" s="3526"/>
      <c r="J16" s="1311"/>
      <c r="K16" s="1308"/>
    </row>
    <row r="17" spans="1:11" ht="20.25" customHeight="1">
      <c r="A17" s="3546"/>
      <c r="B17" s="3547"/>
      <c r="C17" s="1301"/>
      <c r="D17" s="3550"/>
      <c r="E17" s="3551"/>
      <c r="F17" s="3526"/>
      <c r="G17" s="3526"/>
      <c r="H17" s="3550"/>
      <c r="I17" s="3526"/>
      <c r="J17" s="1311"/>
      <c r="K17" s="1308"/>
    </row>
    <row r="18" spans="1:11" ht="20.25" customHeight="1">
      <c r="A18" s="3546"/>
      <c r="B18" s="3547"/>
      <c r="C18" s="1301"/>
      <c r="D18" s="3550"/>
      <c r="E18" s="3551"/>
      <c r="F18" s="3526"/>
      <c r="G18" s="3526"/>
      <c r="H18" s="3550"/>
      <c r="I18" s="3526"/>
      <c r="J18" s="1311"/>
      <c r="K18" s="1308"/>
    </row>
    <row r="19" spans="1:11" ht="20.25" customHeight="1">
      <c r="A19" s="3546"/>
      <c r="B19" s="3548"/>
      <c r="C19" s="1312"/>
      <c r="D19" s="3517"/>
      <c r="E19" s="3552"/>
      <c r="F19" s="3527"/>
      <c r="G19" s="3527"/>
      <c r="H19" s="3517"/>
      <c r="I19" s="3527"/>
      <c r="J19" s="1313"/>
      <c r="K19" s="1314"/>
    </row>
    <row r="20" spans="1:11" ht="20.25" customHeight="1">
      <c r="A20" s="1315"/>
      <c r="B20" s="1316"/>
      <c r="C20" s="1317"/>
      <c r="D20" s="1318"/>
      <c r="E20" s="1319"/>
      <c r="F20" s="1311"/>
      <c r="G20" s="1311"/>
      <c r="H20" s="1320"/>
      <c r="I20" s="1311"/>
      <c r="J20" s="1311"/>
    </row>
    <row r="21" spans="1:11" ht="20.25" customHeight="1">
      <c r="A21" s="1321" t="s">
        <v>1834</v>
      </c>
      <c r="B21" s="1316"/>
      <c r="C21" s="1322"/>
      <c r="D21" s="1306"/>
      <c r="E21" s="1319"/>
      <c r="F21" s="1311"/>
      <c r="G21" s="1311"/>
      <c r="H21" s="1320"/>
      <c r="I21" s="1311"/>
      <c r="J21" s="1311"/>
    </row>
    <row r="22" spans="1:11" ht="24.75" customHeight="1">
      <c r="A22" s="3554" t="s">
        <v>2832</v>
      </c>
      <c r="B22" s="3555"/>
      <c r="C22" s="1323"/>
      <c r="D22" s="1324"/>
      <c r="E22" s="1323"/>
      <c r="F22" s="3559"/>
      <c r="G22" s="3559"/>
      <c r="H22" s="1323"/>
      <c r="I22" s="1323"/>
      <c r="J22" s="1323"/>
      <c r="K22" s="1325"/>
    </row>
    <row r="23" spans="1:11" ht="24.75" customHeight="1">
      <c r="A23" s="3554"/>
      <c r="B23" s="3556"/>
      <c r="C23" s="1299"/>
      <c r="D23" s="1326"/>
      <c r="E23" s="1326" t="s">
        <v>1835</v>
      </c>
      <c r="F23" s="1326" t="s">
        <v>2833</v>
      </c>
      <c r="G23" s="1326"/>
      <c r="H23" s="1327"/>
      <c r="I23" s="3560" t="s">
        <v>1835</v>
      </c>
      <c r="J23" s="3560"/>
      <c r="K23" s="3561"/>
    </row>
    <row r="24" spans="1:11" ht="62.25" customHeight="1">
      <c r="A24" s="3557"/>
      <c r="B24" s="3558"/>
      <c r="C24" s="1300"/>
      <c r="D24" s="3562" t="s">
        <v>1836</v>
      </c>
      <c r="E24" s="3563"/>
      <c r="F24" s="3564"/>
      <c r="G24" s="3563"/>
      <c r="H24" s="3563"/>
      <c r="I24" s="3563"/>
      <c r="J24" s="3563"/>
      <c r="K24" s="1328"/>
    </row>
    <row r="25" spans="1:11" ht="24.95" customHeight="1">
      <c r="A25" s="3554" t="s">
        <v>2834</v>
      </c>
      <c r="B25" s="3556"/>
      <c r="C25" s="1323"/>
      <c r="D25" s="1324"/>
      <c r="E25" s="1323"/>
      <c r="F25" s="3559"/>
      <c r="G25" s="3559"/>
      <c r="H25" s="1323"/>
      <c r="I25" s="1323"/>
      <c r="J25" s="1323"/>
      <c r="K25" s="1325"/>
    </row>
    <row r="26" spans="1:11" ht="24.95" customHeight="1">
      <c r="A26" s="3554"/>
      <c r="B26" s="3556"/>
      <c r="C26" s="1299"/>
      <c r="D26" s="1326"/>
      <c r="E26" s="1326" t="s">
        <v>1835</v>
      </c>
      <c r="F26" s="1326" t="s">
        <v>2833</v>
      </c>
      <c r="G26" s="1326"/>
      <c r="H26" s="1327"/>
      <c r="I26" s="3560" t="s">
        <v>1835</v>
      </c>
      <c r="J26" s="3560"/>
      <c r="K26" s="3561"/>
    </row>
    <row r="27" spans="1:11" ht="61.5" customHeight="1">
      <c r="A27" s="3557"/>
      <c r="B27" s="3558"/>
      <c r="C27" s="1300"/>
      <c r="D27" s="3562" t="s">
        <v>1836</v>
      </c>
      <c r="E27" s="3563"/>
      <c r="F27" s="3564"/>
      <c r="G27" s="3563"/>
      <c r="H27" s="3563"/>
      <c r="I27" s="3563"/>
      <c r="J27" s="3563"/>
      <c r="K27" s="1328"/>
    </row>
    <row r="28" spans="1:11" ht="19.5" customHeight="1">
      <c r="K28" s="1329"/>
    </row>
    <row r="29" spans="1:11" ht="19.5" customHeight="1">
      <c r="A29" s="1293" t="s">
        <v>1837</v>
      </c>
    </row>
    <row r="30" spans="1:11" ht="19.5" customHeight="1">
      <c r="A30" s="3553" t="s">
        <v>1838</v>
      </c>
      <c r="B30" s="3553"/>
      <c r="C30" s="3553"/>
      <c r="D30" s="3553"/>
      <c r="E30" s="3553"/>
      <c r="F30" s="3553"/>
      <c r="G30" s="3553"/>
      <c r="H30" s="3553"/>
      <c r="I30" s="1330"/>
      <c r="J30" s="1330"/>
    </row>
    <row r="31" spans="1:11" ht="19.5" customHeight="1"/>
    <row r="32" spans="1:11" ht="19.5" customHeight="1"/>
  </sheetData>
  <mergeCells count="29">
    <mergeCell ref="A30:H30"/>
    <mergeCell ref="A22:B24"/>
    <mergeCell ref="F22:G22"/>
    <mergeCell ref="I23:K23"/>
    <mergeCell ref="D24:E24"/>
    <mergeCell ref="F24:J24"/>
    <mergeCell ref="A25:B27"/>
    <mergeCell ref="F25:G25"/>
    <mergeCell ref="I26:K26"/>
    <mergeCell ref="D27:E27"/>
    <mergeCell ref="F27:J27"/>
    <mergeCell ref="I15:I19"/>
    <mergeCell ref="A11:B12"/>
    <mergeCell ref="C11:D11"/>
    <mergeCell ref="E11:K11"/>
    <mergeCell ref="E12:G12"/>
    <mergeCell ref="H12:K12"/>
    <mergeCell ref="A13:B14"/>
    <mergeCell ref="A15:B19"/>
    <mergeCell ref="D15:D19"/>
    <mergeCell ref="E15:E19"/>
    <mergeCell ref="F15:G19"/>
    <mergeCell ref="H15:H19"/>
    <mergeCell ref="A3:K3"/>
    <mergeCell ref="F8:G8"/>
    <mergeCell ref="H8:I8"/>
    <mergeCell ref="O8:W8"/>
    <mergeCell ref="A10:B10"/>
    <mergeCell ref="C10:K10"/>
  </mergeCells>
  <phoneticPr fontId="1"/>
  <printOptions horizontalCentered="1"/>
  <pageMargins left="0.59055118110236227" right="0.59055118110236227" top="0.78740157480314965" bottom="0.78740157480314965" header="0.51181102362204722" footer="0.51181102362204722"/>
  <pageSetup paperSize="9" scale="70" orientation="portrait" r:id="rId1"/>
  <headerFooter alignWithMargins="0">
    <oddFooter>&amp;C&amp;P</oddFooter>
  </headerFooter>
  <rowBreaks count="2" manualBreakCount="2">
    <brk id="31" max="9" man="1"/>
    <brk id="10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0129" r:id="rId4" name="Check Box 1">
              <controlPr defaultSize="0" autoFill="0" autoLine="0" autoPict="0">
                <anchor moveWithCells="1">
                  <from>
                    <xdr:col>3</xdr:col>
                    <xdr:colOff>9525</xdr:colOff>
                    <xdr:row>12</xdr:row>
                    <xdr:rowOff>38100</xdr:rowOff>
                  </from>
                  <to>
                    <xdr:col>7</xdr:col>
                    <xdr:colOff>476250</xdr:colOff>
                    <xdr:row>12</xdr:row>
                    <xdr:rowOff>400050</xdr:rowOff>
                  </to>
                </anchor>
              </controlPr>
            </control>
          </mc:Choice>
        </mc:AlternateContent>
        <mc:AlternateContent xmlns:mc="http://schemas.openxmlformats.org/markup-compatibility/2006">
          <mc:Choice Requires="x14">
            <control shapeId="560130" r:id="rId5" name="Check Box 2">
              <controlPr defaultSize="0" autoFill="0" autoLine="0" autoPict="0">
                <anchor moveWithCells="1">
                  <from>
                    <xdr:col>3</xdr:col>
                    <xdr:colOff>0</xdr:colOff>
                    <xdr:row>12</xdr:row>
                    <xdr:rowOff>276225</xdr:rowOff>
                  </from>
                  <to>
                    <xdr:col>3</xdr:col>
                    <xdr:colOff>638175</xdr:colOff>
                    <xdr:row>14</xdr:row>
                    <xdr:rowOff>142875</xdr:rowOff>
                  </to>
                </anchor>
              </controlPr>
            </control>
          </mc:Choice>
        </mc:AlternateContent>
        <mc:AlternateContent xmlns:mc="http://schemas.openxmlformats.org/markup-compatibility/2006">
          <mc:Choice Requires="x14">
            <control shapeId="560131" r:id="rId6" name="Check Box 3">
              <controlPr defaultSize="0" autoFill="0" autoLine="0" autoPict="0">
                <anchor moveWithCells="1">
                  <from>
                    <xdr:col>3</xdr:col>
                    <xdr:colOff>47625</xdr:colOff>
                    <xdr:row>21</xdr:row>
                    <xdr:rowOff>9525</xdr:rowOff>
                  </from>
                  <to>
                    <xdr:col>4</xdr:col>
                    <xdr:colOff>314325</xdr:colOff>
                    <xdr:row>22</xdr:row>
                    <xdr:rowOff>57150</xdr:rowOff>
                  </to>
                </anchor>
              </controlPr>
            </control>
          </mc:Choice>
        </mc:AlternateContent>
        <mc:AlternateContent xmlns:mc="http://schemas.openxmlformats.org/markup-compatibility/2006">
          <mc:Choice Requires="x14">
            <control shapeId="560132" r:id="rId7" name="Check Box 4">
              <controlPr defaultSize="0" autoFill="0" autoLine="0" autoPict="0">
                <anchor moveWithCells="1">
                  <from>
                    <xdr:col>3</xdr:col>
                    <xdr:colOff>9525</xdr:colOff>
                    <xdr:row>11</xdr:row>
                    <xdr:rowOff>76200</xdr:rowOff>
                  </from>
                  <to>
                    <xdr:col>4</xdr:col>
                    <xdr:colOff>47625</xdr:colOff>
                    <xdr:row>11</xdr:row>
                    <xdr:rowOff>438150</xdr:rowOff>
                  </to>
                </anchor>
              </controlPr>
            </control>
          </mc:Choice>
        </mc:AlternateContent>
        <mc:AlternateContent xmlns:mc="http://schemas.openxmlformats.org/markup-compatibility/2006">
          <mc:Choice Requires="x14">
            <control shapeId="560133" r:id="rId8" name="Check Box 5">
              <controlPr defaultSize="0" autoFill="0" autoLine="0" autoPict="0">
                <anchor moveWithCells="1">
                  <from>
                    <xdr:col>3</xdr:col>
                    <xdr:colOff>9525</xdr:colOff>
                    <xdr:row>11</xdr:row>
                    <xdr:rowOff>371475</xdr:rowOff>
                  </from>
                  <to>
                    <xdr:col>4</xdr:col>
                    <xdr:colOff>209550</xdr:colOff>
                    <xdr:row>11</xdr:row>
                    <xdr:rowOff>733425</xdr:rowOff>
                  </to>
                </anchor>
              </controlPr>
            </control>
          </mc:Choice>
        </mc:AlternateContent>
        <mc:AlternateContent xmlns:mc="http://schemas.openxmlformats.org/markup-compatibility/2006">
          <mc:Choice Requires="x14">
            <control shapeId="560134" r:id="rId9" name="Check Box 6">
              <controlPr defaultSize="0" autoFill="0" autoLine="0" autoPict="0">
                <anchor moveWithCells="1">
                  <from>
                    <xdr:col>3</xdr:col>
                    <xdr:colOff>66675</xdr:colOff>
                    <xdr:row>23</xdr:row>
                    <xdr:rowOff>771525</xdr:rowOff>
                  </from>
                  <to>
                    <xdr:col>4</xdr:col>
                    <xdr:colOff>333375</xdr:colOff>
                    <xdr:row>25</xdr:row>
                    <xdr:rowOff>28575</xdr:rowOff>
                  </to>
                </anchor>
              </controlPr>
            </control>
          </mc:Choice>
        </mc:AlternateContent>
        <mc:AlternateContent xmlns:mc="http://schemas.openxmlformats.org/markup-compatibility/2006">
          <mc:Choice Requires="x14">
            <control shapeId="560135" r:id="rId10" name="Check Box 7">
              <controlPr defaultSize="0" autoFill="0" autoLine="0" autoPict="0">
                <anchor moveWithCells="1">
                  <from>
                    <xdr:col>6</xdr:col>
                    <xdr:colOff>171450</xdr:colOff>
                    <xdr:row>21</xdr:row>
                    <xdr:rowOff>0</xdr:rowOff>
                  </from>
                  <to>
                    <xdr:col>8</xdr:col>
                    <xdr:colOff>9525</xdr:colOff>
                    <xdr:row>22</xdr:row>
                    <xdr:rowOff>47625</xdr:rowOff>
                  </to>
                </anchor>
              </controlPr>
            </control>
          </mc:Choice>
        </mc:AlternateContent>
        <mc:AlternateContent xmlns:mc="http://schemas.openxmlformats.org/markup-compatibility/2006">
          <mc:Choice Requires="x14">
            <control shapeId="560136" r:id="rId11" name="Check Box 8">
              <controlPr defaultSize="0" autoFill="0" autoLine="0" autoPict="0">
                <anchor moveWithCells="1">
                  <from>
                    <xdr:col>6</xdr:col>
                    <xdr:colOff>171450</xdr:colOff>
                    <xdr:row>24</xdr:row>
                    <xdr:rowOff>0</xdr:rowOff>
                  </from>
                  <to>
                    <xdr:col>8</xdr:col>
                    <xdr:colOff>9525</xdr:colOff>
                    <xdr:row>25</xdr:row>
                    <xdr:rowOff>47625</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117C9-39DD-41F3-B4A2-DB624A5B2FCC}">
  <sheetPr>
    <tabColor rgb="FF7030A0"/>
    <pageSetUpPr fitToPage="1"/>
  </sheetPr>
  <dimension ref="A1:O58"/>
  <sheetViews>
    <sheetView zoomScale="85" zoomScaleNormal="85" zoomScaleSheetLayoutView="115" workbookViewId="0">
      <selection activeCell="A13" sqref="A13:J13"/>
    </sheetView>
  </sheetViews>
  <sheetFormatPr defaultColWidth="9" defaultRowHeight="13.5"/>
  <cols>
    <col min="1" max="1" width="1.75" style="1332" customWidth="1"/>
    <col min="2" max="4" width="3.125" style="1332" customWidth="1"/>
    <col min="5" max="5" width="3.625" style="1333" customWidth="1"/>
    <col min="6" max="6" width="50.5" style="1332" customWidth="1"/>
    <col min="7" max="7" width="10.625" style="1332" customWidth="1"/>
    <col min="8" max="8" width="10.625" style="1334" customWidth="1"/>
    <col min="9" max="9" width="10.625" style="1332" customWidth="1"/>
    <col min="10" max="10" width="10.625" style="1334" customWidth="1"/>
    <col min="11" max="16384" width="9" style="1332"/>
  </cols>
  <sheetData>
    <row r="1" spans="1:14">
      <c r="A1" s="1331" t="s">
        <v>1839</v>
      </c>
    </row>
    <row r="2" spans="1:14" ht="20.100000000000001" customHeight="1">
      <c r="G2" s="3565" t="s">
        <v>558</v>
      </c>
      <c r="H2" s="3566"/>
    </row>
    <row r="3" spans="1:14" ht="20.100000000000001" customHeight="1">
      <c r="G3" s="3567" t="s">
        <v>1840</v>
      </c>
      <c r="H3" s="3568"/>
      <c r="I3" s="3569">
        <f>'★別紙様式６（１枚目）'!E12</f>
        <v>0</v>
      </c>
      <c r="J3" s="3566"/>
    </row>
    <row r="4" spans="1:14" ht="20.100000000000001" customHeight="1">
      <c r="A4" s="1335" t="s">
        <v>1841</v>
      </c>
      <c r="B4" s="1335"/>
      <c r="C4" s="1335"/>
      <c r="D4" s="1335"/>
      <c r="E4" s="1332"/>
      <c r="G4" s="3567" t="s">
        <v>1842</v>
      </c>
      <c r="H4" s="3568"/>
      <c r="I4" s="3570">
        <f>'★別紙様式６（１枚目）'!H12</f>
        <v>0</v>
      </c>
      <c r="J4" s="3570"/>
    </row>
    <row r="5" spans="1:14" ht="30" customHeight="1">
      <c r="A5" s="1336" t="s">
        <v>1843</v>
      </c>
      <c r="C5" s="1337"/>
      <c r="D5" s="1337"/>
      <c r="E5" s="1338"/>
      <c r="F5" s="1337"/>
      <c r="G5" s="1339"/>
      <c r="H5" s="1340"/>
      <c r="I5" s="1339"/>
      <c r="J5" s="1340"/>
      <c r="K5" s="1332" t="s">
        <v>1844</v>
      </c>
    </row>
    <row r="6" spans="1:14" ht="14.25">
      <c r="A6" s="1336"/>
      <c r="B6" s="3577"/>
      <c r="C6" s="3578"/>
      <c r="D6" s="3578"/>
      <c r="E6" s="3578"/>
      <c r="F6" s="3579"/>
      <c r="G6" s="3583" t="s">
        <v>1845</v>
      </c>
      <c r="H6" s="3583"/>
      <c r="I6" s="3583" t="s">
        <v>1846</v>
      </c>
      <c r="J6" s="3583"/>
      <c r="K6" s="3573" t="s">
        <v>1845</v>
      </c>
      <c r="L6" s="3574"/>
      <c r="M6" s="3573" t="s">
        <v>1846</v>
      </c>
      <c r="N6" s="3574"/>
    </row>
    <row r="7" spans="1:14" ht="14.25">
      <c r="A7" s="1336"/>
      <c r="B7" s="3580"/>
      <c r="C7" s="3581"/>
      <c r="D7" s="3581"/>
      <c r="E7" s="3581"/>
      <c r="F7" s="3582"/>
      <c r="G7" s="1341" t="s">
        <v>1847</v>
      </c>
      <c r="H7" s="1341" t="s">
        <v>1848</v>
      </c>
      <c r="I7" s="1341" t="s">
        <v>1847</v>
      </c>
      <c r="J7" s="1341" t="s">
        <v>1848</v>
      </c>
      <c r="K7" s="1341" t="s">
        <v>1847</v>
      </c>
      <c r="L7" s="1341" t="s">
        <v>1848</v>
      </c>
      <c r="M7" s="1341" t="s">
        <v>1847</v>
      </c>
      <c r="N7" s="1341" t="s">
        <v>1848</v>
      </c>
    </row>
    <row r="8" spans="1:14" s="1336" customFormat="1" ht="30" customHeight="1">
      <c r="B8" s="1342" t="s">
        <v>561</v>
      </c>
      <c r="C8" s="3575" t="s">
        <v>1849</v>
      </c>
      <c r="D8" s="3575"/>
      <c r="E8" s="3575"/>
      <c r="F8" s="3575"/>
      <c r="G8" s="1343"/>
      <c r="H8" s="1343"/>
      <c r="I8" s="1343"/>
      <c r="J8" s="1343"/>
    </row>
    <row r="9" spans="1:14" ht="30" customHeight="1">
      <c r="B9" s="1344"/>
      <c r="C9" s="1342" t="s">
        <v>562</v>
      </c>
      <c r="D9" s="3575" t="s">
        <v>1850</v>
      </c>
      <c r="E9" s="3575"/>
      <c r="F9" s="3575"/>
      <c r="G9" s="1343"/>
      <c r="H9" s="1343"/>
      <c r="I9" s="1343"/>
      <c r="J9" s="1343"/>
      <c r="K9" s="1345" t="b">
        <f>IF(G8&gt;=G9,TRUE,FALSE)</f>
        <v>1</v>
      </c>
      <c r="L9" s="1345" t="b">
        <f t="shared" ref="L9:N10" si="0">IF(H8&gt;=H9,TRUE,FALSE)</f>
        <v>1</v>
      </c>
      <c r="M9" s="1345" t="b">
        <f t="shared" si="0"/>
        <v>1</v>
      </c>
      <c r="N9" s="1345" t="b">
        <f t="shared" si="0"/>
        <v>1</v>
      </c>
    </row>
    <row r="10" spans="1:14" ht="30" customHeight="1">
      <c r="B10" s="1344"/>
      <c r="C10" s="1346"/>
      <c r="D10" s="1347" t="s">
        <v>563</v>
      </c>
      <c r="E10" s="3576" t="s">
        <v>1851</v>
      </c>
      <c r="F10" s="3576"/>
      <c r="G10" s="1343"/>
      <c r="H10" s="1343"/>
      <c r="I10" s="1343"/>
      <c r="J10" s="1343"/>
      <c r="K10" s="1345" t="b">
        <f>IF(G9&gt;=G10,TRUE,FALSE)</f>
        <v>1</v>
      </c>
      <c r="L10" s="1345" t="b">
        <f t="shared" si="0"/>
        <v>1</v>
      </c>
      <c r="M10" s="1345" t="b">
        <f t="shared" si="0"/>
        <v>1</v>
      </c>
      <c r="N10" s="1345" t="b">
        <f t="shared" si="0"/>
        <v>1</v>
      </c>
    </row>
    <row r="11" spans="1:14" ht="30" customHeight="1">
      <c r="B11" s="1344"/>
      <c r="C11" s="1346"/>
      <c r="D11" s="1347" t="s">
        <v>564</v>
      </c>
      <c r="E11" s="3576" t="s">
        <v>1852</v>
      </c>
      <c r="F11" s="3576"/>
      <c r="G11" s="1343" t="str">
        <f>IF(G9="","",G9-G10)</f>
        <v/>
      </c>
      <c r="H11" s="1343" t="str">
        <f t="shared" ref="H11:J11" si="1">IF(H9="","",H9-H10)</f>
        <v/>
      </c>
      <c r="I11" s="1343" t="str">
        <f t="shared" si="1"/>
        <v/>
      </c>
      <c r="J11" s="1343" t="str">
        <f t="shared" si="1"/>
        <v/>
      </c>
    </row>
    <row r="12" spans="1:14" ht="14.25" customHeight="1">
      <c r="C12" s="1337"/>
      <c r="D12" s="1337"/>
      <c r="E12" s="1338"/>
      <c r="F12" s="1337"/>
      <c r="G12" s="1339"/>
      <c r="H12" s="1340"/>
      <c r="I12" s="1339"/>
      <c r="J12" s="1340"/>
    </row>
    <row r="13" spans="1:14" ht="75" customHeight="1" thickBot="1">
      <c r="A13" s="3584" t="s">
        <v>2835</v>
      </c>
      <c r="B13" s="3584"/>
      <c r="C13" s="3584"/>
      <c r="D13" s="3584"/>
      <c r="E13" s="3584"/>
      <c r="F13" s="3584"/>
      <c r="G13" s="3584"/>
      <c r="H13" s="3584"/>
      <c r="I13" s="3584"/>
      <c r="J13" s="3584"/>
    </row>
    <row r="14" spans="1:14" ht="15" customHeight="1">
      <c r="A14" s="1336"/>
      <c r="B14" s="3585"/>
      <c r="C14" s="3586"/>
      <c r="D14" s="3586"/>
      <c r="E14" s="3586"/>
      <c r="F14" s="3587"/>
      <c r="G14" s="3591" t="s">
        <v>1845</v>
      </c>
      <c r="H14" s="3592"/>
      <c r="I14" s="3571" t="s">
        <v>1846</v>
      </c>
      <c r="J14" s="3572"/>
      <c r="K14" s="3591" t="s">
        <v>1845</v>
      </c>
      <c r="L14" s="3592"/>
      <c r="M14" s="3571" t="s">
        <v>1846</v>
      </c>
      <c r="N14" s="3572"/>
    </row>
    <row r="15" spans="1:14" ht="15" customHeight="1" thickBot="1">
      <c r="A15" s="1336"/>
      <c r="B15" s="3588"/>
      <c r="C15" s="3589"/>
      <c r="D15" s="3589"/>
      <c r="E15" s="3589"/>
      <c r="F15" s="3590"/>
      <c r="G15" s="1348" t="s">
        <v>1847</v>
      </c>
      <c r="H15" s="1348" t="s">
        <v>1848</v>
      </c>
      <c r="I15" s="1348" t="s">
        <v>1847</v>
      </c>
      <c r="J15" s="1349" t="s">
        <v>1848</v>
      </c>
      <c r="K15" s="1350" t="s">
        <v>1847</v>
      </c>
      <c r="L15" s="1343" t="s">
        <v>1848</v>
      </c>
      <c r="M15" s="1343" t="s">
        <v>1847</v>
      </c>
      <c r="N15" s="1343" t="s">
        <v>1848</v>
      </c>
    </row>
    <row r="16" spans="1:14" s="1344" customFormat="1" ht="24.95" customHeight="1" thickBot="1">
      <c r="B16" s="3596" t="s">
        <v>1853</v>
      </c>
      <c r="C16" s="3597"/>
      <c r="D16" s="3597"/>
      <c r="E16" s="3597"/>
      <c r="F16" s="3597"/>
      <c r="G16" s="1351"/>
      <c r="H16" s="1352"/>
      <c r="I16" s="1352"/>
      <c r="J16" s="1353"/>
      <c r="K16" s="1354" t="b">
        <f>IF(G16&gt;SUM(G17:G21),FALSE,TRUE)</f>
        <v>1</v>
      </c>
      <c r="L16" s="1354" t="b">
        <f t="shared" ref="L16:N16" si="2">IF(H16&gt;SUM(H17:H21),FALSE,TRUE)</f>
        <v>1</v>
      </c>
      <c r="M16" s="1354" t="b">
        <f t="shared" si="2"/>
        <v>1</v>
      </c>
      <c r="N16" s="1354" t="b">
        <f t="shared" si="2"/>
        <v>1</v>
      </c>
    </row>
    <row r="17" spans="2:14" s="1344" customFormat="1" ht="24.95" customHeight="1">
      <c r="B17" s="1355"/>
      <c r="C17" s="1356" t="s">
        <v>561</v>
      </c>
      <c r="D17" s="3598" t="s">
        <v>1854</v>
      </c>
      <c r="E17" s="3599"/>
      <c r="F17" s="3600"/>
      <c r="G17" s="1347"/>
      <c r="H17" s="1347"/>
      <c r="I17" s="1347"/>
      <c r="J17" s="1357"/>
    </row>
    <row r="18" spans="2:14" s="1344" customFormat="1" ht="24.95" customHeight="1">
      <c r="B18" s="1355"/>
      <c r="C18" s="1358" t="s">
        <v>562</v>
      </c>
      <c r="D18" s="3593" t="s">
        <v>1855</v>
      </c>
      <c r="E18" s="3594"/>
      <c r="F18" s="3595"/>
      <c r="G18" s="1343"/>
      <c r="H18" s="1343"/>
      <c r="I18" s="1343"/>
      <c r="J18" s="1359"/>
    </row>
    <row r="19" spans="2:14" s="1344" customFormat="1" ht="24.95" customHeight="1">
      <c r="B19" s="1355"/>
      <c r="C19" s="1358" t="s">
        <v>563</v>
      </c>
      <c r="D19" s="3593" t="s">
        <v>1856</v>
      </c>
      <c r="E19" s="3594"/>
      <c r="F19" s="3595"/>
      <c r="G19" s="1343"/>
      <c r="H19" s="1343"/>
      <c r="I19" s="1343"/>
      <c r="J19" s="1359"/>
    </row>
    <row r="20" spans="2:14" s="1344" customFormat="1" ht="24.95" customHeight="1">
      <c r="B20" s="1355"/>
      <c r="C20" s="1358" t="s">
        <v>564</v>
      </c>
      <c r="D20" s="3593" t="s">
        <v>1857</v>
      </c>
      <c r="E20" s="3594"/>
      <c r="F20" s="3595"/>
      <c r="G20" s="1343"/>
      <c r="H20" s="1343"/>
      <c r="I20" s="1343"/>
      <c r="J20" s="1359"/>
    </row>
    <row r="21" spans="2:14" s="1344" customFormat="1" ht="24.95" customHeight="1" thickBot="1">
      <c r="B21" s="1360"/>
      <c r="C21" s="1361" t="s">
        <v>565</v>
      </c>
      <c r="D21" s="3601" t="s">
        <v>1858</v>
      </c>
      <c r="E21" s="3602"/>
      <c r="F21" s="3603"/>
      <c r="G21" s="1348"/>
      <c r="H21" s="1348"/>
      <c r="I21" s="1348"/>
      <c r="J21" s="1349"/>
    </row>
    <row r="22" spans="2:14" s="1344" customFormat="1" ht="24.75" customHeight="1" thickBot="1">
      <c r="B22" s="3596" t="s">
        <v>1859</v>
      </c>
      <c r="C22" s="3597"/>
      <c r="D22" s="3597"/>
      <c r="E22" s="3597"/>
      <c r="F22" s="3597"/>
      <c r="G22" s="1351"/>
      <c r="H22" s="1352"/>
      <c r="I22" s="1352"/>
      <c r="J22" s="1353"/>
      <c r="K22" s="1354" t="b">
        <f>IF(G22&gt;SUM(G23:G32),FALSE,TRUE)</f>
        <v>1</v>
      </c>
      <c r="L22" s="1354" t="b">
        <f t="shared" ref="L22:N22" si="3">IF(H22&gt;SUM(H23:H32),FALSE,TRUE)</f>
        <v>1</v>
      </c>
      <c r="M22" s="1354" t="b">
        <f t="shared" si="3"/>
        <v>1</v>
      </c>
      <c r="N22" s="1354" t="b">
        <f t="shared" si="3"/>
        <v>1</v>
      </c>
    </row>
    <row r="23" spans="2:14" s="1344" customFormat="1" ht="24.95" customHeight="1">
      <c r="B23" s="1362"/>
      <c r="C23" s="1347" t="s">
        <v>561</v>
      </c>
      <c r="D23" s="3598" t="s">
        <v>1860</v>
      </c>
      <c r="E23" s="3599"/>
      <c r="F23" s="3600"/>
      <c r="G23" s="1347"/>
      <c r="H23" s="1347"/>
      <c r="I23" s="1347"/>
      <c r="J23" s="1357"/>
    </row>
    <row r="24" spans="2:14" s="1344" customFormat="1" ht="24.95" customHeight="1">
      <c r="B24" s="1362"/>
      <c r="C24" s="1343" t="s">
        <v>562</v>
      </c>
      <c r="D24" s="3593" t="s">
        <v>1861</v>
      </c>
      <c r="E24" s="3594"/>
      <c r="F24" s="3595"/>
      <c r="G24" s="1343"/>
      <c r="H24" s="1343"/>
      <c r="I24" s="1343"/>
      <c r="J24" s="1359"/>
    </row>
    <row r="25" spans="2:14" s="1344" customFormat="1" ht="27.75" customHeight="1">
      <c r="B25" s="1362"/>
      <c r="C25" s="1343" t="s">
        <v>563</v>
      </c>
      <c r="D25" s="3593" t="s">
        <v>1862</v>
      </c>
      <c r="E25" s="3594"/>
      <c r="F25" s="3595"/>
      <c r="G25" s="1343"/>
      <c r="H25" s="1343"/>
      <c r="I25" s="1343"/>
      <c r="J25" s="1359"/>
    </row>
    <row r="26" spans="2:14" s="1344" customFormat="1" ht="24.95" customHeight="1">
      <c r="B26" s="1362"/>
      <c r="C26" s="1342" t="s">
        <v>564</v>
      </c>
      <c r="D26" s="3593" t="s">
        <v>1863</v>
      </c>
      <c r="E26" s="3594"/>
      <c r="F26" s="3595"/>
      <c r="G26" s="1343"/>
      <c r="H26" s="1343"/>
      <c r="I26" s="1343"/>
      <c r="J26" s="1359"/>
    </row>
    <row r="27" spans="2:14" s="1344" customFormat="1" ht="24.95" customHeight="1">
      <c r="B27" s="1363"/>
      <c r="C27" s="1342" t="s">
        <v>565</v>
      </c>
      <c r="D27" s="3593" t="s">
        <v>1864</v>
      </c>
      <c r="E27" s="3594"/>
      <c r="F27" s="3595"/>
      <c r="G27" s="1343"/>
      <c r="H27" s="1343"/>
      <c r="I27" s="1343"/>
      <c r="J27" s="1359"/>
    </row>
    <row r="28" spans="2:14" s="1344" customFormat="1" ht="24.95" customHeight="1">
      <c r="B28" s="1363"/>
      <c r="C28" s="1343" t="s">
        <v>766</v>
      </c>
      <c r="D28" s="3593" t="s">
        <v>1865</v>
      </c>
      <c r="E28" s="3594"/>
      <c r="F28" s="3595"/>
      <c r="G28" s="1343"/>
      <c r="H28" s="1343"/>
      <c r="I28" s="1343"/>
      <c r="J28" s="1359"/>
    </row>
    <row r="29" spans="2:14" s="1344" customFormat="1" ht="24.95" customHeight="1">
      <c r="B29" s="1363"/>
      <c r="C29" s="1343" t="s">
        <v>568</v>
      </c>
      <c r="D29" s="3593" t="s">
        <v>1866</v>
      </c>
      <c r="E29" s="3594"/>
      <c r="F29" s="3595"/>
      <c r="G29" s="1343"/>
      <c r="H29" s="1343"/>
      <c r="I29" s="1343"/>
      <c r="J29" s="1359"/>
    </row>
    <row r="30" spans="2:14" s="1344" customFormat="1" ht="24.95" customHeight="1">
      <c r="B30" s="1363"/>
      <c r="C30" s="1343" t="s">
        <v>1867</v>
      </c>
      <c r="D30" s="3593" t="s">
        <v>1868</v>
      </c>
      <c r="E30" s="3594"/>
      <c r="F30" s="3595"/>
      <c r="G30" s="1343"/>
      <c r="H30" s="1343"/>
      <c r="I30" s="1343"/>
      <c r="J30" s="1359"/>
    </row>
    <row r="31" spans="2:14" s="1344" customFormat="1" ht="24.95" customHeight="1">
      <c r="B31" s="1363"/>
      <c r="C31" s="1343" t="s">
        <v>1869</v>
      </c>
      <c r="D31" s="3593" t="s">
        <v>1870</v>
      </c>
      <c r="E31" s="3594"/>
      <c r="F31" s="3595"/>
      <c r="G31" s="1343"/>
      <c r="H31" s="1343"/>
      <c r="I31" s="1343"/>
      <c r="J31" s="1359"/>
    </row>
    <row r="32" spans="2:14" s="1344" customFormat="1" ht="37.5" customHeight="1" thickBot="1">
      <c r="B32" s="1363"/>
      <c r="C32" s="1348" t="s">
        <v>1871</v>
      </c>
      <c r="D32" s="3604" t="s">
        <v>1872</v>
      </c>
      <c r="E32" s="3604"/>
      <c r="F32" s="3604"/>
      <c r="G32" s="1348"/>
      <c r="H32" s="1348"/>
      <c r="I32" s="1348"/>
      <c r="J32" s="1349"/>
      <c r="K32" s="3613" t="s">
        <v>1845</v>
      </c>
      <c r="L32" s="3606"/>
      <c r="M32" s="3606" t="s">
        <v>1846</v>
      </c>
      <c r="N32" s="3606"/>
    </row>
    <row r="33" spans="2:15" s="1344" customFormat="1" ht="35.450000000000003" customHeight="1" thickBot="1">
      <c r="B33" s="3596" t="s">
        <v>1873</v>
      </c>
      <c r="C33" s="3597"/>
      <c r="D33" s="3597"/>
      <c r="E33" s="3597"/>
      <c r="F33" s="3597"/>
      <c r="G33" s="1351"/>
      <c r="H33" s="1352"/>
      <c r="I33" s="1352"/>
      <c r="J33" s="1353"/>
      <c r="K33" s="1350" t="s">
        <v>1847</v>
      </c>
      <c r="L33" s="1343" t="s">
        <v>1848</v>
      </c>
      <c r="M33" s="1343" t="s">
        <v>1847</v>
      </c>
      <c r="N33" s="1343" t="s">
        <v>1848</v>
      </c>
    </row>
    <row r="34" spans="2:15" s="1344" customFormat="1" ht="22.5" customHeight="1" thickBot="1">
      <c r="B34" s="3607" t="s">
        <v>1820</v>
      </c>
      <c r="C34" s="3608"/>
      <c r="D34" s="3608"/>
      <c r="E34" s="3608"/>
      <c r="F34" s="3608"/>
      <c r="G34" s="1351">
        <f>SUM(G16,G22,G33)</f>
        <v>0</v>
      </c>
      <c r="H34" s="1352">
        <f t="shared" ref="H34:J34" si="4">SUM(H16,H22,H33)</f>
        <v>0</v>
      </c>
      <c r="I34" s="1352">
        <f t="shared" si="4"/>
        <v>0</v>
      </c>
      <c r="J34" s="1353">
        <f t="shared" si="4"/>
        <v>0</v>
      </c>
      <c r="K34" s="1354" t="b">
        <f>IF(G34&lt;=G11,TRUE,FALSE)</f>
        <v>1</v>
      </c>
      <c r="L34" s="1354" t="b">
        <f t="shared" ref="L34:N34" si="5">IF(H34&lt;=H11,TRUE,FALSE)</f>
        <v>1</v>
      </c>
      <c r="M34" s="1354" t="b">
        <f t="shared" si="5"/>
        <v>1</v>
      </c>
      <c r="N34" s="1354" t="b">
        <f t="shared" si="5"/>
        <v>1</v>
      </c>
      <c r="O34" s="1344" t="s">
        <v>2836</v>
      </c>
    </row>
    <row r="35" spans="2:15" s="1344" customFormat="1" ht="25.5" customHeight="1">
      <c r="B35" s="1340"/>
      <c r="C35" s="1340"/>
      <c r="D35" s="1340"/>
      <c r="E35" s="1340"/>
      <c r="F35" s="1340"/>
      <c r="K35" s="1364" t="b">
        <f>IF(G34=G11,TRUE,FALSE)</f>
        <v>0</v>
      </c>
      <c r="L35" s="1364" t="b">
        <f t="shared" ref="L35:N35" si="6">IF(H34=H11,TRUE,FALSE)</f>
        <v>0</v>
      </c>
      <c r="M35" s="1364" t="b">
        <f t="shared" si="6"/>
        <v>0</v>
      </c>
      <c r="N35" s="1364" t="b">
        <f t="shared" si="6"/>
        <v>0</v>
      </c>
      <c r="O35" s="1344" t="s">
        <v>2837</v>
      </c>
    </row>
    <row r="36" spans="2:15" s="1365" customFormat="1" ht="22.5" customHeight="1">
      <c r="B36" s="3609" t="s">
        <v>2838</v>
      </c>
      <c r="C36" s="3610"/>
      <c r="D36" s="3610"/>
      <c r="E36" s="3610"/>
      <c r="F36" s="3610"/>
      <c r="G36" s="3610"/>
      <c r="H36" s="3610"/>
      <c r="I36" s="3610"/>
      <c r="J36" s="3611"/>
    </row>
    <row r="37" spans="2:15" s="1365" customFormat="1" ht="22.5" customHeight="1">
      <c r="C37" s="1347">
        <v>1</v>
      </c>
      <c r="D37" s="3598"/>
      <c r="E37" s="3599"/>
      <c r="F37" s="3600"/>
      <c r="G37" s="1347"/>
      <c r="H37" s="1347"/>
      <c r="I37" s="1347"/>
      <c r="J37" s="1343"/>
      <c r="K37" s="3612"/>
      <c r="L37" s="3612"/>
      <c r="M37" s="3612"/>
      <c r="N37" s="3612"/>
    </row>
    <row r="38" spans="2:15" s="1365" customFormat="1" ht="22.5" customHeight="1">
      <c r="C38" s="1343">
        <v>2</v>
      </c>
      <c r="D38" s="3593"/>
      <c r="E38" s="3594"/>
      <c r="F38" s="3595"/>
      <c r="G38" s="1343"/>
      <c r="H38" s="1343"/>
      <c r="I38" s="1343"/>
      <c r="J38" s="1343"/>
      <c r="K38" s="1340"/>
      <c r="L38" s="1340"/>
      <c r="M38" s="1340"/>
      <c r="N38" s="1340"/>
    </row>
    <row r="39" spans="2:15" s="1365" customFormat="1" ht="22.5" customHeight="1">
      <c r="C39" s="1343">
        <v>3</v>
      </c>
      <c r="D39" s="3593"/>
      <c r="E39" s="3594"/>
      <c r="F39" s="3595"/>
      <c r="G39" s="1343"/>
      <c r="H39" s="1343"/>
      <c r="I39" s="1343"/>
      <c r="J39" s="1343"/>
      <c r="K39" s="1334"/>
      <c r="L39" s="1334"/>
      <c r="M39" s="1334"/>
      <c r="N39" s="1334"/>
    </row>
    <row r="40" spans="2:15" s="1366" customFormat="1" ht="8.25" customHeight="1">
      <c r="H40" s="1365"/>
      <c r="J40" s="1365"/>
    </row>
    <row r="41" spans="2:15" s="1331" customFormat="1" ht="15" customHeight="1">
      <c r="B41" s="1367" t="s">
        <v>1240</v>
      </c>
      <c r="C41" s="1367"/>
      <c r="D41" s="1367"/>
    </row>
    <row r="42" spans="2:15" s="1331" customFormat="1">
      <c r="B42" s="1367" t="s">
        <v>1874</v>
      </c>
      <c r="C42" s="1367"/>
      <c r="D42" s="1331" t="s">
        <v>2839</v>
      </c>
    </row>
    <row r="43" spans="2:15" s="1366" customFormat="1" ht="34.5" customHeight="1">
      <c r="B43" s="1367" t="s">
        <v>1875</v>
      </c>
      <c r="D43" s="3584" t="s">
        <v>2840</v>
      </c>
      <c r="E43" s="3605"/>
      <c r="F43" s="3605"/>
      <c r="G43" s="3605"/>
      <c r="H43" s="3605"/>
      <c r="I43" s="3605"/>
      <c r="J43" s="3605"/>
    </row>
    <row r="44" spans="2:15" s="1366" customFormat="1">
      <c r="B44" s="1368" t="s">
        <v>1876</v>
      </c>
      <c r="C44" s="1365"/>
      <c r="D44" s="1366" t="s">
        <v>1877</v>
      </c>
      <c r="F44" s="1369"/>
      <c r="H44" s="1365"/>
      <c r="J44" s="1365"/>
    </row>
    <row r="45" spans="2:15" s="1366" customFormat="1" ht="22.5" customHeight="1">
      <c r="H45" s="1365"/>
      <c r="J45" s="1365"/>
    </row>
    <row r="46" spans="2:15" s="1366" customFormat="1" ht="22.5" customHeight="1">
      <c r="H46" s="1365"/>
      <c r="J46" s="1365"/>
    </row>
    <row r="47" spans="2:15" s="1366" customFormat="1" ht="22.5" customHeight="1">
      <c r="H47" s="1365"/>
      <c r="J47" s="1365"/>
    </row>
    <row r="48" spans="2:15" s="1366" customFormat="1" ht="22.5" customHeight="1">
      <c r="H48" s="1365"/>
      <c r="J48" s="1365"/>
    </row>
    <row r="49" spans="8:10" s="1366" customFormat="1" ht="22.5" customHeight="1">
      <c r="H49" s="1365"/>
      <c r="J49" s="1365"/>
    </row>
    <row r="50" spans="8:10" s="1366" customFormat="1" ht="22.5" customHeight="1">
      <c r="H50" s="1365"/>
      <c r="J50" s="1365"/>
    </row>
    <row r="51" spans="8:10" s="1366" customFormat="1" ht="22.5" customHeight="1">
      <c r="H51" s="1365"/>
      <c r="J51" s="1365"/>
    </row>
    <row r="52" spans="8:10" s="1366" customFormat="1" ht="22.5" customHeight="1">
      <c r="H52" s="1365"/>
      <c r="J52" s="1365"/>
    </row>
    <row r="53" spans="8:10" s="1366" customFormat="1" ht="22.5" customHeight="1">
      <c r="H53" s="1365"/>
      <c r="J53" s="1365"/>
    </row>
    <row r="54" spans="8:10" s="1366" customFormat="1" ht="22.5" customHeight="1">
      <c r="H54" s="1365"/>
      <c r="J54" s="1365"/>
    </row>
    <row r="55" spans="8:10" ht="22.5" customHeight="1"/>
    <row r="56" spans="8:10" ht="22.5" customHeight="1"/>
    <row r="57" spans="8:10" ht="22.5" customHeight="1"/>
    <row r="58" spans="8:10" ht="22.5" customHeight="1"/>
  </sheetData>
  <mergeCells count="48">
    <mergeCell ref="D38:F38"/>
    <mergeCell ref="D39:F39"/>
    <mergeCell ref="D43:J43"/>
    <mergeCell ref="M32:N32"/>
    <mergeCell ref="B33:F33"/>
    <mergeCell ref="B34:F34"/>
    <mergeCell ref="B36:J36"/>
    <mergeCell ref="D37:F37"/>
    <mergeCell ref="K37:L37"/>
    <mergeCell ref="M37:N37"/>
    <mergeCell ref="K32:L32"/>
    <mergeCell ref="D28:F28"/>
    <mergeCell ref="D29:F29"/>
    <mergeCell ref="D30:F30"/>
    <mergeCell ref="D31:F31"/>
    <mergeCell ref="D32:F32"/>
    <mergeCell ref="D27:F27"/>
    <mergeCell ref="B16:F16"/>
    <mergeCell ref="D17:F17"/>
    <mergeCell ref="D18:F18"/>
    <mergeCell ref="D19:F19"/>
    <mergeCell ref="D20:F20"/>
    <mergeCell ref="D21:F21"/>
    <mergeCell ref="B22:F22"/>
    <mergeCell ref="D23:F23"/>
    <mergeCell ref="D24:F24"/>
    <mergeCell ref="D25:F25"/>
    <mergeCell ref="D26:F26"/>
    <mergeCell ref="M14:N14"/>
    <mergeCell ref="K6:L6"/>
    <mergeCell ref="M6:N6"/>
    <mergeCell ref="C8:F8"/>
    <mergeCell ref="D9:F9"/>
    <mergeCell ref="E10:F10"/>
    <mergeCell ref="E11:F11"/>
    <mergeCell ref="B6:F7"/>
    <mergeCell ref="G6:H6"/>
    <mergeCell ref="I6:J6"/>
    <mergeCell ref="A13:J13"/>
    <mergeCell ref="B14:F15"/>
    <mergeCell ref="G14:H14"/>
    <mergeCell ref="I14:J14"/>
    <mergeCell ref="K14:L14"/>
    <mergeCell ref="G2:H2"/>
    <mergeCell ref="G3:H3"/>
    <mergeCell ref="I3:J3"/>
    <mergeCell ref="G4:H4"/>
    <mergeCell ref="I4:J4"/>
  </mergeCells>
  <phoneticPr fontId="1"/>
  <conditionalFormatting sqref="I3:J3">
    <cfRule type="cellIs" dxfId="1" priority="2" operator="equal">
      <formula>0</formula>
    </cfRule>
  </conditionalFormatting>
  <conditionalFormatting sqref="I4:J4">
    <cfRule type="cellIs" dxfId="0" priority="1" operator="equal">
      <formula>0</formula>
    </cfRule>
  </conditionalFormatting>
  <printOptions horizontalCentered="1"/>
  <pageMargins left="0.51181102362204722" right="0.51181102362204722" top="0.55118110236220474" bottom="0.35433070866141736" header="0.31496062992125984" footer="0.31496062992125984"/>
  <pageSetup paperSize="9" scale="71" orientation="portrait" r:id="rId1"/>
  <headerFooter>
    <oddFooter>&amp;C２</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05435-1812-4685-AEDD-1670BB230C7F}">
  <sheetPr>
    <tabColor rgb="FF7030A0"/>
  </sheetPr>
  <dimension ref="A1:G27"/>
  <sheetViews>
    <sheetView zoomScaleNormal="100" zoomScaleSheetLayoutView="100" workbookViewId="0">
      <selection activeCell="F7" sqref="F7:G7"/>
    </sheetView>
  </sheetViews>
  <sheetFormatPr defaultColWidth="9" defaultRowHeight="13.5"/>
  <cols>
    <col min="1" max="1" width="22.625" style="583" customWidth="1"/>
    <col min="2" max="2" width="6.25" style="583" customWidth="1"/>
    <col min="3" max="6" width="10.625" style="583" customWidth="1"/>
    <col min="7" max="7" width="24.625" style="583" customWidth="1"/>
    <col min="8" max="16384" width="9" style="583"/>
  </cols>
  <sheetData>
    <row r="1" spans="1:7" ht="20.100000000000001" customHeight="1">
      <c r="A1" s="582" t="s">
        <v>1878</v>
      </c>
      <c r="G1" s="584" t="s">
        <v>2827</v>
      </c>
    </row>
    <row r="2" spans="1:7" ht="20.100000000000001" customHeight="1">
      <c r="G2" s="584"/>
    </row>
    <row r="3" spans="1:7" ht="20.100000000000001" customHeight="1">
      <c r="A3" s="3642" t="s">
        <v>1879</v>
      </c>
      <c r="B3" s="3642"/>
      <c r="C3" s="3642"/>
      <c r="D3" s="3642"/>
      <c r="E3" s="3642"/>
      <c r="F3" s="3642"/>
      <c r="G3" s="3642"/>
    </row>
    <row r="4" spans="1:7" ht="20.100000000000001" customHeight="1">
      <c r="G4" s="584"/>
    </row>
    <row r="5" spans="1:7" ht="20.100000000000001" customHeight="1">
      <c r="C5" s="715"/>
      <c r="D5" s="3640" t="s">
        <v>521</v>
      </c>
      <c r="E5" s="3640"/>
      <c r="F5" s="3641"/>
      <c r="G5" s="3641"/>
    </row>
    <row r="6" spans="1:7" ht="20.100000000000001" customHeight="1">
      <c r="C6" s="715"/>
      <c r="D6" s="724"/>
      <c r="E6" s="724"/>
      <c r="F6" s="715"/>
    </row>
    <row r="7" spans="1:7" ht="20.100000000000001" customHeight="1">
      <c r="C7" s="715"/>
      <c r="D7" s="3640" t="s">
        <v>522</v>
      </c>
      <c r="E7" s="3640"/>
      <c r="F7" s="3643"/>
      <c r="G7" s="3643"/>
    </row>
    <row r="8" spans="1:7" ht="20.100000000000001" customHeight="1">
      <c r="C8" s="585"/>
      <c r="D8" s="586" t="s">
        <v>523</v>
      </c>
      <c r="E8" s="586"/>
    </row>
    <row r="9" spans="1:7" ht="20.100000000000001" customHeight="1">
      <c r="C9" s="715"/>
      <c r="D9" s="3640" t="s">
        <v>524</v>
      </c>
      <c r="E9" s="3640"/>
      <c r="F9" s="3641"/>
      <c r="G9" s="3641"/>
    </row>
    <row r="10" spans="1:7" ht="20.100000000000001" customHeight="1" thickBot="1">
      <c r="C10" s="715"/>
      <c r="D10" s="587"/>
      <c r="E10" s="587"/>
      <c r="F10" s="588"/>
      <c r="G10" s="589"/>
    </row>
    <row r="11" spans="1:7" ht="17.100000000000001" customHeight="1">
      <c r="A11" s="590" t="s">
        <v>1880</v>
      </c>
      <c r="B11" s="3626" t="s">
        <v>1881</v>
      </c>
      <c r="C11" s="3628" t="s">
        <v>1882</v>
      </c>
      <c r="D11" s="3629"/>
      <c r="E11" s="3632" t="s">
        <v>1883</v>
      </c>
      <c r="F11" s="3629"/>
      <c r="G11" s="3634" t="s">
        <v>1884</v>
      </c>
    </row>
    <row r="12" spans="1:7" ht="17.100000000000001" customHeight="1" thickBot="1">
      <c r="A12" s="591" t="s">
        <v>1885</v>
      </c>
      <c r="B12" s="3627"/>
      <c r="C12" s="3630"/>
      <c r="D12" s="3631"/>
      <c r="E12" s="3633"/>
      <c r="F12" s="3631"/>
      <c r="G12" s="3635"/>
    </row>
    <row r="13" spans="1:7" s="582" customFormat="1" ht="84.95" customHeight="1">
      <c r="A13" s="592" t="s">
        <v>1886</v>
      </c>
      <c r="B13" s="1291"/>
      <c r="C13" s="3636">
        <v>0</v>
      </c>
      <c r="D13" s="3637"/>
      <c r="E13" s="3638">
        <v>0</v>
      </c>
      <c r="F13" s="3639"/>
      <c r="G13" s="1290">
        <v>0</v>
      </c>
    </row>
    <row r="14" spans="1:7" s="582" customFormat="1" ht="84.95" customHeight="1">
      <c r="A14" s="593" t="s">
        <v>1888</v>
      </c>
      <c r="B14" s="1289"/>
      <c r="C14" s="3616" t="s">
        <v>1887</v>
      </c>
      <c r="D14" s="3617"/>
      <c r="E14" s="3618" t="s">
        <v>1256</v>
      </c>
      <c r="F14" s="3619"/>
      <c r="G14" s="1288">
        <v>0</v>
      </c>
    </row>
    <row r="15" spans="1:7" s="582" customFormat="1" ht="84.95" customHeight="1" thickBot="1">
      <c r="A15" s="594" t="s">
        <v>1889</v>
      </c>
      <c r="B15" s="1287"/>
      <c r="C15" s="3620" t="s">
        <v>1887</v>
      </c>
      <c r="D15" s="3621"/>
      <c r="E15" s="3622" t="s">
        <v>1256</v>
      </c>
      <c r="F15" s="3623"/>
      <c r="G15" s="1286">
        <v>0</v>
      </c>
    </row>
    <row r="16" spans="1:7" ht="24.95" customHeight="1">
      <c r="A16" s="597" t="s">
        <v>1808</v>
      </c>
    </row>
    <row r="17" spans="1:7" ht="117" customHeight="1">
      <c r="A17" s="3624" t="s">
        <v>2825</v>
      </c>
      <c r="B17" s="3624"/>
      <c r="C17" s="3624"/>
      <c r="D17" s="3624"/>
      <c r="E17" s="3624"/>
      <c r="F17" s="3624"/>
      <c r="G17" s="3624"/>
    </row>
    <row r="18" spans="1:7" ht="9" customHeight="1">
      <c r="A18" s="1285"/>
      <c r="B18" s="595"/>
      <c r="C18" s="595"/>
      <c r="D18" s="595"/>
      <c r="E18" s="595"/>
      <c r="F18" s="595"/>
      <c r="G18" s="595"/>
    </row>
    <row r="19" spans="1:7" ht="27" customHeight="1">
      <c r="A19" s="3625" t="s">
        <v>1890</v>
      </c>
      <c r="B19" s="3625"/>
      <c r="C19" s="3625"/>
      <c r="D19" s="3625"/>
      <c r="E19" s="3625"/>
      <c r="F19" s="3625"/>
      <c r="G19" s="3625"/>
    </row>
    <row r="20" spans="1:7" ht="18" customHeight="1">
      <c r="A20" s="597" t="s">
        <v>1891</v>
      </c>
      <c r="B20" s="1246"/>
      <c r="C20" s="1246"/>
      <c r="D20" s="1246"/>
      <c r="E20" s="1246"/>
      <c r="F20" s="1246"/>
      <c r="G20" s="1246"/>
    </row>
    <row r="21" spans="1:7" ht="25.5" customHeight="1">
      <c r="A21" s="1284" t="s">
        <v>1892</v>
      </c>
      <c r="B21" s="596" t="s">
        <v>1893</v>
      </c>
      <c r="C21" s="3614" t="s">
        <v>1894</v>
      </c>
      <c r="D21" s="3615"/>
      <c r="E21" s="3614" t="s">
        <v>1895</v>
      </c>
      <c r="F21" s="3615"/>
      <c r="G21" s="596" t="s">
        <v>1896</v>
      </c>
    </row>
    <row r="22" spans="1:7" ht="25.5" customHeight="1">
      <c r="A22" s="751"/>
      <c r="B22" s="596" t="s">
        <v>1897</v>
      </c>
      <c r="C22" s="3614" t="s">
        <v>1898</v>
      </c>
      <c r="D22" s="3615"/>
      <c r="E22" s="3614" t="s">
        <v>1899</v>
      </c>
      <c r="F22" s="3615"/>
      <c r="G22" s="596" t="s">
        <v>1900</v>
      </c>
    </row>
    <row r="23" spans="1:7" ht="9.75" customHeight="1">
      <c r="A23" s="751"/>
      <c r="B23" s="1284"/>
      <c r="C23" s="1284"/>
      <c r="D23" s="1284"/>
      <c r="E23" s="1284"/>
      <c r="F23" s="1284"/>
      <c r="G23" s="1284"/>
    </row>
    <row r="24" spans="1:7" ht="18" customHeight="1">
      <c r="A24" s="597" t="s">
        <v>1901</v>
      </c>
      <c r="B24" s="598"/>
      <c r="C24" s="597"/>
      <c r="D24" s="597"/>
      <c r="E24" s="597"/>
      <c r="F24" s="598"/>
      <c r="G24" s="598"/>
    </row>
    <row r="25" spans="1:7">
      <c r="A25" s="598" t="s">
        <v>1902</v>
      </c>
      <c r="B25" s="598"/>
      <c r="C25" s="598"/>
      <c r="D25" s="598"/>
      <c r="E25" s="598"/>
      <c r="F25" s="598"/>
      <c r="G25" s="598"/>
    </row>
    <row r="27" spans="1:7">
      <c r="A27" s="598" t="s">
        <v>1903</v>
      </c>
    </row>
  </sheetData>
  <mergeCells count="23">
    <mergeCell ref="D9:E9"/>
    <mergeCell ref="F9:G9"/>
    <mergeCell ref="A3:G3"/>
    <mergeCell ref="D5:E5"/>
    <mergeCell ref="F5:G5"/>
    <mergeCell ref="D7:E7"/>
    <mergeCell ref="F7:G7"/>
    <mergeCell ref="B11:B12"/>
    <mergeCell ref="C11:D12"/>
    <mergeCell ref="E11:F12"/>
    <mergeCell ref="G11:G12"/>
    <mergeCell ref="C13:D13"/>
    <mergeCell ref="E13:F13"/>
    <mergeCell ref="C21:D21"/>
    <mergeCell ref="E21:F21"/>
    <mergeCell ref="C22:D22"/>
    <mergeCell ref="E22:F22"/>
    <mergeCell ref="C14:D14"/>
    <mergeCell ref="E14:F14"/>
    <mergeCell ref="C15:D15"/>
    <mergeCell ref="E15:F15"/>
    <mergeCell ref="A17:G17"/>
    <mergeCell ref="A19:G19"/>
  </mergeCells>
  <phoneticPr fontId="1"/>
  <printOptions horizontalCentered="1"/>
  <pageMargins left="0.39370078740157483" right="0.39370078740157483" top="0.78740157480314965" bottom="0.78740157480314965" header="0.51181102362204722" footer="0.51181102362204722"/>
  <pageSetup paperSize="9" scale="87"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9F5C-B316-4628-8E01-0E78FE7BA331}">
  <sheetPr>
    <tabColor rgb="FFC7A1E3"/>
  </sheetPr>
  <dimension ref="A1:WWE45"/>
  <sheetViews>
    <sheetView zoomScaleNormal="100" workbookViewId="0">
      <selection activeCell="Q13" sqref="Q13:S13"/>
    </sheetView>
  </sheetViews>
  <sheetFormatPr defaultRowHeight="18.75"/>
  <cols>
    <col min="1" max="1" width="1.25" style="655" customWidth="1"/>
    <col min="2" max="2" width="5.625" style="5" customWidth="1"/>
    <col min="3" max="3" width="10" style="5" customWidth="1"/>
    <col min="4" max="4" width="1.75" style="5" customWidth="1"/>
    <col min="5" max="7" width="3.125" style="5" customWidth="1"/>
    <col min="8" max="8" width="1.75" style="5" customWidth="1"/>
    <col min="9" max="9" width="3.125" style="5" customWidth="1"/>
    <col min="10" max="10" width="1.75" style="5" customWidth="1"/>
    <col min="11" max="13" width="3.125" style="5" customWidth="1"/>
    <col min="14" max="14" width="1.75" style="5" customWidth="1"/>
    <col min="15" max="15" width="3.125" style="5" customWidth="1"/>
    <col min="16" max="16" width="13.5" style="5" customWidth="1"/>
    <col min="17" max="17" width="14.25" style="5" customWidth="1"/>
    <col min="18" max="18" width="7.375" style="5" customWidth="1"/>
    <col min="19" max="19" width="3.375" style="5" customWidth="1"/>
    <col min="20" max="20" width="1.25" style="5" customWidth="1"/>
    <col min="21" max="21" width="12.625" style="5" customWidth="1"/>
    <col min="22" max="22" width="3.125" style="5" customWidth="1"/>
    <col min="23" max="23" width="12.625" style="5" customWidth="1"/>
    <col min="24" max="269" width="9" style="655"/>
    <col min="270" max="270" width="1.25" style="655" customWidth="1"/>
    <col min="271" max="271" width="24.375" style="655" customWidth="1"/>
    <col min="272" max="273" width="11.375" style="655" customWidth="1"/>
    <col min="274" max="274" width="5.75" style="655" customWidth="1"/>
    <col min="275" max="275" width="29" style="655" customWidth="1"/>
    <col min="276" max="276" width="1.25" style="655" customWidth="1"/>
    <col min="277" max="277" width="12.625" style="655" customWidth="1"/>
    <col min="278" max="278" width="3.125" style="655" customWidth="1"/>
    <col min="279" max="279" width="12.625" style="655" customWidth="1"/>
    <col min="280" max="525" width="9" style="655"/>
    <col min="526" max="526" width="1.25" style="655" customWidth="1"/>
    <col min="527" max="527" width="24.375" style="655" customWidth="1"/>
    <col min="528" max="529" width="11.375" style="655" customWidth="1"/>
    <col min="530" max="530" width="5.75" style="655" customWidth="1"/>
    <col min="531" max="531" width="29" style="655" customWidth="1"/>
    <col min="532" max="532" width="1.25" style="655" customWidth="1"/>
    <col min="533" max="533" width="12.625" style="655" customWidth="1"/>
    <col min="534" max="534" width="3.125" style="655" customWidth="1"/>
    <col min="535" max="535" width="12.625" style="655" customWidth="1"/>
    <col min="536" max="781" width="9" style="655"/>
    <col min="782" max="782" width="1.25" style="655" customWidth="1"/>
    <col min="783" max="783" width="24.375" style="655" customWidth="1"/>
    <col min="784" max="785" width="11.375" style="655" customWidth="1"/>
    <col min="786" max="786" width="5.75" style="655" customWidth="1"/>
    <col min="787" max="787" width="29" style="655" customWidth="1"/>
    <col min="788" max="788" width="1.25" style="655" customWidth="1"/>
    <col min="789" max="789" width="12.625" style="655" customWidth="1"/>
    <col min="790" max="790" width="3.125" style="655" customWidth="1"/>
    <col min="791" max="791" width="12.625" style="655" customWidth="1"/>
    <col min="792" max="1037" width="9" style="655"/>
    <col min="1038" max="1038" width="1.25" style="655" customWidth="1"/>
    <col min="1039" max="1039" width="24.375" style="655" customWidth="1"/>
    <col min="1040" max="1041" width="11.375" style="655" customWidth="1"/>
    <col min="1042" max="1042" width="5.75" style="655" customWidth="1"/>
    <col min="1043" max="1043" width="29" style="655" customWidth="1"/>
    <col min="1044" max="1044" width="1.25" style="655" customWidth="1"/>
    <col min="1045" max="1045" width="12.625" style="655" customWidth="1"/>
    <col min="1046" max="1046" width="3.125" style="655" customWidth="1"/>
    <col min="1047" max="1047" width="12.625" style="655" customWidth="1"/>
    <col min="1048" max="1293" width="9" style="655"/>
    <col min="1294" max="1294" width="1.25" style="655" customWidth="1"/>
    <col min="1295" max="1295" width="24.375" style="655" customWidth="1"/>
    <col min="1296" max="1297" width="11.375" style="655" customWidth="1"/>
    <col min="1298" max="1298" width="5.75" style="655" customWidth="1"/>
    <col min="1299" max="1299" width="29" style="655" customWidth="1"/>
    <col min="1300" max="1300" width="1.25" style="655" customWidth="1"/>
    <col min="1301" max="1301" width="12.625" style="655" customWidth="1"/>
    <col min="1302" max="1302" width="3.125" style="655" customWidth="1"/>
    <col min="1303" max="1303" width="12.625" style="655" customWidth="1"/>
    <col min="1304" max="1549" width="9" style="655"/>
    <col min="1550" max="1550" width="1.25" style="655" customWidth="1"/>
    <col min="1551" max="1551" width="24.375" style="655" customWidth="1"/>
    <col min="1552" max="1553" width="11.375" style="655" customWidth="1"/>
    <col min="1554" max="1554" width="5.75" style="655" customWidth="1"/>
    <col min="1555" max="1555" width="29" style="655" customWidth="1"/>
    <col min="1556" max="1556" width="1.25" style="655" customWidth="1"/>
    <col min="1557" max="1557" width="12.625" style="655" customWidth="1"/>
    <col min="1558" max="1558" width="3.125" style="655" customWidth="1"/>
    <col min="1559" max="1559" width="12.625" style="655" customWidth="1"/>
    <col min="1560" max="1805" width="9" style="655"/>
    <col min="1806" max="1806" width="1.25" style="655" customWidth="1"/>
    <col min="1807" max="1807" width="24.375" style="655" customWidth="1"/>
    <col min="1808" max="1809" width="11.375" style="655" customWidth="1"/>
    <col min="1810" max="1810" width="5.75" style="655" customWidth="1"/>
    <col min="1811" max="1811" width="29" style="655" customWidth="1"/>
    <col min="1812" max="1812" width="1.25" style="655" customWidth="1"/>
    <col min="1813" max="1813" width="12.625" style="655" customWidth="1"/>
    <col min="1814" max="1814" width="3.125" style="655" customWidth="1"/>
    <col min="1815" max="1815" width="12.625" style="655" customWidth="1"/>
    <col min="1816" max="2061" width="9" style="655"/>
    <col min="2062" max="2062" width="1.25" style="655" customWidth="1"/>
    <col min="2063" max="2063" width="24.375" style="655" customWidth="1"/>
    <col min="2064" max="2065" width="11.375" style="655" customWidth="1"/>
    <col min="2066" max="2066" width="5.75" style="655" customWidth="1"/>
    <col min="2067" max="2067" width="29" style="655" customWidth="1"/>
    <col min="2068" max="2068" width="1.25" style="655" customWidth="1"/>
    <col min="2069" max="2069" width="12.625" style="655" customWidth="1"/>
    <col min="2070" max="2070" width="3.125" style="655" customWidth="1"/>
    <col min="2071" max="2071" width="12.625" style="655" customWidth="1"/>
    <col min="2072" max="2317" width="9" style="655"/>
    <col min="2318" max="2318" width="1.25" style="655" customWidth="1"/>
    <col min="2319" max="2319" width="24.375" style="655" customWidth="1"/>
    <col min="2320" max="2321" width="11.375" style="655" customWidth="1"/>
    <col min="2322" max="2322" width="5.75" style="655" customWidth="1"/>
    <col min="2323" max="2323" width="29" style="655" customWidth="1"/>
    <col min="2324" max="2324" width="1.25" style="655" customWidth="1"/>
    <col min="2325" max="2325" width="12.625" style="655" customWidth="1"/>
    <col min="2326" max="2326" width="3.125" style="655" customWidth="1"/>
    <col min="2327" max="2327" width="12.625" style="655" customWidth="1"/>
    <col min="2328" max="2573" width="9" style="655"/>
    <col min="2574" max="2574" width="1.25" style="655" customWidth="1"/>
    <col min="2575" max="2575" width="24.375" style="655" customWidth="1"/>
    <col min="2576" max="2577" width="11.375" style="655" customWidth="1"/>
    <col min="2578" max="2578" width="5.75" style="655" customWidth="1"/>
    <col min="2579" max="2579" width="29" style="655" customWidth="1"/>
    <col min="2580" max="2580" width="1.25" style="655" customWidth="1"/>
    <col min="2581" max="2581" width="12.625" style="655" customWidth="1"/>
    <col min="2582" max="2582" width="3.125" style="655" customWidth="1"/>
    <col min="2583" max="2583" width="12.625" style="655" customWidth="1"/>
    <col min="2584" max="2829" width="9" style="655"/>
    <col min="2830" max="2830" width="1.25" style="655" customWidth="1"/>
    <col min="2831" max="2831" width="24.375" style="655" customWidth="1"/>
    <col min="2832" max="2833" width="11.375" style="655" customWidth="1"/>
    <col min="2834" max="2834" width="5.75" style="655" customWidth="1"/>
    <col min="2835" max="2835" width="29" style="655" customWidth="1"/>
    <col min="2836" max="2836" width="1.25" style="655" customWidth="1"/>
    <col min="2837" max="2837" width="12.625" style="655" customWidth="1"/>
    <col min="2838" max="2838" width="3.125" style="655" customWidth="1"/>
    <col min="2839" max="2839" width="12.625" style="655" customWidth="1"/>
    <col min="2840" max="3085" width="9" style="655"/>
    <col min="3086" max="3086" width="1.25" style="655" customWidth="1"/>
    <col min="3087" max="3087" width="24.375" style="655" customWidth="1"/>
    <col min="3088" max="3089" width="11.375" style="655" customWidth="1"/>
    <col min="3090" max="3090" width="5.75" style="655" customWidth="1"/>
    <col min="3091" max="3091" width="29" style="655" customWidth="1"/>
    <col min="3092" max="3092" width="1.25" style="655" customWidth="1"/>
    <col min="3093" max="3093" width="12.625" style="655" customWidth="1"/>
    <col min="3094" max="3094" width="3.125" style="655" customWidth="1"/>
    <col min="3095" max="3095" width="12.625" style="655" customWidth="1"/>
    <col min="3096" max="3341" width="9" style="655"/>
    <col min="3342" max="3342" width="1.25" style="655" customWidth="1"/>
    <col min="3343" max="3343" width="24.375" style="655" customWidth="1"/>
    <col min="3344" max="3345" width="11.375" style="655" customWidth="1"/>
    <col min="3346" max="3346" width="5.75" style="655" customWidth="1"/>
    <col min="3347" max="3347" width="29" style="655" customWidth="1"/>
    <col min="3348" max="3348" width="1.25" style="655" customWidth="1"/>
    <col min="3349" max="3349" width="12.625" style="655" customWidth="1"/>
    <col min="3350" max="3350" width="3.125" style="655" customWidth="1"/>
    <col min="3351" max="3351" width="12.625" style="655" customWidth="1"/>
    <col min="3352" max="3597" width="9" style="655"/>
    <col min="3598" max="3598" width="1.25" style="655" customWidth="1"/>
    <col min="3599" max="3599" width="24.375" style="655" customWidth="1"/>
    <col min="3600" max="3601" width="11.375" style="655" customWidth="1"/>
    <col min="3602" max="3602" width="5.75" style="655" customWidth="1"/>
    <col min="3603" max="3603" width="29" style="655" customWidth="1"/>
    <col min="3604" max="3604" width="1.25" style="655" customWidth="1"/>
    <col min="3605" max="3605" width="12.625" style="655" customWidth="1"/>
    <col min="3606" max="3606" width="3.125" style="655" customWidth="1"/>
    <col min="3607" max="3607" width="12.625" style="655" customWidth="1"/>
    <col min="3608" max="3853" width="9" style="655"/>
    <col min="3854" max="3854" width="1.25" style="655" customWidth="1"/>
    <col min="3855" max="3855" width="24.375" style="655" customWidth="1"/>
    <col min="3856" max="3857" width="11.375" style="655" customWidth="1"/>
    <col min="3858" max="3858" width="5.75" style="655" customWidth="1"/>
    <col min="3859" max="3859" width="29" style="655" customWidth="1"/>
    <col min="3860" max="3860" width="1.25" style="655" customWidth="1"/>
    <col min="3861" max="3861" width="12.625" style="655" customWidth="1"/>
    <col min="3862" max="3862" width="3.125" style="655" customWidth="1"/>
    <col min="3863" max="3863" width="12.625" style="655" customWidth="1"/>
    <col min="3864" max="4109" width="9" style="655"/>
    <col min="4110" max="4110" width="1.25" style="655" customWidth="1"/>
    <col min="4111" max="4111" width="24.375" style="655" customWidth="1"/>
    <col min="4112" max="4113" width="11.375" style="655" customWidth="1"/>
    <col min="4114" max="4114" width="5.75" style="655" customWidth="1"/>
    <col min="4115" max="4115" width="29" style="655" customWidth="1"/>
    <col min="4116" max="4116" width="1.25" style="655" customWidth="1"/>
    <col min="4117" max="4117" width="12.625" style="655" customWidth="1"/>
    <col min="4118" max="4118" width="3.125" style="655" customWidth="1"/>
    <col min="4119" max="4119" width="12.625" style="655" customWidth="1"/>
    <col min="4120" max="4365" width="9" style="655"/>
    <col min="4366" max="4366" width="1.25" style="655" customWidth="1"/>
    <col min="4367" max="4367" width="24.375" style="655" customWidth="1"/>
    <col min="4368" max="4369" width="11.375" style="655" customWidth="1"/>
    <col min="4370" max="4370" width="5.75" style="655" customWidth="1"/>
    <col min="4371" max="4371" width="29" style="655" customWidth="1"/>
    <col min="4372" max="4372" width="1.25" style="655" customWidth="1"/>
    <col min="4373" max="4373" width="12.625" style="655" customWidth="1"/>
    <col min="4374" max="4374" width="3.125" style="655" customWidth="1"/>
    <col min="4375" max="4375" width="12.625" style="655" customWidth="1"/>
    <col min="4376" max="4621" width="9" style="655"/>
    <col min="4622" max="4622" width="1.25" style="655" customWidth="1"/>
    <col min="4623" max="4623" width="24.375" style="655" customWidth="1"/>
    <col min="4624" max="4625" width="11.375" style="655" customWidth="1"/>
    <col min="4626" max="4626" width="5.75" style="655" customWidth="1"/>
    <col min="4627" max="4627" width="29" style="655" customWidth="1"/>
    <col min="4628" max="4628" width="1.25" style="655" customWidth="1"/>
    <col min="4629" max="4629" width="12.625" style="655" customWidth="1"/>
    <col min="4630" max="4630" width="3.125" style="655" customWidth="1"/>
    <col min="4631" max="4631" width="12.625" style="655" customWidth="1"/>
    <col min="4632" max="4877" width="9" style="655"/>
    <col min="4878" max="4878" width="1.25" style="655" customWidth="1"/>
    <col min="4879" max="4879" width="24.375" style="655" customWidth="1"/>
    <col min="4880" max="4881" width="11.375" style="655" customWidth="1"/>
    <col min="4882" max="4882" width="5.75" style="655" customWidth="1"/>
    <col min="4883" max="4883" width="29" style="655" customWidth="1"/>
    <col min="4884" max="4884" width="1.25" style="655" customWidth="1"/>
    <col min="4885" max="4885" width="12.625" style="655" customWidth="1"/>
    <col min="4886" max="4886" width="3.125" style="655" customWidth="1"/>
    <col min="4887" max="4887" width="12.625" style="655" customWidth="1"/>
    <col min="4888" max="5133" width="9" style="655"/>
    <col min="5134" max="5134" width="1.25" style="655" customWidth="1"/>
    <col min="5135" max="5135" width="24.375" style="655" customWidth="1"/>
    <col min="5136" max="5137" width="11.375" style="655" customWidth="1"/>
    <col min="5138" max="5138" width="5.75" style="655" customWidth="1"/>
    <col min="5139" max="5139" width="29" style="655" customWidth="1"/>
    <col min="5140" max="5140" width="1.25" style="655" customWidth="1"/>
    <col min="5141" max="5141" width="12.625" style="655" customWidth="1"/>
    <col min="5142" max="5142" width="3.125" style="655" customWidth="1"/>
    <col min="5143" max="5143" width="12.625" style="655" customWidth="1"/>
    <col min="5144" max="5389" width="9" style="655"/>
    <col min="5390" max="5390" width="1.25" style="655" customWidth="1"/>
    <col min="5391" max="5391" width="24.375" style="655" customWidth="1"/>
    <col min="5392" max="5393" width="11.375" style="655" customWidth="1"/>
    <col min="5394" max="5394" width="5.75" style="655" customWidth="1"/>
    <col min="5395" max="5395" width="29" style="655" customWidth="1"/>
    <col min="5396" max="5396" width="1.25" style="655" customWidth="1"/>
    <col min="5397" max="5397" width="12.625" style="655" customWidth="1"/>
    <col min="5398" max="5398" width="3.125" style="655" customWidth="1"/>
    <col min="5399" max="5399" width="12.625" style="655" customWidth="1"/>
    <col min="5400" max="5645" width="9" style="655"/>
    <col min="5646" max="5646" width="1.25" style="655" customWidth="1"/>
    <col min="5647" max="5647" width="24.375" style="655" customWidth="1"/>
    <col min="5648" max="5649" width="11.375" style="655" customWidth="1"/>
    <col min="5650" max="5650" width="5.75" style="655" customWidth="1"/>
    <col min="5651" max="5651" width="29" style="655" customWidth="1"/>
    <col min="5652" max="5652" width="1.25" style="655" customWidth="1"/>
    <col min="5653" max="5653" width="12.625" style="655" customWidth="1"/>
    <col min="5654" max="5654" width="3.125" style="655" customWidth="1"/>
    <col min="5655" max="5655" width="12.625" style="655" customWidth="1"/>
    <col min="5656" max="5901" width="9" style="655"/>
    <col min="5902" max="5902" width="1.25" style="655" customWidth="1"/>
    <col min="5903" max="5903" width="24.375" style="655" customWidth="1"/>
    <col min="5904" max="5905" width="11.375" style="655" customWidth="1"/>
    <col min="5906" max="5906" width="5.75" style="655" customWidth="1"/>
    <col min="5907" max="5907" width="29" style="655" customWidth="1"/>
    <col min="5908" max="5908" width="1.25" style="655" customWidth="1"/>
    <col min="5909" max="5909" width="12.625" style="655" customWidth="1"/>
    <col min="5910" max="5910" width="3.125" style="655" customWidth="1"/>
    <col min="5911" max="5911" width="12.625" style="655" customWidth="1"/>
    <col min="5912" max="6157" width="9" style="655"/>
    <col min="6158" max="6158" width="1.25" style="655" customWidth="1"/>
    <col min="6159" max="6159" width="24.375" style="655" customWidth="1"/>
    <col min="6160" max="6161" width="11.375" style="655" customWidth="1"/>
    <col min="6162" max="6162" width="5.75" style="655" customWidth="1"/>
    <col min="6163" max="6163" width="29" style="655" customWidth="1"/>
    <col min="6164" max="6164" width="1.25" style="655" customWidth="1"/>
    <col min="6165" max="6165" width="12.625" style="655" customWidth="1"/>
    <col min="6166" max="6166" width="3.125" style="655" customWidth="1"/>
    <col min="6167" max="6167" width="12.625" style="655" customWidth="1"/>
    <col min="6168" max="6413" width="9" style="655"/>
    <col min="6414" max="6414" width="1.25" style="655" customWidth="1"/>
    <col min="6415" max="6415" width="24.375" style="655" customWidth="1"/>
    <col min="6416" max="6417" width="11.375" style="655" customWidth="1"/>
    <col min="6418" max="6418" width="5.75" style="655" customWidth="1"/>
    <col min="6419" max="6419" width="29" style="655" customWidth="1"/>
    <col min="6420" max="6420" width="1.25" style="655" customWidth="1"/>
    <col min="6421" max="6421" width="12.625" style="655" customWidth="1"/>
    <col min="6422" max="6422" width="3.125" style="655" customWidth="1"/>
    <col min="6423" max="6423" width="12.625" style="655" customWidth="1"/>
    <col min="6424" max="6669" width="9" style="655"/>
    <col min="6670" max="6670" width="1.25" style="655" customWidth="1"/>
    <col min="6671" max="6671" width="24.375" style="655" customWidth="1"/>
    <col min="6672" max="6673" width="11.375" style="655" customWidth="1"/>
    <col min="6674" max="6674" width="5.75" style="655" customWidth="1"/>
    <col min="6675" max="6675" width="29" style="655" customWidth="1"/>
    <col min="6676" max="6676" width="1.25" style="655" customWidth="1"/>
    <col min="6677" max="6677" width="12.625" style="655" customWidth="1"/>
    <col min="6678" max="6678" width="3.125" style="655" customWidth="1"/>
    <col min="6679" max="6679" width="12.625" style="655" customWidth="1"/>
    <col min="6680" max="6925" width="9" style="655"/>
    <col min="6926" max="6926" width="1.25" style="655" customWidth="1"/>
    <col min="6927" max="6927" width="24.375" style="655" customWidth="1"/>
    <col min="6928" max="6929" width="11.375" style="655" customWidth="1"/>
    <col min="6930" max="6930" width="5.75" style="655" customWidth="1"/>
    <col min="6931" max="6931" width="29" style="655" customWidth="1"/>
    <col min="6932" max="6932" width="1.25" style="655" customWidth="1"/>
    <col min="6933" max="6933" width="12.625" style="655" customWidth="1"/>
    <col min="6934" max="6934" width="3.125" style="655" customWidth="1"/>
    <col min="6935" max="6935" width="12.625" style="655" customWidth="1"/>
    <col min="6936" max="7181" width="9" style="655"/>
    <col min="7182" max="7182" width="1.25" style="655" customWidth="1"/>
    <col min="7183" max="7183" width="24.375" style="655" customWidth="1"/>
    <col min="7184" max="7185" width="11.375" style="655" customWidth="1"/>
    <col min="7186" max="7186" width="5.75" style="655" customWidth="1"/>
    <col min="7187" max="7187" width="29" style="655" customWidth="1"/>
    <col min="7188" max="7188" width="1.25" style="655" customWidth="1"/>
    <col min="7189" max="7189" width="12.625" style="655" customWidth="1"/>
    <col min="7190" max="7190" width="3.125" style="655" customWidth="1"/>
    <col min="7191" max="7191" width="12.625" style="655" customWidth="1"/>
    <col min="7192" max="7437" width="9" style="655"/>
    <col min="7438" max="7438" width="1.25" style="655" customWidth="1"/>
    <col min="7439" max="7439" width="24.375" style="655" customWidth="1"/>
    <col min="7440" max="7441" width="11.375" style="655" customWidth="1"/>
    <col min="7442" max="7442" width="5.75" style="655" customWidth="1"/>
    <col min="7443" max="7443" width="29" style="655" customWidth="1"/>
    <col min="7444" max="7444" width="1.25" style="655" customWidth="1"/>
    <col min="7445" max="7445" width="12.625" style="655" customWidth="1"/>
    <col min="7446" max="7446" width="3.125" style="655" customWidth="1"/>
    <col min="7447" max="7447" width="12.625" style="655" customWidth="1"/>
    <col min="7448" max="7693" width="9" style="655"/>
    <col min="7694" max="7694" width="1.25" style="655" customWidth="1"/>
    <col min="7695" max="7695" width="24.375" style="655" customWidth="1"/>
    <col min="7696" max="7697" width="11.375" style="655" customWidth="1"/>
    <col min="7698" max="7698" width="5.75" style="655" customWidth="1"/>
    <col min="7699" max="7699" width="29" style="655" customWidth="1"/>
    <col min="7700" max="7700" width="1.25" style="655" customWidth="1"/>
    <col min="7701" max="7701" width="12.625" style="655" customWidth="1"/>
    <col min="7702" max="7702" width="3.125" style="655" customWidth="1"/>
    <col min="7703" max="7703" width="12.625" style="655" customWidth="1"/>
    <col min="7704" max="7949" width="9" style="655"/>
    <col min="7950" max="7950" width="1.25" style="655" customWidth="1"/>
    <col min="7951" max="7951" width="24.375" style="655" customWidth="1"/>
    <col min="7952" max="7953" width="11.375" style="655" customWidth="1"/>
    <col min="7954" max="7954" width="5.75" style="655" customWidth="1"/>
    <col min="7955" max="7955" width="29" style="655" customWidth="1"/>
    <col min="7956" max="7956" width="1.25" style="655" customWidth="1"/>
    <col min="7957" max="7957" width="12.625" style="655" customWidth="1"/>
    <col min="7958" max="7958" width="3.125" style="655" customWidth="1"/>
    <col min="7959" max="7959" width="12.625" style="655" customWidth="1"/>
    <col min="7960" max="8205" width="9" style="655"/>
    <col min="8206" max="8206" width="1.25" style="655" customWidth="1"/>
    <col min="8207" max="8207" width="24.375" style="655" customWidth="1"/>
    <col min="8208" max="8209" width="11.375" style="655" customWidth="1"/>
    <col min="8210" max="8210" width="5.75" style="655" customWidth="1"/>
    <col min="8211" max="8211" width="29" style="655" customWidth="1"/>
    <col min="8212" max="8212" width="1.25" style="655" customWidth="1"/>
    <col min="8213" max="8213" width="12.625" style="655" customWidth="1"/>
    <col min="8214" max="8214" width="3.125" style="655" customWidth="1"/>
    <col min="8215" max="8215" width="12.625" style="655" customWidth="1"/>
    <col min="8216" max="8461" width="9" style="655"/>
    <col min="8462" max="8462" width="1.25" style="655" customWidth="1"/>
    <col min="8463" max="8463" width="24.375" style="655" customWidth="1"/>
    <col min="8464" max="8465" width="11.375" style="655" customWidth="1"/>
    <col min="8466" max="8466" width="5.75" style="655" customWidth="1"/>
    <col min="8467" max="8467" width="29" style="655" customWidth="1"/>
    <col min="8468" max="8468" width="1.25" style="655" customWidth="1"/>
    <col min="8469" max="8469" width="12.625" style="655" customWidth="1"/>
    <col min="8470" max="8470" width="3.125" style="655" customWidth="1"/>
    <col min="8471" max="8471" width="12.625" style="655" customWidth="1"/>
    <col min="8472" max="8717" width="9" style="655"/>
    <col min="8718" max="8718" width="1.25" style="655" customWidth="1"/>
    <col min="8719" max="8719" width="24.375" style="655" customWidth="1"/>
    <col min="8720" max="8721" width="11.375" style="655" customWidth="1"/>
    <col min="8722" max="8722" width="5.75" style="655" customWidth="1"/>
    <col min="8723" max="8723" width="29" style="655" customWidth="1"/>
    <col min="8724" max="8724" width="1.25" style="655" customWidth="1"/>
    <col min="8725" max="8725" width="12.625" style="655" customWidth="1"/>
    <col min="8726" max="8726" width="3.125" style="655" customWidth="1"/>
    <col min="8727" max="8727" width="12.625" style="655" customWidth="1"/>
    <col min="8728" max="8973" width="9" style="655"/>
    <col min="8974" max="8974" width="1.25" style="655" customWidth="1"/>
    <col min="8975" max="8975" width="24.375" style="655" customWidth="1"/>
    <col min="8976" max="8977" width="11.375" style="655" customWidth="1"/>
    <col min="8978" max="8978" width="5.75" style="655" customWidth="1"/>
    <col min="8979" max="8979" width="29" style="655" customWidth="1"/>
    <col min="8980" max="8980" width="1.25" style="655" customWidth="1"/>
    <col min="8981" max="8981" width="12.625" style="655" customWidth="1"/>
    <col min="8982" max="8982" width="3.125" style="655" customWidth="1"/>
    <col min="8983" max="8983" width="12.625" style="655" customWidth="1"/>
    <col min="8984" max="9229" width="9" style="655"/>
    <col min="9230" max="9230" width="1.25" style="655" customWidth="1"/>
    <col min="9231" max="9231" width="24.375" style="655" customWidth="1"/>
    <col min="9232" max="9233" width="11.375" style="655" customWidth="1"/>
    <col min="9234" max="9234" width="5.75" style="655" customWidth="1"/>
    <col min="9235" max="9235" width="29" style="655" customWidth="1"/>
    <col min="9236" max="9236" width="1.25" style="655" customWidth="1"/>
    <col min="9237" max="9237" width="12.625" style="655" customWidth="1"/>
    <col min="9238" max="9238" width="3.125" style="655" customWidth="1"/>
    <col min="9239" max="9239" width="12.625" style="655" customWidth="1"/>
    <col min="9240" max="9485" width="9" style="655"/>
    <col min="9486" max="9486" width="1.25" style="655" customWidth="1"/>
    <col min="9487" max="9487" width="24.375" style="655" customWidth="1"/>
    <col min="9488" max="9489" width="11.375" style="655" customWidth="1"/>
    <col min="9490" max="9490" width="5.75" style="655" customWidth="1"/>
    <col min="9491" max="9491" width="29" style="655" customWidth="1"/>
    <col min="9492" max="9492" width="1.25" style="655" customWidth="1"/>
    <col min="9493" max="9493" width="12.625" style="655" customWidth="1"/>
    <col min="9494" max="9494" width="3.125" style="655" customWidth="1"/>
    <col min="9495" max="9495" width="12.625" style="655" customWidth="1"/>
    <col min="9496" max="9741" width="9" style="655"/>
    <col min="9742" max="9742" width="1.25" style="655" customWidth="1"/>
    <col min="9743" max="9743" width="24.375" style="655" customWidth="1"/>
    <col min="9744" max="9745" width="11.375" style="655" customWidth="1"/>
    <col min="9746" max="9746" width="5.75" style="655" customWidth="1"/>
    <col min="9747" max="9747" width="29" style="655" customWidth="1"/>
    <col min="9748" max="9748" width="1.25" style="655" customWidth="1"/>
    <col min="9749" max="9749" width="12.625" style="655" customWidth="1"/>
    <col min="9750" max="9750" width="3.125" style="655" customWidth="1"/>
    <col min="9751" max="9751" width="12.625" style="655" customWidth="1"/>
    <col min="9752" max="9997" width="9" style="655"/>
    <col min="9998" max="9998" width="1.25" style="655" customWidth="1"/>
    <col min="9999" max="9999" width="24.375" style="655" customWidth="1"/>
    <col min="10000" max="10001" width="11.375" style="655" customWidth="1"/>
    <col min="10002" max="10002" width="5.75" style="655" customWidth="1"/>
    <col min="10003" max="10003" width="29" style="655" customWidth="1"/>
    <col min="10004" max="10004" width="1.25" style="655" customWidth="1"/>
    <col min="10005" max="10005" width="12.625" style="655" customWidth="1"/>
    <col min="10006" max="10006" width="3.125" style="655" customWidth="1"/>
    <col min="10007" max="10007" width="12.625" style="655" customWidth="1"/>
    <col min="10008" max="10253" width="9" style="655"/>
    <col min="10254" max="10254" width="1.25" style="655" customWidth="1"/>
    <col min="10255" max="10255" width="24.375" style="655" customWidth="1"/>
    <col min="10256" max="10257" width="11.375" style="655" customWidth="1"/>
    <col min="10258" max="10258" width="5.75" style="655" customWidth="1"/>
    <col min="10259" max="10259" width="29" style="655" customWidth="1"/>
    <col min="10260" max="10260" width="1.25" style="655" customWidth="1"/>
    <col min="10261" max="10261" width="12.625" style="655" customWidth="1"/>
    <col min="10262" max="10262" width="3.125" style="655" customWidth="1"/>
    <col min="10263" max="10263" width="12.625" style="655" customWidth="1"/>
    <col min="10264" max="10509" width="9" style="655"/>
    <col min="10510" max="10510" width="1.25" style="655" customWidth="1"/>
    <col min="10511" max="10511" width="24.375" style="655" customWidth="1"/>
    <col min="10512" max="10513" width="11.375" style="655" customWidth="1"/>
    <col min="10514" max="10514" width="5.75" style="655" customWidth="1"/>
    <col min="10515" max="10515" width="29" style="655" customWidth="1"/>
    <col min="10516" max="10516" width="1.25" style="655" customWidth="1"/>
    <col min="10517" max="10517" width="12.625" style="655" customWidth="1"/>
    <col min="10518" max="10518" width="3.125" style="655" customWidth="1"/>
    <col min="10519" max="10519" width="12.625" style="655" customWidth="1"/>
    <col min="10520" max="10765" width="9" style="655"/>
    <col min="10766" max="10766" width="1.25" style="655" customWidth="1"/>
    <col min="10767" max="10767" width="24.375" style="655" customWidth="1"/>
    <col min="10768" max="10769" width="11.375" style="655" customWidth="1"/>
    <col min="10770" max="10770" width="5.75" style="655" customWidth="1"/>
    <col min="10771" max="10771" width="29" style="655" customWidth="1"/>
    <col min="10772" max="10772" width="1.25" style="655" customWidth="1"/>
    <col min="10773" max="10773" width="12.625" style="655" customWidth="1"/>
    <col min="10774" max="10774" width="3.125" style="655" customWidth="1"/>
    <col min="10775" max="10775" width="12.625" style="655" customWidth="1"/>
    <col min="10776" max="11021" width="9" style="655"/>
    <col min="11022" max="11022" width="1.25" style="655" customWidth="1"/>
    <col min="11023" max="11023" width="24.375" style="655" customWidth="1"/>
    <col min="11024" max="11025" width="11.375" style="655" customWidth="1"/>
    <col min="11026" max="11026" width="5.75" style="655" customWidth="1"/>
    <col min="11027" max="11027" width="29" style="655" customWidth="1"/>
    <col min="11028" max="11028" width="1.25" style="655" customWidth="1"/>
    <col min="11029" max="11029" width="12.625" style="655" customWidth="1"/>
    <col min="11030" max="11030" width="3.125" style="655" customWidth="1"/>
    <col min="11031" max="11031" width="12.625" style="655" customWidth="1"/>
    <col min="11032" max="11277" width="9" style="655"/>
    <col min="11278" max="11278" width="1.25" style="655" customWidth="1"/>
    <col min="11279" max="11279" width="24.375" style="655" customWidth="1"/>
    <col min="11280" max="11281" width="11.375" style="655" customWidth="1"/>
    <col min="11282" max="11282" width="5.75" style="655" customWidth="1"/>
    <col min="11283" max="11283" width="29" style="655" customWidth="1"/>
    <col min="11284" max="11284" width="1.25" style="655" customWidth="1"/>
    <col min="11285" max="11285" width="12.625" style="655" customWidth="1"/>
    <col min="11286" max="11286" width="3.125" style="655" customWidth="1"/>
    <col min="11287" max="11287" width="12.625" style="655" customWidth="1"/>
    <col min="11288" max="11533" width="9" style="655"/>
    <col min="11534" max="11534" width="1.25" style="655" customWidth="1"/>
    <col min="11535" max="11535" width="24.375" style="655" customWidth="1"/>
    <col min="11536" max="11537" width="11.375" style="655" customWidth="1"/>
    <col min="11538" max="11538" width="5.75" style="655" customWidth="1"/>
    <col min="11539" max="11539" width="29" style="655" customWidth="1"/>
    <col min="11540" max="11540" width="1.25" style="655" customWidth="1"/>
    <col min="11541" max="11541" width="12.625" style="655" customWidth="1"/>
    <col min="11542" max="11542" width="3.125" style="655" customWidth="1"/>
    <col min="11543" max="11543" width="12.625" style="655" customWidth="1"/>
    <col min="11544" max="11789" width="9" style="655"/>
    <col min="11790" max="11790" width="1.25" style="655" customWidth="1"/>
    <col min="11791" max="11791" width="24.375" style="655" customWidth="1"/>
    <col min="11792" max="11793" width="11.375" style="655" customWidth="1"/>
    <col min="11794" max="11794" width="5.75" style="655" customWidth="1"/>
    <col min="11795" max="11795" width="29" style="655" customWidth="1"/>
    <col min="11796" max="11796" width="1.25" style="655" customWidth="1"/>
    <col min="11797" max="11797" width="12.625" style="655" customWidth="1"/>
    <col min="11798" max="11798" width="3.125" style="655" customWidth="1"/>
    <col min="11799" max="11799" width="12.625" style="655" customWidth="1"/>
    <col min="11800" max="12045" width="9" style="655"/>
    <col min="12046" max="12046" width="1.25" style="655" customWidth="1"/>
    <col min="12047" max="12047" width="24.375" style="655" customWidth="1"/>
    <col min="12048" max="12049" width="11.375" style="655" customWidth="1"/>
    <col min="12050" max="12050" width="5.75" style="655" customWidth="1"/>
    <col min="12051" max="12051" width="29" style="655" customWidth="1"/>
    <col min="12052" max="12052" width="1.25" style="655" customWidth="1"/>
    <col min="12053" max="12053" width="12.625" style="655" customWidth="1"/>
    <col min="12054" max="12054" width="3.125" style="655" customWidth="1"/>
    <col min="12055" max="12055" width="12.625" style="655" customWidth="1"/>
    <col min="12056" max="12301" width="9" style="655"/>
    <col min="12302" max="12302" width="1.25" style="655" customWidth="1"/>
    <col min="12303" max="12303" width="24.375" style="655" customWidth="1"/>
    <col min="12304" max="12305" width="11.375" style="655" customWidth="1"/>
    <col min="12306" max="12306" width="5.75" style="655" customWidth="1"/>
    <col min="12307" max="12307" width="29" style="655" customWidth="1"/>
    <col min="12308" max="12308" width="1.25" style="655" customWidth="1"/>
    <col min="12309" max="12309" width="12.625" style="655" customWidth="1"/>
    <col min="12310" max="12310" width="3.125" style="655" customWidth="1"/>
    <col min="12311" max="12311" width="12.625" style="655" customWidth="1"/>
    <col min="12312" max="12557" width="9" style="655"/>
    <col min="12558" max="12558" width="1.25" style="655" customWidth="1"/>
    <col min="12559" max="12559" width="24.375" style="655" customWidth="1"/>
    <col min="12560" max="12561" width="11.375" style="655" customWidth="1"/>
    <col min="12562" max="12562" width="5.75" style="655" customWidth="1"/>
    <col min="12563" max="12563" width="29" style="655" customWidth="1"/>
    <col min="12564" max="12564" width="1.25" style="655" customWidth="1"/>
    <col min="12565" max="12565" width="12.625" style="655" customWidth="1"/>
    <col min="12566" max="12566" width="3.125" style="655" customWidth="1"/>
    <col min="12567" max="12567" width="12.625" style="655" customWidth="1"/>
    <col min="12568" max="12813" width="9" style="655"/>
    <col min="12814" max="12814" width="1.25" style="655" customWidth="1"/>
    <col min="12815" max="12815" width="24.375" style="655" customWidth="1"/>
    <col min="12816" max="12817" width="11.375" style="655" customWidth="1"/>
    <col min="12818" max="12818" width="5.75" style="655" customWidth="1"/>
    <col min="12819" max="12819" width="29" style="655" customWidth="1"/>
    <col min="12820" max="12820" width="1.25" style="655" customWidth="1"/>
    <col min="12821" max="12821" width="12.625" style="655" customWidth="1"/>
    <col min="12822" max="12822" width="3.125" style="655" customWidth="1"/>
    <col min="12823" max="12823" width="12.625" style="655" customWidth="1"/>
    <col min="12824" max="13069" width="9" style="655"/>
    <col min="13070" max="13070" width="1.25" style="655" customWidth="1"/>
    <col min="13071" max="13071" width="24.375" style="655" customWidth="1"/>
    <col min="13072" max="13073" width="11.375" style="655" customWidth="1"/>
    <col min="13074" max="13074" width="5.75" style="655" customWidth="1"/>
    <col min="13075" max="13075" width="29" style="655" customWidth="1"/>
    <col min="13076" max="13076" width="1.25" style="655" customWidth="1"/>
    <col min="13077" max="13077" width="12.625" style="655" customWidth="1"/>
    <col min="13078" max="13078" width="3.125" style="655" customWidth="1"/>
    <col min="13079" max="13079" width="12.625" style="655" customWidth="1"/>
    <col min="13080" max="13325" width="9" style="655"/>
    <col min="13326" max="13326" width="1.25" style="655" customWidth="1"/>
    <col min="13327" max="13327" width="24.375" style="655" customWidth="1"/>
    <col min="13328" max="13329" width="11.375" style="655" customWidth="1"/>
    <col min="13330" max="13330" width="5.75" style="655" customWidth="1"/>
    <col min="13331" max="13331" width="29" style="655" customWidth="1"/>
    <col min="13332" max="13332" width="1.25" style="655" customWidth="1"/>
    <col min="13333" max="13333" width="12.625" style="655" customWidth="1"/>
    <col min="13334" max="13334" width="3.125" style="655" customWidth="1"/>
    <col min="13335" max="13335" width="12.625" style="655" customWidth="1"/>
    <col min="13336" max="13581" width="9" style="655"/>
    <col min="13582" max="13582" width="1.25" style="655" customWidth="1"/>
    <col min="13583" max="13583" width="24.375" style="655" customWidth="1"/>
    <col min="13584" max="13585" width="11.375" style="655" customWidth="1"/>
    <col min="13586" max="13586" width="5.75" style="655" customWidth="1"/>
    <col min="13587" max="13587" width="29" style="655" customWidth="1"/>
    <col min="13588" max="13588" width="1.25" style="655" customWidth="1"/>
    <col min="13589" max="13589" width="12.625" style="655" customWidth="1"/>
    <col min="13590" max="13590" width="3.125" style="655" customWidth="1"/>
    <col min="13591" max="13591" width="12.625" style="655" customWidth="1"/>
    <col min="13592" max="13837" width="9" style="655"/>
    <col min="13838" max="13838" width="1.25" style="655" customWidth="1"/>
    <col min="13839" max="13839" width="24.375" style="655" customWidth="1"/>
    <col min="13840" max="13841" width="11.375" style="655" customWidth="1"/>
    <col min="13842" max="13842" width="5.75" style="655" customWidth="1"/>
    <col min="13843" max="13843" width="29" style="655" customWidth="1"/>
    <col min="13844" max="13844" width="1.25" style="655" customWidth="1"/>
    <col min="13845" max="13845" width="12.625" style="655" customWidth="1"/>
    <col min="13846" max="13846" width="3.125" style="655" customWidth="1"/>
    <col min="13847" max="13847" width="12.625" style="655" customWidth="1"/>
    <col min="13848" max="14093" width="9" style="655"/>
    <col min="14094" max="14094" width="1.25" style="655" customWidth="1"/>
    <col min="14095" max="14095" width="24.375" style="655" customWidth="1"/>
    <col min="14096" max="14097" width="11.375" style="655" customWidth="1"/>
    <col min="14098" max="14098" width="5.75" style="655" customWidth="1"/>
    <col min="14099" max="14099" width="29" style="655" customWidth="1"/>
    <col min="14100" max="14100" width="1.25" style="655" customWidth="1"/>
    <col min="14101" max="14101" width="12.625" style="655" customWidth="1"/>
    <col min="14102" max="14102" width="3.125" style="655" customWidth="1"/>
    <col min="14103" max="14103" width="12.625" style="655" customWidth="1"/>
    <col min="14104" max="14349" width="9" style="655"/>
    <col min="14350" max="14350" width="1.25" style="655" customWidth="1"/>
    <col min="14351" max="14351" width="24.375" style="655" customWidth="1"/>
    <col min="14352" max="14353" width="11.375" style="655" customWidth="1"/>
    <col min="14354" max="14354" width="5.75" style="655" customWidth="1"/>
    <col min="14355" max="14355" width="29" style="655" customWidth="1"/>
    <col min="14356" max="14356" width="1.25" style="655" customWidth="1"/>
    <col min="14357" max="14357" width="12.625" style="655" customWidth="1"/>
    <col min="14358" max="14358" width="3.125" style="655" customWidth="1"/>
    <col min="14359" max="14359" width="12.625" style="655" customWidth="1"/>
    <col min="14360" max="14605" width="9" style="655"/>
    <col min="14606" max="14606" width="1.25" style="655" customWidth="1"/>
    <col min="14607" max="14607" width="24.375" style="655" customWidth="1"/>
    <col min="14608" max="14609" width="11.375" style="655" customWidth="1"/>
    <col min="14610" max="14610" width="5.75" style="655" customWidth="1"/>
    <col min="14611" max="14611" width="29" style="655" customWidth="1"/>
    <col min="14612" max="14612" width="1.25" style="655" customWidth="1"/>
    <col min="14613" max="14613" width="12.625" style="655" customWidth="1"/>
    <col min="14614" max="14614" width="3.125" style="655" customWidth="1"/>
    <col min="14615" max="14615" width="12.625" style="655" customWidth="1"/>
    <col min="14616" max="14861" width="9" style="655"/>
    <col min="14862" max="14862" width="1.25" style="655" customWidth="1"/>
    <col min="14863" max="14863" width="24.375" style="655" customWidth="1"/>
    <col min="14864" max="14865" width="11.375" style="655" customWidth="1"/>
    <col min="14866" max="14866" width="5.75" style="655" customWidth="1"/>
    <col min="14867" max="14867" width="29" style="655" customWidth="1"/>
    <col min="14868" max="14868" width="1.25" style="655" customWidth="1"/>
    <col min="14869" max="14869" width="12.625" style="655" customWidth="1"/>
    <col min="14870" max="14870" width="3.125" style="655" customWidth="1"/>
    <col min="14871" max="14871" width="12.625" style="655" customWidth="1"/>
    <col min="14872" max="15117" width="9" style="655"/>
    <col min="15118" max="15118" width="1.25" style="655" customWidth="1"/>
    <col min="15119" max="15119" width="24.375" style="655" customWidth="1"/>
    <col min="15120" max="15121" width="11.375" style="655" customWidth="1"/>
    <col min="15122" max="15122" width="5.75" style="655" customWidth="1"/>
    <col min="15123" max="15123" width="29" style="655" customWidth="1"/>
    <col min="15124" max="15124" width="1.25" style="655" customWidth="1"/>
    <col min="15125" max="15125" width="12.625" style="655" customWidth="1"/>
    <col min="15126" max="15126" width="3.125" style="655" customWidth="1"/>
    <col min="15127" max="15127" width="12.625" style="655" customWidth="1"/>
    <col min="15128" max="15373" width="9" style="655"/>
    <col min="15374" max="15374" width="1.25" style="655" customWidth="1"/>
    <col min="15375" max="15375" width="24.375" style="655" customWidth="1"/>
    <col min="15376" max="15377" width="11.375" style="655" customWidth="1"/>
    <col min="15378" max="15378" width="5.75" style="655" customWidth="1"/>
    <col min="15379" max="15379" width="29" style="655" customWidth="1"/>
    <col min="15380" max="15380" width="1.25" style="655" customWidth="1"/>
    <col min="15381" max="15381" width="12.625" style="655" customWidth="1"/>
    <col min="15382" max="15382" width="3.125" style="655" customWidth="1"/>
    <col min="15383" max="15383" width="12.625" style="655" customWidth="1"/>
    <col min="15384" max="15629" width="9" style="655"/>
    <col min="15630" max="15630" width="1.25" style="655" customWidth="1"/>
    <col min="15631" max="15631" width="24.375" style="655" customWidth="1"/>
    <col min="15632" max="15633" width="11.375" style="655" customWidth="1"/>
    <col min="15634" max="15634" width="5.75" style="655" customWidth="1"/>
    <col min="15635" max="15635" width="29" style="655" customWidth="1"/>
    <col min="15636" max="15636" width="1.25" style="655" customWidth="1"/>
    <col min="15637" max="15637" width="12.625" style="655" customWidth="1"/>
    <col min="15638" max="15638" width="3.125" style="655" customWidth="1"/>
    <col min="15639" max="15639" width="12.625" style="655" customWidth="1"/>
    <col min="15640" max="15885" width="9" style="655"/>
    <col min="15886" max="15886" width="1.25" style="655" customWidth="1"/>
    <col min="15887" max="15887" width="24.375" style="655" customWidth="1"/>
    <col min="15888" max="15889" width="11.375" style="655" customWidth="1"/>
    <col min="15890" max="15890" width="5.75" style="655" customWidth="1"/>
    <col min="15891" max="15891" width="29" style="655" customWidth="1"/>
    <col min="15892" max="15892" width="1.25" style="655" customWidth="1"/>
    <col min="15893" max="15893" width="12.625" style="655" customWidth="1"/>
    <col min="15894" max="15894" width="3.125" style="655" customWidth="1"/>
    <col min="15895" max="15895" width="12.625" style="655" customWidth="1"/>
    <col min="15896" max="16141" width="9" style="655"/>
    <col min="16142" max="16142" width="1.25" style="655" customWidth="1"/>
    <col min="16143" max="16143" width="24.375" style="655" customWidth="1"/>
    <col min="16144" max="16145" width="11.375" style="655" customWidth="1"/>
    <col min="16146" max="16146" width="5.75" style="655" customWidth="1"/>
    <col min="16147" max="16147" width="29" style="655" customWidth="1"/>
    <col min="16148" max="16148" width="1.25" style="655" customWidth="1"/>
    <col min="16149" max="16149" width="12.625" style="655" customWidth="1"/>
    <col min="16150" max="16150" width="3.125" style="655" customWidth="1"/>
    <col min="16151" max="16151" width="12.625" style="655" customWidth="1"/>
    <col min="16152" max="16384" width="9" style="5"/>
  </cols>
  <sheetData>
    <row r="1" spans="2:22" s="5" customFormat="1" ht="5.0999999999999996" customHeight="1"/>
    <row r="2" spans="2:22" s="5" customFormat="1" ht="16.5" customHeight="1">
      <c r="B2" s="3645" t="s">
        <v>2185</v>
      </c>
      <c r="C2" s="3645"/>
      <c r="D2" s="3645"/>
      <c r="E2" s="3645"/>
      <c r="F2" s="3645"/>
      <c r="G2" s="3645"/>
      <c r="H2" s="3645"/>
      <c r="I2" s="3645"/>
      <c r="J2" s="666"/>
      <c r="K2" s="666"/>
      <c r="L2" s="666"/>
      <c r="M2" s="666"/>
      <c r="N2" s="666"/>
      <c r="O2" s="666"/>
      <c r="P2" s="10"/>
      <c r="Q2" s="3646"/>
      <c r="R2" s="3646"/>
      <c r="S2" s="3646"/>
    </row>
    <row r="3" spans="2:22" s="5" customFormat="1" ht="13.5">
      <c r="B3" s="8"/>
      <c r="C3" s="8"/>
      <c r="D3" s="8"/>
      <c r="E3" s="8"/>
      <c r="F3" s="8"/>
      <c r="G3" s="8"/>
      <c r="H3" s="8"/>
      <c r="I3" s="8"/>
      <c r="J3" s="8"/>
      <c r="K3" s="8"/>
      <c r="L3" s="8"/>
      <c r="M3" s="8"/>
      <c r="N3" s="8"/>
      <c r="O3" s="8"/>
    </row>
    <row r="4" spans="2:22" s="5" customFormat="1" ht="37.5" customHeight="1">
      <c r="B4" s="3647" t="s">
        <v>2186</v>
      </c>
      <c r="C4" s="3647"/>
      <c r="D4" s="3647"/>
      <c r="E4" s="3647"/>
      <c r="F4" s="3647"/>
      <c r="G4" s="3647"/>
      <c r="H4" s="3647"/>
      <c r="I4" s="3647"/>
      <c r="J4" s="3647"/>
      <c r="K4" s="3647"/>
      <c r="L4" s="3647"/>
      <c r="M4" s="3647"/>
      <c r="N4" s="3647"/>
      <c r="O4" s="3647"/>
      <c r="P4" s="3647"/>
      <c r="Q4" s="3647"/>
      <c r="R4" s="3647"/>
      <c r="S4" s="3647"/>
    </row>
    <row r="5" spans="2:22" s="5" customFormat="1" ht="17.25" customHeight="1">
      <c r="B5" s="667"/>
      <c r="C5" s="667"/>
      <c r="D5" s="667"/>
      <c r="E5" s="667"/>
      <c r="F5" s="667"/>
      <c r="G5" s="667"/>
      <c r="H5" s="667"/>
      <c r="I5" s="667"/>
      <c r="J5" s="667"/>
      <c r="K5" s="667"/>
      <c r="L5" s="667"/>
      <c r="M5" s="667"/>
      <c r="N5" s="667"/>
      <c r="O5" s="667"/>
      <c r="P5" s="667"/>
      <c r="Q5" s="667"/>
      <c r="R5" s="667"/>
      <c r="S5" s="667"/>
    </row>
    <row r="6" spans="2:22" s="5" customFormat="1" ht="17.25" customHeight="1">
      <c r="B6" s="667"/>
      <c r="C6" s="667"/>
      <c r="D6" s="667"/>
      <c r="E6" s="667"/>
      <c r="F6" s="667"/>
      <c r="G6" s="667"/>
      <c r="H6" s="667"/>
      <c r="I6" s="667"/>
      <c r="J6" s="667"/>
      <c r="K6" s="667"/>
      <c r="L6" s="667"/>
      <c r="M6" s="667"/>
      <c r="N6" s="667"/>
      <c r="O6" s="667"/>
      <c r="P6" s="667"/>
      <c r="Q6" s="667"/>
      <c r="R6" s="667"/>
      <c r="S6" s="667"/>
    </row>
    <row r="7" spans="2:22" s="5" customFormat="1" ht="17.25" customHeight="1">
      <c r="B7" s="3648" t="s">
        <v>2187</v>
      </c>
      <c r="C7" s="3648"/>
      <c r="D7" s="3648"/>
      <c r="E7" s="3648"/>
      <c r="F7" s="3648"/>
      <c r="G7" s="3648"/>
      <c r="H7" s="3648"/>
      <c r="I7" s="3648"/>
      <c r="J7" s="8"/>
      <c r="K7" s="8"/>
      <c r="L7" s="8"/>
      <c r="M7" s="8"/>
      <c r="N7" s="8"/>
      <c r="O7" s="8"/>
      <c r="P7" s="667"/>
      <c r="Q7" s="667"/>
      <c r="R7" s="667"/>
      <c r="S7" s="667"/>
    </row>
    <row r="8" spans="2:22" s="5" customFormat="1" ht="17.25" customHeight="1">
      <c r="B8" s="3649" t="s">
        <v>2188</v>
      </c>
      <c r="C8" s="3649"/>
      <c r="D8" s="3649"/>
      <c r="E8" s="3649"/>
      <c r="F8" s="3649"/>
      <c r="G8" s="3649"/>
      <c r="H8" s="3649"/>
      <c r="I8" s="3649"/>
      <c r="J8" s="687"/>
      <c r="K8" s="687"/>
      <c r="L8" s="687"/>
      <c r="M8" s="687"/>
      <c r="N8" s="687"/>
      <c r="O8" s="687"/>
      <c r="P8" s="667"/>
      <c r="Q8" s="667"/>
      <c r="R8" s="667"/>
      <c r="S8" s="667"/>
    </row>
    <row r="9" spans="2:22" s="5" customFormat="1" ht="17.25" customHeight="1">
      <c r="B9" s="3644"/>
      <c r="C9" s="3644"/>
      <c r="D9" s="3644"/>
      <c r="E9" s="3644"/>
      <c r="F9" s="3644"/>
      <c r="G9" s="3644"/>
      <c r="H9" s="3644"/>
      <c r="I9" s="3644"/>
      <c r="J9" s="3644"/>
      <c r="K9" s="3644"/>
      <c r="L9" s="3644"/>
      <c r="M9" s="3644"/>
      <c r="N9" s="3644"/>
      <c r="O9" s="3644"/>
      <c r="P9" s="3644"/>
      <c r="Q9" s="3644"/>
      <c r="R9" s="3644"/>
      <c r="S9" s="3644"/>
      <c r="T9" s="9"/>
      <c r="U9" s="9"/>
      <c r="V9" s="9"/>
    </row>
    <row r="10" spans="2:22" s="5" customFormat="1" ht="21" customHeight="1">
      <c r="B10" s="657"/>
      <c r="C10" s="657"/>
      <c r="D10" s="657"/>
      <c r="E10" s="657"/>
      <c r="F10" s="657"/>
      <c r="G10" s="657"/>
      <c r="H10" s="657"/>
      <c r="I10" s="657"/>
      <c r="J10" s="657"/>
      <c r="K10" s="657"/>
      <c r="L10" s="657"/>
      <c r="M10" s="657"/>
      <c r="N10" s="657"/>
      <c r="O10" s="657"/>
      <c r="P10" s="3651" t="s">
        <v>2189</v>
      </c>
      <c r="Q10" s="3653"/>
      <c r="R10" s="3653"/>
      <c r="S10" s="3654"/>
      <c r="T10" s="9"/>
      <c r="U10" s="9"/>
      <c r="V10" s="9"/>
    </row>
    <row r="11" spans="2:22" s="5" customFormat="1" ht="21" customHeight="1">
      <c r="P11" s="3652"/>
      <c r="Q11" s="3653"/>
      <c r="R11" s="3653"/>
      <c r="S11" s="3654"/>
    </row>
    <row r="12" spans="2:22" s="5" customFormat="1" ht="21" customHeight="1">
      <c r="B12" s="688"/>
      <c r="C12" s="688"/>
      <c r="D12" s="688"/>
      <c r="E12" s="688"/>
      <c r="F12" s="688"/>
      <c r="G12" s="688"/>
      <c r="H12" s="688"/>
      <c r="I12" s="688"/>
      <c r="J12" s="688"/>
      <c r="K12" s="688"/>
      <c r="L12" s="688"/>
      <c r="M12" s="688"/>
      <c r="N12" s="688"/>
      <c r="O12" s="688"/>
      <c r="P12" s="689" t="s">
        <v>2190</v>
      </c>
      <c r="Q12" s="3653"/>
      <c r="R12" s="3653"/>
      <c r="S12" s="3654"/>
    </row>
    <row r="13" spans="2:22" s="5" customFormat="1" ht="21" customHeight="1">
      <c r="P13" s="656" t="s">
        <v>510</v>
      </c>
      <c r="Q13" s="3655"/>
      <c r="R13" s="3655"/>
      <c r="S13" s="3656"/>
    </row>
    <row r="14" spans="2:22" s="5" customFormat="1" ht="13.5">
      <c r="B14" s="8" t="s">
        <v>2191</v>
      </c>
      <c r="C14" s="8"/>
      <c r="D14" s="8"/>
      <c r="E14" s="8"/>
      <c r="F14" s="8"/>
      <c r="G14" s="8"/>
      <c r="H14" s="8"/>
      <c r="I14" s="8"/>
      <c r="J14" s="8"/>
      <c r="K14" s="8"/>
      <c r="L14" s="8"/>
      <c r="M14" s="8"/>
      <c r="N14" s="8"/>
      <c r="O14" s="8"/>
      <c r="P14" s="656"/>
      <c r="Q14" s="690"/>
      <c r="R14" s="690"/>
      <c r="S14" s="690"/>
    </row>
    <row r="15" spans="2:22" s="5" customFormat="1" ht="13.5">
      <c r="P15" s="691" t="s">
        <v>2192</v>
      </c>
      <c r="Q15" s="692" t="s">
        <v>2193</v>
      </c>
      <c r="R15" s="8" t="s">
        <v>944</v>
      </c>
    </row>
    <row r="16" spans="2:22" s="5" customFormat="1" ht="13.5">
      <c r="B16" s="8" t="s">
        <v>2194</v>
      </c>
      <c r="C16" s="8"/>
      <c r="P16" s="691"/>
      <c r="Q16" s="692"/>
      <c r="R16" s="8"/>
    </row>
    <row r="17" spans="2:23" s="5" customFormat="1" ht="13.5">
      <c r="P17" s="691"/>
      <c r="Q17" s="692"/>
      <c r="R17" s="8"/>
    </row>
    <row r="18" spans="2:23" s="5" customFormat="1" ht="18.75" customHeight="1">
      <c r="B18" s="28" t="s">
        <v>2195</v>
      </c>
      <c r="C18" s="28"/>
      <c r="D18" s="28"/>
      <c r="E18" s="28"/>
      <c r="F18" s="28"/>
      <c r="G18" s="28"/>
      <c r="H18" s="28"/>
      <c r="I18" s="28"/>
      <c r="J18" s="28"/>
      <c r="K18" s="28"/>
      <c r="L18" s="28"/>
      <c r="M18" s="28"/>
      <c r="N18" s="28"/>
      <c r="O18" s="28"/>
      <c r="S18" s="8"/>
      <c r="U18" s="28"/>
      <c r="V18" s="28"/>
      <c r="W18" s="28"/>
    </row>
    <row r="19" spans="2:23" s="5" customFormat="1" ht="70.5" customHeight="1">
      <c r="B19" s="3657" t="s">
        <v>2196</v>
      </c>
      <c r="C19" s="3657"/>
      <c r="D19" s="3657" t="s">
        <v>2197</v>
      </c>
      <c r="E19" s="3657"/>
      <c r="F19" s="3657"/>
      <c r="G19" s="3657"/>
      <c r="H19" s="3657"/>
      <c r="I19" s="3657"/>
      <c r="J19" s="3658" t="s">
        <v>2198</v>
      </c>
      <c r="K19" s="3657"/>
      <c r="L19" s="3657"/>
      <c r="M19" s="3657"/>
      <c r="N19" s="3657"/>
      <c r="O19" s="3657"/>
      <c r="P19" s="14" t="s">
        <v>2199</v>
      </c>
      <c r="Q19" s="14" t="s">
        <v>2200</v>
      </c>
      <c r="R19" s="3659" t="s">
        <v>2201</v>
      </c>
      <c r="S19" s="2246"/>
    </row>
    <row r="20" spans="2:23" s="5" customFormat="1" ht="12.75" customHeight="1">
      <c r="B20" s="662"/>
      <c r="C20" s="693"/>
      <c r="D20" s="662"/>
      <c r="E20" s="663"/>
      <c r="F20" s="663"/>
      <c r="G20" s="663"/>
      <c r="H20" s="663"/>
      <c r="I20" s="693"/>
      <c r="J20" s="662"/>
      <c r="K20" s="663"/>
      <c r="L20" s="663"/>
      <c r="M20" s="663"/>
      <c r="N20" s="663"/>
      <c r="O20" s="693"/>
      <c r="P20" s="694"/>
      <c r="Q20" s="695"/>
      <c r="R20" s="696"/>
      <c r="S20" s="697"/>
    </row>
    <row r="21" spans="2:23" s="5" customFormat="1" ht="23.25" customHeight="1">
      <c r="B21" s="698"/>
      <c r="C21" s="699" t="s">
        <v>2202</v>
      </c>
      <c r="D21" s="698" t="s">
        <v>605</v>
      </c>
      <c r="F21" s="5" t="s">
        <v>1723</v>
      </c>
      <c r="H21" s="5" t="s">
        <v>944</v>
      </c>
      <c r="I21" s="700" t="s">
        <v>2203</v>
      </c>
      <c r="J21" s="698" t="s">
        <v>605</v>
      </c>
      <c r="L21" s="5" t="s">
        <v>1723</v>
      </c>
      <c r="N21" s="5" t="s">
        <v>944</v>
      </c>
      <c r="O21" s="700" t="s">
        <v>2203</v>
      </c>
      <c r="P21" s="701"/>
      <c r="Q21" s="702"/>
      <c r="R21" s="703"/>
      <c r="S21" s="704"/>
    </row>
    <row r="22" spans="2:23" s="5" customFormat="1" ht="23.25" customHeight="1">
      <c r="B22" s="664"/>
      <c r="C22" s="705" t="s">
        <v>2204</v>
      </c>
      <c r="D22" s="664" t="s">
        <v>605</v>
      </c>
      <c r="E22" s="665"/>
      <c r="F22" s="665" t="s">
        <v>1723</v>
      </c>
      <c r="G22" s="665"/>
      <c r="H22" s="665" t="s">
        <v>944</v>
      </c>
      <c r="I22" s="706" t="s">
        <v>2203</v>
      </c>
      <c r="J22" s="664" t="s">
        <v>605</v>
      </c>
      <c r="K22" s="665"/>
      <c r="L22" s="665" t="s">
        <v>1723</v>
      </c>
      <c r="M22" s="665"/>
      <c r="N22" s="665" t="s">
        <v>944</v>
      </c>
      <c r="O22" s="706" t="s">
        <v>2203</v>
      </c>
      <c r="P22" s="707"/>
      <c r="Q22" s="708"/>
      <c r="R22" s="709"/>
      <c r="S22" s="710" t="s">
        <v>2205</v>
      </c>
    </row>
    <row r="23" spans="2:23" s="5" customFormat="1" ht="12.75" customHeight="1">
      <c r="B23" s="662"/>
      <c r="C23" s="693"/>
      <c r="D23" s="662"/>
      <c r="E23" s="663"/>
      <c r="F23" s="663"/>
      <c r="G23" s="663"/>
      <c r="H23" s="663"/>
      <c r="I23" s="693"/>
      <c r="J23" s="662"/>
      <c r="K23" s="663"/>
      <c r="L23" s="663"/>
      <c r="M23" s="663"/>
      <c r="N23" s="663"/>
      <c r="O23" s="693"/>
      <c r="P23" s="694"/>
      <c r="Q23" s="695"/>
      <c r="R23" s="696"/>
      <c r="S23" s="697"/>
    </row>
    <row r="24" spans="2:23" s="5" customFormat="1" ht="23.25" customHeight="1">
      <c r="B24" s="698"/>
      <c r="C24" s="699" t="s">
        <v>2202</v>
      </c>
      <c r="D24" s="698" t="s">
        <v>605</v>
      </c>
      <c r="F24" s="5" t="s">
        <v>1723</v>
      </c>
      <c r="H24" s="5" t="s">
        <v>944</v>
      </c>
      <c r="I24" s="700" t="s">
        <v>2203</v>
      </c>
      <c r="J24" s="698" t="s">
        <v>605</v>
      </c>
      <c r="L24" s="5" t="s">
        <v>1723</v>
      </c>
      <c r="N24" s="5" t="s">
        <v>944</v>
      </c>
      <c r="O24" s="700" t="s">
        <v>2203</v>
      </c>
      <c r="P24" s="701"/>
      <c r="Q24" s="702"/>
      <c r="R24" s="703"/>
      <c r="S24" s="704"/>
    </row>
    <row r="25" spans="2:23" s="5" customFormat="1" ht="23.25" customHeight="1">
      <c r="B25" s="664"/>
      <c r="C25" s="705" t="s">
        <v>2204</v>
      </c>
      <c r="D25" s="664" t="s">
        <v>605</v>
      </c>
      <c r="E25" s="665"/>
      <c r="F25" s="665" t="s">
        <v>1723</v>
      </c>
      <c r="G25" s="665"/>
      <c r="H25" s="665" t="s">
        <v>944</v>
      </c>
      <c r="I25" s="706" t="s">
        <v>2203</v>
      </c>
      <c r="J25" s="664" t="s">
        <v>605</v>
      </c>
      <c r="K25" s="665"/>
      <c r="L25" s="665" t="s">
        <v>1723</v>
      </c>
      <c r="M25" s="665"/>
      <c r="N25" s="665" t="s">
        <v>944</v>
      </c>
      <c r="O25" s="706" t="s">
        <v>2203</v>
      </c>
      <c r="P25" s="707"/>
      <c r="Q25" s="708"/>
      <c r="R25" s="709"/>
      <c r="S25" s="710" t="s">
        <v>2205</v>
      </c>
    </row>
    <row r="26" spans="2:23" s="5" customFormat="1" ht="12.75" customHeight="1">
      <c r="B26" s="662"/>
      <c r="C26" s="693"/>
      <c r="D26" s="662"/>
      <c r="E26" s="663"/>
      <c r="F26" s="663"/>
      <c r="G26" s="663"/>
      <c r="H26" s="663"/>
      <c r="I26" s="693"/>
      <c r="J26" s="662"/>
      <c r="K26" s="663"/>
      <c r="L26" s="663"/>
      <c r="M26" s="663"/>
      <c r="N26" s="663"/>
      <c r="O26" s="693"/>
      <c r="P26" s="694"/>
      <c r="Q26" s="695"/>
      <c r="R26" s="696"/>
      <c r="S26" s="697"/>
    </row>
    <row r="27" spans="2:23" s="5" customFormat="1" ht="23.25" customHeight="1">
      <c r="B27" s="698"/>
      <c r="C27" s="699" t="s">
        <v>2202</v>
      </c>
      <c r="D27" s="698" t="s">
        <v>605</v>
      </c>
      <c r="F27" s="5" t="s">
        <v>1723</v>
      </c>
      <c r="H27" s="5" t="s">
        <v>944</v>
      </c>
      <c r="I27" s="700" t="s">
        <v>2203</v>
      </c>
      <c r="J27" s="698" t="s">
        <v>605</v>
      </c>
      <c r="L27" s="5" t="s">
        <v>1723</v>
      </c>
      <c r="N27" s="5" t="s">
        <v>944</v>
      </c>
      <c r="O27" s="700" t="s">
        <v>2203</v>
      </c>
      <c r="P27" s="701"/>
      <c r="Q27" s="702"/>
      <c r="R27" s="703"/>
      <c r="S27" s="704"/>
    </row>
    <row r="28" spans="2:23" s="5" customFormat="1" ht="23.25" customHeight="1">
      <c r="B28" s="664"/>
      <c r="C28" s="705" t="s">
        <v>2204</v>
      </c>
      <c r="D28" s="664" t="s">
        <v>605</v>
      </c>
      <c r="E28" s="665"/>
      <c r="F28" s="665" t="s">
        <v>1723</v>
      </c>
      <c r="G28" s="665"/>
      <c r="H28" s="665" t="s">
        <v>944</v>
      </c>
      <c r="I28" s="706" t="s">
        <v>2203</v>
      </c>
      <c r="J28" s="664" t="s">
        <v>605</v>
      </c>
      <c r="K28" s="665"/>
      <c r="L28" s="665" t="s">
        <v>1723</v>
      </c>
      <c r="M28" s="665"/>
      <c r="N28" s="665" t="s">
        <v>944</v>
      </c>
      <c r="O28" s="706" t="s">
        <v>2203</v>
      </c>
      <c r="P28" s="707"/>
      <c r="Q28" s="708"/>
      <c r="R28" s="709"/>
      <c r="S28" s="710" t="s">
        <v>2205</v>
      </c>
    </row>
    <row r="29" spans="2:23" s="5" customFormat="1" ht="12.75" customHeight="1">
      <c r="B29" s="662"/>
      <c r="C29" s="693"/>
      <c r="D29" s="662"/>
      <c r="E29" s="663"/>
      <c r="F29" s="663"/>
      <c r="G29" s="663"/>
      <c r="H29" s="663"/>
      <c r="I29" s="693"/>
      <c r="J29" s="662"/>
      <c r="K29" s="663"/>
      <c r="L29" s="663"/>
      <c r="M29" s="663"/>
      <c r="N29" s="663"/>
      <c r="O29" s="693"/>
      <c r="P29" s="694"/>
      <c r="Q29" s="695"/>
      <c r="R29" s="696"/>
      <c r="S29" s="697"/>
    </row>
    <row r="30" spans="2:23" s="5" customFormat="1" ht="23.25" customHeight="1">
      <c r="B30" s="698"/>
      <c r="C30" s="699" t="s">
        <v>2202</v>
      </c>
      <c r="D30" s="698" t="s">
        <v>605</v>
      </c>
      <c r="F30" s="5" t="s">
        <v>1723</v>
      </c>
      <c r="H30" s="5" t="s">
        <v>944</v>
      </c>
      <c r="I30" s="700" t="s">
        <v>2203</v>
      </c>
      <c r="J30" s="698" t="s">
        <v>605</v>
      </c>
      <c r="L30" s="5" t="s">
        <v>1723</v>
      </c>
      <c r="N30" s="5" t="s">
        <v>944</v>
      </c>
      <c r="O30" s="700" t="s">
        <v>2203</v>
      </c>
      <c r="P30" s="701"/>
      <c r="Q30" s="702"/>
      <c r="R30" s="703"/>
      <c r="S30" s="704"/>
    </row>
    <row r="31" spans="2:23" s="5" customFormat="1" ht="23.25" customHeight="1">
      <c r="B31" s="664"/>
      <c r="C31" s="705" t="s">
        <v>2204</v>
      </c>
      <c r="D31" s="664" t="s">
        <v>605</v>
      </c>
      <c r="E31" s="665"/>
      <c r="F31" s="665" t="s">
        <v>1723</v>
      </c>
      <c r="G31" s="665"/>
      <c r="H31" s="665" t="s">
        <v>944</v>
      </c>
      <c r="I31" s="706" t="s">
        <v>2203</v>
      </c>
      <c r="J31" s="664" t="s">
        <v>605</v>
      </c>
      <c r="K31" s="665"/>
      <c r="L31" s="665" t="s">
        <v>1723</v>
      </c>
      <c r="M31" s="665"/>
      <c r="N31" s="665" t="s">
        <v>944</v>
      </c>
      <c r="O31" s="706" t="s">
        <v>2203</v>
      </c>
      <c r="P31" s="707"/>
      <c r="Q31" s="708"/>
      <c r="R31" s="709"/>
      <c r="S31" s="710" t="s">
        <v>2205</v>
      </c>
    </row>
    <row r="32" spans="2:23" s="5" customFormat="1" ht="12.75" customHeight="1">
      <c r="B32" s="662"/>
      <c r="C32" s="693"/>
      <c r="D32" s="662"/>
      <c r="E32" s="663"/>
      <c r="F32" s="663"/>
      <c r="G32" s="663"/>
      <c r="H32" s="663"/>
      <c r="I32" s="693"/>
      <c r="J32" s="662"/>
      <c r="K32" s="663"/>
      <c r="L32" s="663"/>
      <c r="M32" s="663"/>
      <c r="N32" s="663"/>
      <c r="O32" s="693"/>
      <c r="P32" s="694"/>
      <c r="Q32" s="695"/>
      <c r="R32" s="696"/>
      <c r="S32" s="697"/>
    </row>
    <row r="33" spans="2:19" s="5" customFormat="1" ht="23.25" customHeight="1">
      <c r="B33" s="698"/>
      <c r="C33" s="699" t="s">
        <v>2202</v>
      </c>
      <c r="D33" s="698" t="s">
        <v>605</v>
      </c>
      <c r="F33" s="5" t="s">
        <v>1723</v>
      </c>
      <c r="H33" s="5" t="s">
        <v>944</v>
      </c>
      <c r="I33" s="700" t="s">
        <v>2203</v>
      </c>
      <c r="J33" s="698" t="s">
        <v>605</v>
      </c>
      <c r="L33" s="5" t="s">
        <v>1723</v>
      </c>
      <c r="N33" s="5" t="s">
        <v>944</v>
      </c>
      <c r="O33" s="700" t="s">
        <v>2203</v>
      </c>
      <c r="P33" s="701"/>
      <c r="Q33" s="702"/>
      <c r="R33" s="703"/>
      <c r="S33" s="704"/>
    </row>
    <row r="34" spans="2:19" s="5" customFormat="1" ht="23.25" customHeight="1">
      <c r="B34" s="664"/>
      <c r="C34" s="705" t="s">
        <v>2204</v>
      </c>
      <c r="D34" s="664" t="s">
        <v>605</v>
      </c>
      <c r="E34" s="665"/>
      <c r="F34" s="665" t="s">
        <v>1723</v>
      </c>
      <c r="G34" s="665"/>
      <c r="H34" s="665" t="s">
        <v>944</v>
      </c>
      <c r="I34" s="706" t="s">
        <v>2203</v>
      </c>
      <c r="J34" s="664" t="s">
        <v>605</v>
      </c>
      <c r="K34" s="665"/>
      <c r="L34" s="665" t="s">
        <v>1723</v>
      </c>
      <c r="M34" s="665"/>
      <c r="N34" s="665" t="s">
        <v>944</v>
      </c>
      <c r="O34" s="706" t="s">
        <v>2203</v>
      </c>
      <c r="P34" s="707"/>
      <c r="Q34" s="708"/>
      <c r="R34" s="709"/>
      <c r="S34" s="710" t="s">
        <v>2205</v>
      </c>
    </row>
    <row r="35" spans="2:19" s="5" customFormat="1" ht="12.75" customHeight="1">
      <c r="B35" s="662"/>
      <c r="C35" s="693"/>
      <c r="D35" s="662"/>
      <c r="E35" s="663"/>
      <c r="F35" s="663"/>
      <c r="G35" s="663"/>
      <c r="H35" s="663"/>
      <c r="I35" s="693"/>
      <c r="J35" s="662"/>
      <c r="K35" s="663"/>
      <c r="L35" s="663"/>
      <c r="M35" s="663"/>
      <c r="N35" s="663"/>
      <c r="O35" s="693"/>
      <c r="P35" s="694"/>
      <c r="Q35" s="695"/>
      <c r="R35" s="696"/>
      <c r="S35" s="697"/>
    </row>
    <row r="36" spans="2:19" s="5" customFormat="1" ht="23.25" customHeight="1">
      <c r="B36" s="698"/>
      <c r="C36" s="699" t="s">
        <v>2202</v>
      </c>
      <c r="D36" s="698" t="s">
        <v>605</v>
      </c>
      <c r="F36" s="5" t="s">
        <v>1723</v>
      </c>
      <c r="H36" s="5" t="s">
        <v>944</v>
      </c>
      <c r="I36" s="700" t="s">
        <v>2203</v>
      </c>
      <c r="J36" s="698" t="s">
        <v>605</v>
      </c>
      <c r="L36" s="5" t="s">
        <v>1723</v>
      </c>
      <c r="N36" s="5" t="s">
        <v>944</v>
      </c>
      <c r="O36" s="700" t="s">
        <v>2203</v>
      </c>
      <c r="P36" s="701"/>
      <c r="Q36" s="702"/>
      <c r="R36" s="703"/>
      <c r="S36" s="704"/>
    </row>
    <row r="37" spans="2:19" s="5" customFormat="1" ht="23.25" customHeight="1">
      <c r="B37" s="664"/>
      <c r="C37" s="705" t="s">
        <v>2204</v>
      </c>
      <c r="D37" s="664" t="s">
        <v>605</v>
      </c>
      <c r="E37" s="665"/>
      <c r="F37" s="665" t="s">
        <v>1723</v>
      </c>
      <c r="G37" s="665"/>
      <c r="H37" s="665" t="s">
        <v>944</v>
      </c>
      <c r="I37" s="706" t="s">
        <v>2203</v>
      </c>
      <c r="J37" s="664" t="s">
        <v>605</v>
      </c>
      <c r="K37" s="665"/>
      <c r="L37" s="665" t="s">
        <v>1723</v>
      </c>
      <c r="M37" s="665"/>
      <c r="N37" s="665" t="s">
        <v>944</v>
      </c>
      <c r="O37" s="706" t="s">
        <v>2203</v>
      </c>
      <c r="P37" s="707"/>
      <c r="Q37" s="708"/>
      <c r="R37" s="709"/>
      <c r="S37" s="710" t="s">
        <v>2205</v>
      </c>
    </row>
    <row r="38" spans="2:19" s="5" customFormat="1" ht="12.75" customHeight="1">
      <c r="B38" s="662"/>
      <c r="C38" s="693"/>
      <c r="D38" s="662"/>
      <c r="E38" s="663"/>
      <c r="F38" s="663"/>
      <c r="G38" s="663"/>
      <c r="H38" s="663"/>
      <c r="I38" s="693"/>
      <c r="J38" s="662"/>
      <c r="K38" s="663"/>
      <c r="L38" s="663"/>
      <c r="M38" s="663"/>
      <c r="N38" s="663"/>
      <c r="O38" s="693"/>
      <c r="P38" s="694"/>
      <c r="Q38" s="695"/>
      <c r="R38" s="696"/>
      <c r="S38" s="697"/>
    </row>
    <row r="39" spans="2:19" s="5" customFormat="1" ht="23.25" customHeight="1">
      <c r="B39" s="698"/>
      <c r="C39" s="699" t="s">
        <v>2202</v>
      </c>
      <c r="D39" s="698" t="s">
        <v>605</v>
      </c>
      <c r="F39" s="5" t="s">
        <v>1723</v>
      </c>
      <c r="H39" s="5" t="s">
        <v>944</v>
      </c>
      <c r="I39" s="700" t="s">
        <v>2203</v>
      </c>
      <c r="J39" s="698" t="s">
        <v>605</v>
      </c>
      <c r="L39" s="5" t="s">
        <v>1723</v>
      </c>
      <c r="N39" s="5" t="s">
        <v>944</v>
      </c>
      <c r="O39" s="700" t="s">
        <v>2203</v>
      </c>
      <c r="P39" s="701"/>
      <c r="Q39" s="702"/>
      <c r="R39" s="703"/>
      <c r="S39" s="704"/>
    </row>
    <row r="40" spans="2:19" s="5" customFormat="1" ht="23.25" customHeight="1">
      <c r="B40" s="664"/>
      <c r="C40" s="705" t="s">
        <v>2204</v>
      </c>
      <c r="D40" s="664" t="s">
        <v>605</v>
      </c>
      <c r="E40" s="665"/>
      <c r="F40" s="665" t="s">
        <v>1723</v>
      </c>
      <c r="G40" s="665"/>
      <c r="H40" s="665" t="s">
        <v>944</v>
      </c>
      <c r="I40" s="706" t="s">
        <v>2203</v>
      </c>
      <c r="J40" s="664" t="s">
        <v>605</v>
      </c>
      <c r="K40" s="665"/>
      <c r="L40" s="665" t="s">
        <v>1723</v>
      </c>
      <c r="M40" s="665"/>
      <c r="N40" s="665" t="s">
        <v>944</v>
      </c>
      <c r="O40" s="706" t="s">
        <v>2203</v>
      </c>
      <c r="P40" s="707"/>
      <c r="Q40" s="708"/>
      <c r="R40" s="709"/>
      <c r="S40" s="710" t="s">
        <v>2205</v>
      </c>
    </row>
    <row r="41" spans="2:19" s="6" customFormat="1" ht="18" customHeight="1">
      <c r="B41" s="8" t="s">
        <v>2206</v>
      </c>
      <c r="C41" s="8"/>
    </row>
    <row r="42" spans="2:19" s="5" customFormat="1" ht="18" customHeight="1">
      <c r="B42" s="3650" t="s">
        <v>2207</v>
      </c>
      <c r="C42" s="3650"/>
      <c r="D42" s="3650"/>
      <c r="E42" s="3650"/>
      <c r="F42" s="3650"/>
      <c r="G42" s="3650"/>
      <c r="H42" s="3650"/>
      <c r="I42" s="3650"/>
      <c r="J42" s="3650"/>
      <c r="K42" s="3650"/>
      <c r="L42" s="3650"/>
      <c r="M42" s="3650"/>
      <c r="N42" s="3650"/>
      <c r="O42" s="3650"/>
      <c r="P42" s="3650"/>
      <c r="Q42" s="3650"/>
      <c r="R42" s="3650"/>
      <c r="S42" s="3650"/>
    </row>
    <row r="43" spans="2:19" s="5" customFormat="1" ht="21.75" customHeight="1"/>
    <row r="44" spans="2:19" s="5" customFormat="1" ht="5.0999999999999996" customHeight="1"/>
    <row r="45" spans="2:19" s="5" customFormat="1" ht="21.75" customHeight="1"/>
  </sheetData>
  <mergeCells count="16">
    <mergeCell ref="B42:S42"/>
    <mergeCell ref="P10:P11"/>
    <mergeCell ref="Q10:S10"/>
    <mergeCell ref="Q11:S11"/>
    <mergeCell ref="Q12:S12"/>
    <mergeCell ref="Q13:S13"/>
    <mergeCell ref="B19:C19"/>
    <mergeCell ref="D19:I19"/>
    <mergeCell ref="J19:O19"/>
    <mergeCell ref="R19:S19"/>
    <mergeCell ref="B9:S9"/>
    <mergeCell ref="B2:I2"/>
    <mergeCell ref="Q2:S2"/>
    <mergeCell ref="B4:S4"/>
    <mergeCell ref="B7:I7"/>
    <mergeCell ref="B8:I8"/>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1FD2E2E-8A8E-4FC4-A6F5-ECF5CDDA2C2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6AD502FF-BEC9-4945-96CD-47790A49082E}"/>
  </dataValidations>
  <pageMargins left="0.7" right="0.7" top="0.75" bottom="0.75" header="0.3" footer="0.3"/>
  <pageSetup paperSize="9" scale="8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Q5"/>
  <sheetViews>
    <sheetView workbookViewId="0">
      <selection activeCell="S11" sqref="S11"/>
    </sheetView>
  </sheetViews>
  <sheetFormatPr defaultRowHeight="18.75"/>
  <cols>
    <col min="2" max="2" width="4.75" customWidth="1"/>
    <col min="3" max="3" width="5.875" customWidth="1"/>
    <col min="5" max="5" width="20.125" customWidth="1"/>
    <col min="6" max="6" width="5.75" customWidth="1"/>
    <col min="7" max="7" width="17.25" bestFit="1" customWidth="1"/>
    <col min="9" max="9" width="3.75" customWidth="1"/>
  </cols>
  <sheetData>
    <row r="1" spans="1:17">
      <c r="A1" s="2">
        <v>210246</v>
      </c>
      <c r="B1" t="s">
        <v>22</v>
      </c>
      <c r="C1" t="s">
        <v>3146</v>
      </c>
      <c r="D1" t="s">
        <v>3147</v>
      </c>
      <c r="E1" t="s">
        <v>4043</v>
      </c>
      <c r="F1" t="s">
        <v>3148</v>
      </c>
      <c r="G1" t="s">
        <v>3207</v>
      </c>
      <c r="H1" t="s">
        <v>3208</v>
      </c>
      <c r="I1" t="s">
        <v>23</v>
      </c>
      <c r="J1" t="s">
        <v>3209</v>
      </c>
      <c r="K1" t="s">
        <v>3210</v>
      </c>
      <c r="L1" t="s">
        <v>3211</v>
      </c>
      <c r="M1" t="s">
        <v>3212</v>
      </c>
      <c r="N1" t="s">
        <v>3213</v>
      </c>
      <c r="O1" t="s">
        <v>4044</v>
      </c>
      <c r="P1" t="s">
        <v>56</v>
      </c>
      <c r="Q1" t="s">
        <v>3259</v>
      </c>
    </row>
    <row r="2" spans="1:17">
      <c r="A2" s="2">
        <v>210246</v>
      </c>
      <c r="B2" t="s">
        <v>22</v>
      </c>
      <c r="C2" t="s">
        <v>3146</v>
      </c>
      <c r="D2" t="s">
        <v>3147</v>
      </c>
      <c r="E2" t="s">
        <v>4043</v>
      </c>
      <c r="F2" t="s">
        <v>3148</v>
      </c>
      <c r="G2" t="s">
        <v>3207</v>
      </c>
      <c r="H2" t="s">
        <v>3208</v>
      </c>
      <c r="I2" t="s">
        <v>23</v>
      </c>
      <c r="J2" t="s">
        <v>3209</v>
      </c>
      <c r="K2" t="s">
        <v>3210</v>
      </c>
      <c r="L2" t="s">
        <v>3211</v>
      </c>
      <c r="M2" t="s">
        <v>3212</v>
      </c>
      <c r="N2" t="s">
        <v>3213</v>
      </c>
      <c r="O2" t="s">
        <v>4044</v>
      </c>
      <c r="P2" t="s">
        <v>56</v>
      </c>
      <c r="Q2" t="s">
        <v>3259</v>
      </c>
    </row>
    <row r="3" spans="1:17">
      <c r="A3">
        <v>313586</v>
      </c>
      <c r="B3" t="s">
        <v>27</v>
      </c>
      <c r="C3" t="s">
        <v>3146</v>
      </c>
      <c r="D3" t="s">
        <v>3147</v>
      </c>
      <c r="E3" t="s">
        <v>4043</v>
      </c>
      <c r="F3" t="s">
        <v>3148</v>
      </c>
      <c r="G3" t="s">
        <v>3226</v>
      </c>
      <c r="H3" t="s">
        <v>3227</v>
      </c>
      <c r="I3" t="s">
        <v>23</v>
      </c>
      <c r="J3" t="s">
        <v>3228</v>
      </c>
      <c r="K3" t="s">
        <v>3229</v>
      </c>
      <c r="L3" t="s">
        <v>3230</v>
      </c>
      <c r="M3" t="s">
        <v>3231</v>
      </c>
      <c r="N3" t="s">
        <v>3232</v>
      </c>
      <c r="O3" t="s">
        <v>4044</v>
      </c>
      <c r="P3" t="s">
        <v>33</v>
      </c>
      <c r="Q3" t="s">
        <v>3265</v>
      </c>
    </row>
    <row r="4" spans="1:17">
      <c r="A4">
        <v>317074</v>
      </c>
      <c r="B4" t="s">
        <v>32</v>
      </c>
      <c r="C4" t="s">
        <v>3146</v>
      </c>
      <c r="D4" t="s">
        <v>3147</v>
      </c>
      <c r="E4" t="s">
        <v>4043</v>
      </c>
      <c r="F4" t="s">
        <v>3148</v>
      </c>
      <c r="G4" t="s">
        <v>3276</v>
      </c>
      <c r="H4" t="s">
        <v>3277</v>
      </c>
      <c r="I4" t="s">
        <v>23</v>
      </c>
      <c r="J4" t="s">
        <v>3278</v>
      </c>
      <c r="K4" t="s">
        <v>3279</v>
      </c>
      <c r="L4" t="s">
        <v>3280</v>
      </c>
      <c r="M4" t="s">
        <v>3281</v>
      </c>
      <c r="N4" t="s">
        <v>3282</v>
      </c>
      <c r="O4" t="s">
        <v>4044</v>
      </c>
      <c r="P4" t="s">
        <v>61</v>
      </c>
      <c r="Q4" t="s">
        <v>3326</v>
      </c>
    </row>
    <row r="5" spans="1:17">
      <c r="A5">
        <v>411497</v>
      </c>
      <c r="B5" t="s">
        <v>29</v>
      </c>
      <c r="C5" t="s">
        <v>3146</v>
      </c>
      <c r="D5" t="s">
        <v>3147</v>
      </c>
      <c r="E5" t="s">
        <v>4043</v>
      </c>
      <c r="F5" t="s">
        <v>3148</v>
      </c>
      <c r="G5" t="s">
        <v>3786</v>
      </c>
      <c r="H5" t="s">
        <v>3787</v>
      </c>
      <c r="I5" t="s">
        <v>23</v>
      </c>
      <c r="J5" t="s">
        <v>3788</v>
      </c>
      <c r="K5" t="s">
        <v>3789</v>
      </c>
      <c r="L5" t="s">
        <v>3790</v>
      </c>
      <c r="M5" t="s">
        <v>3791</v>
      </c>
      <c r="N5" t="s">
        <v>3792</v>
      </c>
      <c r="O5" t="s">
        <v>4044</v>
      </c>
      <c r="P5" t="s">
        <v>28</v>
      </c>
      <c r="Q5" t="s">
        <v>3191</v>
      </c>
    </row>
  </sheetData>
  <phoneticPr fontId="1"/>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40C3-8353-422E-A1E1-D1D2FECD290E}">
  <sheetPr>
    <tabColor rgb="FFC7A1E3"/>
  </sheetPr>
  <dimension ref="B2:I29"/>
  <sheetViews>
    <sheetView zoomScaleNormal="100" workbookViewId="0">
      <selection activeCell="E13" sqref="E13:F13"/>
    </sheetView>
  </sheetViews>
  <sheetFormatPr defaultRowHeight="13.5"/>
  <cols>
    <col min="1" max="1" width="1.25" style="5" customWidth="1"/>
    <col min="2" max="2" width="14.5" style="5" customWidth="1"/>
    <col min="3" max="3" width="13.625" style="5" customWidth="1"/>
    <col min="4" max="4" width="15.625" style="5" customWidth="1"/>
    <col min="5" max="5" width="18.25" style="5" customWidth="1"/>
    <col min="6" max="6" width="11" style="5" customWidth="1"/>
    <col min="7" max="7" width="1.25" style="5" customWidth="1"/>
    <col min="8" max="256" width="9" style="5"/>
    <col min="257" max="257" width="1.25" style="5" customWidth="1"/>
    <col min="258" max="258" width="14.5" style="5" customWidth="1"/>
    <col min="259" max="259" width="13.625" style="5" customWidth="1"/>
    <col min="260" max="260" width="15.625" style="5" customWidth="1"/>
    <col min="261" max="261" width="18.25" style="5" customWidth="1"/>
    <col min="262" max="262" width="11" style="5" customWidth="1"/>
    <col min="263" max="263" width="1.25" style="5" customWidth="1"/>
    <col min="264" max="512" width="9" style="5"/>
    <col min="513" max="513" width="1.25" style="5" customWidth="1"/>
    <col min="514" max="514" width="14.5" style="5" customWidth="1"/>
    <col min="515" max="515" width="13.625" style="5" customWidth="1"/>
    <col min="516" max="516" width="15.625" style="5" customWidth="1"/>
    <col min="517" max="517" width="18.25" style="5" customWidth="1"/>
    <col min="518" max="518" width="11" style="5" customWidth="1"/>
    <col min="519" max="519" width="1.25" style="5" customWidth="1"/>
    <col min="520" max="768" width="9" style="5"/>
    <col min="769" max="769" width="1.25" style="5" customWidth="1"/>
    <col min="770" max="770" width="14.5" style="5" customWidth="1"/>
    <col min="771" max="771" width="13.625" style="5" customWidth="1"/>
    <col min="772" max="772" width="15.625" style="5" customWidth="1"/>
    <col min="773" max="773" width="18.25" style="5" customWidth="1"/>
    <col min="774" max="774" width="11" style="5" customWidth="1"/>
    <col min="775" max="775" width="1.25" style="5" customWidth="1"/>
    <col min="776" max="1024" width="9" style="5"/>
    <col min="1025" max="1025" width="1.25" style="5" customWidth="1"/>
    <col min="1026" max="1026" width="14.5" style="5" customWidth="1"/>
    <col min="1027" max="1027" width="13.625" style="5" customWidth="1"/>
    <col min="1028" max="1028" width="15.625" style="5" customWidth="1"/>
    <col min="1029" max="1029" width="18.25" style="5" customWidth="1"/>
    <col min="1030" max="1030" width="11" style="5" customWidth="1"/>
    <col min="1031" max="1031" width="1.25" style="5" customWidth="1"/>
    <col min="1032" max="1280" width="9" style="5"/>
    <col min="1281" max="1281" width="1.25" style="5" customWidth="1"/>
    <col min="1282" max="1282" width="14.5" style="5" customWidth="1"/>
    <col min="1283" max="1283" width="13.625" style="5" customWidth="1"/>
    <col min="1284" max="1284" width="15.625" style="5" customWidth="1"/>
    <col min="1285" max="1285" width="18.25" style="5" customWidth="1"/>
    <col min="1286" max="1286" width="11" style="5" customWidth="1"/>
    <col min="1287" max="1287" width="1.25" style="5" customWidth="1"/>
    <col min="1288" max="1536" width="9" style="5"/>
    <col min="1537" max="1537" width="1.25" style="5" customWidth="1"/>
    <col min="1538" max="1538" width="14.5" style="5" customWidth="1"/>
    <col min="1539" max="1539" width="13.625" style="5" customWidth="1"/>
    <col min="1540" max="1540" width="15.625" style="5" customWidth="1"/>
    <col min="1541" max="1541" width="18.25" style="5" customWidth="1"/>
    <col min="1542" max="1542" width="11" style="5" customWidth="1"/>
    <col min="1543" max="1543" width="1.25" style="5" customWidth="1"/>
    <col min="1544" max="1792" width="9" style="5"/>
    <col min="1793" max="1793" width="1.25" style="5" customWidth="1"/>
    <col min="1794" max="1794" width="14.5" style="5" customWidth="1"/>
    <col min="1795" max="1795" width="13.625" style="5" customWidth="1"/>
    <col min="1796" max="1796" width="15.625" style="5" customWidth="1"/>
    <col min="1797" max="1797" width="18.25" style="5" customWidth="1"/>
    <col min="1798" max="1798" width="11" style="5" customWidth="1"/>
    <col min="1799" max="1799" width="1.25" style="5" customWidth="1"/>
    <col min="1800" max="2048" width="9" style="5"/>
    <col min="2049" max="2049" width="1.25" style="5" customWidth="1"/>
    <col min="2050" max="2050" width="14.5" style="5" customWidth="1"/>
    <col min="2051" max="2051" width="13.625" style="5" customWidth="1"/>
    <col min="2052" max="2052" width="15.625" style="5" customWidth="1"/>
    <col min="2053" max="2053" width="18.25" style="5" customWidth="1"/>
    <col min="2054" max="2054" width="11" style="5" customWidth="1"/>
    <col min="2055" max="2055" width="1.25" style="5" customWidth="1"/>
    <col min="2056" max="2304" width="9" style="5"/>
    <col min="2305" max="2305" width="1.25" style="5" customWidth="1"/>
    <col min="2306" max="2306" width="14.5" style="5" customWidth="1"/>
    <col min="2307" max="2307" width="13.625" style="5" customWidth="1"/>
    <col min="2308" max="2308" width="15.625" style="5" customWidth="1"/>
    <col min="2309" max="2309" width="18.25" style="5" customWidth="1"/>
    <col min="2310" max="2310" width="11" style="5" customWidth="1"/>
    <col min="2311" max="2311" width="1.25" style="5" customWidth="1"/>
    <col min="2312" max="2560" width="9" style="5"/>
    <col min="2561" max="2561" width="1.25" style="5" customWidth="1"/>
    <col min="2562" max="2562" width="14.5" style="5" customWidth="1"/>
    <col min="2563" max="2563" width="13.625" style="5" customWidth="1"/>
    <col min="2564" max="2564" width="15.625" style="5" customWidth="1"/>
    <col min="2565" max="2565" width="18.25" style="5" customWidth="1"/>
    <col min="2566" max="2566" width="11" style="5" customWidth="1"/>
    <col min="2567" max="2567" width="1.25" style="5" customWidth="1"/>
    <col min="2568" max="2816" width="9" style="5"/>
    <col min="2817" max="2817" width="1.25" style="5" customWidth="1"/>
    <col min="2818" max="2818" width="14.5" style="5" customWidth="1"/>
    <col min="2819" max="2819" width="13.625" style="5" customWidth="1"/>
    <col min="2820" max="2820" width="15.625" style="5" customWidth="1"/>
    <col min="2821" max="2821" width="18.25" style="5" customWidth="1"/>
    <col min="2822" max="2822" width="11" style="5" customWidth="1"/>
    <col min="2823" max="2823" width="1.25" style="5" customWidth="1"/>
    <col min="2824" max="3072" width="9" style="5"/>
    <col min="3073" max="3073" width="1.25" style="5" customWidth="1"/>
    <col min="3074" max="3074" width="14.5" style="5" customWidth="1"/>
    <col min="3075" max="3075" width="13.625" style="5" customWidth="1"/>
    <col min="3076" max="3076" width="15.625" style="5" customWidth="1"/>
    <col min="3077" max="3077" width="18.25" style="5" customWidth="1"/>
    <col min="3078" max="3078" width="11" style="5" customWidth="1"/>
    <col min="3079" max="3079" width="1.25" style="5" customWidth="1"/>
    <col min="3080" max="3328" width="9" style="5"/>
    <col min="3329" max="3329" width="1.25" style="5" customWidth="1"/>
    <col min="3330" max="3330" width="14.5" style="5" customWidth="1"/>
    <col min="3331" max="3331" width="13.625" style="5" customWidth="1"/>
    <col min="3332" max="3332" width="15.625" style="5" customWidth="1"/>
    <col min="3333" max="3333" width="18.25" style="5" customWidth="1"/>
    <col min="3334" max="3334" width="11" style="5" customWidth="1"/>
    <col min="3335" max="3335" width="1.25" style="5" customWidth="1"/>
    <col min="3336" max="3584" width="9" style="5"/>
    <col min="3585" max="3585" width="1.25" style="5" customWidth="1"/>
    <col min="3586" max="3586" width="14.5" style="5" customWidth="1"/>
    <col min="3587" max="3587" width="13.625" style="5" customWidth="1"/>
    <col min="3588" max="3588" width="15.625" style="5" customWidth="1"/>
    <col min="3589" max="3589" width="18.25" style="5" customWidth="1"/>
    <col min="3590" max="3590" width="11" style="5" customWidth="1"/>
    <col min="3591" max="3591" width="1.25" style="5" customWidth="1"/>
    <col min="3592" max="3840" width="9" style="5"/>
    <col min="3841" max="3841" width="1.25" style="5" customWidth="1"/>
    <col min="3842" max="3842" width="14.5" style="5" customWidth="1"/>
    <col min="3843" max="3843" width="13.625" style="5" customWidth="1"/>
    <col min="3844" max="3844" width="15.625" style="5" customWidth="1"/>
    <col min="3845" max="3845" width="18.25" style="5" customWidth="1"/>
    <col min="3846" max="3846" width="11" style="5" customWidth="1"/>
    <col min="3847" max="3847" width="1.25" style="5" customWidth="1"/>
    <col min="3848" max="4096" width="9" style="5"/>
    <col min="4097" max="4097" width="1.25" style="5" customWidth="1"/>
    <col min="4098" max="4098" width="14.5" style="5" customWidth="1"/>
    <col min="4099" max="4099" width="13.625" style="5" customWidth="1"/>
    <col min="4100" max="4100" width="15.625" style="5" customWidth="1"/>
    <col min="4101" max="4101" width="18.25" style="5" customWidth="1"/>
    <col min="4102" max="4102" width="11" style="5" customWidth="1"/>
    <col min="4103" max="4103" width="1.25" style="5" customWidth="1"/>
    <col min="4104" max="4352" width="9" style="5"/>
    <col min="4353" max="4353" width="1.25" style="5" customWidth="1"/>
    <col min="4354" max="4354" width="14.5" style="5" customWidth="1"/>
    <col min="4355" max="4355" width="13.625" style="5" customWidth="1"/>
    <col min="4356" max="4356" width="15.625" style="5" customWidth="1"/>
    <col min="4357" max="4357" width="18.25" style="5" customWidth="1"/>
    <col min="4358" max="4358" width="11" style="5" customWidth="1"/>
    <col min="4359" max="4359" width="1.25" style="5" customWidth="1"/>
    <col min="4360" max="4608" width="9" style="5"/>
    <col min="4609" max="4609" width="1.25" style="5" customWidth="1"/>
    <col min="4610" max="4610" width="14.5" style="5" customWidth="1"/>
    <col min="4611" max="4611" width="13.625" style="5" customWidth="1"/>
    <col min="4612" max="4612" width="15.625" style="5" customWidth="1"/>
    <col min="4613" max="4613" width="18.25" style="5" customWidth="1"/>
    <col min="4614" max="4614" width="11" style="5" customWidth="1"/>
    <col min="4615" max="4615" width="1.25" style="5" customWidth="1"/>
    <col min="4616" max="4864" width="9" style="5"/>
    <col min="4865" max="4865" width="1.25" style="5" customWidth="1"/>
    <col min="4866" max="4866" width="14.5" style="5" customWidth="1"/>
    <col min="4867" max="4867" width="13.625" style="5" customWidth="1"/>
    <col min="4868" max="4868" width="15.625" style="5" customWidth="1"/>
    <col min="4869" max="4869" width="18.25" style="5" customWidth="1"/>
    <col min="4870" max="4870" width="11" style="5" customWidth="1"/>
    <col min="4871" max="4871" width="1.25" style="5" customWidth="1"/>
    <col min="4872" max="5120" width="9" style="5"/>
    <col min="5121" max="5121" width="1.25" style="5" customWidth="1"/>
    <col min="5122" max="5122" width="14.5" style="5" customWidth="1"/>
    <col min="5123" max="5123" width="13.625" style="5" customWidth="1"/>
    <col min="5124" max="5124" width="15.625" style="5" customWidth="1"/>
    <col min="5125" max="5125" width="18.25" style="5" customWidth="1"/>
    <col min="5126" max="5126" width="11" style="5" customWidth="1"/>
    <col min="5127" max="5127" width="1.25" style="5" customWidth="1"/>
    <col min="5128" max="5376" width="9" style="5"/>
    <col min="5377" max="5377" width="1.25" style="5" customWidth="1"/>
    <col min="5378" max="5378" width="14.5" style="5" customWidth="1"/>
    <col min="5379" max="5379" width="13.625" style="5" customWidth="1"/>
    <col min="5380" max="5380" width="15.625" style="5" customWidth="1"/>
    <col min="5381" max="5381" width="18.25" style="5" customWidth="1"/>
    <col min="5382" max="5382" width="11" style="5" customWidth="1"/>
    <col min="5383" max="5383" width="1.25" style="5" customWidth="1"/>
    <col min="5384" max="5632" width="9" style="5"/>
    <col min="5633" max="5633" width="1.25" style="5" customWidth="1"/>
    <col min="5634" max="5634" width="14.5" style="5" customWidth="1"/>
    <col min="5635" max="5635" width="13.625" style="5" customWidth="1"/>
    <col min="5636" max="5636" width="15.625" style="5" customWidth="1"/>
    <col min="5637" max="5637" width="18.25" style="5" customWidth="1"/>
    <col min="5638" max="5638" width="11" style="5" customWidth="1"/>
    <col min="5639" max="5639" width="1.25" style="5" customWidth="1"/>
    <col min="5640" max="5888" width="9" style="5"/>
    <col min="5889" max="5889" width="1.25" style="5" customWidth="1"/>
    <col min="5890" max="5890" width="14.5" style="5" customWidth="1"/>
    <col min="5891" max="5891" width="13.625" style="5" customWidth="1"/>
    <col min="5892" max="5892" width="15.625" style="5" customWidth="1"/>
    <col min="5893" max="5893" width="18.25" style="5" customWidth="1"/>
    <col min="5894" max="5894" width="11" style="5" customWidth="1"/>
    <col min="5895" max="5895" width="1.25" style="5" customWidth="1"/>
    <col min="5896" max="6144" width="9" style="5"/>
    <col min="6145" max="6145" width="1.25" style="5" customWidth="1"/>
    <col min="6146" max="6146" width="14.5" style="5" customWidth="1"/>
    <col min="6147" max="6147" width="13.625" style="5" customWidth="1"/>
    <col min="6148" max="6148" width="15.625" style="5" customWidth="1"/>
    <col min="6149" max="6149" width="18.25" style="5" customWidth="1"/>
    <col min="6150" max="6150" width="11" style="5" customWidth="1"/>
    <col min="6151" max="6151" width="1.25" style="5" customWidth="1"/>
    <col min="6152" max="6400" width="9" style="5"/>
    <col min="6401" max="6401" width="1.25" style="5" customWidth="1"/>
    <col min="6402" max="6402" width="14.5" style="5" customWidth="1"/>
    <col min="6403" max="6403" width="13.625" style="5" customWidth="1"/>
    <col min="6404" max="6404" width="15.625" style="5" customWidth="1"/>
    <col min="6405" max="6405" width="18.25" style="5" customWidth="1"/>
    <col min="6406" max="6406" width="11" style="5" customWidth="1"/>
    <col min="6407" max="6407" width="1.25" style="5" customWidth="1"/>
    <col min="6408" max="6656" width="9" style="5"/>
    <col min="6657" max="6657" width="1.25" style="5" customWidth="1"/>
    <col min="6658" max="6658" width="14.5" style="5" customWidth="1"/>
    <col min="6659" max="6659" width="13.625" style="5" customWidth="1"/>
    <col min="6660" max="6660" width="15.625" style="5" customWidth="1"/>
    <col min="6661" max="6661" width="18.25" style="5" customWidth="1"/>
    <col min="6662" max="6662" width="11" style="5" customWidth="1"/>
    <col min="6663" max="6663" width="1.25" style="5" customWidth="1"/>
    <col min="6664" max="6912" width="9" style="5"/>
    <col min="6913" max="6913" width="1.25" style="5" customWidth="1"/>
    <col min="6914" max="6914" width="14.5" style="5" customWidth="1"/>
    <col min="6915" max="6915" width="13.625" style="5" customWidth="1"/>
    <col min="6916" max="6916" width="15.625" style="5" customWidth="1"/>
    <col min="6917" max="6917" width="18.25" style="5" customWidth="1"/>
    <col min="6918" max="6918" width="11" style="5" customWidth="1"/>
    <col min="6919" max="6919" width="1.25" style="5" customWidth="1"/>
    <col min="6920" max="7168" width="9" style="5"/>
    <col min="7169" max="7169" width="1.25" style="5" customWidth="1"/>
    <col min="7170" max="7170" width="14.5" style="5" customWidth="1"/>
    <col min="7171" max="7171" width="13.625" style="5" customWidth="1"/>
    <col min="7172" max="7172" width="15.625" style="5" customWidth="1"/>
    <col min="7173" max="7173" width="18.25" style="5" customWidth="1"/>
    <col min="7174" max="7174" width="11" style="5" customWidth="1"/>
    <col min="7175" max="7175" width="1.25" style="5" customWidth="1"/>
    <col min="7176" max="7424" width="9" style="5"/>
    <col min="7425" max="7425" width="1.25" style="5" customWidth="1"/>
    <col min="7426" max="7426" width="14.5" style="5" customWidth="1"/>
    <col min="7427" max="7427" width="13.625" style="5" customWidth="1"/>
    <col min="7428" max="7428" width="15.625" style="5" customWidth="1"/>
    <col min="7429" max="7429" width="18.25" style="5" customWidth="1"/>
    <col min="7430" max="7430" width="11" style="5" customWidth="1"/>
    <col min="7431" max="7431" width="1.25" style="5" customWidth="1"/>
    <col min="7432" max="7680" width="9" style="5"/>
    <col min="7681" max="7681" width="1.25" style="5" customWidth="1"/>
    <col min="7682" max="7682" width="14.5" style="5" customWidth="1"/>
    <col min="7683" max="7683" width="13.625" style="5" customWidth="1"/>
    <col min="7684" max="7684" width="15.625" style="5" customWidth="1"/>
    <col min="7685" max="7685" width="18.25" style="5" customWidth="1"/>
    <col min="7686" max="7686" width="11" style="5" customWidth="1"/>
    <col min="7687" max="7687" width="1.25" style="5" customWidth="1"/>
    <col min="7688" max="7936" width="9" style="5"/>
    <col min="7937" max="7937" width="1.25" style="5" customWidth="1"/>
    <col min="7938" max="7938" width="14.5" style="5" customWidth="1"/>
    <col min="7939" max="7939" width="13.625" style="5" customWidth="1"/>
    <col min="7940" max="7940" width="15.625" style="5" customWidth="1"/>
    <col min="7941" max="7941" width="18.25" style="5" customWidth="1"/>
    <col min="7942" max="7942" width="11" style="5" customWidth="1"/>
    <col min="7943" max="7943" width="1.25" style="5" customWidth="1"/>
    <col min="7944" max="8192" width="9" style="5"/>
    <col min="8193" max="8193" width="1.25" style="5" customWidth="1"/>
    <col min="8194" max="8194" width="14.5" style="5" customWidth="1"/>
    <col min="8195" max="8195" width="13.625" style="5" customWidth="1"/>
    <col min="8196" max="8196" width="15.625" style="5" customWidth="1"/>
    <col min="8197" max="8197" width="18.25" style="5" customWidth="1"/>
    <col min="8198" max="8198" width="11" style="5" customWidth="1"/>
    <col min="8199" max="8199" width="1.25" style="5" customWidth="1"/>
    <col min="8200" max="8448" width="9" style="5"/>
    <col min="8449" max="8449" width="1.25" style="5" customWidth="1"/>
    <col min="8450" max="8450" width="14.5" style="5" customWidth="1"/>
    <col min="8451" max="8451" width="13.625" style="5" customWidth="1"/>
    <col min="8452" max="8452" width="15.625" style="5" customWidth="1"/>
    <col min="8453" max="8453" width="18.25" style="5" customWidth="1"/>
    <col min="8454" max="8454" width="11" style="5" customWidth="1"/>
    <col min="8455" max="8455" width="1.25" style="5" customWidth="1"/>
    <col min="8456" max="8704" width="9" style="5"/>
    <col min="8705" max="8705" width="1.25" style="5" customWidth="1"/>
    <col min="8706" max="8706" width="14.5" style="5" customWidth="1"/>
    <col min="8707" max="8707" width="13.625" style="5" customWidth="1"/>
    <col min="8708" max="8708" width="15.625" style="5" customWidth="1"/>
    <col min="8709" max="8709" width="18.25" style="5" customWidth="1"/>
    <col min="8710" max="8710" width="11" style="5" customWidth="1"/>
    <col min="8711" max="8711" width="1.25" style="5" customWidth="1"/>
    <col min="8712" max="8960" width="9" style="5"/>
    <col min="8961" max="8961" width="1.25" style="5" customWidth="1"/>
    <col min="8962" max="8962" width="14.5" style="5" customWidth="1"/>
    <col min="8963" max="8963" width="13.625" style="5" customWidth="1"/>
    <col min="8964" max="8964" width="15.625" style="5" customWidth="1"/>
    <col min="8965" max="8965" width="18.25" style="5" customWidth="1"/>
    <col min="8966" max="8966" width="11" style="5" customWidth="1"/>
    <col min="8967" max="8967" width="1.25" style="5" customWidth="1"/>
    <col min="8968" max="9216" width="9" style="5"/>
    <col min="9217" max="9217" width="1.25" style="5" customWidth="1"/>
    <col min="9218" max="9218" width="14.5" style="5" customWidth="1"/>
    <col min="9219" max="9219" width="13.625" style="5" customWidth="1"/>
    <col min="9220" max="9220" width="15.625" style="5" customWidth="1"/>
    <col min="9221" max="9221" width="18.25" style="5" customWidth="1"/>
    <col min="9222" max="9222" width="11" style="5" customWidth="1"/>
    <col min="9223" max="9223" width="1.25" style="5" customWidth="1"/>
    <col min="9224" max="9472" width="9" style="5"/>
    <col min="9473" max="9473" width="1.25" style="5" customWidth="1"/>
    <col min="9474" max="9474" width="14.5" style="5" customWidth="1"/>
    <col min="9475" max="9475" width="13.625" style="5" customWidth="1"/>
    <col min="9476" max="9476" width="15.625" style="5" customWidth="1"/>
    <col min="9477" max="9477" width="18.25" style="5" customWidth="1"/>
    <col min="9478" max="9478" width="11" style="5" customWidth="1"/>
    <col min="9479" max="9479" width="1.25" style="5" customWidth="1"/>
    <col min="9480" max="9728" width="9" style="5"/>
    <col min="9729" max="9729" width="1.25" style="5" customWidth="1"/>
    <col min="9730" max="9730" width="14.5" style="5" customWidth="1"/>
    <col min="9731" max="9731" width="13.625" style="5" customWidth="1"/>
    <col min="9732" max="9732" width="15.625" style="5" customWidth="1"/>
    <col min="9733" max="9733" width="18.25" style="5" customWidth="1"/>
    <col min="9734" max="9734" width="11" style="5" customWidth="1"/>
    <col min="9735" max="9735" width="1.25" style="5" customWidth="1"/>
    <col min="9736" max="9984" width="9" style="5"/>
    <col min="9985" max="9985" width="1.25" style="5" customWidth="1"/>
    <col min="9986" max="9986" width="14.5" style="5" customWidth="1"/>
    <col min="9987" max="9987" width="13.625" style="5" customWidth="1"/>
    <col min="9988" max="9988" width="15.625" style="5" customWidth="1"/>
    <col min="9989" max="9989" width="18.25" style="5" customWidth="1"/>
    <col min="9990" max="9990" width="11" style="5" customWidth="1"/>
    <col min="9991" max="9991" width="1.25" style="5" customWidth="1"/>
    <col min="9992" max="10240" width="9" style="5"/>
    <col min="10241" max="10241" width="1.25" style="5" customWidth="1"/>
    <col min="10242" max="10242" width="14.5" style="5" customWidth="1"/>
    <col min="10243" max="10243" width="13.625" style="5" customWidth="1"/>
    <col min="10244" max="10244" width="15.625" style="5" customWidth="1"/>
    <col min="10245" max="10245" width="18.25" style="5" customWidth="1"/>
    <col min="10246" max="10246" width="11" style="5" customWidth="1"/>
    <col min="10247" max="10247" width="1.25" style="5" customWidth="1"/>
    <col min="10248" max="10496" width="9" style="5"/>
    <col min="10497" max="10497" width="1.25" style="5" customWidth="1"/>
    <col min="10498" max="10498" width="14.5" style="5" customWidth="1"/>
    <col min="10499" max="10499" width="13.625" style="5" customWidth="1"/>
    <col min="10500" max="10500" width="15.625" style="5" customWidth="1"/>
    <col min="10501" max="10501" width="18.25" style="5" customWidth="1"/>
    <col min="10502" max="10502" width="11" style="5" customWidth="1"/>
    <col min="10503" max="10503" width="1.25" style="5" customWidth="1"/>
    <col min="10504" max="10752" width="9" style="5"/>
    <col min="10753" max="10753" width="1.25" style="5" customWidth="1"/>
    <col min="10754" max="10754" width="14.5" style="5" customWidth="1"/>
    <col min="10755" max="10755" width="13.625" style="5" customWidth="1"/>
    <col min="10756" max="10756" width="15.625" style="5" customWidth="1"/>
    <col min="10757" max="10757" width="18.25" style="5" customWidth="1"/>
    <col min="10758" max="10758" width="11" style="5" customWidth="1"/>
    <col min="10759" max="10759" width="1.25" style="5" customWidth="1"/>
    <col min="10760" max="11008" width="9" style="5"/>
    <col min="11009" max="11009" width="1.25" style="5" customWidth="1"/>
    <col min="11010" max="11010" width="14.5" style="5" customWidth="1"/>
    <col min="11011" max="11011" width="13.625" style="5" customWidth="1"/>
    <col min="11012" max="11012" width="15.625" style="5" customWidth="1"/>
    <col min="11013" max="11013" width="18.25" style="5" customWidth="1"/>
    <col min="11014" max="11014" width="11" style="5" customWidth="1"/>
    <col min="11015" max="11015" width="1.25" style="5" customWidth="1"/>
    <col min="11016" max="11264" width="9" style="5"/>
    <col min="11265" max="11265" width="1.25" style="5" customWidth="1"/>
    <col min="11266" max="11266" width="14.5" style="5" customWidth="1"/>
    <col min="11267" max="11267" width="13.625" style="5" customWidth="1"/>
    <col min="11268" max="11268" width="15.625" style="5" customWidth="1"/>
    <col min="11269" max="11269" width="18.25" style="5" customWidth="1"/>
    <col min="11270" max="11270" width="11" style="5" customWidth="1"/>
    <col min="11271" max="11271" width="1.25" style="5" customWidth="1"/>
    <col min="11272" max="11520" width="9" style="5"/>
    <col min="11521" max="11521" width="1.25" style="5" customWidth="1"/>
    <col min="11522" max="11522" width="14.5" style="5" customWidth="1"/>
    <col min="11523" max="11523" width="13.625" style="5" customWidth="1"/>
    <col min="11524" max="11524" width="15.625" style="5" customWidth="1"/>
    <col min="11525" max="11525" width="18.25" style="5" customWidth="1"/>
    <col min="11526" max="11526" width="11" style="5" customWidth="1"/>
    <col min="11527" max="11527" width="1.25" style="5" customWidth="1"/>
    <col min="11528" max="11776" width="9" style="5"/>
    <col min="11777" max="11777" width="1.25" style="5" customWidth="1"/>
    <col min="11778" max="11778" width="14.5" style="5" customWidth="1"/>
    <col min="11779" max="11779" width="13.625" style="5" customWidth="1"/>
    <col min="11780" max="11780" width="15.625" style="5" customWidth="1"/>
    <col min="11781" max="11781" width="18.25" style="5" customWidth="1"/>
    <col min="11782" max="11782" width="11" style="5" customWidth="1"/>
    <col min="11783" max="11783" width="1.25" style="5" customWidth="1"/>
    <col min="11784" max="12032" width="9" style="5"/>
    <col min="12033" max="12033" width="1.25" style="5" customWidth="1"/>
    <col min="12034" max="12034" width="14.5" style="5" customWidth="1"/>
    <col min="12035" max="12035" width="13.625" style="5" customWidth="1"/>
    <col min="12036" max="12036" width="15.625" style="5" customWidth="1"/>
    <col min="12037" max="12037" width="18.25" style="5" customWidth="1"/>
    <col min="12038" max="12038" width="11" style="5" customWidth="1"/>
    <col min="12039" max="12039" width="1.25" style="5" customWidth="1"/>
    <col min="12040" max="12288" width="9" style="5"/>
    <col min="12289" max="12289" width="1.25" style="5" customWidth="1"/>
    <col min="12290" max="12290" width="14.5" style="5" customWidth="1"/>
    <col min="12291" max="12291" width="13.625" style="5" customWidth="1"/>
    <col min="12292" max="12292" width="15.625" style="5" customWidth="1"/>
    <col min="12293" max="12293" width="18.25" style="5" customWidth="1"/>
    <col min="12294" max="12294" width="11" style="5" customWidth="1"/>
    <col min="12295" max="12295" width="1.25" style="5" customWidth="1"/>
    <col min="12296" max="12544" width="9" style="5"/>
    <col min="12545" max="12545" width="1.25" style="5" customWidth="1"/>
    <col min="12546" max="12546" width="14.5" style="5" customWidth="1"/>
    <col min="12547" max="12547" width="13.625" style="5" customWidth="1"/>
    <col min="12548" max="12548" width="15.625" style="5" customWidth="1"/>
    <col min="12549" max="12549" width="18.25" style="5" customWidth="1"/>
    <col min="12550" max="12550" width="11" style="5" customWidth="1"/>
    <col min="12551" max="12551" width="1.25" style="5" customWidth="1"/>
    <col min="12552" max="12800" width="9" style="5"/>
    <col min="12801" max="12801" width="1.25" style="5" customWidth="1"/>
    <col min="12802" max="12802" width="14.5" style="5" customWidth="1"/>
    <col min="12803" max="12803" width="13.625" style="5" customWidth="1"/>
    <col min="12804" max="12804" width="15.625" style="5" customWidth="1"/>
    <col min="12805" max="12805" width="18.25" style="5" customWidth="1"/>
    <col min="12806" max="12806" width="11" style="5" customWidth="1"/>
    <col min="12807" max="12807" width="1.25" style="5" customWidth="1"/>
    <col min="12808" max="13056" width="9" style="5"/>
    <col min="13057" max="13057" width="1.25" style="5" customWidth="1"/>
    <col min="13058" max="13058" width="14.5" style="5" customWidth="1"/>
    <col min="13059" max="13059" width="13.625" style="5" customWidth="1"/>
    <col min="13060" max="13060" width="15.625" style="5" customWidth="1"/>
    <col min="13061" max="13061" width="18.25" style="5" customWidth="1"/>
    <col min="13062" max="13062" width="11" style="5" customWidth="1"/>
    <col min="13063" max="13063" width="1.25" style="5" customWidth="1"/>
    <col min="13064" max="13312" width="9" style="5"/>
    <col min="13313" max="13313" width="1.25" style="5" customWidth="1"/>
    <col min="13314" max="13314" width="14.5" style="5" customWidth="1"/>
    <col min="13315" max="13315" width="13.625" style="5" customWidth="1"/>
    <col min="13316" max="13316" width="15.625" style="5" customWidth="1"/>
    <col min="13317" max="13317" width="18.25" style="5" customWidth="1"/>
    <col min="13318" max="13318" width="11" style="5" customWidth="1"/>
    <col min="13319" max="13319" width="1.25" style="5" customWidth="1"/>
    <col min="13320" max="13568" width="9" style="5"/>
    <col min="13569" max="13569" width="1.25" style="5" customWidth="1"/>
    <col min="13570" max="13570" width="14.5" style="5" customWidth="1"/>
    <col min="13571" max="13571" width="13.625" style="5" customWidth="1"/>
    <col min="13572" max="13572" width="15.625" style="5" customWidth="1"/>
    <col min="13573" max="13573" width="18.25" style="5" customWidth="1"/>
    <col min="13574" max="13574" width="11" style="5" customWidth="1"/>
    <col min="13575" max="13575" width="1.25" style="5" customWidth="1"/>
    <col min="13576" max="13824" width="9" style="5"/>
    <col min="13825" max="13825" width="1.25" style="5" customWidth="1"/>
    <col min="13826" max="13826" width="14.5" style="5" customWidth="1"/>
    <col min="13827" max="13827" width="13.625" style="5" customWidth="1"/>
    <col min="13828" max="13828" width="15.625" style="5" customWidth="1"/>
    <col min="13829" max="13829" width="18.25" style="5" customWidth="1"/>
    <col min="13830" max="13830" width="11" style="5" customWidth="1"/>
    <col min="13831" max="13831" width="1.25" style="5" customWidth="1"/>
    <col min="13832" max="14080" width="9" style="5"/>
    <col min="14081" max="14081" width="1.25" style="5" customWidth="1"/>
    <col min="14082" max="14082" width="14.5" style="5" customWidth="1"/>
    <col min="14083" max="14083" width="13.625" style="5" customWidth="1"/>
    <col min="14084" max="14084" width="15.625" style="5" customWidth="1"/>
    <col min="14085" max="14085" width="18.25" style="5" customWidth="1"/>
    <col min="14086" max="14086" width="11" style="5" customWidth="1"/>
    <col min="14087" max="14087" width="1.25" style="5" customWidth="1"/>
    <col min="14088" max="14336" width="9" style="5"/>
    <col min="14337" max="14337" width="1.25" style="5" customWidth="1"/>
    <col min="14338" max="14338" width="14.5" style="5" customWidth="1"/>
    <col min="14339" max="14339" width="13.625" style="5" customWidth="1"/>
    <col min="14340" max="14340" width="15.625" style="5" customWidth="1"/>
    <col min="14341" max="14341" width="18.25" style="5" customWidth="1"/>
    <col min="14342" max="14342" width="11" style="5" customWidth="1"/>
    <col min="14343" max="14343" width="1.25" style="5" customWidth="1"/>
    <col min="14344" max="14592" width="9" style="5"/>
    <col min="14593" max="14593" width="1.25" style="5" customWidth="1"/>
    <col min="14594" max="14594" width="14.5" style="5" customWidth="1"/>
    <col min="14595" max="14595" width="13.625" style="5" customWidth="1"/>
    <col min="14596" max="14596" width="15.625" style="5" customWidth="1"/>
    <col min="14597" max="14597" width="18.25" style="5" customWidth="1"/>
    <col min="14598" max="14598" width="11" style="5" customWidth="1"/>
    <col min="14599" max="14599" width="1.25" style="5" customWidth="1"/>
    <col min="14600" max="14848" width="9" style="5"/>
    <col min="14849" max="14849" width="1.25" style="5" customWidth="1"/>
    <col min="14850" max="14850" width="14.5" style="5" customWidth="1"/>
    <col min="14851" max="14851" width="13.625" style="5" customWidth="1"/>
    <col min="14852" max="14852" width="15.625" style="5" customWidth="1"/>
    <col min="14853" max="14853" width="18.25" style="5" customWidth="1"/>
    <col min="14854" max="14854" width="11" style="5" customWidth="1"/>
    <col min="14855" max="14855" width="1.25" style="5" customWidth="1"/>
    <col min="14856" max="15104" width="9" style="5"/>
    <col min="15105" max="15105" width="1.25" style="5" customWidth="1"/>
    <col min="15106" max="15106" width="14.5" style="5" customWidth="1"/>
    <col min="15107" max="15107" width="13.625" style="5" customWidth="1"/>
    <col min="15108" max="15108" width="15.625" style="5" customWidth="1"/>
    <col min="15109" max="15109" width="18.25" style="5" customWidth="1"/>
    <col min="15110" max="15110" width="11" style="5" customWidth="1"/>
    <col min="15111" max="15111" width="1.25" style="5" customWidth="1"/>
    <col min="15112" max="15360" width="9" style="5"/>
    <col min="15361" max="15361" width="1.25" style="5" customWidth="1"/>
    <col min="15362" max="15362" width="14.5" style="5" customWidth="1"/>
    <col min="15363" max="15363" width="13.625" style="5" customWidth="1"/>
    <col min="15364" max="15364" width="15.625" style="5" customWidth="1"/>
    <col min="15365" max="15365" width="18.25" style="5" customWidth="1"/>
    <col min="15366" max="15366" width="11" style="5" customWidth="1"/>
    <col min="15367" max="15367" width="1.25" style="5" customWidth="1"/>
    <col min="15368" max="15616" width="9" style="5"/>
    <col min="15617" max="15617" width="1.25" style="5" customWidth="1"/>
    <col min="15618" max="15618" width="14.5" style="5" customWidth="1"/>
    <col min="15619" max="15619" width="13.625" style="5" customWidth="1"/>
    <col min="15620" max="15620" width="15.625" style="5" customWidth="1"/>
    <col min="15621" max="15621" width="18.25" style="5" customWidth="1"/>
    <col min="15622" max="15622" width="11" style="5" customWidth="1"/>
    <col min="15623" max="15623" width="1.25" style="5" customWidth="1"/>
    <col min="15624" max="15872" width="9" style="5"/>
    <col min="15873" max="15873" width="1.25" style="5" customWidth="1"/>
    <col min="15874" max="15874" width="14.5" style="5" customWidth="1"/>
    <col min="15875" max="15875" width="13.625" style="5" customWidth="1"/>
    <col min="15876" max="15876" width="15.625" style="5" customWidth="1"/>
    <col min="15877" max="15877" width="18.25" style="5" customWidth="1"/>
    <col min="15878" max="15878" width="11" style="5" customWidth="1"/>
    <col min="15879" max="15879" width="1.25" style="5" customWidth="1"/>
    <col min="15880" max="16128" width="9" style="5"/>
    <col min="16129" max="16129" width="1.25" style="5" customWidth="1"/>
    <col min="16130" max="16130" width="14.5" style="5" customWidth="1"/>
    <col min="16131" max="16131" width="13.625" style="5" customWidth="1"/>
    <col min="16132" max="16132" width="15.625" style="5" customWidth="1"/>
    <col min="16133" max="16133" width="18.25" style="5" customWidth="1"/>
    <col min="16134" max="16134" width="11" style="5" customWidth="1"/>
    <col min="16135" max="16135" width="1.25" style="5" customWidth="1"/>
    <col min="16136" max="16384" width="9" style="5"/>
  </cols>
  <sheetData>
    <row r="2" spans="2:9">
      <c r="B2" s="3645" t="s">
        <v>2208</v>
      </c>
      <c r="C2" s="3645"/>
      <c r="D2" s="10"/>
      <c r="E2" s="3646"/>
      <c r="F2" s="3646"/>
    </row>
    <row r="3" spans="2:9">
      <c r="B3" s="8"/>
    </row>
    <row r="4" spans="2:9" ht="37.5" customHeight="1">
      <c r="B4" s="3647" t="s">
        <v>2209</v>
      </c>
      <c r="C4" s="3647"/>
      <c r="D4" s="3647"/>
      <c r="E4" s="3647"/>
      <c r="F4" s="3647"/>
    </row>
    <row r="5" spans="2:9" ht="17.25" customHeight="1">
      <c r="B5" s="667"/>
      <c r="C5" s="667"/>
      <c r="D5" s="667"/>
      <c r="E5" s="667"/>
      <c r="F5" s="667"/>
    </row>
    <row r="6" spans="2:9" ht="17.25" customHeight="1">
      <c r="B6" s="667"/>
      <c r="C6" s="667"/>
      <c r="D6" s="667"/>
      <c r="E6" s="667"/>
      <c r="F6" s="667"/>
    </row>
    <row r="7" spans="2:9" ht="17.25" customHeight="1">
      <c r="B7" s="3648" t="s">
        <v>2187</v>
      </c>
      <c r="C7" s="3664"/>
      <c r="D7" s="667"/>
      <c r="E7" s="667"/>
      <c r="F7" s="667"/>
    </row>
    <row r="8" spans="2:9" ht="17.25" customHeight="1">
      <c r="B8" s="3649" t="s">
        <v>2188</v>
      </c>
      <c r="C8" s="3665"/>
      <c r="D8" s="667"/>
      <c r="E8" s="667"/>
      <c r="F8" s="667"/>
    </row>
    <row r="9" spans="2:9" ht="17.25" customHeight="1">
      <c r="B9" s="3644"/>
      <c r="C9" s="3644"/>
      <c r="D9" s="3644"/>
      <c r="E9" s="3644"/>
      <c r="F9" s="3644"/>
      <c r="G9" s="9"/>
      <c r="H9" s="9"/>
      <c r="I9" s="9"/>
    </row>
    <row r="10" spans="2:9" ht="21" customHeight="1">
      <c r="B10" s="657"/>
      <c r="C10" s="657"/>
      <c r="D10" s="3666" t="s">
        <v>2189</v>
      </c>
      <c r="E10" s="3653"/>
      <c r="F10" s="3654"/>
      <c r="G10" s="9"/>
      <c r="H10" s="9"/>
      <c r="I10" s="9"/>
    </row>
    <row r="11" spans="2:9" ht="21" customHeight="1">
      <c r="D11" s="3667"/>
      <c r="E11" s="3653"/>
      <c r="F11" s="3654"/>
    </row>
    <row r="12" spans="2:9" ht="21" customHeight="1">
      <c r="B12" s="688"/>
      <c r="D12" s="689" t="s">
        <v>2190</v>
      </c>
      <c r="E12" s="3653"/>
      <c r="F12" s="3654"/>
    </row>
    <row r="13" spans="2:9" ht="21" customHeight="1">
      <c r="D13" s="656" t="s">
        <v>510</v>
      </c>
      <c r="E13" s="3655"/>
      <c r="F13" s="3656"/>
    </row>
    <row r="14" spans="2:9">
      <c r="B14" s="5" t="s">
        <v>2191</v>
      </c>
      <c r="D14" s="656"/>
      <c r="E14" s="690"/>
      <c r="F14" s="690"/>
    </row>
    <row r="15" spans="2:9">
      <c r="D15" s="711" t="s">
        <v>2192</v>
      </c>
      <c r="E15" s="712" t="s">
        <v>2193</v>
      </c>
      <c r="F15" s="11" t="s">
        <v>944</v>
      </c>
    </row>
    <row r="16" spans="2:9" ht="22.5">
      <c r="B16" s="3660" t="s">
        <v>512</v>
      </c>
      <c r="C16" s="3661"/>
      <c r="D16" s="12" t="s">
        <v>513</v>
      </c>
      <c r="E16" s="3662" t="s">
        <v>514</v>
      </c>
      <c r="F16" s="3663"/>
    </row>
    <row r="17" spans="2:6" ht="19.5" customHeight="1">
      <c r="B17" s="3668"/>
      <c r="C17" s="3669"/>
      <c r="D17" s="713" t="s">
        <v>515</v>
      </c>
      <c r="E17" s="3672"/>
      <c r="F17" s="3674" t="s">
        <v>509</v>
      </c>
    </row>
    <row r="18" spans="2:6" ht="19.5" customHeight="1">
      <c r="B18" s="3670"/>
      <c r="C18" s="3671"/>
      <c r="D18" s="658" t="s">
        <v>516</v>
      </c>
      <c r="E18" s="3673"/>
      <c r="F18" s="3675"/>
    </row>
    <row r="19" spans="2:6" ht="19.5" customHeight="1">
      <c r="B19" s="3668"/>
      <c r="C19" s="3669"/>
      <c r="D19" s="713" t="s">
        <v>515</v>
      </c>
      <c r="E19" s="3672"/>
      <c r="F19" s="3674" t="s">
        <v>509</v>
      </c>
    </row>
    <row r="20" spans="2:6" ht="19.5" customHeight="1">
      <c r="B20" s="3670"/>
      <c r="C20" s="3671"/>
      <c r="D20" s="658" t="s">
        <v>516</v>
      </c>
      <c r="E20" s="3673"/>
      <c r="F20" s="3675"/>
    </row>
    <row r="21" spans="2:6" ht="19.5" customHeight="1">
      <c r="B21" s="3668"/>
      <c r="C21" s="3669"/>
      <c r="D21" s="713" t="s">
        <v>515</v>
      </c>
      <c r="E21" s="3672"/>
      <c r="F21" s="3674" t="s">
        <v>509</v>
      </c>
    </row>
    <row r="22" spans="2:6" ht="19.5" customHeight="1">
      <c r="B22" s="3670"/>
      <c r="C22" s="3671"/>
      <c r="D22" s="658" t="s">
        <v>516</v>
      </c>
      <c r="E22" s="3673"/>
      <c r="F22" s="3675"/>
    </row>
    <row r="23" spans="2:6" ht="19.5" customHeight="1">
      <c r="B23" s="3668"/>
      <c r="C23" s="3669"/>
      <c r="D23" s="713" t="s">
        <v>515</v>
      </c>
      <c r="E23" s="3672"/>
      <c r="F23" s="3674" t="s">
        <v>509</v>
      </c>
    </row>
    <row r="24" spans="2:6" ht="19.5" customHeight="1">
      <c r="B24" s="3670"/>
      <c r="C24" s="3671"/>
      <c r="D24" s="658" t="s">
        <v>516</v>
      </c>
      <c r="E24" s="3673"/>
      <c r="F24" s="3675"/>
    </row>
    <row r="25" spans="2:6" ht="19.5" customHeight="1">
      <c r="B25" s="3668"/>
      <c r="C25" s="3669"/>
      <c r="D25" s="713" t="s">
        <v>515</v>
      </c>
      <c r="E25" s="3672"/>
      <c r="F25" s="3674" t="s">
        <v>509</v>
      </c>
    </row>
    <row r="26" spans="2:6" ht="19.5" customHeight="1">
      <c r="B26" s="3670"/>
      <c r="C26" s="3671"/>
      <c r="D26" s="658" t="s">
        <v>516</v>
      </c>
      <c r="E26" s="3673"/>
      <c r="F26" s="3675"/>
    </row>
    <row r="28" spans="2:6" ht="41.25" customHeight="1">
      <c r="B28" s="3676" t="s">
        <v>517</v>
      </c>
      <c r="C28" s="3677"/>
      <c r="D28" s="3677"/>
      <c r="E28" s="3677"/>
      <c r="F28" s="3677"/>
    </row>
    <row r="29" spans="2:6" ht="84.75" customHeight="1">
      <c r="B29" s="3676" t="s">
        <v>518</v>
      </c>
      <c r="C29" s="3677"/>
      <c r="D29" s="3677"/>
      <c r="E29" s="3677"/>
      <c r="F29" s="3677"/>
    </row>
  </sheetData>
  <mergeCells count="30">
    <mergeCell ref="B25:C26"/>
    <mergeCell ref="E25:E26"/>
    <mergeCell ref="F25:F26"/>
    <mergeCell ref="B28:F28"/>
    <mergeCell ref="B29:F29"/>
    <mergeCell ref="B21:C22"/>
    <mergeCell ref="E21:E22"/>
    <mergeCell ref="F21:F22"/>
    <mergeCell ref="B23:C24"/>
    <mergeCell ref="E23:E24"/>
    <mergeCell ref="F23:F24"/>
    <mergeCell ref="B17:C18"/>
    <mergeCell ref="E17:E18"/>
    <mergeCell ref="F17:F18"/>
    <mergeCell ref="B19:C20"/>
    <mergeCell ref="E19:E20"/>
    <mergeCell ref="F19:F20"/>
    <mergeCell ref="B16:C16"/>
    <mergeCell ref="E16:F16"/>
    <mergeCell ref="B2:C2"/>
    <mergeCell ref="E2:F2"/>
    <mergeCell ref="B4:F4"/>
    <mergeCell ref="B7:C7"/>
    <mergeCell ref="B8:C8"/>
    <mergeCell ref="B9:F9"/>
    <mergeCell ref="D10:D11"/>
    <mergeCell ref="E10:F10"/>
    <mergeCell ref="E11:F11"/>
    <mergeCell ref="E12:F12"/>
    <mergeCell ref="E13:F13"/>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F73ABEB-9127-473E-AC1D-71DDAE6665ED}"/>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F23F7DE5-A032-4B4A-8D58-85A94E795A29}"/>
  </dataValidation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82851-47A8-4E0F-82AC-E335E1E0EE3A}">
  <sheetPr>
    <tabColor rgb="FF7030A0"/>
  </sheetPr>
  <dimension ref="A1:Z34"/>
  <sheetViews>
    <sheetView zoomScaleNormal="100" workbookViewId="0">
      <selection activeCell="A3" sqref="A3:Z3"/>
    </sheetView>
  </sheetViews>
  <sheetFormatPr defaultColWidth="9" defaultRowHeight="13.5"/>
  <cols>
    <col min="1" max="1" width="14.625" style="583" customWidth="1"/>
    <col min="2" max="2" width="15.375" style="583" customWidth="1"/>
    <col min="3" max="18" width="1.875" style="583" customWidth="1"/>
    <col min="19" max="25" width="5.625" style="583" customWidth="1"/>
    <col min="26" max="26" width="4.25" style="583" customWidth="1"/>
    <col min="27" max="16384" width="9" style="583"/>
  </cols>
  <sheetData>
    <row r="1" spans="1:26" ht="20.100000000000001" customHeight="1">
      <c r="A1" s="582" t="s">
        <v>519</v>
      </c>
      <c r="B1" s="582"/>
      <c r="C1" s="582"/>
      <c r="D1" s="582"/>
      <c r="E1" s="582"/>
      <c r="F1" s="582"/>
      <c r="G1" s="582"/>
      <c r="H1" s="582"/>
      <c r="I1" s="582"/>
      <c r="J1" s="582"/>
      <c r="K1" s="582"/>
      <c r="L1" s="582"/>
      <c r="M1" s="582"/>
      <c r="N1" s="582"/>
      <c r="O1" s="582"/>
      <c r="P1" s="582"/>
      <c r="Q1" s="582"/>
      <c r="R1" s="582"/>
      <c r="V1" s="3678" t="s">
        <v>2210</v>
      </c>
      <c r="W1" s="3678"/>
      <c r="X1" s="3678"/>
      <c r="Y1" s="3678"/>
      <c r="Z1" s="3678"/>
    </row>
    <row r="2" spans="1:26" ht="20.100000000000001" customHeight="1"/>
    <row r="3" spans="1:26" ht="45.95" customHeight="1">
      <c r="A3" s="3679" t="s">
        <v>520</v>
      </c>
      <c r="B3" s="3679"/>
      <c r="C3" s="3679"/>
      <c r="D3" s="3679"/>
      <c r="E3" s="3679"/>
      <c r="F3" s="3679"/>
      <c r="G3" s="3679"/>
      <c r="H3" s="3679"/>
      <c r="I3" s="3679"/>
      <c r="J3" s="3679"/>
      <c r="K3" s="3679"/>
      <c r="L3" s="3679"/>
      <c r="M3" s="3679"/>
      <c r="N3" s="3679"/>
      <c r="O3" s="3679"/>
      <c r="P3" s="3679"/>
      <c r="Q3" s="3679"/>
      <c r="R3" s="3679"/>
      <c r="S3" s="3679"/>
      <c r="T3" s="3679"/>
      <c r="U3" s="3679"/>
      <c r="V3" s="3679"/>
      <c r="W3" s="3679"/>
      <c r="X3" s="3679"/>
      <c r="Y3" s="3679"/>
      <c r="Z3" s="3679"/>
    </row>
    <row r="4" spans="1:26" ht="20.100000000000001" customHeight="1">
      <c r="A4" s="714"/>
      <c r="B4" s="714"/>
      <c r="C4" s="3680"/>
      <c r="D4" s="3680"/>
      <c r="E4" s="3680"/>
      <c r="F4" s="3680"/>
      <c r="G4" s="3680"/>
      <c r="H4" s="3680"/>
      <c r="I4" s="3680"/>
      <c r="J4" s="3680"/>
      <c r="K4" s="3680"/>
      <c r="L4" s="3680"/>
      <c r="M4" s="3680"/>
      <c r="N4" s="3680"/>
      <c r="O4" s="3680"/>
      <c r="P4" s="3680"/>
      <c r="Q4" s="3680"/>
      <c r="R4" s="3680"/>
      <c r="S4" s="714"/>
      <c r="T4" s="714"/>
      <c r="U4" s="714"/>
      <c r="V4" s="714"/>
      <c r="W4" s="714"/>
      <c r="X4" s="714"/>
      <c r="Y4" s="714"/>
      <c r="Z4" s="714"/>
    </row>
    <row r="5" spans="1:26" ht="20.100000000000001" customHeight="1" thickBot="1">
      <c r="C5" s="3678"/>
      <c r="D5" s="3678"/>
      <c r="E5" s="3678"/>
      <c r="F5" s="3678"/>
      <c r="G5" s="3678"/>
      <c r="H5" s="3678"/>
      <c r="I5" s="3678"/>
      <c r="J5" s="3678"/>
      <c r="K5" s="3678"/>
      <c r="L5" s="3678"/>
      <c r="M5" s="3678"/>
      <c r="N5" s="3678"/>
      <c r="O5" s="3678"/>
      <c r="P5" s="3678"/>
      <c r="Q5" s="3678"/>
      <c r="R5" s="3678"/>
    </row>
    <row r="6" spans="1:26" ht="20.100000000000001" customHeight="1" thickBot="1">
      <c r="C6" s="3681" t="s">
        <v>1621</v>
      </c>
      <c r="D6" s="3681"/>
      <c r="E6" s="3681"/>
      <c r="F6" s="3681"/>
      <c r="G6" s="3681"/>
      <c r="H6" s="3681"/>
      <c r="I6" s="3681"/>
      <c r="J6" s="3681"/>
      <c r="K6" s="3681"/>
      <c r="L6" s="3681"/>
      <c r="M6" s="3681"/>
      <c r="N6" s="3681"/>
      <c r="O6" s="3681"/>
      <c r="P6" s="3681"/>
      <c r="Q6" s="3681"/>
      <c r="R6" s="3681"/>
      <c r="S6" s="3682"/>
      <c r="T6" s="3683"/>
      <c r="U6" s="3683"/>
      <c r="V6" s="3683"/>
      <c r="W6" s="3683"/>
      <c r="X6" s="3683"/>
      <c r="Y6" s="3684"/>
      <c r="Z6" s="715"/>
    </row>
    <row r="7" spans="1:26" ht="20.100000000000001" customHeight="1" thickBot="1">
      <c r="C7" s="3678"/>
      <c r="D7" s="3678"/>
      <c r="E7" s="3678"/>
      <c r="F7" s="3678"/>
      <c r="G7" s="3678"/>
      <c r="H7" s="3678"/>
      <c r="I7" s="3678"/>
      <c r="J7" s="3678"/>
      <c r="K7" s="3678"/>
      <c r="L7" s="3678"/>
      <c r="M7" s="3678"/>
      <c r="N7" s="3678"/>
      <c r="O7" s="3678"/>
      <c r="P7" s="3678"/>
      <c r="Q7" s="3678"/>
      <c r="R7" s="3678"/>
      <c r="S7" s="715"/>
      <c r="T7" s="715"/>
      <c r="U7" s="715"/>
      <c r="V7" s="715"/>
      <c r="W7" s="715"/>
      <c r="X7" s="715"/>
      <c r="Y7" s="715"/>
      <c r="Z7" s="715"/>
    </row>
    <row r="8" spans="1:26" ht="20.100000000000001" customHeight="1" thickBot="1">
      <c r="C8" s="3681" t="s">
        <v>2211</v>
      </c>
      <c r="D8" s="3681"/>
      <c r="E8" s="3681"/>
      <c r="F8" s="3681"/>
      <c r="G8" s="3681"/>
      <c r="H8" s="3681"/>
      <c r="I8" s="3681"/>
      <c r="J8" s="3681"/>
      <c r="K8" s="3681"/>
      <c r="L8" s="3681"/>
      <c r="M8" s="3681"/>
      <c r="N8" s="3681"/>
      <c r="O8" s="3681"/>
      <c r="P8" s="3681"/>
      <c r="Q8" s="3681"/>
      <c r="R8" s="3681"/>
      <c r="S8" s="716"/>
      <c r="T8" s="717"/>
      <c r="U8" s="717"/>
      <c r="V8" s="717"/>
      <c r="W8" s="718"/>
      <c r="X8" s="719"/>
      <c r="Y8" s="720"/>
      <c r="Z8" s="721"/>
    </row>
    <row r="9" spans="1:26" ht="20.100000000000001" customHeight="1" thickBot="1">
      <c r="C9" s="3678"/>
      <c r="D9" s="3678"/>
      <c r="E9" s="3678"/>
      <c r="F9" s="3678"/>
      <c r="G9" s="3678"/>
      <c r="H9" s="3678"/>
      <c r="I9" s="3678"/>
      <c r="J9" s="3678"/>
      <c r="K9" s="3678"/>
      <c r="L9" s="3678"/>
      <c r="M9" s="3678"/>
      <c r="N9" s="3678"/>
      <c r="O9" s="3678"/>
      <c r="P9" s="3678"/>
      <c r="Q9" s="3678"/>
      <c r="R9" s="3678"/>
      <c r="S9" s="722" t="s">
        <v>523</v>
      </c>
      <c r="T9" s="723"/>
      <c r="U9" s="723"/>
      <c r="V9" s="723"/>
      <c r="W9" s="723"/>
      <c r="X9" s="723"/>
      <c r="Y9" s="723"/>
      <c r="Z9" s="723"/>
    </row>
    <row r="10" spans="1:26" ht="20.100000000000001" customHeight="1" thickBot="1">
      <c r="C10" s="3681" t="s">
        <v>1622</v>
      </c>
      <c r="D10" s="3681"/>
      <c r="E10" s="3681"/>
      <c r="F10" s="3681"/>
      <c r="G10" s="3681"/>
      <c r="H10" s="3681"/>
      <c r="I10" s="3681"/>
      <c r="J10" s="3681"/>
      <c r="K10" s="3681"/>
      <c r="L10" s="3681"/>
      <c r="M10" s="3681"/>
      <c r="N10" s="3681"/>
      <c r="O10" s="3681"/>
      <c r="P10" s="3681"/>
      <c r="Q10" s="3681"/>
      <c r="R10" s="3681"/>
      <c r="S10" s="3682"/>
      <c r="T10" s="3683"/>
      <c r="U10" s="3683"/>
      <c r="V10" s="3683"/>
      <c r="W10" s="3683"/>
      <c r="X10" s="3683"/>
      <c r="Y10" s="3684"/>
      <c r="Z10" s="715"/>
    </row>
    <row r="11" spans="1:26" ht="20.100000000000001" customHeight="1">
      <c r="C11" s="3688"/>
      <c r="D11" s="3688"/>
      <c r="E11" s="3688"/>
      <c r="F11" s="3688"/>
      <c r="G11" s="3688"/>
      <c r="H11" s="3688"/>
      <c r="I11" s="3688"/>
      <c r="J11" s="3688"/>
      <c r="K11" s="3688"/>
      <c r="L11" s="3688"/>
      <c r="M11" s="3688"/>
      <c r="N11" s="3688"/>
      <c r="O11" s="3688"/>
      <c r="P11" s="3688"/>
      <c r="Q11" s="3688"/>
      <c r="R11" s="3688"/>
      <c r="S11" s="724"/>
      <c r="T11" s="724"/>
      <c r="U11" s="724"/>
      <c r="V11" s="724"/>
      <c r="W11" s="724"/>
      <c r="X11" s="724"/>
      <c r="Y11" s="724"/>
      <c r="Z11" s="724"/>
    </row>
    <row r="12" spans="1:26" ht="32.1" customHeight="1" thickBot="1">
      <c r="A12" s="725" t="s">
        <v>2212</v>
      </c>
      <c r="B12" s="726" t="s">
        <v>2213</v>
      </c>
      <c r="C12" s="3689" t="s">
        <v>2214</v>
      </c>
      <c r="D12" s="3690"/>
      <c r="E12" s="3690"/>
      <c r="F12" s="3690"/>
      <c r="G12" s="3690"/>
      <c r="H12" s="3690"/>
      <c r="I12" s="3690"/>
      <c r="J12" s="3690"/>
      <c r="K12" s="3690"/>
      <c r="L12" s="3690"/>
      <c r="M12" s="3690"/>
      <c r="N12" s="3690"/>
      <c r="O12" s="3690"/>
      <c r="P12" s="3690"/>
      <c r="Q12" s="3690"/>
      <c r="R12" s="3691"/>
      <c r="S12" s="3692" t="s">
        <v>525</v>
      </c>
      <c r="T12" s="3693"/>
      <c r="U12" s="3692" t="s">
        <v>2215</v>
      </c>
      <c r="V12" s="3694"/>
      <c r="W12" s="3694"/>
      <c r="X12" s="3694"/>
      <c r="Y12" s="3694"/>
      <c r="Z12" s="3693"/>
    </row>
    <row r="13" spans="1:26" s="582" customFormat="1" ht="32.1" customHeight="1" thickBot="1">
      <c r="A13" s="727"/>
      <c r="B13" s="727"/>
      <c r="C13" s="728"/>
      <c r="D13" s="729"/>
      <c r="E13" s="729"/>
      <c r="F13" s="729"/>
      <c r="G13" s="729"/>
      <c r="H13" s="729"/>
      <c r="I13" s="729"/>
      <c r="J13" s="729"/>
      <c r="K13" s="729"/>
      <c r="L13" s="729"/>
      <c r="M13" s="729"/>
      <c r="N13" s="729"/>
      <c r="O13" s="729"/>
      <c r="P13" s="729"/>
      <c r="Q13" s="729"/>
      <c r="R13" s="730"/>
      <c r="S13" s="731"/>
      <c r="T13" s="732" t="s">
        <v>566</v>
      </c>
      <c r="U13" s="3685"/>
      <c r="V13" s="3686"/>
      <c r="W13" s="3686"/>
      <c r="X13" s="3686"/>
      <c r="Y13" s="3687"/>
      <c r="Z13" s="733" t="s">
        <v>552</v>
      </c>
    </row>
    <row r="14" spans="1:26" s="582" customFormat="1" ht="32.1" customHeight="1" thickBot="1">
      <c r="A14" s="727"/>
      <c r="B14" s="727"/>
      <c r="C14" s="728"/>
      <c r="D14" s="729"/>
      <c r="E14" s="729"/>
      <c r="F14" s="729"/>
      <c r="G14" s="729"/>
      <c r="H14" s="729"/>
      <c r="I14" s="729"/>
      <c r="J14" s="729"/>
      <c r="K14" s="729"/>
      <c r="L14" s="729"/>
      <c r="M14" s="729"/>
      <c r="N14" s="729"/>
      <c r="O14" s="729"/>
      <c r="P14" s="729"/>
      <c r="Q14" s="729"/>
      <c r="R14" s="730"/>
      <c r="S14" s="731"/>
      <c r="T14" s="732" t="s">
        <v>566</v>
      </c>
      <c r="U14" s="3685"/>
      <c r="V14" s="3686"/>
      <c r="W14" s="3686"/>
      <c r="X14" s="3686"/>
      <c r="Y14" s="3687"/>
      <c r="Z14" s="733" t="s">
        <v>552</v>
      </c>
    </row>
    <row r="15" spans="1:26" s="582" customFormat="1" ht="32.1" customHeight="1" thickBot="1">
      <c r="A15" s="734"/>
      <c r="B15" s="734"/>
      <c r="C15" s="735"/>
      <c r="D15" s="736"/>
      <c r="E15" s="736"/>
      <c r="F15" s="736"/>
      <c r="G15" s="736"/>
      <c r="H15" s="736"/>
      <c r="I15" s="736"/>
      <c r="J15" s="736"/>
      <c r="K15" s="736"/>
      <c r="L15" s="736"/>
      <c r="M15" s="736"/>
      <c r="N15" s="736"/>
      <c r="O15" s="736"/>
      <c r="P15" s="736"/>
      <c r="Q15" s="736"/>
      <c r="R15" s="737"/>
      <c r="S15" s="731"/>
      <c r="T15" s="732" t="s">
        <v>566</v>
      </c>
      <c r="U15" s="3685"/>
      <c r="V15" s="3686"/>
      <c r="W15" s="3686"/>
      <c r="X15" s="3686"/>
      <c r="Y15" s="3687"/>
      <c r="Z15" s="733" t="s">
        <v>552</v>
      </c>
    </row>
    <row r="16" spans="1:26" s="582" customFormat="1" ht="32.1" customHeight="1" thickBot="1">
      <c r="A16" s="738"/>
      <c r="B16" s="734"/>
      <c r="C16" s="739"/>
      <c r="D16" s="740"/>
      <c r="E16" s="740"/>
      <c r="F16" s="740"/>
      <c r="G16" s="740"/>
      <c r="H16" s="740"/>
      <c r="I16" s="740"/>
      <c r="J16" s="740"/>
      <c r="K16" s="740"/>
      <c r="L16" s="740"/>
      <c r="M16" s="740"/>
      <c r="N16" s="740"/>
      <c r="O16" s="740"/>
      <c r="P16" s="740"/>
      <c r="Q16" s="740"/>
      <c r="R16" s="741"/>
      <c r="S16" s="731"/>
      <c r="T16" s="732" t="s">
        <v>566</v>
      </c>
      <c r="U16" s="3685"/>
      <c r="V16" s="3686"/>
      <c r="W16" s="3686"/>
      <c r="X16" s="3686"/>
      <c r="Y16" s="3687"/>
      <c r="Z16" s="733" t="s">
        <v>552</v>
      </c>
    </row>
    <row r="17" spans="1:26" s="582" customFormat="1" ht="32.1" customHeight="1" thickBot="1">
      <c r="A17" s="738"/>
      <c r="B17" s="734"/>
      <c r="C17" s="739"/>
      <c r="D17" s="740"/>
      <c r="E17" s="740"/>
      <c r="F17" s="740"/>
      <c r="G17" s="740"/>
      <c r="H17" s="740"/>
      <c r="I17" s="740"/>
      <c r="J17" s="740"/>
      <c r="K17" s="740"/>
      <c r="L17" s="740"/>
      <c r="M17" s="740"/>
      <c r="N17" s="740"/>
      <c r="O17" s="740"/>
      <c r="P17" s="740"/>
      <c r="Q17" s="740"/>
      <c r="R17" s="741"/>
      <c r="S17" s="731"/>
      <c r="T17" s="732" t="s">
        <v>566</v>
      </c>
      <c r="U17" s="3685"/>
      <c r="V17" s="3686"/>
      <c r="W17" s="3686"/>
      <c r="X17" s="3686"/>
      <c r="Y17" s="3687"/>
      <c r="Z17" s="733" t="s">
        <v>552</v>
      </c>
    </row>
    <row r="18" spans="1:26" s="582" customFormat="1" ht="32.1" customHeight="1" thickBot="1">
      <c r="A18" s="742"/>
      <c r="B18" s="727"/>
      <c r="C18" s="743"/>
      <c r="D18" s="729"/>
      <c r="E18" s="729"/>
      <c r="F18" s="729"/>
      <c r="G18" s="729"/>
      <c r="H18" s="729"/>
      <c r="I18" s="729"/>
      <c r="J18" s="729"/>
      <c r="K18" s="729"/>
      <c r="L18" s="729"/>
      <c r="M18" s="729"/>
      <c r="N18" s="729"/>
      <c r="O18" s="729"/>
      <c r="P18" s="729"/>
      <c r="Q18" s="729"/>
      <c r="R18" s="730"/>
      <c r="S18" s="731"/>
      <c r="T18" s="732" t="s">
        <v>566</v>
      </c>
      <c r="U18" s="3685"/>
      <c r="V18" s="3686"/>
      <c r="W18" s="3686"/>
      <c r="X18" s="3686"/>
      <c r="Y18" s="3687"/>
      <c r="Z18" s="733" t="s">
        <v>552</v>
      </c>
    </row>
    <row r="19" spans="1:26" s="582" customFormat="1" ht="32.1" customHeight="1" thickBot="1">
      <c r="A19" s="744"/>
      <c r="B19" s="745"/>
      <c r="C19" s="746"/>
      <c r="D19" s="747"/>
      <c r="E19" s="747"/>
      <c r="F19" s="747"/>
      <c r="G19" s="747"/>
      <c r="H19" s="747"/>
      <c r="I19" s="747"/>
      <c r="J19" s="747"/>
      <c r="K19" s="747"/>
      <c r="L19" s="747"/>
      <c r="M19" s="747"/>
      <c r="N19" s="747"/>
      <c r="O19" s="747"/>
      <c r="P19" s="747"/>
      <c r="Q19" s="747"/>
      <c r="R19" s="748"/>
      <c r="S19" s="731"/>
      <c r="T19" s="732" t="s">
        <v>566</v>
      </c>
      <c r="U19" s="3685"/>
      <c r="V19" s="3686"/>
      <c r="W19" s="3686"/>
      <c r="X19" s="3686"/>
      <c r="Y19" s="3687"/>
      <c r="Z19" s="733" t="s">
        <v>552</v>
      </c>
    </row>
    <row r="20" spans="1:26" s="582" customFormat="1" ht="32.1" customHeight="1" thickBot="1">
      <c r="A20" s="749"/>
      <c r="B20" s="750"/>
      <c r="C20" s="735"/>
      <c r="D20" s="736"/>
      <c r="E20" s="736"/>
      <c r="F20" s="736"/>
      <c r="G20" s="736"/>
      <c r="H20" s="736"/>
      <c r="I20" s="736"/>
      <c r="J20" s="736"/>
      <c r="K20" s="736"/>
      <c r="L20" s="736"/>
      <c r="M20" s="736"/>
      <c r="N20" s="736"/>
      <c r="O20" s="736"/>
      <c r="P20" s="736"/>
      <c r="Q20" s="736"/>
      <c r="R20" s="737"/>
      <c r="S20" s="731"/>
      <c r="T20" s="732" t="s">
        <v>566</v>
      </c>
      <c r="U20" s="3685"/>
      <c r="V20" s="3686"/>
      <c r="W20" s="3686"/>
      <c r="X20" s="3686"/>
      <c r="Y20" s="3687"/>
      <c r="Z20" s="733" t="s">
        <v>552</v>
      </c>
    </row>
    <row r="21" spans="1:26" s="582" customFormat="1" ht="32.1" customHeight="1" thickBot="1">
      <c r="A21" s="742"/>
      <c r="B21" s="727"/>
      <c r="C21" s="743"/>
      <c r="D21" s="729"/>
      <c r="E21" s="729"/>
      <c r="F21" s="729"/>
      <c r="G21" s="729"/>
      <c r="H21" s="729"/>
      <c r="I21" s="729"/>
      <c r="J21" s="729"/>
      <c r="K21" s="729"/>
      <c r="L21" s="729"/>
      <c r="M21" s="729"/>
      <c r="N21" s="729"/>
      <c r="O21" s="729"/>
      <c r="P21" s="729"/>
      <c r="Q21" s="729"/>
      <c r="R21" s="730"/>
      <c r="S21" s="731"/>
      <c r="T21" s="732" t="s">
        <v>566</v>
      </c>
      <c r="U21" s="3685"/>
      <c r="V21" s="3686"/>
      <c r="W21" s="3686"/>
      <c r="X21" s="3686"/>
      <c r="Y21" s="3687"/>
      <c r="Z21" s="733" t="s">
        <v>552</v>
      </c>
    </row>
    <row r="22" spans="1:26" ht="32.1" customHeight="1" thickBot="1">
      <c r="A22" s="744"/>
      <c r="B22" s="745"/>
      <c r="C22" s="746"/>
      <c r="D22" s="747"/>
      <c r="E22" s="747"/>
      <c r="F22" s="747"/>
      <c r="G22" s="747"/>
      <c r="H22" s="747"/>
      <c r="I22" s="747"/>
      <c r="J22" s="747"/>
      <c r="K22" s="747"/>
      <c r="L22" s="747"/>
      <c r="M22" s="747"/>
      <c r="N22" s="747"/>
      <c r="O22" s="747"/>
      <c r="P22" s="747"/>
      <c r="Q22" s="747"/>
      <c r="R22" s="748"/>
      <c r="S22" s="731"/>
      <c r="T22" s="732" t="s">
        <v>566</v>
      </c>
      <c r="U22" s="3685"/>
      <c r="V22" s="3686"/>
      <c r="W22" s="3686"/>
      <c r="X22" s="3686"/>
      <c r="Y22" s="3687"/>
      <c r="Z22" s="733" t="s">
        <v>552</v>
      </c>
    </row>
    <row r="23" spans="1:26" ht="24.95" customHeight="1">
      <c r="A23" s="751"/>
      <c r="B23" s="751"/>
      <c r="C23" s="3695"/>
      <c r="D23" s="3695"/>
      <c r="E23" s="3695"/>
      <c r="F23" s="3695"/>
      <c r="G23" s="3695"/>
      <c r="H23" s="3695"/>
      <c r="I23" s="3695"/>
      <c r="J23" s="3695"/>
      <c r="K23" s="3695"/>
      <c r="L23" s="3695"/>
      <c r="M23" s="3695"/>
      <c r="N23" s="3695"/>
      <c r="O23" s="3695"/>
      <c r="P23" s="3695"/>
      <c r="Q23" s="3695"/>
      <c r="R23" s="3695"/>
      <c r="S23" s="751"/>
      <c r="T23" s="752"/>
      <c r="U23" s="751"/>
      <c r="V23" s="751"/>
      <c r="W23" s="751"/>
      <c r="X23" s="751"/>
      <c r="Y23" s="751"/>
      <c r="Z23" s="752"/>
    </row>
    <row r="24" spans="1:26" ht="23.1" customHeight="1">
      <c r="A24" s="3696" t="s">
        <v>2216</v>
      </c>
      <c r="B24" s="3696"/>
      <c r="C24" s="3696"/>
      <c r="D24" s="3696"/>
      <c r="E24" s="3696"/>
      <c r="F24" s="3696"/>
      <c r="G24" s="3696"/>
      <c r="H24" s="3696"/>
      <c r="I24" s="3696"/>
      <c r="J24" s="3696"/>
      <c r="K24" s="3696"/>
      <c r="L24" s="3696"/>
      <c r="M24" s="3696"/>
      <c r="N24" s="3696"/>
      <c r="O24" s="3696"/>
      <c r="P24" s="3696"/>
      <c r="Q24" s="3696"/>
      <c r="R24" s="3696"/>
      <c r="S24" s="3696"/>
      <c r="T24" s="3696"/>
      <c r="U24" s="3696"/>
      <c r="V24" s="3696"/>
      <c r="W24" s="3696"/>
      <c r="X24" s="3696"/>
      <c r="Y24" s="3696"/>
      <c r="Z24" s="3696"/>
    </row>
    <row r="25" spans="1:26" ht="23.1" customHeight="1">
      <c r="A25" s="3696"/>
      <c r="B25" s="3696"/>
      <c r="C25" s="3696"/>
      <c r="D25" s="3696"/>
      <c r="E25" s="3696"/>
      <c r="F25" s="3696"/>
      <c r="G25" s="3696"/>
      <c r="H25" s="3696"/>
      <c r="I25" s="3696"/>
      <c r="J25" s="3696"/>
      <c r="K25" s="3696"/>
      <c r="L25" s="3696"/>
      <c r="M25" s="3696"/>
      <c r="N25" s="3696"/>
      <c r="O25" s="3696"/>
      <c r="P25" s="3696"/>
      <c r="Q25" s="3696"/>
      <c r="R25" s="3696"/>
      <c r="S25" s="3696"/>
      <c r="T25" s="3696"/>
      <c r="U25" s="3696"/>
      <c r="V25" s="3696"/>
      <c r="W25" s="3696"/>
      <c r="X25" s="3696"/>
      <c r="Y25" s="3696"/>
      <c r="Z25" s="3696"/>
    </row>
    <row r="26" spans="1:26" ht="23.1" customHeight="1">
      <c r="A26" s="3696"/>
      <c r="B26" s="3696"/>
      <c r="C26" s="3696"/>
      <c r="D26" s="3696"/>
      <c r="E26" s="3696"/>
      <c r="F26" s="3696"/>
      <c r="G26" s="3696"/>
      <c r="H26" s="3696"/>
      <c r="I26" s="3696"/>
      <c r="J26" s="3696"/>
      <c r="K26" s="3696"/>
      <c r="L26" s="3696"/>
      <c r="M26" s="3696"/>
      <c r="N26" s="3696"/>
      <c r="O26" s="3696"/>
      <c r="P26" s="3696"/>
      <c r="Q26" s="3696"/>
      <c r="R26" s="3696"/>
      <c r="S26" s="3696"/>
      <c r="T26" s="3696"/>
      <c r="U26" s="3696"/>
      <c r="V26" s="3696"/>
      <c r="W26" s="3696"/>
      <c r="X26" s="3696"/>
      <c r="Y26" s="3696"/>
      <c r="Z26" s="3696"/>
    </row>
    <row r="27" spans="1:26" ht="23.1" customHeight="1">
      <c r="A27" s="3696"/>
      <c r="B27" s="3696"/>
      <c r="C27" s="3696"/>
      <c r="D27" s="3696"/>
      <c r="E27" s="3696"/>
      <c r="F27" s="3696"/>
      <c r="G27" s="3696"/>
      <c r="H27" s="3696"/>
      <c r="I27" s="3696"/>
      <c r="J27" s="3696"/>
      <c r="K27" s="3696"/>
      <c r="L27" s="3696"/>
      <c r="M27" s="3696"/>
      <c r="N27" s="3696"/>
      <c r="O27" s="3696"/>
      <c r="P27" s="3696"/>
      <c r="Q27" s="3696"/>
      <c r="R27" s="3696"/>
      <c r="S27" s="3696"/>
      <c r="T27" s="3696"/>
      <c r="U27" s="3696"/>
      <c r="V27" s="3696"/>
      <c r="W27" s="3696"/>
      <c r="X27" s="3696"/>
      <c r="Y27" s="3696"/>
      <c r="Z27" s="3696"/>
    </row>
    <row r="28" spans="1:26" ht="23.1" customHeight="1">
      <c r="A28" s="3696"/>
      <c r="B28" s="3696"/>
      <c r="C28" s="3696"/>
      <c r="D28" s="3696"/>
      <c r="E28" s="3696"/>
      <c r="F28" s="3696"/>
      <c r="G28" s="3696"/>
      <c r="H28" s="3696"/>
      <c r="I28" s="3696"/>
      <c r="J28" s="3696"/>
      <c r="K28" s="3696"/>
      <c r="L28" s="3696"/>
      <c r="M28" s="3696"/>
      <c r="N28" s="3696"/>
      <c r="O28" s="3696"/>
      <c r="P28" s="3696"/>
      <c r="Q28" s="3696"/>
      <c r="R28" s="3696"/>
      <c r="S28" s="3696"/>
      <c r="T28" s="3696"/>
      <c r="U28" s="3696"/>
      <c r="V28" s="3696"/>
      <c r="W28" s="3696"/>
      <c r="X28" s="3696"/>
      <c r="Y28" s="3696"/>
      <c r="Z28" s="3696"/>
    </row>
    <row r="29" spans="1:26" ht="23.1" customHeight="1">
      <c r="A29" s="3696"/>
      <c r="B29" s="3696"/>
      <c r="C29" s="3696"/>
      <c r="D29" s="3696"/>
      <c r="E29" s="3696"/>
      <c r="F29" s="3696"/>
      <c r="G29" s="3696"/>
      <c r="H29" s="3696"/>
      <c r="I29" s="3696"/>
      <c r="J29" s="3696"/>
      <c r="K29" s="3696"/>
      <c r="L29" s="3696"/>
      <c r="M29" s="3696"/>
      <c r="N29" s="3696"/>
      <c r="O29" s="3696"/>
      <c r="P29" s="3696"/>
      <c r="Q29" s="3696"/>
      <c r="R29" s="3696"/>
      <c r="S29" s="3696"/>
      <c r="T29" s="3696"/>
      <c r="U29" s="3696"/>
      <c r="V29" s="3696"/>
      <c r="W29" s="3696"/>
      <c r="X29" s="3696"/>
      <c r="Y29" s="3696"/>
      <c r="Z29" s="3696"/>
    </row>
    <row r="30" spans="1:26" ht="23.1" customHeight="1">
      <c r="A30" s="3696"/>
      <c r="B30" s="3696"/>
      <c r="C30" s="3696"/>
      <c r="D30" s="3696"/>
      <c r="E30" s="3696"/>
      <c r="F30" s="3696"/>
      <c r="G30" s="3696"/>
      <c r="H30" s="3696"/>
      <c r="I30" s="3696"/>
      <c r="J30" s="3696"/>
      <c r="K30" s="3696"/>
      <c r="L30" s="3696"/>
      <c r="M30" s="3696"/>
      <c r="N30" s="3696"/>
      <c r="O30" s="3696"/>
      <c r="P30" s="3696"/>
      <c r="Q30" s="3696"/>
      <c r="R30" s="3696"/>
      <c r="S30" s="3696"/>
      <c r="T30" s="3696"/>
      <c r="U30" s="3696"/>
      <c r="V30" s="3696"/>
      <c r="W30" s="3696"/>
      <c r="X30" s="3696"/>
      <c r="Y30" s="3696"/>
      <c r="Z30" s="3696"/>
    </row>
    <row r="31" spans="1:26" ht="23.1" customHeight="1">
      <c r="A31" s="3696"/>
      <c r="B31" s="3696"/>
      <c r="C31" s="3696"/>
      <c r="D31" s="3696"/>
      <c r="E31" s="3696"/>
      <c r="F31" s="3696"/>
      <c r="G31" s="3696"/>
      <c r="H31" s="3696"/>
      <c r="I31" s="3696"/>
      <c r="J31" s="3696"/>
      <c r="K31" s="3696"/>
      <c r="L31" s="3696"/>
      <c r="M31" s="3696"/>
      <c r="N31" s="3696"/>
      <c r="O31" s="3696"/>
      <c r="P31" s="3696"/>
      <c r="Q31" s="3696"/>
      <c r="R31" s="3696"/>
      <c r="S31" s="3696"/>
      <c r="T31" s="3696"/>
      <c r="U31" s="3696"/>
      <c r="V31" s="3696"/>
      <c r="W31" s="3696"/>
      <c r="X31" s="3696"/>
      <c r="Y31" s="3696"/>
      <c r="Z31" s="3696"/>
    </row>
    <row r="32" spans="1:26" ht="46.5" customHeight="1">
      <c r="A32" s="3696"/>
      <c r="B32" s="3696"/>
      <c r="C32" s="3696"/>
      <c r="D32" s="3696"/>
      <c r="E32" s="3696"/>
      <c r="F32" s="3696"/>
      <c r="G32" s="3696"/>
      <c r="H32" s="3696"/>
      <c r="I32" s="3696"/>
      <c r="J32" s="3696"/>
      <c r="K32" s="3696"/>
      <c r="L32" s="3696"/>
      <c r="M32" s="3696"/>
      <c r="N32" s="3696"/>
      <c r="O32" s="3696"/>
      <c r="P32" s="3696"/>
      <c r="Q32" s="3696"/>
      <c r="R32" s="3696"/>
      <c r="S32" s="3696"/>
      <c r="T32" s="3696"/>
      <c r="U32" s="3696"/>
      <c r="V32" s="3696"/>
      <c r="W32" s="3696"/>
      <c r="X32" s="3696"/>
      <c r="Y32" s="3696"/>
      <c r="Z32" s="3696"/>
    </row>
    <row r="33" spans="1:26" ht="46.5" customHeight="1">
      <c r="A33" s="753"/>
      <c r="B33" s="753"/>
      <c r="C33" s="753"/>
      <c r="D33" s="753"/>
      <c r="E33" s="753"/>
      <c r="F33" s="753"/>
      <c r="G33" s="753"/>
      <c r="H33" s="753"/>
      <c r="I33" s="753"/>
      <c r="J33" s="753"/>
      <c r="K33" s="753"/>
      <c r="L33" s="753"/>
      <c r="M33" s="753"/>
      <c r="N33" s="753"/>
      <c r="O33" s="753"/>
      <c r="P33" s="753"/>
      <c r="Q33" s="753"/>
      <c r="R33" s="753"/>
      <c r="S33" s="753"/>
      <c r="T33" s="753"/>
      <c r="U33" s="753"/>
      <c r="V33" s="753"/>
      <c r="W33" s="753"/>
      <c r="X33" s="753"/>
      <c r="Y33" s="753"/>
      <c r="Z33" s="753"/>
    </row>
    <row r="34" spans="1:26" ht="18.95" customHeight="1">
      <c r="A34" s="3697"/>
      <c r="B34" s="3697"/>
      <c r="C34" s="3697"/>
      <c r="D34" s="3697"/>
      <c r="E34" s="3697"/>
      <c r="F34" s="3697"/>
      <c r="G34" s="3697"/>
      <c r="H34" s="3697"/>
      <c r="I34" s="3697"/>
      <c r="J34" s="3697"/>
      <c r="K34" s="3697"/>
      <c r="L34" s="3697"/>
      <c r="M34" s="3697"/>
      <c r="N34" s="3697"/>
      <c r="O34" s="3697"/>
      <c r="P34" s="3697"/>
      <c r="Q34" s="3697"/>
      <c r="R34" s="3697"/>
      <c r="S34" s="3697"/>
      <c r="T34" s="3697"/>
      <c r="U34" s="3697"/>
      <c r="V34" s="3697"/>
      <c r="W34" s="3697"/>
      <c r="X34" s="3697"/>
      <c r="Y34" s="3697"/>
      <c r="Z34" s="3697"/>
    </row>
  </sheetData>
  <mergeCells count="28">
    <mergeCell ref="U22:Y22"/>
    <mergeCell ref="C23:R23"/>
    <mergeCell ref="A24:Z32"/>
    <mergeCell ref="A34:Z34"/>
    <mergeCell ref="U16:Y16"/>
    <mergeCell ref="U17:Y17"/>
    <mergeCell ref="U18:Y18"/>
    <mergeCell ref="U19:Y19"/>
    <mergeCell ref="U20:Y20"/>
    <mergeCell ref="U21:Y21"/>
    <mergeCell ref="U15:Y15"/>
    <mergeCell ref="C7:R7"/>
    <mergeCell ref="C8:R8"/>
    <mergeCell ref="C9:R9"/>
    <mergeCell ref="C10:R10"/>
    <mergeCell ref="S10:Y10"/>
    <mergeCell ref="C11:R11"/>
    <mergeCell ref="C12:R12"/>
    <mergeCell ref="S12:T12"/>
    <mergeCell ref="U12:Z12"/>
    <mergeCell ref="U13:Y13"/>
    <mergeCell ref="U14:Y14"/>
    <mergeCell ref="V1:Z1"/>
    <mergeCell ref="A3:Z3"/>
    <mergeCell ref="C4:R4"/>
    <mergeCell ref="C5:R5"/>
    <mergeCell ref="C6:R6"/>
    <mergeCell ref="S6:Y6"/>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6B79-9B7E-4ED8-9252-BA8CAD3BA840}">
  <sheetPr>
    <tabColor rgb="FFC7A1E3"/>
  </sheetPr>
  <dimension ref="B1:K28"/>
  <sheetViews>
    <sheetView zoomScaleNormal="100" workbookViewId="0">
      <selection activeCell="G13" activeCellId="1" sqref="B4:H4 G13:H13"/>
    </sheetView>
  </sheetViews>
  <sheetFormatPr defaultRowHeight="13.5"/>
  <cols>
    <col min="1" max="1" width="1.25" style="5" customWidth="1"/>
    <col min="2" max="2" width="14" style="5" customWidth="1"/>
    <col min="3" max="3" width="15.75" style="5" customWidth="1"/>
    <col min="4" max="4" width="8.625" style="5" customWidth="1"/>
    <col min="5" max="5" width="5.62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11">
      <c r="B1" s="8" t="s">
        <v>2217</v>
      </c>
    </row>
    <row r="2" spans="2:11">
      <c r="B2" s="3645"/>
      <c r="C2" s="3645"/>
      <c r="D2" s="13"/>
      <c r="E2" s="13"/>
      <c r="F2" s="3698"/>
      <c r="G2" s="3698"/>
      <c r="H2" s="3698"/>
    </row>
    <row r="3" spans="2:11">
      <c r="B3" s="8"/>
    </row>
    <row r="4" spans="2:11" ht="17.25">
      <c r="B4" s="3699" t="s">
        <v>2218</v>
      </c>
      <c r="C4" s="3699"/>
      <c r="D4" s="3699"/>
      <c r="E4" s="3699"/>
      <c r="F4" s="3699"/>
      <c r="G4" s="3699"/>
      <c r="H4" s="3699"/>
    </row>
    <row r="5" spans="2:11" ht="17.25">
      <c r="B5" s="667"/>
      <c r="C5" s="667"/>
      <c r="D5" s="667"/>
      <c r="E5" s="667"/>
      <c r="F5" s="667"/>
      <c r="G5" s="667"/>
      <c r="H5" s="667"/>
    </row>
    <row r="6" spans="2:11" ht="17.25">
      <c r="B6" s="667"/>
      <c r="C6" s="667"/>
      <c r="D6" s="667"/>
      <c r="E6" s="667"/>
      <c r="F6" s="667"/>
      <c r="G6" s="667"/>
      <c r="H6" s="667"/>
    </row>
    <row r="7" spans="2:11" ht="17.25" customHeight="1">
      <c r="B7" s="3648" t="s">
        <v>2187</v>
      </c>
      <c r="C7" s="3664"/>
      <c r="D7" s="667"/>
      <c r="E7" s="667"/>
      <c r="F7" s="667"/>
    </row>
    <row r="8" spans="2:11" ht="17.25" customHeight="1">
      <c r="B8" s="3649" t="s">
        <v>2188</v>
      </c>
      <c r="C8" s="3665"/>
      <c r="D8" s="667"/>
      <c r="E8" s="667"/>
      <c r="F8" s="667"/>
    </row>
    <row r="9" spans="2:11" ht="17.25" customHeight="1">
      <c r="B9" s="3644"/>
      <c r="C9" s="3644"/>
      <c r="D9" s="3644"/>
      <c r="E9" s="3644"/>
      <c r="F9" s="3644"/>
      <c r="G9" s="9"/>
      <c r="H9" s="9"/>
      <c r="I9" s="9"/>
    </row>
    <row r="10" spans="2:11" ht="21" customHeight="1">
      <c r="B10" s="657"/>
      <c r="C10" s="657"/>
      <c r="F10" s="3666" t="s">
        <v>2189</v>
      </c>
      <c r="G10" s="3653"/>
      <c r="H10" s="3654"/>
      <c r="I10" s="9"/>
    </row>
    <row r="11" spans="2:11" ht="21" customHeight="1">
      <c r="F11" s="3667"/>
      <c r="G11" s="3653"/>
      <c r="H11" s="3654"/>
    </row>
    <row r="12" spans="2:11" ht="21" customHeight="1">
      <c r="B12" s="688"/>
      <c r="F12" s="689" t="s">
        <v>2190</v>
      </c>
      <c r="G12" s="3653"/>
      <c r="H12" s="3654"/>
    </row>
    <row r="13" spans="2:11" ht="21" customHeight="1">
      <c r="F13" s="656" t="s">
        <v>510</v>
      </c>
      <c r="G13" s="3655"/>
      <c r="H13" s="3656"/>
    </row>
    <row r="14" spans="2:11">
      <c r="B14" s="5" t="s">
        <v>2191</v>
      </c>
      <c r="D14" s="656"/>
      <c r="E14" s="690"/>
      <c r="F14" s="690"/>
    </row>
    <row r="15" spans="2:11">
      <c r="E15" s="691" t="s">
        <v>2192</v>
      </c>
      <c r="F15" s="692" t="s">
        <v>2193</v>
      </c>
      <c r="G15" s="8" t="s">
        <v>944</v>
      </c>
    </row>
    <row r="16" spans="2:11" ht="17.25">
      <c r="B16" s="3644"/>
      <c r="C16" s="3644"/>
      <c r="D16" s="3644"/>
      <c r="E16" s="3644"/>
      <c r="F16" s="3644"/>
      <c r="G16" s="3644"/>
      <c r="H16" s="3644"/>
      <c r="I16" s="9"/>
      <c r="J16" s="9"/>
      <c r="K16" s="9"/>
    </row>
    <row r="17" spans="2:8" ht="30.75" customHeight="1">
      <c r="B17" s="668" t="s">
        <v>526</v>
      </c>
      <c r="C17" s="14" t="s">
        <v>527</v>
      </c>
      <c r="D17" s="660" t="s">
        <v>528</v>
      </c>
      <c r="E17" s="668" t="s">
        <v>529</v>
      </c>
      <c r="F17" s="3657" t="s">
        <v>530</v>
      </c>
      <c r="G17" s="3657"/>
      <c r="H17" s="15" t="s">
        <v>531</v>
      </c>
    </row>
    <row r="18" spans="2:8" ht="51" customHeight="1">
      <c r="B18" s="16"/>
      <c r="C18" s="16"/>
      <c r="D18" s="668"/>
      <c r="E18" s="668"/>
      <c r="F18" s="661"/>
      <c r="G18" s="7" t="s">
        <v>532</v>
      </c>
      <c r="H18" s="754" t="s">
        <v>2219</v>
      </c>
    </row>
    <row r="19" spans="2:8" ht="51" customHeight="1">
      <c r="B19" s="16"/>
      <c r="C19" s="16"/>
      <c r="D19" s="668"/>
      <c r="E19" s="668"/>
      <c r="F19" s="661"/>
      <c r="G19" s="7" t="s">
        <v>532</v>
      </c>
      <c r="H19" s="754" t="s">
        <v>2219</v>
      </c>
    </row>
    <row r="20" spans="2:8" ht="51" customHeight="1">
      <c r="B20" s="16"/>
      <c r="C20" s="16"/>
      <c r="D20" s="668"/>
      <c r="E20" s="668"/>
      <c r="F20" s="661"/>
      <c r="G20" s="7" t="s">
        <v>532</v>
      </c>
      <c r="H20" s="754" t="s">
        <v>2219</v>
      </c>
    </row>
    <row r="21" spans="2:8" ht="51" customHeight="1">
      <c r="B21" s="16"/>
      <c r="C21" s="16"/>
      <c r="D21" s="668"/>
      <c r="E21" s="668"/>
      <c r="F21" s="661"/>
      <c r="G21" s="7" t="s">
        <v>532</v>
      </c>
      <c r="H21" s="754" t="s">
        <v>2219</v>
      </c>
    </row>
    <row r="22" spans="2:8" ht="51" customHeight="1">
      <c r="B22" s="16"/>
      <c r="C22" s="16"/>
      <c r="D22" s="668"/>
      <c r="E22" s="668"/>
      <c r="F22" s="661"/>
      <c r="G22" s="7" t="s">
        <v>532</v>
      </c>
      <c r="H22" s="754" t="s">
        <v>2219</v>
      </c>
    </row>
    <row r="23" spans="2:8" ht="119.25" customHeight="1">
      <c r="B23" s="3700" t="s">
        <v>2220</v>
      </c>
      <c r="C23" s="3700"/>
      <c r="D23" s="3700"/>
      <c r="E23" s="3700"/>
      <c r="F23" s="3700"/>
      <c r="G23" s="3700"/>
      <c r="H23" s="3700"/>
    </row>
    <row r="26" spans="2:8">
      <c r="D26" s="17"/>
      <c r="E26" s="17"/>
    </row>
    <row r="27" spans="2:8">
      <c r="D27" s="17"/>
      <c r="E27" s="17"/>
    </row>
    <row r="28" spans="2:8">
      <c r="D28" s="17"/>
      <c r="E28" s="17"/>
    </row>
  </sheetData>
  <mergeCells count="14">
    <mergeCell ref="F17:G17"/>
    <mergeCell ref="B23:H23"/>
    <mergeCell ref="F10:F11"/>
    <mergeCell ref="G10:H10"/>
    <mergeCell ref="G11:H11"/>
    <mergeCell ref="G12:H12"/>
    <mergeCell ref="G13:H13"/>
    <mergeCell ref="B16:H16"/>
    <mergeCell ref="B9:F9"/>
    <mergeCell ref="B2:C2"/>
    <mergeCell ref="F2:H2"/>
    <mergeCell ref="B4:H4"/>
    <mergeCell ref="B7:C7"/>
    <mergeCell ref="B8:C8"/>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459DAB3-A205-4344-8E89-BC810232C88F}"/>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83886B9F-05E7-4E1F-A2F7-0AF2CC174093}"/>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C555FD40-7D24-444D-A887-F94242E2E8A0}">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C9F8947E-1F81-4CCF-8FEA-2FFA0AC9C0F8}">
      <formula1>$E$26:$E$28</formula1>
    </dataValidation>
  </dataValidations>
  <pageMargins left="0.7" right="0.7" top="0.75" bottom="0.75" header="0.3" footer="0.3"/>
  <pageSetup paperSize="9" scale="94"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EAA1-6710-4594-ACB0-A2343EB2615D}">
  <sheetPr>
    <tabColor rgb="FFC7A1E3"/>
  </sheetPr>
  <dimension ref="B1:I27"/>
  <sheetViews>
    <sheetView zoomScaleNormal="100"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2221</v>
      </c>
    </row>
    <row r="2" spans="2:9">
      <c r="B2" s="3645"/>
      <c r="C2" s="3645"/>
      <c r="D2" s="13"/>
      <c r="E2" s="13"/>
      <c r="F2" s="3698"/>
      <c r="G2" s="3698"/>
      <c r="H2" s="3698"/>
    </row>
    <row r="3" spans="2:9">
      <c r="B3" s="8"/>
    </row>
    <row r="4" spans="2:9" ht="17.25">
      <c r="B4" s="3647" t="s">
        <v>2222</v>
      </c>
      <c r="C4" s="3647"/>
      <c r="D4" s="3647"/>
      <c r="E4" s="3647"/>
      <c r="F4" s="3647"/>
      <c r="G4" s="3647"/>
      <c r="H4" s="3647"/>
    </row>
    <row r="5" spans="2:9" ht="17.25">
      <c r="B5" s="667"/>
      <c r="C5" s="667"/>
      <c r="D5" s="667"/>
      <c r="E5" s="667"/>
      <c r="F5" s="667"/>
      <c r="G5" s="667"/>
      <c r="H5" s="667"/>
    </row>
    <row r="6" spans="2:9" ht="17.25">
      <c r="B6" s="667"/>
      <c r="C6" s="667"/>
      <c r="D6" s="667"/>
      <c r="E6" s="667"/>
      <c r="F6" s="667"/>
      <c r="G6" s="667"/>
      <c r="H6" s="667"/>
    </row>
    <row r="7" spans="2:9" ht="17.25" customHeight="1">
      <c r="B7" s="3648" t="s">
        <v>2187</v>
      </c>
      <c r="C7" s="3664"/>
      <c r="D7" s="667"/>
      <c r="E7" s="667"/>
      <c r="F7" s="667"/>
    </row>
    <row r="8" spans="2:9" ht="17.25" customHeight="1">
      <c r="B8" s="3649" t="s">
        <v>2188</v>
      </c>
      <c r="C8" s="3665"/>
      <c r="D8" s="667"/>
      <c r="E8" s="667"/>
      <c r="F8" s="667"/>
    </row>
    <row r="9" spans="2:9" ht="17.25" customHeight="1">
      <c r="B9" s="3644"/>
      <c r="C9" s="3644"/>
      <c r="D9" s="3644"/>
      <c r="E9" s="3644"/>
      <c r="F9" s="3644"/>
      <c r="G9" s="9"/>
      <c r="H9" s="9"/>
      <c r="I9" s="9"/>
    </row>
    <row r="10" spans="2:9" ht="21" customHeight="1">
      <c r="B10" s="657"/>
      <c r="C10" s="657"/>
      <c r="F10" s="3666" t="s">
        <v>2189</v>
      </c>
      <c r="G10" s="3653"/>
      <c r="H10" s="3654"/>
      <c r="I10" s="9"/>
    </row>
    <row r="11" spans="2:9" ht="21" customHeight="1">
      <c r="F11" s="3667"/>
      <c r="G11" s="3653"/>
      <c r="H11" s="3654"/>
    </row>
    <row r="12" spans="2:9" ht="21" customHeight="1">
      <c r="B12" s="688"/>
      <c r="F12" s="689" t="s">
        <v>2190</v>
      </c>
      <c r="G12" s="3653"/>
      <c r="H12" s="3654"/>
    </row>
    <row r="13" spans="2:9" ht="21" customHeight="1">
      <c r="F13" s="656" t="s">
        <v>510</v>
      </c>
      <c r="G13" s="3655"/>
      <c r="H13" s="3656"/>
    </row>
    <row r="14" spans="2:9">
      <c r="B14" s="5" t="s">
        <v>2191</v>
      </c>
      <c r="D14" s="656"/>
      <c r="E14" s="690"/>
      <c r="F14" s="690"/>
    </row>
    <row r="15" spans="2:9">
      <c r="E15" s="691" t="s">
        <v>2192</v>
      </c>
      <c r="F15" s="692" t="s">
        <v>2193</v>
      </c>
      <c r="G15" s="8" t="s">
        <v>944</v>
      </c>
    </row>
    <row r="16" spans="2:9" ht="30.75" customHeight="1">
      <c r="B16" s="755" t="s">
        <v>526</v>
      </c>
      <c r="C16" s="14" t="s">
        <v>2223</v>
      </c>
      <c r="D16" s="659" t="s">
        <v>2224</v>
      </c>
      <c r="E16" s="668" t="s">
        <v>529</v>
      </c>
      <c r="F16" s="3657" t="s">
        <v>530</v>
      </c>
      <c r="G16" s="3657"/>
      <c r="H16" s="15" t="s">
        <v>531</v>
      </c>
    </row>
    <row r="17" spans="2:8" ht="51" customHeight="1">
      <c r="B17" s="16"/>
      <c r="C17" s="16"/>
      <c r="D17" s="668"/>
      <c r="E17" s="668"/>
      <c r="F17" s="661"/>
      <c r="G17" s="7" t="s">
        <v>532</v>
      </c>
      <c r="H17" s="754" t="s">
        <v>2219</v>
      </c>
    </row>
    <row r="18" spans="2:8" ht="51" customHeight="1">
      <c r="B18" s="16"/>
      <c r="C18" s="16"/>
      <c r="D18" s="668"/>
      <c r="E18" s="668"/>
      <c r="F18" s="661"/>
      <c r="G18" s="7" t="s">
        <v>532</v>
      </c>
      <c r="H18" s="754" t="s">
        <v>2219</v>
      </c>
    </row>
    <row r="19" spans="2:8" ht="51" customHeight="1">
      <c r="B19" s="16"/>
      <c r="C19" s="16"/>
      <c r="D19" s="668"/>
      <c r="E19" s="668"/>
      <c r="F19" s="661"/>
      <c r="G19" s="7" t="s">
        <v>532</v>
      </c>
      <c r="H19" s="754" t="s">
        <v>2219</v>
      </c>
    </row>
    <row r="20" spans="2:8" ht="51" customHeight="1">
      <c r="B20" s="16"/>
      <c r="C20" s="16"/>
      <c r="D20" s="668"/>
      <c r="E20" s="668"/>
      <c r="F20" s="661"/>
      <c r="G20" s="7" t="s">
        <v>532</v>
      </c>
      <c r="H20" s="754" t="s">
        <v>2219</v>
      </c>
    </row>
    <row r="21" spans="2:8" ht="51" customHeight="1">
      <c r="B21" s="16"/>
      <c r="C21" s="16"/>
      <c r="D21" s="668"/>
      <c r="E21" s="668"/>
      <c r="F21" s="661"/>
      <c r="G21" s="7" t="s">
        <v>532</v>
      </c>
      <c r="H21" s="754" t="s">
        <v>2219</v>
      </c>
    </row>
    <row r="22" spans="2:8" ht="119.25" customHeight="1">
      <c r="B22" s="3700" t="s">
        <v>2225</v>
      </c>
      <c r="C22" s="3700"/>
      <c r="D22" s="3700"/>
      <c r="E22" s="3700"/>
      <c r="F22" s="3700"/>
      <c r="G22" s="3700"/>
      <c r="H22" s="3700"/>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2FA6FBCB-C493-48D0-A597-60C1A77A934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9FFFDE3-AD91-482A-8B6F-D18583B9944F}">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426A685-F1C7-4C65-81C3-FEC488EE808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C8309D2E-B3F5-4D92-8619-6A06675B9394}"/>
  </dataValidations>
  <pageMargins left="0.7" right="0.7" top="0.75" bottom="0.75" header="0.3" footer="0.3"/>
  <pageSetup paperSize="9" scale="94"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2E246-E067-4C2D-888B-6CD639C41454}">
  <sheetPr>
    <tabColor rgb="FFC7A1E3"/>
  </sheetPr>
  <dimension ref="B1:I27"/>
  <sheetViews>
    <sheetView zoomScaleNormal="100" workbookViewId="0">
      <selection activeCell="O16" sqref="O16"/>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2226</v>
      </c>
    </row>
    <row r="2" spans="2:9">
      <c r="B2" s="3645"/>
      <c r="C2" s="3645"/>
      <c r="D2" s="13"/>
      <c r="E2" s="13"/>
      <c r="F2" s="3698"/>
      <c r="G2" s="3698"/>
      <c r="H2" s="3698"/>
    </row>
    <row r="3" spans="2:9">
      <c r="B3" s="8"/>
    </row>
    <row r="4" spans="2:9" ht="17.25">
      <c r="B4" s="3647" t="s">
        <v>2227</v>
      </c>
      <c r="C4" s="3647"/>
      <c r="D4" s="3647"/>
      <c r="E4" s="3647"/>
      <c r="F4" s="3647"/>
      <c r="G4" s="3647"/>
      <c r="H4" s="3647"/>
    </row>
    <row r="5" spans="2:9" ht="17.25">
      <c r="B5" s="667"/>
      <c r="C5" s="667"/>
      <c r="D5" s="667"/>
      <c r="E5" s="667"/>
      <c r="F5" s="667"/>
      <c r="G5" s="667"/>
      <c r="H5" s="667"/>
    </row>
    <row r="6" spans="2:9" ht="17.25">
      <c r="B6" s="667"/>
      <c r="C6" s="667"/>
      <c r="D6" s="667"/>
      <c r="E6" s="667"/>
      <c r="F6" s="667"/>
      <c r="G6" s="667"/>
      <c r="H6" s="667"/>
    </row>
    <row r="7" spans="2:9" ht="17.25" customHeight="1">
      <c r="B7" s="3648" t="s">
        <v>2187</v>
      </c>
      <c r="C7" s="3664"/>
      <c r="D7" s="667"/>
      <c r="E7" s="667"/>
      <c r="F7" s="667"/>
    </row>
    <row r="8" spans="2:9" ht="17.25" customHeight="1">
      <c r="B8" s="3649" t="s">
        <v>2188</v>
      </c>
      <c r="C8" s="3665"/>
      <c r="D8" s="667"/>
      <c r="E8" s="667"/>
      <c r="F8" s="667"/>
    </row>
    <row r="9" spans="2:9" ht="17.25" customHeight="1">
      <c r="B9" s="3644"/>
      <c r="C9" s="3644"/>
      <c r="D9" s="3644"/>
      <c r="E9" s="3644"/>
      <c r="F9" s="3644"/>
      <c r="G9" s="9"/>
      <c r="H9" s="9"/>
      <c r="I9" s="9"/>
    </row>
    <row r="10" spans="2:9" ht="21" customHeight="1">
      <c r="B10" s="657"/>
      <c r="C10" s="657"/>
      <c r="F10" s="3666" t="s">
        <v>2189</v>
      </c>
      <c r="G10" s="3653"/>
      <c r="H10" s="3654"/>
      <c r="I10" s="9"/>
    </row>
    <row r="11" spans="2:9" ht="21" customHeight="1">
      <c r="F11" s="3667"/>
      <c r="G11" s="3653"/>
      <c r="H11" s="3654"/>
    </row>
    <row r="12" spans="2:9" ht="21" customHeight="1">
      <c r="B12" s="688"/>
      <c r="F12" s="689" t="s">
        <v>2190</v>
      </c>
      <c r="G12" s="3653"/>
      <c r="H12" s="3654"/>
    </row>
    <row r="13" spans="2:9" ht="21" customHeight="1">
      <c r="F13" s="656" t="s">
        <v>510</v>
      </c>
      <c r="G13" s="3655"/>
      <c r="H13" s="3656"/>
    </row>
    <row r="14" spans="2:9">
      <c r="B14" s="5" t="s">
        <v>2191</v>
      </c>
      <c r="D14" s="656"/>
      <c r="E14" s="690"/>
      <c r="F14" s="690"/>
    </row>
    <row r="15" spans="2:9">
      <c r="E15" s="691" t="s">
        <v>2192</v>
      </c>
      <c r="F15" s="692" t="s">
        <v>2193</v>
      </c>
      <c r="G15" s="8" t="s">
        <v>944</v>
      </c>
    </row>
    <row r="16" spans="2:9" ht="30.75" customHeight="1">
      <c r="B16" s="755" t="s">
        <v>526</v>
      </c>
      <c r="C16" s="14" t="s">
        <v>2228</v>
      </c>
      <c r="D16" s="659" t="s">
        <v>2229</v>
      </c>
      <c r="E16" s="668" t="s">
        <v>529</v>
      </c>
      <c r="F16" s="3657" t="s">
        <v>530</v>
      </c>
      <c r="G16" s="3657"/>
      <c r="H16" s="15" t="s">
        <v>531</v>
      </c>
    </row>
    <row r="17" spans="2:8" ht="51" customHeight="1">
      <c r="B17" s="16"/>
      <c r="C17" s="16"/>
      <c r="D17" s="668"/>
      <c r="E17" s="668"/>
      <c r="F17" s="661"/>
      <c r="G17" s="7" t="s">
        <v>532</v>
      </c>
      <c r="H17" s="754" t="s">
        <v>2219</v>
      </c>
    </row>
    <row r="18" spans="2:8" ht="51" customHeight="1">
      <c r="B18" s="16"/>
      <c r="C18" s="16"/>
      <c r="D18" s="668"/>
      <c r="E18" s="668"/>
      <c r="F18" s="661"/>
      <c r="G18" s="7" t="s">
        <v>532</v>
      </c>
      <c r="H18" s="754" t="s">
        <v>2219</v>
      </c>
    </row>
    <row r="19" spans="2:8" ht="51" customHeight="1">
      <c r="B19" s="16"/>
      <c r="C19" s="16"/>
      <c r="D19" s="668"/>
      <c r="E19" s="668"/>
      <c r="F19" s="661"/>
      <c r="G19" s="7" t="s">
        <v>532</v>
      </c>
      <c r="H19" s="754" t="s">
        <v>2219</v>
      </c>
    </row>
    <row r="20" spans="2:8" ht="51" customHeight="1">
      <c r="B20" s="16"/>
      <c r="C20" s="16"/>
      <c r="D20" s="668"/>
      <c r="E20" s="668"/>
      <c r="F20" s="661"/>
      <c r="G20" s="7" t="s">
        <v>532</v>
      </c>
      <c r="H20" s="754" t="s">
        <v>2219</v>
      </c>
    </row>
    <row r="21" spans="2:8" ht="51" customHeight="1">
      <c r="B21" s="16"/>
      <c r="C21" s="16"/>
      <c r="D21" s="668"/>
      <c r="E21" s="668"/>
      <c r="F21" s="661"/>
      <c r="G21" s="7" t="s">
        <v>532</v>
      </c>
      <c r="H21" s="754" t="s">
        <v>2219</v>
      </c>
    </row>
    <row r="22" spans="2:8" ht="119.25" customHeight="1">
      <c r="B22" s="3700" t="s">
        <v>2230</v>
      </c>
      <c r="C22" s="3700"/>
      <c r="D22" s="3700"/>
      <c r="E22" s="3700"/>
      <c r="F22" s="3700"/>
      <c r="G22" s="3700"/>
      <c r="H22" s="3700"/>
    </row>
    <row r="25" spans="2:8">
      <c r="D25" s="17"/>
      <c r="E25" s="17"/>
    </row>
    <row r="26" spans="2:8">
      <c r="D26" s="17"/>
      <c r="E26" s="17"/>
    </row>
    <row r="27" spans="2:8">
      <c r="D27" s="17"/>
      <c r="E27" s="17"/>
    </row>
  </sheetData>
  <mergeCells count="13">
    <mergeCell ref="B22:H22"/>
    <mergeCell ref="F10:F11"/>
    <mergeCell ref="G10:H10"/>
    <mergeCell ref="G11:H11"/>
    <mergeCell ref="G12:H12"/>
    <mergeCell ref="G13:H13"/>
    <mergeCell ref="F16:G16"/>
    <mergeCell ref="B9:F9"/>
    <mergeCell ref="B2:C2"/>
    <mergeCell ref="F2:H2"/>
    <mergeCell ref="B4:H4"/>
    <mergeCell ref="B7:C7"/>
    <mergeCell ref="B8:C8"/>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41778C4-54EF-4A83-A9AE-589BAE955887}"/>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7F0E47B-C64D-44A8-A4A8-DF15BACCCB89}"/>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FAC88F36-FC27-45D9-9D9E-75D5E2D0A3BB}">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7739EEA-B9CE-46BD-B7CE-D1C8FB5F530A}">
      <formula1>$E$25:$E$27</formula1>
    </dataValidation>
  </dataValidations>
  <pageMargins left="0.7" right="0.7" top="0.75" bottom="0.75" header="0.3" footer="0.3"/>
  <pageSetup paperSize="9" scale="94" orientation="portrait"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3FCBA-DA87-45DF-805E-4FFC9726A910}">
  <dimension ref="A1:G24"/>
  <sheetViews>
    <sheetView zoomScaleNormal="100" zoomScaleSheetLayoutView="100" workbookViewId="0"/>
  </sheetViews>
  <sheetFormatPr defaultColWidth="9" defaultRowHeight="13.5"/>
  <cols>
    <col min="1" max="1" width="22.875" style="756" customWidth="1"/>
    <col min="2" max="2" width="9.625" style="756" customWidth="1"/>
    <col min="3" max="3" width="11.25" style="756" customWidth="1"/>
    <col min="4" max="4" width="17.625" style="756" customWidth="1"/>
    <col min="5" max="5" width="12.625" style="756" customWidth="1"/>
    <col min="6" max="6" width="11.625" style="756" customWidth="1"/>
    <col min="7" max="7" width="19.875" style="756" customWidth="1"/>
    <col min="8" max="16384" width="9" style="756"/>
  </cols>
  <sheetData>
    <row r="1" spans="1:7" ht="20.100000000000001" customHeight="1">
      <c r="A1" s="756" t="s">
        <v>533</v>
      </c>
      <c r="B1" s="757"/>
      <c r="C1" s="757"/>
      <c r="D1" s="757"/>
      <c r="E1" s="757"/>
      <c r="F1" s="757"/>
    </row>
    <row r="2" spans="1:7" ht="20.100000000000001" customHeight="1">
      <c r="A2" s="757"/>
      <c r="B2" s="757"/>
      <c r="C2" s="757"/>
      <c r="D2" s="757"/>
      <c r="E2" s="757"/>
      <c r="F2" s="757"/>
    </row>
    <row r="3" spans="1:7" ht="20.100000000000001" customHeight="1">
      <c r="A3" s="3706" t="s">
        <v>534</v>
      </c>
      <c r="B3" s="3706"/>
      <c r="C3" s="3706"/>
      <c r="D3" s="3706"/>
      <c r="E3" s="3706"/>
      <c r="F3" s="3706"/>
      <c r="G3" s="3706"/>
    </row>
    <row r="4" spans="1:7" ht="20.100000000000001" customHeight="1">
      <c r="A4" s="758"/>
      <c r="B4" s="758"/>
      <c r="C4" s="758"/>
      <c r="D4" s="758"/>
      <c r="E4" s="758"/>
      <c r="F4" s="758"/>
    </row>
    <row r="5" spans="1:7" ht="20.100000000000001" customHeight="1">
      <c r="A5" s="757"/>
      <c r="B5" s="757"/>
      <c r="C5" s="757"/>
      <c r="D5" s="757"/>
      <c r="E5" s="757"/>
      <c r="F5" s="757"/>
      <c r="G5" s="759" t="s">
        <v>2210</v>
      </c>
    </row>
    <row r="6" spans="1:7" ht="13.5" customHeight="1">
      <c r="A6" s="757"/>
      <c r="B6" s="757"/>
      <c r="C6" s="757"/>
      <c r="D6" s="757"/>
      <c r="E6" s="757"/>
      <c r="F6" s="757"/>
    </row>
    <row r="7" spans="1:7" ht="30" customHeight="1">
      <c r="A7" s="760"/>
      <c r="B7" s="760"/>
      <c r="C7" s="760"/>
      <c r="E7" s="761" t="s">
        <v>535</v>
      </c>
      <c r="F7" s="3707"/>
      <c r="G7" s="3707"/>
    </row>
    <row r="8" spans="1:7" ht="12" customHeight="1">
      <c r="A8" s="760"/>
      <c r="B8" s="760"/>
      <c r="C8" s="760"/>
      <c r="D8" s="760"/>
      <c r="E8" s="760"/>
      <c r="F8" s="760"/>
    </row>
    <row r="9" spans="1:7" ht="45.75" customHeight="1">
      <c r="A9" s="762" t="s">
        <v>536</v>
      </c>
      <c r="B9" s="3708"/>
      <c r="C9" s="3709"/>
      <c r="D9" s="3709"/>
      <c r="E9" s="3709"/>
      <c r="F9" s="3709"/>
      <c r="G9" s="3710"/>
    </row>
    <row r="10" spans="1:7" ht="39" customHeight="1">
      <c r="A10" s="762" t="s">
        <v>537</v>
      </c>
      <c r="B10" s="3711"/>
      <c r="C10" s="3712"/>
      <c r="D10" s="3712"/>
      <c r="E10" s="3712"/>
      <c r="F10" s="3712"/>
      <c r="G10" s="3713"/>
    </row>
    <row r="11" spans="1:7" ht="50.1" customHeight="1">
      <c r="A11" s="763" t="s">
        <v>538</v>
      </c>
      <c r="B11" s="3714"/>
      <c r="C11" s="3715"/>
      <c r="D11" s="3715"/>
      <c r="E11" s="3715"/>
      <c r="F11" s="3715"/>
      <c r="G11" s="3716"/>
    </row>
    <row r="12" spans="1:7" ht="56.25" customHeight="1">
      <c r="A12" s="764" t="s">
        <v>539</v>
      </c>
      <c r="B12" s="3701" t="s">
        <v>540</v>
      </c>
      <c r="C12" s="3702"/>
      <c r="D12" s="3703"/>
      <c r="E12" s="3704" t="s">
        <v>541</v>
      </c>
      <c r="F12" s="3702"/>
      <c r="G12" s="3705"/>
    </row>
    <row r="13" spans="1:7" ht="30.75" customHeight="1">
      <c r="A13" s="3725" t="s">
        <v>542</v>
      </c>
      <c r="B13" s="3726" t="s">
        <v>543</v>
      </c>
      <c r="C13" s="3727"/>
      <c r="D13" s="3727"/>
      <c r="E13" s="3727"/>
      <c r="F13" s="3727"/>
      <c r="G13" s="3728"/>
    </row>
    <row r="14" spans="1:7" ht="30.75" customHeight="1">
      <c r="A14" s="3717"/>
      <c r="B14" s="3729" t="s">
        <v>544</v>
      </c>
      <c r="C14" s="3730"/>
      <c r="D14" s="3730"/>
      <c r="E14" s="3730"/>
      <c r="F14" s="3730"/>
      <c r="G14" s="3731"/>
    </row>
    <row r="15" spans="1:7" ht="30.75" customHeight="1">
      <c r="A15" s="3725" t="s">
        <v>545</v>
      </c>
      <c r="B15" s="3726" t="s">
        <v>546</v>
      </c>
      <c r="C15" s="3727"/>
      <c r="D15" s="3727"/>
      <c r="E15" s="3727"/>
      <c r="F15" s="3727"/>
      <c r="G15" s="3728"/>
    </row>
    <row r="16" spans="1:7" ht="30.75" customHeight="1">
      <c r="A16" s="3717"/>
      <c r="B16" s="3732" t="s">
        <v>547</v>
      </c>
      <c r="C16" s="3733"/>
      <c r="D16" s="3734" t="s">
        <v>548</v>
      </c>
      <c r="E16" s="3734"/>
      <c r="F16" s="3734" t="s">
        <v>549</v>
      </c>
      <c r="G16" s="3735"/>
    </row>
    <row r="17" spans="1:7" ht="30.75" customHeight="1">
      <c r="A17" s="3718"/>
      <c r="B17" s="3729" t="s">
        <v>550</v>
      </c>
      <c r="C17" s="3730"/>
      <c r="D17" s="3730"/>
      <c r="E17" s="3730"/>
      <c r="F17" s="3730"/>
      <c r="G17" s="3731"/>
    </row>
    <row r="18" spans="1:7" ht="24.95" customHeight="1">
      <c r="A18" s="3717" t="s">
        <v>551</v>
      </c>
      <c r="B18" s="3719"/>
      <c r="C18" s="3720"/>
      <c r="D18" s="3720"/>
      <c r="E18" s="3720"/>
      <c r="F18" s="3720"/>
      <c r="G18" s="3723" t="s">
        <v>552</v>
      </c>
    </row>
    <row r="19" spans="1:7" ht="24.95" customHeight="1">
      <c r="A19" s="3718"/>
      <c r="B19" s="3721"/>
      <c r="C19" s="3722"/>
      <c r="D19" s="3722"/>
      <c r="E19" s="3722"/>
      <c r="F19" s="3722"/>
      <c r="G19" s="3724"/>
    </row>
    <row r="20" spans="1:7" ht="18" customHeight="1">
      <c r="A20" s="765" t="s">
        <v>2231</v>
      </c>
      <c r="B20" s="765"/>
      <c r="C20" s="765"/>
      <c r="D20" s="765"/>
      <c r="E20" s="765"/>
      <c r="F20" s="765"/>
      <c r="G20" s="765"/>
    </row>
    <row r="21" spans="1:7" ht="18" customHeight="1">
      <c r="A21" s="756" t="s">
        <v>553</v>
      </c>
    </row>
    <row r="22" spans="1:7" ht="18" customHeight="1">
      <c r="A22" s="756" t="s">
        <v>554</v>
      </c>
    </row>
    <row r="23" spans="1:7" ht="18" customHeight="1">
      <c r="A23" s="756" t="s">
        <v>555</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231426"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231427"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231428"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231429"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231430"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4D862-C1D1-4FAC-B03B-5001CB7F50E3}">
  <dimension ref="A1:AH89"/>
  <sheetViews>
    <sheetView topLeftCell="B1" zoomScaleNormal="100" zoomScaleSheetLayoutView="130" workbookViewId="0">
      <selection activeCell="B4" sqref="B4"/>
    </sheetView>
  </sheetViews>
  <sheetFormatPr defaultColWidth="2.75" defaultRowHeight="18.75"/>
  <cols>
    <col min="1" max="16384" width="2.75" style="1544"/>
  </cols>
  <sheetData>
    <row r="1" spans="1:33" s="1548" customFormat="1" ht="16.149999999999999" customHeight="1">
      <c r="A1" s="1547" t="s">
        <v>6292</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row>
    <row r="2" spans="1:33" s="1548" customFormat="1" ht="16.149999999999999" customHeight="1">
      <c r="A2" s="3759" t="s">
        <v>6293</v>
      </c>
      <c r="B2" s="3759"/>
      <c r="C2" s="3759"/>
      <c r="D2" s="3759"/>
      <c r="E2" s="3759"/>
      <c r="F2" s="3759"/>
      <c r="G2" s="3759"/>
      <c r="H2" s="3759"/>
      <c r="I2" s="3759"/>
      <c r="J2" s="3759"/>
      <c r="K2" s="3759"/>
      <c r="L2" s="3759"/>
      <c r="M2" s="3759"/>
      <c r="N2" s="3759"/>
      <c r="O2" s="3759"/>
      <c r="P2" s="3759"/>
      <c r="Q2" s="3759"/>
      <c r="R2" s="3759"/>
      <c r="S2" s="3759"/>
      <c r="T2" s="3759"/>
      <c r="U2" s="3759"/>
      <c r="V2" s="3759"/>
      <c r="W2" s="3759"/>
      <c r="X2" s="3759"/>
      <c r="Y2" s="3759"/>
      <c r="Z2" s="3759"/>
      <c r="AA2" s="3759"/>
      <c r="AB2" s="3759"/>
      <c r="AC2" s="3759"/>
      <c r="AD2" s="3759"/>
      <c r="AE2" s="3759"/>
      <c r="AF2" s="3759"/>
      <c r="AG2" s="3759"/>
    </row>
    <row r="3" spans="1:33" s="1548" customFormat="1" ht="7.15" customHeight="1">
      <c r="A3" s="1547"/>
      <c r="B3" s="1547"/>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7"/>
      <c r="AA3" s="1547"/>
      <c r="AB3" s="1547"/>
      <c r="AC3" s="1547"/>
      <c r="AD3" s="1547"/>
      <c r="AE3" s="1547"/>
      <c r="AF3" s="1547"/>
      <c r="AG3" s="1547"/>
    </row>
    <row r="4" spans="1:33" s="1548" customFormat="1" ht="16.350000000000001" customHeight="1">
      <c r="A4" s="1547"/>
      <c r="B4" s="1547"/>
      <c r="C4" s="1547"/>
      <c r="D4" s="1547"/>
      <c r="E4" s="1547"/>
      <c r="F4" s="1547"/>
      <c r="G4" s="1547"/>
      <c r="H4" s="1547"/>
      <c r="I4" s="1547"/>
      <c r="J4" s="1547"/>
      <c r="K4" s="1547"/>
      <c r="L4" s="1547"/>
      <c r="M4" s="1547"/>
      <c r="N4" s="1547"/>
      <c r="O4" s="1547"/>
      <c r="P4" s="1547"/>
      <c r="Q4" s="3760" t="s">
        <v>6294</v>
      </c>
      <c r="R4" s="3760"/>
      <c r="S4" s="3760"/>
      <c r="T4" s="3760"/>
      <c r="U4" s="3760"/>
      <c r="V4" s="3761"/>
      <c r="W4" s="3762"/>
      <c r="X4" s="3762"/>
      <c r="Y4" s="3762"/>
      <c r="Z4" s="3762"/>
      <c r="AA4" s="3762"/>
      <c r="AB4" s="3762"/>
      <c r="AC4" s="3762"/>
      <c r="AD4" s="3762"/>
      <c r="AE4" s="3762"/>
      <c r="AF4" s="3762"/>
      <c r="AG4" s="3763"/>
    </row>
    <row r="5" spans="1:33" s="1548" customFormat="1" ht="16.149999999999999" customHeight="1">
      <c r="A5" s="1547"/>
      <c r="B5" s="1547"/>
      <c r="C5" s="1547"/>
      <c r="D5" s="1547"/>
      <c r="E5" s="1547"/>
      <c r="F5" s="1547"/>
      <c r="G5" s="1547"/>
      <c r="H5" s="1547"/>
      <c r="I5" s="1547"/>
      <c r="J5" s="1547"/>
      <c r="K5" s="1547"/>
      <c r="L5" s="1547"/>
      <c r="M5" s="1547"/>
      <c r="N5" s="1547"/>
      <c r="O5" s="1547"/>
      <c r="P5" s="1547"/>
      <c r="Q5" s="3760" t="s">
        <v>1</v>
      </c>
      <c r="R5" s="3760"/>
      <c r="S5" s="3760"/>
      <c r="T5" s="3760"/>
      <c r="U5" s="3760"/>
      <c r="V5" s="3764"/>
      <c r="W5" s="3765"/>
      <c r="X5" s="3765"/>
      <c r="Y5" s="3765"/>
      <c r="Z5" s="3765"/>
      <c r="AA5" s="3765"/>
      <c r="AB5" s="3765"/>
      <c r="AC5" s="3765"/>
      <c r="AD5" s="3765"/>
      <c r="AE5" s="3765"/>
      <c r="AF5" s="3765"/>
      <c r="AG5" s="3766"/>
    </row>
    <row r="6" spans="1:33" s="1548" customFormat="1" ht="6" customHeight="1">
      <c r="A6" s="1547"/>
      <c r="B6" s="1547"/>
      <c r="C6" s="1547"/>
      <c r="D6" s="1547"/>
      <c r="E6" s="1547"/>
      <c r="F6" s="1547"/>
      <c r="G6" s="1547"/>
      <c r="H6" s="1547"/>
      <c r="I6" s="1547"/>
      <c r="J6" s="1547"/>
      <c r="K6" s="1547"/>
      <c r="L6" s="1547"/>
      <c r="M6" s="1547"/>
      <c r="N6" s="1547"/>
      <c r="O6" s="1547"/>
      <c r="P6" s="1547"/>
      <c r="Q6" s="1547"/>
      <c r="R6" s="1547"/>
      <c r="S6" s="1547"/>
      <c r="T6" s="1547"/>
      <c r="U6" s="1547"/>
      <c r="V6" s="1547"/>
      <c r="W6" s="1547"/>
      <c r="X6" s="1547"/>
      <c r="Y6" s="1547"/>
      <c r="Z6" s="1547"/>
      <c r="AA6" s="1547"/>
      <c r="AB6" s="1547"/>
      <c r="AC6" s="1547"/>
      <c r="AD6" s="1547"/>
      <c r="AE6" s="1547"/>
      <c r="AF6" s="1547"/>
      <c r="AG6" s="1547"/>
    </row>
    <row r="7" spans="1:33" s="1548" customFormat="1" ht="16.149999999999999" customHeight="1" thickBot="1">
      <c r="A7" s="1549" t="s">
        <v>6295</v>
      </c>
      <c r="B7" s="1547"/>
      <c r="C7" s="1547"/>
      <c r="D7" s="1547"/>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row>
    <row r="8" spans="1:33" s="1548" customFormat="1" ht="16.149999999999999" customHeight="1" thickBot="1">
      <c r="A8" s="1550" t="s">
        <v>612</v>
      </c>
      <c r="B8" s="1551" t="s">
        <v>6296</v>
      </c>
      <c r="C8" s="1551"/>
      <c r="D8" s="3769"/>
      <c r="E8" s="3769"/>
      <c r="F8" s="1551" t="s">
        <v>842</v>
      </c>
      <c r="G8" s="3769"/>
      <c r="H8" s="3769"/>
      <c r="I8" s="1551" t="s">
        <v>1637</v>
      </c>
      <c r="J8" s="1551"/>
      <c r="K8" s="1551" t="s">
        <v>6297</v>
      </c>
      <c r="L8" s="1551" t="s">
        <v>6296</v>
      </c>
      <c r="M8" s="1551"/>
      <c r="N8" s="3769"/>
      <c r="O8" s="3769"/>
      <c r="P8" s="1551" t="s">
        <v>842</v>
      </c>
      <c r="Q8" s="3769"/>
      <c r="R8" s="3769"/>
      <c r="S8" s="1552" t="s">
        <v>1637</v>
      </c>
      <c r="T8" s="1547"/>
      <c r="U8" s="1547"/>
      <c r="V8" s="1547"/>
      <c r="W8" s="1547"/>
      <c r="X8" s="1547"/>
      <c r="Y8" s="1547"/>
      <c r="Z8" s="1547"/>
      <c r="AA8" s="1547"/>
      <c r="AB8" s="1547"/>
      <c r="AC8" s="1547"/>
      <c r="AD8" s="1547"/>
      <c r="AE8" s="1547"/>
      <c r="AF8" s="1547"/>
      <c r="AG8" s="1547"/>
    </row>
    <row r="9" spans="1:33" s="1548" customFormat="1" ht="16.149999999999999" customHeight="1">
      <c r="A9" s="1547"/>
      <c r="D9" s="1553"/>
      <c r="E9" s="1553"/>
      <c r="G9" s="1553"/>
      <c r="H9" s="1553"/>
      <c r="N9" s="1553"/>
      <c r="O9" s="1553"/>
      <c r="Q9" s="1553"/>
      <c r="R9" s="1553"/>
      <c r="U9" s="1547"/>
      <c r="V9" s="1547"/>
      <c r="W9" s="1547"/>
      <c r="X9" s="1547"/>
      <c r="Y9" s="1547"/>
      <c r="Z9" s="1547"/>
      <c r="AA9" s="1547"/>
      <c r="AB9" s="1547"/>
      <c r="AC9" s="1547"/>
      <c r="AD9" s="1547"/>
      <c r="AE9" s="1547"/>
      <c r="AF9" s="1547"/>
      <c r="AG9" s="1547"/>
    </row>
    <row r="10" spans="1:33" s="1548" customFormat="1" ht="16.149999999999999" customHeight="1" thickBot="1">
      <c r="A10" s="1549" t="s">
        <v>6298</v>
      </c>
      <c r="B10" s="1547"/>
      <c r="C10" s="1547"/>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row>
    <row r="11" spans="1:33" s="1548" customFormat="1" ht="16.149999999999999" customHeight="1">
      <c r="A11" s="1554" t="s">
        <v>6299</v>
      </c>
      <c r="B11" s="1555"/>
      <c r="C11" s="1555"/>
      <c r="D11" s="1555"/>
      <c r="E11" s="1555"/>
      <c r="F11" s="1555"/>
      <c r="G11" s="1555"/>
      <c r="H11" s="1555"/>
      <c r="I11" s="1555"/>
      <c r="J11" s="1555"/>
      <c r="K11" s="1555"/>
      <c r="L11" s="1555"/>
      <c r="M11" s="1556"/>
      <c r="N11" s="1556"/>
      <c r="O11" s="1556"/>
      <c r="P11" s="1556"/>
      <c r="Q11" s="1556"/>
      <c r="R11" s="1556"/>
      <c r="S11" s="1556"/>
      <c r="T11" s="1556"/>
      <c r="U11" s="1556"/>
      <c r="V11" s="1556"/>
      <c r="W11" s="1556"/>
      <c r="X11" s="1556"/>
      <c r="Y11" s="1556"/>
      <c r="Z11" s="1556"/>
      <c r="AA11" s="1556"/>
      <c r="AB11" s="1556"/>
      <c r="AC11" s="1556"/>
      <c r="AD11" s="1556"/>
      <c r="AE11" s="1556"/>
      <c r="AF11" s="1556"/>
      <c r="AG11" s="1557"/>
    </row>
    <row r="12" spans="1:33" s="1548" customFormat="1" ht="16.149999999999999" customHeight="1">
      <c r="A12" s="1558"/>
      <c r="B12" s="1559"/>
      <c r="C12" s="1559"/>
      <c r="D12" s="1559"/>
      <c r="E12" s="1559"/>
      <c r="F12" s="1559"/>
      <c r="G12" s="1559"/>
      <c r="H12" s="1559"/>
      <c r="I12" s="1559"/>
      <c r="J12" s="1559"/>
      <c r="K12" s="1559"/>
      <c r="L12" s="1559"/>
      <c r="M12" s="1560" t="s">
        <v>6300</v>
      </c>
      <c r="N12" s="1560"/>
      <c r="O12" s="1561" t="s">
        <v>605</v>
      </c>
      <c r="P12" s="3770"/>
      <c r="Q12" s="3770"/>
      <c r="R12" s="3770"/>
      <c r="S12" s="3770"/>
      <c r="T12" s="3770"/>
      <c r="U12" s="3770"/>
      <c r="V12" s="3770"/>
      <c r="W12" s="3770"/>
      <c r="X12" s="1561" t="s">
        <v>944</v>
      </c>
      <c r="Y12" s="1561" t="s">
        <v>6301</v>
      </c>
      <c r="Z12" s="1561" t="s">
        <v>6302</v>
      </c>
      <c r="AA12" s="1561"/>
      <c r="AB12" s="3767"/>
      <c r="AC12" s="3767"/>
      <c r="AD12" s="3767"/>
      <c r="AE12" s="3767"/>
      <c r="AF12" s="3767"/>
      <c r="AG12" s="1562" t="s">
        <v>6303</v>
      </c>
    </row>
    <row r="13" spans="1:33" s="1548" customFormat="1" ht="16.149999999999999" customHeight="1">
      <c r="A13" s="1563" t="s">
        <v>6304</v>
      </c>
      <c r="B13" s="1564"/>
      <c r="C13" s="1564"/>
      <c r="D13" s="1564"/>
      <c r="E13" s="1564"/>
      <c r="F13" s="1564"/>
      <c r="G13" s="1564"/>
      <c r="H13" s="1564"/>
      <c r="I13" s="1564"/>
      <c r="J13" s="1564"/>
      <c r="K13" s="1564"/>
      <c r="L13" s="1564"/>
      <c r="M13" s="1564"/>
      <c r="N13" s="1564"/>
      <c r="O13" s="1564"/>
      <c r="P13" s="1564"/>
      <c r="Q13" s="1564"/>
      <c r="R13" s="1564"/>
      <c r="S13" s="1564"/>
      <c r="T13" s="1564"/>
      <c r="U13" s="1564"/>
      <c r="V13" s="1564"/>
      <c r="W13" s="1564"/>
      <c r="X13" s="1564"/>
      <c r="Y13" s="1564"/>
      <c r="Z13" s="1564"/>
      <c r="AA13" s="1564"/>
      <c r="AB13" s="3768"/>
      <c r="AC13" s="3768"/>
      <c r="AD13" s="3768"/>
      <c r="AE13" s="3768"/>
      <c r="AF13" s="3768"/>
      <c r="AG13" s="1565" t="s">
        <v>1326</v>
      </c>
    </row>
    <row r="14" spans="1:33" s="1548" customFormat="1" ht="16.149999999999999" customHeight="1" thickBot="1">
      <c r="A14" s="1566" t="s">
        <v>6305</v>
      </c>
      <c r="B14" s="1567"/>
      <c r="C14" s="1567"/>
      <c r="D14" s="1567"/>
      <c r="E14" s="1567"/>
      <c r="F14" s="1567"/>
      <c r="G14" s="1567"/>
      <c r="H14" s="1567"/>
      <c r="I14" s="1567"/>
      <c r="J14" s="1567"/>
      <c r="K14" s="1567"/>
      <c r="L14" s="1567"/>
      <c r="M14" s="1567"/>
      <c r="N14" s="1567"/>
      <c r="O14" s="1567"/>
      <c r="P14" s="1567"/>
      <c r="Q14" s="1567"/>
      <c r="R14" s="1567"/>
      <c r="S14" s="1567"/>
      <c r="T14" s="1567"/>
      <c r="U14" s="1567"/>
      <c r="V14" s="1567"/>
      <c r="W14" s="1567"/>
      <c r="X14" s="1567"/>
      <c r="Y14" s="1567"/>
      <c r="Z14" s="1567"/>
      <c r="AA14" s="1567"/>
      <c r="AB14" s="3754"/>
      <c r="AC14" s="3754"/>
      <c r="AD14" s="3754"/>
      <c r="AE14" s="3754"/>
      <c r="AF14" s="3754"/>
      <c r="AG14" s="1568" t="s">
        <v>2205</v>
      </c>
    </row>
    <row r="15" spans="1:33" s="1548" customFormat="1" ht="15" customHeight="1">
      <c r="A15" s="1547"/>
      <c r="B15" s="1547"/>
      <c r="C15" s="1547"/>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row>
    <row r="16" spans="1:33" s="1548" customFormat="1" ht="15.6" customHeight="1">
      <c r="A16" s="1547"/>
      <c r="B16" s="1547"/>
      <c r="C16" s="1547"/>
      <c r="D16" s="1569"/>
      <c r="E16" s="1569"/>
      <c r="F16" s="1547"/>
      <c r="G16" s="1569"/>
      <c r="H16" s="1569"/>
      <c r="I16" s="1547"/>
      <c r="J16" s="1547"/>
      <c r="K16" s="1547"/>
      <c r="L16" s="1547"/>
      <c r="M16" s="1547"/>
      <c r="N16" s="1569"/>
      <c r="O16" s="1569"/>
      <c r="P16" s="1547"/>
      <c r="Q16" s="1569"/>
      <c r="R16" s="1569"/>
      <c r="S16" s="1547"/>
      <c r="T16" s="1547"/>
      <c r="U16" s="1547"/>
      <c r="V16" s="1547"/>
      <c r="W16" s="1547"/>
      <c r="X16" s="1547"/>
      <c r="Y16" s="1547"/>
      <c r="Z16" s="1547"/>
      <c r="AA16" s="1547"/>
      <c r="AB16" s="1547"/>
      <c r="AC16" s="1547"/>
      <c r="AD16" s="1547"/>
      <c r="AE16" s="1547"/>
      <c r="AF16" s="1547"/>
      <c r="AG16" s="1547"/>
    </row>
    <row r="17" spans="1:33" s="1548" customFormat="1" ht="16.149999999999999" customHeight="1" thickBot="1">
      <c r="A17" s="1549" t="s">
        <v>6306</v>
      </c>
      <c r="B17" s="1547"/>
      <c r="C17" s="1547"/>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row>
    <row r="18" spans="1:33" s="1548" customFormat="1" ht="16.149999999999999" customHeight="1">
      <c r="A18" s="1570" t="s">
        <v>6307</v>
      </c>
      <c r="B18" s="1571"/>
      <c r="C18" s="1571"/>
      <c r="D18" s="1571"/>
      <c r="E18" s="1571"/>
      <c r="F18" s="1571"/>
      <c r="G18" s="1571"/>
      <c r="H18" s="1571"/>
      <c r="I18" s="1571"/>
      <c r="J18" s="1571"/>
      <c r="K18" s="1571"/>
      <c r="L18" s="1571"/>
      <c r="M18" s="1571"/>
      <c r="N18" s="1571"/>
      <c r="O18" s="1571"/>
      <c r="P18" s="1571"/>
      <c r="Q18" s="1571"/>
      <c r="R18" s="1571"/>
      <c r="S18" s="1571"/>
      <c r="T18" s="1571"/>
      <c r="U18" s="1571"/>
      <c r="V18" s="1571"/>
      <c r="W18" s="1571"/>
      <c r="X18" s="1571"/>
      <c r="Y18" s="1571"/>
      <c r="Z18" s="1571"/>
      <c r="AA18" s="1571"/>
      <c r="AB18" s="1571"/>
      <c r="AC18" s="1571"/>
      <c r="AD18" s="1571"/>
      <c r="AE18" s="1571"/>
      <c r="AF18" s="1571"/>
      <c r="AG18" s="1572"/>
    </row>
    <row r="19" spans="1:33" s="1548" customFormat="1" ht="16.149999999999999" customHeight="1">
      <c r="A19" s="1573"/>
      <c r="B19" s="1561"/>
      <c r="C19" s="1561"/>
      <c r="D19" s="1561"/>
      <c r="E19" s="1561"/>
      <c r="F19" s="1561"/>
      <c r="G19" s="1561"/>
      <c r="H19" s="1561"/>
      <c r="I19" s="1561"/>
      <c r="J19" s="1561"/>
      <c r="K19" s="1561"/>
      <c r="L19" s="1561"/>
      <c r="M19" s="1561"/>
      <c r="N19" s="1561"/>
      <c r="O19" s="1561"/>
      <c r="P19" s="1561"/>
      <c r="Q19" s="1561"/>
      <c r="R19" s="1561"/>
      <c r="S19" s="1561"/>
      <c r="T19" s="1561"/>
      <c r="U19" s="1561"/>
      <c r="V19" s="1561"/>
      <c r="W19" s="1561"/>
      <c r="X19" s="1561"/>
      <c r="Y19" s="1561"/>
      <c r="Z19" s="1561"/>
      <c r="AA19" s="1561"/>
      <c r="AB19" s="3758"/>
      <c r="AC19" s="3758"/>
      <c r="AD19" s="3758"/>
      <c r="AE19" s="3758"/>
      <c r="AF19" s="3758"/>
      <c r="AG19" s="1562" t="s">
        <v>2205</v>
      </c>
    </row>
    <row r="20" spans="1:33" s="1548" customFormat="1" ht="16.149999999999999" customHeight="1">
      <c r="A20" s="1574" t="s">
        <v>6308</v>
      </c>
      <c r="B20" s="1547"/>
      <c r="C20" s="1547"/>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3744"/>
      <c r="AC20" s="3744"/>
      <c r="AD20" s="3744"/>
      <c r="AE20" s="3744"/>
      <c r="AF20" s="3744"/>
      <c r="AG20" s="1575" t="s">
        <v>2205</v>
      </c>
    </row>
    <row r="21" spans="1:33" s="1548" customFormat="1" ht="16.149999999999999" customHeight="1" thickBot="1">
      <c r="A21" s="1576" t="s">
        <v>6309</v>
      </c>
      <c r="B21" s="1577"/>
      <c r="C21" s="1577"/>
      <c r="D21" s="1577"/>
      <c r="E21" s="1577"/>
      <c r="F21" s="1577"/>
      <c r="G21" s="1577"/>
      <c r="H21" s="1577"/>
      <c r="I21" s="1577"/>
      <c r="J21" s="1577"/>
      <c r="K21" s="1577"/>
      <c r="L21" s="1577"/>
      <c r="M21" s="1577"/>
      <c r="N21" s="1577"/>
      <c r="O21" s="1577"/>
      <c r="P21" s="1577"/>
      <c r="Q21" s="1577"/>
      <c r="R21" s="1577"/>
      <c r="S21" s="1577"/>
      <c r="T21" s="1577"/>
      <c r="U21" s="1577"/>
      <c r="V21" s="1577"/>
      <c r="W21" s="1577"/>
      <c r="X21" s="1577"/>
      <c r="Y21" s="1577"/>
      <c r="Z21" s="1577"/>
      <c r="AA21" s="1577"/>
      <c r="AB21" s="3755" t="str">
        <f>IF(AB19="","",AB19-AB20)</f>
        <v/>
      </c>
      <c r="AC21" s="3755"/>
      <c r="AD21" s="3755"/>
      <c r="AE21" s="3755"/>
      <c r="AF21" s="3755"/>
      <c r="AG21" s="1578" t="s">
        <v>2205</v>
      </c>
    </row>
    <row r="22" spans="1:33" s="1548" customFormat="1" ht="16.149999999999999" customHeight="1" thickBot="1">
      <c r="A22" s="1547"/>
      <c r="B22" s="1547"/>
      <c r="C22" s="1547"/>
      <c r="D22" s="1547"/>
      <c r="E22" s="1547"/>
      <c r="F22" s="1547"/>
      <c r="G22" s="1547"/>
      <c r="H22" s="1547"/>
      <c r="I22" s="1547"/>
      <c r="J22" s="1547"/>
      <c r="K22" s="1547"/>
      <c r="L22" s="1547"/>
      <c r="M22" s="1547"/>
      <c r="N22" s="1547"/>
      <c r="O22" s="1547"/>
      <c r="P22" s="1547"/>
      <c r="Q22" s="1547"/>
      <c r="R22" s="1547"/>
      <c r="S22" s="1566" t="s">
        <v>6310</v>
      </c>
      <c r="T22" s="1567"/>
      <c r="U22" s="1567"/>
      <c r="V22" s="1567"/>
      <c r="W22" s="1567"/>
      <c r="X22" s="1567"/>
      <c r="Y22" s="1567"/>
      <c r="Z22" s="1567"/>
      <c r="AA22" s="1567"/>
      <c r="AB22" s="3740" t="str">
        <f>IF(AB14="","",IF(AB14&gt;AB21,"問題あり","問題なし"))</f>
        <v/>
      </c>
      <c r="AC22" s="3740"/>
      <c r="AD22" s="3740"/>
      <c r="AE22" s="3740"/>
      <c r="AF22" s="3740"/>
      <c r="AG22" s="1568"/>
    </row>
    <row r="23" spans="1:33" s="1548" customFormat="1" ht="15.6" customHeight="1">
      <c r="A23" s="1547"/>
      <c r="B23" s="1547"/>
      <c r="C23" s="1547"/>
      <c r="D23" s="1569"/>
      <c r="E23" s="1569"/>
      <c r="F23" s="1547"/>
      <c r="G23" s="1569"/>
      <c r="H23" s="1569"/>
      <c r="I23" s="1547"/>
      <c r="J23" s="1547"/>
      <c r="K23" s="1547"/>
      <c r="L23" s="1547"/>
      <c r="M23" s="1547"/>
      <c r="N23" s="1569"/>
      <c r="O23" s="1569"/>
      <c r="P23" s="1547"/>
      <c r="Q23" s="1569"/>
      <c r="R23" s="1569"/>
      <c r="S23" s="1547"/>
      <c r="T23" s="1547"/>
      <c r="U23" s="1547"/>
      <c r="V23" s="1547"/>
      <c r="W23" s="1547"/>
      <c r="X23" s="1547"/>
      <c r="Y23" s="1547"/>
      <c r="Z23" s="1547"/>
      <c r="AA23" s="1547"/>
      <c r="AB23" s="1547"/>
      <c r="AC23" s="1547"/>
      <c r="AD23" s="1547"/>
      <c r="AE23" s="1547"/>
      <c r="AF23" s="1547"/>
      <c r="AG23" s="1547"/>
    </row>
    <row r="24" spans="1:33" s="1548" customFormat="1" ht="16.149999999999999" customHeight="1" thickBot="1">
      <c r="A24" s="1549" t="s">
        <v>6311</v>
      </c>
      <c r="B24" s="1547"/>
      <c r="C24" s="1547"/>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69"/>
      <c r="AC24" s="1569"/>
      <c r="AD24" s="1569"/>
      <c r="AE24" s="1569"/>
      <c r="AF24" s="1569"/>
      <c r="AG24" s="1547"/>
    </row>
    <row r="25" spans="1:33" s="1548" customFormat="1" ht="16.149999999999999" customHeight="1">
      <c r="A25" s="1579" t="s">
        <v>6312</v>
      </c>
      <c r="B25" s="1580"/>
      <c r="C25" s="1580"/>
      <c r="D25" s="1580"/>
      <c r="E25" s="1580"/>
      <c r="F25" s="1580"/>
      <c r="G25" s="1580"/>
      <c r="H25" s="1580"/>
      <c r="I25" s="1580"/>
      <c r="J25" s="1580"/>
      <c r="K25" s="1580"/>
      <c r="L25" s="1580"/>
      <c r="M25" s="1580"/>
      <c r="N25" s="1580"/>
      <c r="O25" s="1580"/>
      <c r="P25" s="1580"/>
      <c r="Q25" s="1580"/>
      <c r="R25" s="1580"/>
      <c r="S25" s="1580"/>
      <c r="T25" s="1580"/>
      <c r="U25" s="1580"/>
      <c r="V25" s="1580"/>
      <c r="W25" s="1580"/>
      <c r="X25" s="1580"/>
      <c r="Y25" s="1580"/>
      <c r="Z25" s="1580"/>
      <c r="AA25" s="1580"/>
      <c r="AB25" s="3756"/>
      <c r="AC25" s="3756"/>
      <c r="AD25" s="3756"/>
      <c r="AE25" s="3756"/>
      <c r="AF25" s="3756"/>
      <c r="AG25" s="1581" t="s">
        <v>1326</v>
      </c>
    </row>
    <row r="26" spans="1:33" s="1548" customFormat="1" ht="16.149999999999999" customHeight="1">
      <c r="A26" s="1563" t="s">
        <v>6313</v>
      </c>
      <c r="B26" s="1564"/>
      <c r="C26" s="1564"/>
      <c r="D26" s="1564"/>
      <c r="E26" s="1564"/>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3757"/>
      <c r="AC26" s="3757"/>
      <c r="AD26" s="3757"/>
      <c r="AE26" s="3757"/>
      <c r="AF26" s="3757"/>
      <c r="AG26" s="1565" t="s">
        <v>2205</v>
      </c>
    </row>
    <row r="27" spans="1:33" s="1548" customFormat="1" ht="16.149999999999999" customHeight="1">
      <c r="A27" s="1574"/>
      <c r="B27" s="1582" t="s">
        <v>6314</v>
      </c>
      <c r="C27" s="1547"/>
      <c r="D27" s="1547"/>
      <c r="E27" s="1547"/>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547"/>
      <c r="AB27" s="3744"/>
      <c r="AC27" s="3744"/>
      <c r="AD27" s="3744"/>
      <c r="AE27" s="3744"/>
      <c r="AF27" s="3744"/>
      <c r="AG27" s="1575" t="s">
        <v>2205</v>
      </c>
    </row>
    <row r="28" spans="1:33" s="1548" customFormat="1" ht="16.149999999999999" customHeight="1">
      <c r="A28" s="1574"/>
      <c r="B28" s="1583" t="s">
        <v>6315</v>
      </c>
      <c r="C28" s="1561"/>
      <c r="D28" s="1561"/>
      <c r="E28" s="1561"/>
      <c r="F28" s="1561"/>
      <c r="G28" s="1561"/>
      <c r="H28" s="1561"/>
      <c r="I28" s="1561"/>
      <c r="J28" s="1561"/>
      <c r="K28" s="1561"/>
      <c r="L28" s="1561"/>
      <c r="M28" s="1561"/>
      <c r="N28" s="1561"/>
      <c r="O28" s="1561"/>
      <c r="P28" s="1561"/>
      <c r="Q28" s="1561"/>
      <c r="R28" s="1561"/>
      <c r="S28" s="1561"/>
      <c r="T28" s="1561"/>
      <c r="U28" s="1561"/>
      <c r="V28" s="1561"/>
      <c r="W28" s="1561"/>
      <c r="X28" s="1561"/>
      <c r="Y28" s="1561"/>
      <c r="Z28" s="1561"/>
      <c r="AA28" s="1561"/>
      <c r="AB28" s="1561"/>
      <c r="AC28" s="1561"/>
      <c r="AD28" s="1561"/>
      <c r="AE28" s="1561"/>
      <c r="AF28" s="1561"/>
      <c r="AG28" s="1562"/>
    </row>
    <row r="29" spans="1:33" s="1548" customFormat="1" ht="16.149999999999999" customHeight="1" thickBot="1">
      <c r="A29" s="1566"/>
      <c r="B29" s="1584" t="s">
        <v>6316</v>
      </c>
      <c r="C29" s="1577"/>
      <c r="D29" s="1577"/>
      <c r="E29" s="1577"/>
      <c r="F29" s="1577"/>
      <c r="G29" s="1577"/>
      <c r="H29" s="1577"/>
      <c r="I29" s="1577"/>
      <c r="J29" s="1577"/>
      <c r="K29" s="1577"/>
      <c r="L29" s="1577"/>
      <c r="M29" s="1577"/>
      <c r="N29" s="1577"/>
      <c r="O29" s="1577"/>
      <c r="P29" s="1577"/>
      <c r="Q29" s="1577"/>
      <c r="R29" s="1577"/>
      <c r="S29" s="1577"/>
      <c r="T29" s="1577"/>
      <c r="U29" s="1577"/>
      <c r="V29" s="1577"/>
      <c r="W29" s="1577"/>
      <c r="X29" s="1577"/>
      <c r="Y29" s="1577"/>
      <c r="Z29" s="1577"/>
      <c r="AA29" s="1577"/>
      <c r="AB29" s="3739" t="str">
        <f>IF(AB27="","",AB27/AB26*100)</f>
        <v/>
      </c>
      <c r="AC29" s="3739"/>
      <c r="AD29" s="3739"/>
      <c r="AE29" s="3739"/>
      <c r="AF29" s="3739"/>
      <c r="AG29" s="1578" t="s">
        <v>6317</v>
      </c>
    </row>
    <row r="30" spans="1:33" s="1548" customFormat="1" ht="16.149999999999999" customHeight="1" thickBot="1">
      <c r="A30" s="1547"/>
      <c r="B30" s="1547"/>
      <c r="C30" s="1547"/>
      <c r="D30" s="1547"/>
      <c r="E30" s="1547"/>
      <c r="F30" s="1547"/>
      <c r="G30" s="1547"/>
      <c r="H30" s="1547"/>
      <c r="I30" s="1547"/>
      <c r="J30" s="1547"/>
      <c r="K30" s="1547"/>
      <c r="L30" s="1547"/>
      <c r="M30" s="1547"/>
      <c r="N30" s="1547"/>
      <c r="O30" s="1547"/>
      <c r="P30" s="1547"/>
      <c r="Q30" s="1547"/>
      <c r="R30" s="1547"/>
      <c r="S30" s="1566" t="s">
        <v>6318</v>
      </c>
      <c r="T30" s="1567"/>
      <c r="U30" s="1567"/>
      <c r="V30" s="1567"/>
      <c r="W30" s="1567"/>
      <c r="X30" s="1567"/>
      <c r="Y30" s="1567"/>
      <c r="Z30" s="1567"/>
      <c r="AA30" s="1567"/>
      <c r="AB30" s="3740" t="str">
        <f>IF(AB29="","",IF(AB29&lt;2/3*100,"問題あり","問題なし"))</f>
        <v/>
      </c>
      <c r="AC30" s="3740"/>
      <c r="AD30" s="3740"/>
      <c r="AE30" s="3740"/>
      <c r="AF30" s="3740"/>
      <c r="AG30" s="1568"/>
    </row>
    <row r="31" spans="1:33" s="1548" customFormat="1" ht="15.6" customHeight="1">
      <c r="A31" s="1547"/>
      <c r="B31" s="1547"/>
      <c r="C31" s="1547"/>
      <c r="D31" s="1547"/>
      <c r="E31" s="1547"/>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row>
    <row r="32" spans="1:33" s="1548" customFormat="1" ht="15.75" customHeight="1">
      <c r="A32" s="1549" t="s">
        <v>6319</v>
      </c>
      <c r="B32" s="1547"/>
      <c r="C32" s="1547"/>
      <c r="D32" s="1547"/>
      <c r="E32" s="1547"/>
      <c r="F32" s="1547"/>
      <c r="G32" s="1547"/>
      <c r="H32" s="1547"/>
      <c r="I32" s="1547"/>
      <c r="J32" s="1547"/>
      <c r="K32" s="1547"/>
      <c r="L32" s="1547"/>
      <c r="M32" s="1547"/>
      <c r="N32" s="1547"/>
      <c r="O32" s="1547"/>
      <c r="P32" s="1547"/>
      <c r="Q32" s="1547"/>
      <c r="R32" s="1547"/>
      <c r="S32" s="1547"/>
      <c r="T32" s="1547"/>
      <c r="U32" s="1547"/>
      <c r="V32" s="1547"/>
      <c r="W32" s="1547"/>
      <c r="X32" s="1547"/>
      <c r="Y32" s="1547"/>
      <c r="Z32" s="1547"/>
      <c r="AA32" s="1547"/>
      <c r="AB32" s="1547"/>
      <c r="AC32" s="1547"/>
      <c r="AD32" s="1547"/>
      <c r="AE32" s="1547"/>
      <c r="AF32" s="1547"/>
      <c r="AG32" s="1547"/>
    </row>
    <row r="33" spans="1:33" s="1548" customFormat="1" ht="15.75" customHeight="1" thickBot="1">
      <c r="A33" s="1549"/>
      <c r="B33" s="1549" t="s">
        <v>6320</v>
      </c>
      <c r="C33" s="1547"/>
      <c r="D33" s="1547"/>
      <c r="E33" s="1547"/>
      <c r="F33" s="1547"/>
      <c r="G33" s="1547"/>
      <c r="H33" s="1547"/>
      <c r="I33" s="1547"/>
      <c r="J33" s="1547"/>
      <c r="K33" s="1547"/>
      <c r="L33" s="1547"/>
      <c r="M33" s="1547"/>
      <c r="N33" s="1547"/>
      <c r="O33" s="1547"/>
      <c r="P33" s="1547"/>
      <c r="Q33" s="1547"/>
      <c r="R33" s="1547"/>
      <c r="S33" s="1547"/>
      <c r="T33" s="1547"/>
      <c r="U33" s="1547"/>
      <c r="V33" s="1547"/>
      <c r="W33" s="1547"/>
      <c r="X33" s="1547"/>
      <c r="Y33" s="1547"/>
      <c r="Z33" s="1547"/>
      <c r="AA33" s="1547"/>
      <c r="AB33" s="1547"/>
      <c r="AC33" s="1547"/>
      <c r="AD33" s="1547"/>
      <c r="AE33" s="1547"/>
      <c r="AF33" s="1547"/>
      <c r="AG33" s="1547"/>
    </row>
    <row r="34" spans="1:33" s="1548" customFormat="1" ht="16.149999999999999" customHeight="1">
      <c r="A34" s="3745" t="s">
        <v>6321</v>
      </c>
      <c r="B34" s="3746"/>
      <c r="C34" s="3746"/>
      <c r="D34" s="3746"/>
      <c r="E34" s="3746"/>
      <c r="F34" s="3746"/>
      <c r="G34" s="3746"/>
      <c r="H34" s="3746"/>
      <c r="I34" s="1571"/>
      <c r="J34" s="3750"/>
      <c r="K34" s="3750"/>
      <c r="L34" s="3750"/>
      <c r="M34" s="3750"/>
      <c r="N34" s="3750"/>
      <c r="O34" s="3750"/>
      <c r="P34" s="3750"/>
      <c r="Q34" s="3750"/>
      <c r="R34" s="3750"/>
      <c r="S34" s="3750"/>
      <c r="T34" s="3750"/>
      <c r="U34" s="3750"/>
      <c r="V34" s="3750"/>
      <c r="W34" s="3750"/>
      <c r="X34" s="3750"/>
      <c r="Y34" s="3750"/>
      <c r="Z34" s="3750"/>
      <c r="AA34" s="3750"/>
      <c r="AB34" s="3750"/>
      <c r="AC34" s="3750"/>
      <c r="AD34" s="3750"/>
      <c r="AE34" s="3750"/>
      <c r="AF34" s="3750"/>
      <c r="AG34" s="1572"/>
    </row>
    <row r="35" spans="1:33" s="1548" customFormat="1" ht="16.149999999999999" customHeight="1">
      <c r="A35" s="3747"/>
      <c r="B35" s="3743"/>
      <c r="C35" s="3743"/>
      <c r="D35" s="3743"/>
      <c r="E35" s="3743"/>
      <c r="F35" s="3743"/>
      <c r="G35" s="3743"/>
      <c r="H35" s="3743"/>
      <c r="I35" s="1547"/>
      <c r="J35" s="3751"/>
      <c r="K35" s="3751"/>
      <c r="L35" s="3751"/>
      <c r="M35" s="3751"/>
      <c r="N35" s="3751"/>
      <c r="O35" s="3751"/>
      <c r="P35" s="3751"/>
      <c r="Q35" s="3751"/>
      <c r="R35" s="3751"/>
      <c r="S35" s="3751"/>
      <c r="T35" s="3751"/>
      <c r="U35" s="3751"/>
      <c r="V35" s="3751"/>
      <c r="W35" s="3751"/>
      <c r="X35" s="3751"/>
      <c r="Y35" s="3751"/>
      <c r="Z35" s="3751"/>
      <c r="AA35" s="3751"/>
      <c r="AB35" s="3751"/>
      <c r="AC35" s="3751"/>
      <c r="AD35" s="3751"/>
      <c r="AE35" s="3751"/>
      <c r="AF35" s="3751"/>
      <c r="AG35" s="1575"/>
    </row>
    <row r="36" spans="1:33" s="1548" customFormat="1" ht="16.149999999999999" customHeight="1">
      <c r="A36" s="3748"/>
      <c r="B36" s="3749"/>
      <c r="C36" s="3749"/>
      <c r="D36" s="3749"/>
      <c r="E36" s="3749"/>
      <c r="F36" s="3749"/>
      <c r="G36" s="3749"/>
      <c r="H36" s="3749"/>
      <c r="I36" s="1561"/>
      <c r="J36" s="3752"/>
      <c r="K36" s="3752"/>
      <c r="L36" s="3752"/>
      <c r="M36" s="3752"/>
      <c r="N36" s="3752"/>
      <c r="O36" s="3752"/>
      <c r="P36" s="3752"/>
      <c r="Q36" s="3752"/>
      <c r="R36" s="3752"/>
      <c r="S36" s="3752"/>
      <c r="T36" s="3752"/>
      <c r="U36" s="3752"/>
      <c r="V36" s="3752"/>
      <c r="W36" s="3752"/>
      <c r="X36" s="3752"/>
      <c r="Y36" s="3752"/>
      <c r="Z36" s="3752"/>
      <c r="AA36" s="3752"/>
      <c r="AB36" s="3752"/>
      <c r="AC36" s="3752"/>
      <c r="AD36" s="3752"/>
      <c r="AE36" s="3752"/>
      <c r="AF36" s="3752"/>
      <c r="AG36" s="1562"/>
    </row>
    <row r="37" spans="1:33" s="1548" customFormat="1" ht="16.149999999999999" customHeight="1">
      <c r="A37" s="1585" t="s">
        <v>6322</v>
      </c>
      <c r="B37" s="1585"/>
      <c r="C37" s="1586"/>
      <c r="D37" s="1586"/>
      <c r="E37" s="1586"/>
      <c r="F37" s="1586"/>
      <c r="G37" s="1586"/>
      <c r="H37" s="1586"/>
      <c r="I37" s="1586"/>
      <c r="J37" s="1586"/>
      <c r="K37" s="1586"/>
      <c r="L37" s="1586"/>
      <c r="M37" s="1586"/>
      <c r="N37" s="1586"/>
      <c r="O37" s="1586"/>
      <c r="P37" s="1586"/>
      <c r="Q37" s="1586"/>
      <c r="R37" s="1586"/>
      <c r="S37" s="1586"/>
      <c r="T37" s="1586"/>
      <c r="U37" s="1586"/>
      <c r="V37" s="1586"/>
      <c r="W37" s="1586"/>
      <c r="X37" s="1586"/>
      <c r="Y37" s="1586"/>
      <c r="Z37" s="1586"/>
      <c r="AA37" s="1586"/>
      <c r="AB37" s="1587"/>
      <c r="AC37" s="1587"/>
      <c r="AD37" s="1587"/>
      <c r="AE37" s="1587"/>
      <c r="AF37" s="1587"/>
      <c r="AG37" s="1588"/>
    </row>
    <row r="38" spans="1:33" s="1548" customFormat="1" ht="16.149999999999999" customHeight="1">
      <c r="A38" s="1573" t="s">
        <v>6323</v>
      </c>
      <c r="B38" s="1561"/>
      <c r="C38" s="1561"/>
      <c r="D38" s="1561"/>
      <c r="E38" s="1561"/>
      <c r="F38" s="1561"/>
      <c r="G38" s="1561"/>
      <c r="H38" s="1561"/>
      <c r="I38" s="1561"/>
      <c r="J38" s="1561"/>
      <c r="K38" s="1561"/>
      <c r="L38" s="1561"/>
      <c r="M38" s="1561"/>
      <c r="N38" s="1561"/>
      <c r="O38" s="1561"/>
      <c r="P38" s="1561"/>
      <c r="Q38" s="1561"/>
      <c r="R38" s="1561"/>
      <c r="S38" s="1561"/>
      <c r="T38" s="1561"/>
      <c r="U38" s="1561"/>
      <c r="V38" s="1561"/>
      <c r="W38" s="1561"/>
      <c r="X38" s="1561"/>
      <c r="Y38" s="1561"/>
      <c r="Z38" s="1561"/>
      <c r="AA38" s="1561"/>
      <c r="AB38" s="3753"/>
      <c r="AC38" s="3753"/>
      <c r="AD38" s="3753"/>
      <c r="AE38" s="3753"/>
      <c r="AF38" s="3753"/>
      <c r="AG38" s="1589" t="s">
        <v>1326</v>
      </c>
    </row>
    <row r="39" spans="1:33" s="1548" customFormat="1" ht="16.149999999999999" customHeight="1">
      <c r="A39" s="1585" t="s">
        <v>6324</v>
      </c>
      <c r="B39" s="1586"/>
      <c r="C39" s="1586"/>
      <c r="D39" s="1586"/>
      <c r="E39" s="1586"/>
      <c r="F39" s="1586"/>
      <c r="G39" s="1586"/>
      <c r="H39" s="1586"/>
      <c r="I39" s="1586"/>
      <c r="J39" s="1586"/>
      <c r="K39" s="1586"/>
      <c r="L39" s="1586"/>
      <c r="M39" s="1586"/>
      <c r="N39" s="1586"/>
      <c r="O39" s="1586"/>
      <c r="P39" s="1586"/>
      <c r="Q39" s="1586"/>
      <c r="R39" s="1586"/>
      <c r="S39" s="1586"/>
      <c r="T39" s="1586"/>
      <c r="U39" s="1586"/>
      <c r="V39" s="1586"/>
      <c r="W39" s="1586"/>
      <c r="X39" s="1586"/>
      <c r="Y39" s="1586"/>
      <c r="Z39" s="1586"/>
      <c r="AA39" s="1586"/>
      <c r="AB39" s="1590"/>
      <c r="AC39" s="1590"/>
      <c r="AD39" s="1590"/>
      <c r="AE39" s="1590"/>
      <c r="AF39" s="1590"/>
      <c r="AG39" s="1588"/>
    </row>
    <row r="40" spans="1:33" s="1548" customFormat="1" ht="16.149999999999999" customHeight="1">
      <c r="A40" s="1573"/>
      <c r="B40" s="1561"/>
      <c r="C40" s="1561"/>
      <c r="D40" s="1561"/>
      <c r="E40" s="1561"/>
      <c r="F40" s="1561"/>
      <c r="G40" s="1561"/>
      <c r="H40" s="1561"/>
      <c r="I40" s="1561"/>
      <c r="J40" s="1561"/>
      <c r="K40" s="1561"/>
      <c r="L40" s="1561"/>
      <c r="M40" s="1561"/>
      <c r="N40" s="1561"/>
      <c r="O40" s="1561"/>
      <c r="P40" s="1561"/>
      <c r="Q40" s="1561"/>
      <c r="R40" s="1561"/>
      <c r="S40" s="1561"/>
      <c r="T40" s="1561"/>
      <c r="U40" s="1561"/>
      <c r="V40" s="1561"/>
      <c r="W40" s="1561"/>
      <c r="X40" s="1561"/>
      <c r="Y40" s="1561"/>
      <c r="Z40" s="1561"/>
      <c r="AA40" s="1561"/>
      <c r="AB40" s="3753"/>
      <c r="AC40" s="3753"/>
      <c r="AD40" s="3753"/>
      <c r="AE40" s="3753"/>
      <c r="AF40" s="3753"/>
      <c r="AG40" s="1589" t="s">
        <v>2205</v>
      </c>
    </row>
    <row r="41" spans="1:33" s="1548" customFormat="1" ht="16.149999999999999" customHeight="1">
      <c r="A41" s="1574"/>
      <c r="B41" s="1582" t="s">
        <v>6325</v>
      </c>
      <c r="C41" s="1547"/>
      <c r="D41" s="1547"/>
      <c r="E41" s="1547"/>
      <c r="F41" s="1547"/>
      <c r="G41" s="1547"/>
      <c r="H41" s="1547"/>
      <c r="I41" s="1547"/>
      <c r="J41" s="1547"/>
      <c r="K41" s="1547"/>
      <c r="L41" s="1547"/>
      <c r="M41" s="1547"/>
      <c r="N41" s="1547"/>
      <c r="O41" s="1547"/>
      <c r="P41" s="1547"/>
      <c r="Q41" s="1547"/>
      <c r="R41" s="1547"/>
      <c r="S41" s="1547"/>
      <c r="T41" s="1547"/>
      <c r="U41" s="1547"/>
      <c r="V41" s="1547"/>
      <c r="W41" s="1547"/>
      <c r="X41" s="1547"/>
      <c r="Y41" s="1547"/>
      <c r="Z41" s="1547"/>
      <c r="AA41" s="1547"/>
      <c r="AB41" s="3736"/>
      <c r="AC41" s="3736"/>
      <c r="AD41" s="3736"/>
      <c r="AE41" s="3736"/>
      <c r="AF41" s="3736"/>
      <c r="AG41" s="1575" t="s">
        <v>2205</v>
      </c>
    </row>
    <row r="42" spans="1:33" s="1548" customFormat="1" ht="16.149999999999999" customHeight="1">
      <c r="A42" s="1574"/>
      <c r="B42" s="1583" t="s">
        <v>6315</v>
      </c>
      <c r="C42" s="1561"/>
      <c r="D42" s="1561"/>
      <c r="E42" s="1561"/>
      <c r="F42" s="1561"/>
      <c r="G42" s="1561"/>
      <c r="H42" s="1561"/>
      <c r="I42" s="1561"/>
      <c r="J42" s="1561"/>
      <c r="K42" s="1561"/>
      <c r="L42" s="1561"/>
      <c r="M42" s="1561"/>
      <c r="N42" s="1561"/>
      <c r="O42" s="1561"/>
      <c r="P42" s="1561"/>
      <c r="Q42" s="1561"/>
      <c r="R42" s="1561"/>
      <c r="S42" s="1561"/>
      <c r="T42" s="1561"/>
      <c r="U42" s="1561"/>
      <c r="V42" s="1561"/>
      <c r="W42" s="1561"/>
      <c r="X42" s="1561"/>
      <c r="Y42" s="1561"/>
      <c r="Z42" s="1561"/>
      <c r="AA42" s="1561"/>
      <c r="AB42" s="1561"/>
      <c r="AC42" s="1561"/>
      <c r="AD42" s="1561"/>
      <c r="AE42" s="1561"/>
      <c r="AF42" s="1561"/>
      <c r="AG42" s="1562"/>
    </row>
    <row r="43" spans="1:33" s="1548" customFormat="1" ht="16.149999999999999" customHeight="1" thickBot="1">
      <c r="A43" s="1566"/>
      <c r="B43" s="1584" t="s">
        <v>6326</v>
      </c>
      <c r="C43" s="1577"/>
      <c r="D43" s="1577"/>
      <c r="E43" s="1577"/>
      <c r="F43" s="1577"/>
      <c r="G43" s="1577"/>
      <c r="H43" s="1577"/>
      <c r="I43" s="1577"/>
      <c r="J43" s="1577"/>
      <c r="K43" s="1577"/>
      <c r="L43" s="1577"/>
      <c r="M43" s="1577"/>
      <c r="N43" s="1577"/>
      <c r="O43" s="1577"/>
      <c r="P43" s="1577"/>
      <c r="Q43" s="1577"/>
      <c r="R43" s="1577"/>
      <c r="S43" s="1577"/>
      <c r="T43" s="1577"/>
      <c r="U43" s="1577"/>
      <c r="V43" s="1577"/>
      <c r="W43" s="1577"/>
      <c r="X43" s="1577"/>
      <c r="Y43" s="1577"/>
      <c r="Z43" s="1577"/>
      <c r="AA43" s="1577"/>
      <c r="AB43" s="3739" t="str">
        <f>IF(AB41="","",AB41/AB40*100)</f>
        <v/>
      </c>
      <c r="AC43" s="3739"/>
      <c r="AD43" s="3739"/>
      <c r="AE43" s="3739"/>
      <c r="AF43" s="3739"/>
      <c r="AG43" s="1578" t="s">
        <v>6317</v>
      </c>
    </row>
    <row r="44" spans="1:33" s="1548" customFormat="1" ht="17.45" customHeight="1" thickBot="1">
      <c r="A44" s="1547"/>
      <c r="B44" s="1547"/>
      <c r="C44" s="1547"/>
      <c r="D44" s="1547"/>
      <c r="E44" s="1547"/>
      <c r="F44" s="1547"/>
      <c r="G44" s="1547"/>
      <c r="H44" s="1547"/>
      <c r="I44" s="1547"/>
      <c r="J44" s="1547"/>
      <c r="K44" s="1547"/>
      <c r="L44" s="1547"/>
      <c r="M44" s="1547"/>
      <c r="N44" s="1547"/>
      <c r="O44" s="1547"/>
      <c r="P44" s="1547"/>
      <c r="Q44" s="1547"/>
      <c r="R44" s="1547"/>
      <c r="S44" s="1566" t="s">
        <v>6327</v>
      </c>
      <c r="T44" s="1567"/>
      <c r="U44" s="1567"/>
      <c r="V44" s="1567"/>
      <c r="W44" s="1567"/>
      <c r="X44" s="1567"/>
      <c r="Y44" s="1567"/>
      <c r="Z44" s="1567"/>
      <c r="AA44" s="1567"/>
      <c r="AB44" s="3740" t="str">
        <f>IF(AB43="","",IF(AB43&lt;2/3*100,"問題あり","問題なし"))</f>
        <v/>
      </c>
      <c r="AC44" s="3740"/>
      <c r="AD44" s="3740"/>
      <c r="AE44" s="3740"/>
      <c r="AF44" s="3740"/>
      <c r="AG44" s="1568"/>
    </row>
    <row r="45" spans="1:33" s="1548" customFormat="1" ht="15.6" customHeight="1">
      <c r="A45" s="1547"/>
      <c r="B45" s="1547"/>
      <c r="C45" s="1547"/>
      <c r="D45" s="1547"/>
      <c r="E45" s="1547"/>
      <c r="F45" s="1547"/>
      <c r="G45" s="1547"/>
      <c r="H45" s="1547"/>
      <c r="I45" s="1547"/>
      <c r="J45" s="1547"/>
      <c r="K45" s="1547"/>
      <c r="L45" s="1547"/>
      <c r="M45" s="1547"/>
      <c r="N45" s="1547"/>
      <c r="O45" s="1547"/>
      <c r="P45" s="1547"/>
      <c r="Q45" s="1547"/>
      <c r="R45" s="1547"/>
      <c r="S45" s="1547"/>
      <c r="T45" s="1547"/>
      <c r="U45" s="1547"/>
      <c r="V45" s="1547"/>
      <c r="W45" s="1547"/>
      <c r="X45" s="1547"/>
      <c r="Y45" s="1547"/>
      <c r="Z45" s="1547"/>
      <c r="AA45" s="1547"/>
      <c r="AB45" s="1569"/>
      <c r="AC45" s="1569"/>
      <c r="AD45" s="1569"/>
      <c r="AE45" s="1569"/>
      <c r="AF45" s="1569"/>
      <c r="AG45" s="1547"/>
    </row>
    <row r="46" spans="1:33" s="1548" customFormat="1" ht="5.45" customHeight="1">
      <c r="A46" s="1547"/>
      <c r="B46" s="1547"/>
      <c r="C46" s="1547"/>
      <c r="D46" s="1547"/>
      <c r="E46" s="1547"/>
      <c r="F46" s="1547"/>
      <c r="G46" s="1547"/>
      <c r="H46" s="1547"/>
      <c r="I46" s="1547"/>
      <c r="J46" s="1547"/>
      <c r="K46" s="1547"/>
      <c r="L46" s="1547"/>
      <c r="M46" s="1547"/>
      <c r="N46" s="1547"/>
      <c r="O46" s="1547"/>
      <c r="P46" s="1547"/>
      <c r="Q46" s="1547"/>
      <c r="R46" s="1547"/>
      <c r="S46" s="1547"/>
      <c r="T46" s="1547"/>
      <c r="U46" s="1547"/>
      <c r="V46" s="1547"/>
      <c r="W46" s="1547"/>
      <c r="X46" s="1547"/>
      <c r="Y46" s="1547"/>
      <c r="Z46" s="1547"/>
      <c r="AA46" s="1547"/>
      <c r="AB46" s="1569"/>
      <c r="AC46" s="1569"/>
      <c r="AD46" s="1569"/>
      <c r="AE46" s="1569"/>
      <c r="AF46" s="1569"/>
      <c r="AG46" s="1547"/>
    </row>
    <row r="47" spans="1:33" s="1548" customFormat="1" ht="16.149999999999999" customHeight="1" thickBot="1">
      <c r="A47" s="1549" t="s">
        <v>6328</v>
      </c>
      <c r="B47" s="1547"/>
      <c r="C47" s="1547"/>
      <c r="D47" s="1547"/>
      <c r="E47" s="1547"/>
      <c r="F47" s="1547"/>
      <c r="G47" s="1547"/>
      <c r="H47" s="1547"/>
      <c r="I47" s="1547"/>
      <c r="J47" s="1547"/>
      <c r="K47" s="1547"/>
      <c r="L47" s="1547"/>
      <c r="M47" s="1547"/>
      <c r="N47" s="1547"/>
      <c r="O47" s="1547"/>
      <c r="P47" s="1547"/>
      <c r="Q47" s="1547"/>
      <c r="R47" s="1547"/>
      <c r="S47" s="1547"/>
      <c r="T47" s="1547"/>
      <c r="U47" s="1547"/>
      <c r="V47" s="1547"/>
      <c r="W47" s="1547"/>
      <c r="X47" s="1547"/>
      <c r="Y47" s="1547"/>
      <c r="Z47" s="1547"/>
      <c r="AA47" s="1547"/>
      <c r="AB47" s="1547"/>
      <c r="AC47" s="1547"/>
      <c r="AD47" s="1547"/>
      <c r="AE47" s="1547"/>
      <c r="AF47" s="1547"/>
      <c r="AG47" s="1547"/>
    </row>
    <row r="48" spans="1:33" s="1548" customFormat="1" ht="16.149999999999999" customHeight="1">
      <c r="A48" s="1570" t="s">
        <v>6329</v>
      </c>
      <c r="B48" s="1571"/>
      <c r="C48" s="1571"/>
      <c r="D48" s="1571"/>
      <c r="E48" s="1571"/>
      <c r="F48" s="1571"/>
      <c r="G48" s="1571"/>
      <c r="H48" s="1571"/>
      <c r="I48" s="1571"/>
      <c r="J48" s="1571"/>
      <c r="K48" s="1571"/>
      <c r="L48" s="1571"/>
      <c r="M48" s="1571"/>
      <c r="N48" s="1571"/>
      <c r="O48" s="1571"/>
      <c r="P48" s="1571"/>
      <c r="Q48" s="1571"/>
      <c r="R48" s="1571"/>
      <c r="S48" s="1571"/>
      <c r="T48" s="1571"/>
      <c r="U48" s="1571"/>
      <c r="V48" s="1571"/>
      <c r="W48" s="1571"/>
      <c r="X48" s="1571"/>
      <c r="Y48" s="1571"/>
      <c r="Z48" s="1571"/>
      <c r="AA48" s="1571"/>
      <c r="AB48" s="1571"/>
      <c r="AC48" s="1571"/>
      <c r="AD48" s="1571"/>
      <c r="AE48" s="1571"/>
      <c r="AF48" s="1571"/>
      <c r="AG48" s="1572"/>
    </row>
    <row r="49" spans="1:33" s="1548" customFormat="1" ht="16.149999999999999" customHeight="1">
      <c r="A49" s="1574"/>
      <c r="B49" s="1547"/>
      <c r="C49" s="1547" t="s">
        <v>6330</v>
      </c>
      <c r="D49" s="1547"/>
      <c r="E49" s="1547"/>
      <c r="F49" s="1547"/>
      <c r="G49" s="1591" t="s">
        <v>6331</v>
      </c>
      <c r="H49" s="1547"/>
      <c r="I49" s="1547"/>
      <c r="J49" s="1547"/>
      <c r="K49" s="1547"/>
      <c r="L49" s="1547"/>
      <c r="M49" s="1547"/>
      <c r="N49" s="1547"/>
      <c r="O49" s="1547"/>
      <c r="P49" s="1547"/>
      <c r="Q49" s="1547"/>
      <c r="R49" s="1547"/>
      <c r="S49" s="1547"/>
      <c r="T49" s="1591" t="s">
        <v>6332</v>
      </c>
      <c r="U49" s="1547"/>
      <c r="V49" s="1547"/>
      <c r="W49" s="1547"/>
      <c r="X49" s="1547"/>
      <c r="Y49" s="1547"/>
      <c r="Z49" s="1547"/>
      <c r="AA49" s="1547"/>
      <c r="AB49" s="1547"/>
      <c r="AC49" s="1547"/>
      <c r="AD49" s="1547"/>
      <c r="AE49" s="1547"/>
      <c r="AF49" s="1547"/>
      <c r="AG49" s="1575"/>
    </row>
    <row r="50" spans="1:33" s="1548" customFormat="1" ht="16.149999999999999" customHeight="1">
      <c r="A50" s="1574"/>
      <c r="B50" s="1547"/>
      <c r="C50" s="1547" t="s">
        <v>6333</v>
      </c>
      <c r="D50" s="1547"/>
      <c r="E50" s="1547"/>
      <c r="G50" s="1591" t="s">
        <v>6334</v>
      </c>
      <c r="H50" s="1547"/>
      <c r="I50" s="1547"/>
      <c r="J50" s="1547"/>
      <c r="K50" s="1547"/>
      <c r="L50" s="1547"/>
      <c r="M50" s="1547"/>
      <c r="N50" s="1547"/>
      <c r="O50" s="1547"/>
      <c r="P50" s="1547"/>
      <c r="Q50" s="1547"/>
      <c r="R50" s="1547"/>
      <c r="S50" s="1547"/>
      <c r="T50" s="1591" t="s">
        <v>6335</v>
      </c>
      <c r="U50" s="1547"/>
      <c r="V50" s="1547"/>
      <c r="W50" s="1547"/>
      <c r="X50" s="1547"/>
      <c r="Y50" s="1547"/>
      <c r="Z50" s="1547"/>
      <c r="AA50" s="1547"/>
      <c r="AB50" s="1547"/>
      <c r="AC50" s="1547"/>
      <c r="AD50" s="1547"/>
      <c r="AE50" s="1547"/>
      <c r="AF50" s="1547"/>
      <c r="AG50" s="1575"/>
    </row>
    <row r="51" spans="1:33" s="1548" customFormat="1" ht="16.149999999999999" customHeight="1">
      <c r="A51" s="1574"/>
      <c r="B51" s="1547"/>
      <c r="C51" s="1548" t="s">
        <v>6336</v>
      </c>
      <c r="D51" s="1547"/>
      <c r="E51" s="1547"/>
      <c r="F51" s="1547" t="s">
        <v>605</v>
      </c>
      <c r="G51" s="3741"/>
      <c r="H51" s="3741"/>
      <c r="I51" s="3741"/>
      <c r="J51" s="3741"/>
      <c r="K51" s="3741"/>
      <c r="L51" s="3741"/>
      <c r="M51" s="3741"/>
      <c r="N51" s="3741"/>
      <c r="O51" s="3741"/>
      <c r="P51" s="3741"/>
      <c r="Q51" s="3741"/>
      <c r="R51" s="3741"/>
      <c r="S51" s="3741"/>
      <c r="T51" s="3741"/>
      <c r="U51" s="3741"/>
      <c r="V51" s="3741"/>
      <c r="W51" s="3741"/>
      <c r="X51" s="3741"/>
      <c r="Y51" s="3741"/>
      <c r="Z51" s="3741"/>
      <c r="AA51" s="3741"/>
      <c r="AB51" s="3741"/>
      <c r="AC51" s="3741"/>
      <c r="AD51" s="3741"/>
      <c r="AE51" s="3741"/>
      <c r="AF51" s="3741"/>
      <c r="AG51" s="1575" t="s">
        <v>944</v>
      </c>
    </row>
    <row r="52" spans="1:33" s="1548" customFormat="1" ht="6.6" customHeight="1">
      <c r="A52" s="1573"/>
      <c r="B52" s="1561"/>
      <c r="C52" s="1561"/>
      <c r="D52" s="1561"/>
      <c r="E52" s="1561"/>
      <c r="F52" s="1561"/>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2"/>
    </row>
    <row r="53" spans="1:33" s="1548" customFormat="1" ht="16.149999999999999" customHeight="1">
      <c r="A53" s="1585" t="s">
        <v>6337</v>
      </c>
      <c r="B53" s="1586"/>
      <c r="C53" s="1586"/>
      <c r="D53" s="1586"/>
      <c r="E53" s="1586"/>
      <c r="F53" s="1586"/>
      <c r="G53" s="1586"/>
      <c r="H53" s="1586"/>
      <c r="I53" s="1586"/>
      <c r="J53" s="1586"/>
      <c r="K53" s="1586"/>
      <c r="L53" s="1586"/>
      <c r="M53" s="1586"/>
      <c r="N53" s="1586"/>
      <c r="O53" s="1586"/>
      <c r="P53" s="1586"/>
      <c r="Q53" s="1586"/>
      <c r="R53" s="1586"/>
      <c r="S53" s="1586"/>
      <c r="T53" s="1586"/>
      <c r="U53" s="1586"/>
      <c r="V53" s="1586"/>
      <c r="W53" s="1586"/>
      <c r="X53" s="1586"/>
      <c r="Y53" s="1586"/>
      <c r="Z53" s="1586"/>
      <c r="AA53" s="1586"/>
      <c r="AB53" s="1586"/>
      <c r="AC53" s="1586"/>
      <c r="AD53" s="1586"/>
      <c r="AE53" s="1586"/>
      <c r="AF53" s="1586"/>
      <c r="AG53" s="1592"/>
    </row>
    <row r="54" spans="1:33" s="1548" customFormat="1" ht="16.149999999999999" customHeight="1">
      <c r="A54" s="1574"/>
      <c r="B54" s="1547"/>
      <c r="C54" s="1547" t="s">
        <v>6338</v>
      </c>
      <c r="D54" s="1547"/>
      <c r="E54" s="1547"/>
      <c r="F54" s="1547"/>
      <c r="G54" s="1547"/>
      <c r="H54" s="1547"/>
      <c r="I54" s="1547"/>
      <c r="J54" s="1547"/>
      <c r="K54" s="1547"/>
      <c r="L54" s="1547"/>
      <c r="M54" s="1547" t="s">
        <v>6339</v>
      </c>
      <c r="N54" s="1547"/>
      <c r="O54" s="1547"/>
      <c r="P54" s="1547"/>
      <c r="Q54" s="1547"/>
      <c r="R54" s="1547"/>
      <c r="S54" s="1547"/>
      <c r="T54" s="1547"/>
      <c r="U54" s="1547"/>
      <c r="V54" s="1547"/>
      <c r="W54" s="1547"/>
      <c r="X54" s="1547"/>
      <c r="Y54" s="1547"/>
      <c r="Z54" s="1547"/>
      <c r="AA54" s="1547"/>
      <c r="AB54" s="1547"/>
      <c r="AC54" s="1547"/>
      <c r="AD54" s="1547"/>
      <c r="AE54" s="1547"/>
      <c r="AF54" s="1547"/>
      <c r="AG54" s="1575"/>
    </row>
    <row r="55" spans="1:33" s="1548" customFormat="1" ht="15.6" customHeight="1">
      <c r="A55" s="1574"/>
      <c r="B55" s="1547"/>
      <c r="C55" s="1547" t="s">
        <v>6340</v>
      </c>
      <c r="D55" s="1547"/>
      <c r="E55" s="1547"/>
      <c r="F55" s="1547"/>
      <c r="G55" s="1547"/>
      <c r="H55" s="1547"/>
      <c r="I55" s="1547"/>
      <c r="J55" s="1547"/>
      <c r="K55" s="1547"/>
      <c r="L55" s="3741"/>
      <c r="M55" s="3741"/>
      <c r="N55" s="3741"/>
      <c r="O55" s="3741"/>
      <c r="P55" s="3741"/>
      <c r="Q55" s="3741"/>
      <c r="R55" s="3741"/>
      <c r="S55" s="3741"/>
      <c r="T55" s="3741"/>
      <c r="U55" s="3741"/>
      <c r="V55" s="3741"/>
      <c r="W55" s="3741"/>
      <c r="X55" s="3741"/>
      <c r="Y55" s="3741"/>
      <c r="Z55" s="3741"/>
      <c r="AA55" s="3741"/>
      <c r="AB55" s="3741"/>
      <c r="AC55" s="3741"/>
      <c r="AD55" s="3741"/>
      <c r="AE55" s="3741"/>
      <c r="AF55" s="3741"/>
      <c r="AG55" s="1575" t="s">
        <v>944</v>
      </c>
    </row>
    <row r="56" spans="1:33" s="1548" customFormat="1" ht="5.45" customHeight="1">
      <c r="A56" s="1573"/>
      <c r="B56" s="1561"/>
      <c r="C56" s="1561"/>
      <c r="D56" s="1561"/>
      <c r="E56" s="1561"/>
      <c r="F56" s="1561"/>
      <c r="G56" s="1561"/>
      <c r="H56" s="1561"/>
      <c r="I56" s="1561"/>
      <c r="J56" s="1561"/>
      <c r="K56" s="1561"/>
      <c r="L56" s="1593"/>
      <c r="M56" s="1593"/>
      <c r="N56" s="1593"/>
      <c r="O56" s="1593"/>
      <c r="P56" s="1593"/>
      <c r="Q56" s="1593"/>
      <c r="R56" s="1593"/>
      <c r="S56" s="1593"/>
      <c r="T56" s="1593"/>
      <c r="U56" s="1593"/>
      <c r="V56" s="1593"/>
      <c r="W56" s="1593"/>
      <c r="X56" s="1593"/>
      <c r="Y56" s="1593"/>
      <c r="Z56" s="1593"/>
      <c r="AA56" s="1593"/>
      <c r="AB56" s="1593"/>
      <c r="AC56" s="1593"/>
      <c r="AD56" s="1593"/>
      <c r="AE56" s="1593"/>
      <c r="AF56" s="1593"/>
      <c r="AG56" s="1562"/>
    </row>
    <row r="57" spans="1:33" s="1548" customFormat="1" ht="13.5">
      <c r="A57" s="1585" t="s">
        <v>6341</v>
      </c>
      <c r="B57" s="1586"/>
      <c r="C57" s="1586"/>
      <c r="D57" s="1586"/>
      <c r="E57" s="1586"/>
      <c r="F57" s="1586"/>
      <c r="G57" s="1586"/>
      <c r="H57" s="1586"/>
      <c r="I57" s="1586"/>
      <c r="J57" s="1586"/>
      <c r="K57" s="1586"/>
      <c r="L57" s="1594"/>
      <c r="M57" s="1594"/>
      <c r="N57" s="1594"/>
      <c r="O57" s="1594"/>
      <c r="P57" s="1594"/>
      <c r="Q57" s="1594"/>
      <c r="R57" s="1594"/>
      <c r="S57" s="1594"/>
      <c r="T57" s="1594"/>
      <c r="U57" s="1594"/>
      <c r="V57" s="1594"/>
      <c r="W57" s="1594"/>
      <c r="X57" s="1594"/>
      <c r="Y57" s="1594"/>
      <c r="Z57" s="1594"/>
      <c r="AA57" s="1594"/>
      <c r="AB57" s="1594"/>
      <c r="AC57" s="1594"/>
      <c r="AD57" s="1594"/>
      <c r="AE57" s="1594"/>
      <c r="AF57" s="1594"/>
      <c r="AG57" s="1592"/>
    </row>
    <row r="58" spans="1:33" s="1548" customFormat="1" ht="49.15" customHeight="1" thickBot="1">
      <c r="A58" s="1566"/>
      <c r="B58" s="1567"/>
      <c r="C58" s="3742"/>
      <c r="D58" s="3742"/>
      <c r="E58" s="3742"/>
      <c r="F58" s="3742"/>
      <c r="G58" s="3742"/>
      <c r="H58" s="3742"/>
      <c r="I58" s="3742"/>
      <c r="J58" s="3742"/>
      <c r="K58" s="3742"/>
      <c r="L58" s="3742"/>
      <c r="M58" s="3742"/>
      <c r="N58" s="3742"/>
      <c r="O58" s="3742"/>
      <c r="P58" s="3742"/>
      <c r="Q58" s="3742"/>
      <c r="R58" s="3742"/>
      <c r="S58" s="3742"/>
      <c r="T58" s="3742"/>
      <c r="U58" s="3742"/>
      <c r="V58" s="3742"/>
      <c r="W58" s="3742"/>
      <c r="X58" s="3742"/>
      <c r="Y58" s="3742"/>
      <c r="Z58" s="3742"/>
      <c r="AA58" s="3742"/>
      <c r="AB58" s="3742"/>
      <c r="AC58" s="3742"/>
      <c r="AD58" s="3742"/>
      <c r="AE58" s="3742"/>
      <c r="AF58" s="3742"/>
      <c r="AG58" s="1568"/>
    </row>
    <row r="59" spans="1:33" s="1548" customFormat="1" ht="15" customHeight="1">
      <c r="A59" s="1547"/>
      <c r="B59" s="1547"/>
      <c r="C59" s="1547"/>
      <c r="D59" s="1547"/>
      <c r="E59" s="1547"/>
      <c r="F59" s="1547"/>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row>
    <row r="60" spans="1:33" s="1548" customFormat="1" ht="16.149999999999999" customHeight="1">
      <c r="A60" s="3743" t="s">
        <v>6342</v>
      </c>
      <c r="B60" s="3743"/>
      <c r="C60" s="3743"/>
      <c r="D60" s="3743"/>
      <c r="E60" s="3743"/>
      <c r="F60" s="3743"/>
      <c r="G60" s="3743"/>
      <c r="H60" s="3743"/>
      <c r="I60" s="3743"/>
      <c r="J60" s="3743"/>
      <c r="K60" s="3743"/>
      <c r="L60" s="3743"/>
      <c r="M60" s="3743"/>
      <c r="N60" s="3743"/>
      <c r="O60" s="3743"/>
      <c r="P60" s="3743"/>
      <c r="Q60" s="3743"/>
      <c r="R60" s="3743"/>
      <c r="S60" s="3743"/>
      <c r="T60" s="3743"/>
      <c r="U60" s="3743"/>
      <c r="V60" s="3743"/>
      <c r="W60" s="3743"/>
      <c r="X60" s="3743"/>
      <c r="Y60" s="3743"/>
      <c r="Z60" s="3743"/>
      <c r="AA60" s="3743"/>
      <c r="AB60" s="3743"/>
      <c r="AC60" s="3743"/>
      <c r="AD60" s="3743"/>
      <c r="AE60" s="3743"/>
      <c r="AF60" s="3743"/>
      <c r="AG60" s="3743"/>
    </row>
    <row r="61" spans="1:33" s="1548" customFormat="1" ht="16.149999999999999" customHeight="1">
      <c r="A61" s="3743"/>
      <c r="B61" s="3743"/>
      <c r="C61" s="3743"/>
      <c r="D61" s="3743"/>
      <c r="E61" s="3743"/>
      <c r="F61" s="3743"/>
      <c r="G61" s="3743"/>
      <c r="H61" s="3743"/>
      <c r="I61" s="3743"/>
      <c r="J61" s="3743"/>
      <c r="K61" s="3743"/>
      <c r="L61" s="3743"/>
      <c r="M61" s="3743"/>
      <c r="N61" s="3743"/>
      <c r="O61" s="3743"/>
      <c r="P61" s="3743"/>
      <c r="Q61" s="3743"/>
      <c r="R61" s="3743"/>
      <c r="S61" s="3743"/>
      <c r="T61" s="3743"/>
      <c r="U61" s="3743"/>
      <c r="V61" s="3743"/>
      <c r="W61" s="3743"/>
      <c r="X61" s="3743"/>
      <c r="Y61" s="3743"/>
      <c r="Z61" s="3743"/>
      <c r="AA61" s="3743"/>
      <c r="AB61" s="3743"/>
      <c r="AC61" s="3743"/>
      <c r="AD61" s="3743"/>
      <c r="AE61" s="3743"/>
      <c r="AF61" s="3743"/>
      <c r="AG61" s="3743"/>
    </row>
    <row r="62" spans="1:33" s="1548" customFormat="1" ht="16.149999999999999" customHeight="1">
      <c r="A62" s="1595"/>
      <c r="B62" s="1595"/>
      <c r="C62" s="1595"/>
      <c r="D62" s="1595"/>
      <c r="E62" s="1595"/>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row>
    <row r="63" spans="1:33" s="1548" customFormat="1" ht="13.5">
      <c r="A63" s="1547"/>
      <c r="B63" s="1547"/>
      <c r="C63" s="1547" t="s">
        <v>6296</v>
      </c>
      <c r="D63" s="1547"/>
      <c r="E63" s="3737"/>
      <c r="F63" s="3737"/>
      <c r="G63" s="1547" t="s">
        <v>842</v>
      </c>
      <c r="H63" s="3737"/>
      <c r="I63" s="3737"/>
      <c r="J63" s="1547" t="s">
        <v>1637</v>
      </c>
      <c r="K63" s="3737"/>
      <c r="L63" s="3737"/>
      <c r="M63" s="1547" t="s">
        <v>1315</v>
      </c>
      <c r="N63" s="1547"/>
      <c r="O63" s="1547"/>
      <c r="P63" s="1547" t="s">
        <v>6343</v>
      </c>
      <c r="Q63" s="1547"/>
      <c r="R63" s="1547"/>
      <c r="S63" s="1547"/>
      <c r="T63" s="3738"/>
      <c r="U63" s="3738"/>
      <c r="V63" s="3738"/>
      <c r="W63" s="3738"/>
      <c r="X63" s="3738"/>
      <c r="Y63" s="3738"/>
      <c r="Z63" s="3738"/>
      <c r="AA63" s="3738"/>
      <c r="AB63" s="3738"/>
      <c r="AC63" s="3738"/>
      <c r="AD63" s="3738"/>
      <c r="AE63" s="3738"/>
      <c r="AF63" s="3738"/>
      <c r="AG63" s="1547"/>
    </row>
    <row r="64" spans="1:33" s="1548" customFormat="1" ht="16.149999999999999" customHeight="1">
      <c r="A64" s="1547"/>
      <c r="B64" s="1547"/>
      <c r="C64" s="1547"/>
      <c r="D64" s="1547"/>
      <c r="E64" s="1569"/>
      <c r="F64" s="1569"/>
      <c r="G64" s="1547"/>
      <c r="H64" s="1569"/>
      <c r="I64" s="1569"/>
      <c r="J64" s="1547"/>
      <c r="K64" s="1569"/>
      <c r="L64" s="1569"/>
      <c r="M64" s="1547"/>
      <c r="N64" s="1547"/>
      <c r="O64" s="1547"/>
      <c r="P64" s="1547"/>
      <c r="Q64" s="1547"/>
      <c r="R64" s="1547"/>
      <c r="S64" s="1547"/>
      <c r="T64" s="1569"/>
      <c r="U64" s="1569"/>
      <c r="V64" s="1569"/>
      <c r="W64" s="1569"/>
      <c r="X64" s="1569"/>
      <c r="Y64" s="1569"/>
      <c r="Z64" s="1569"/>
      <c r="AA64" s="1569"/>
      <c r="AB64" s="1569"/>
      <c r="AC64" s="1569"/>
      <c r="AD64" s="1569"/>
      <c r="AE64" s="1569"/>
      <c r="AF64" s="1569"/>
      <c r="AG64" s="1547"/>
    </row>
    <row r="65" spans="1:34" s="1548" customFormat="1" ht="13.5">
      <c r="A65" s="1591" t="s">
        <v>6344</v>
      </c>
      <c r="B65" s="1591"/>
      <c r="C65" s="1591"/>
      <c r="D65" s="1591"/>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6"/>
    </row>
    <row r="66" spans="1:34" s="1548" customFormat="1" ht="15" customHeight="1">
      <c r="A66" s="1591" t="s">
        <v>6345</v>
      </c>
      <c r="B66" s="1591"/>
      <c r="C66" s="1591"/>
      <c r="D66" s="1591"/>
      <c r="E66" s="1591"/>
      <c r="F66" s="1591"/>
      <c r="G66" s="1591"/>
      <c r="H66" s="1591"/>
      <c r="I66" s="1591"/>
      <c r="J66" s="1591"/>
      <c r="K66" s="1591"/>
      <c r="L66" s="1591"/>
      <c r="M66" s="1591"/>
      <c r="N66" s="1591"/>
      <c r="O66" s="1591"/>
      <c r="P66" s="1591"/>
      <c r="Q66" s="1591"/>
      <c r="R66" s="1591"/>
      <c r="S66" s="1591"/>
      <c r="T66" s="1591"/>
      <c r="U66" s="1591"/>
      <c r="V66" s="1591"/>
      <c r="W66" s="1591"/>
      <c r="X66" s="1591"/>
      <c r="Y66" s="1591"/>
      <c r="Z66" s="1591"/>
      <c r="AA66" s="1591"/>
      <c r="AB66" s="1591"/>
      <c r="AC66" s="1591"/>
      <c r="AD66" s="1591"/>
      <c r="AE66" s="1591"/>
      <c r="AF66" s="1591"/>
      <c r="AG66" s="1591"/>
      <c r="AH66" s="1596"/>
    </row>
    <row r="67" spans="1:34" s="1548" customFormat="1" ht="15" customHeight="1">
      <c r="A67" s="1591"/>
      <c r="B67" s="1591" t="s">
        <v>6346</v>
      </c>
      <c r="C67" s="1591"/>
      <c r="D67" s="1591"/>
      <c r="E67" s="1591"/>
      <c r="F67" s="1591"/>
      <c r="G67" s="1591"/>
      <c r="H67" s="1591"/>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6"/>
    </row>
    <row r="68" spans="1:34" s="1548" customFormat="1" ht="15" customHeight="1">
      <c r="A68" s="1591" t="s">
        <v>6347</v>
      </c>
      <c r="B68" s="1591"/>
      <c r="C68" s="1591"/>
      <c r="D68" s="1591"/>
      <c r="E68" s="1591"/>
      <c r="F68" s="1591"/>
      <c r="G68" s="1591"/>
      <c r="H68" s="1591"/>
      <c r="I68" s="1591"/>
      <c r="J68" s="1591"/>
      <c r="K68" s="1591"/>
      <c r="L68" s="1591"/>
      <c r="M68" s="1591"/>
      <c r="N68" s="1591"/>
      <c r="O68" s="1591"/>
      <c r="P68" s="1591"/>
      <c r="Q68" s="1591"/>
      <c r="R68" s="1591"/>
      <c r="S68" s="1591"/>
      <c r="T68" s="1591"/>
      <c r="U68" s="1591"/>
      <c r="V68" s="1591"/>
      <c r="W68" s="1591"/>
      <c r="X68" s="1591"/>
      <c r="Y68" s="1591"/>
      <c r="Z68" s="1591"/>
      <c r="AA68" s="1591"/>
      <c r="AB68" s="1591"/>
      <c r="AC68" s="1591"/>
      <c r="AD68" s="1591"/>
      <c r="AE68" s="1591"/>
      <c r="AF68" s="1591"/>
      <c r="AG68" s="1591"/>
      <c r="AH68" s="1596"/>
    </row>
    <row r="69" spans="1:34" s="1548" customFormat="1" ht="15" customHeight="1">
      <c r="A69" s="1591"/>
      <c r="B69" s="1591" t="s">
        <v>6348</v>
      </c>
      <c r="C69" s="1591"/>
      <c r="D69" s="1591"/>
      <c r="E69" s="1591"/>
      <c r="F69" s="1591"/>
      <c r="G69" s="1591"/>
      <c r="H69" s="1591"/>
      <c r="I69" s="1591"/>
      <c r="J69" s="1591"/>
      <c r="K69" s="1591"/>
      <c r="L69" s="1591"/>
      <c r="M69" s="1591"/>
      <c r="N69" s="1591"/>
      <c r="O69" s="1591"/>
      <c r="P69" s="1591"/>
      <c r="Q69" s="1591"/>
      <c r="R69" s="1591"/>
      <c r="S69" s="1591"/>
      <c r="T69" s="1591"/>
      <c r="U69" s="1591"/>
      <c r="V69" s="1591"/>
      <c r="W69" s="1591"/>
      <c r="X69" s="1591"/>
      <c r="Y69" s="1591"/>
      <c r="Z69" s="1591"/>
      <c r="AA69" s="1591"/>
      <c r="AB69" s="1591"/>
      <c r="AC69" s="1591"/>
      <c r="AD69" s="1591"/>
      <c r="AE69" s="1591"/>
      <c r="AF69" s="1591"/>
      <c r="AG69" s="1591"/>
      <c r="AH69" s="1596"/>
    </row>
    <row r="70" spans="1:34" s="1548" customFormat="1" ht="15" customHeight="1">
      <c r="A70" s="1591" t="s">
        <v>6349</v>
      </c>
      <c r="B70" s="1591"/>
      <c r="C70" s="1591"/>
      <c r="D70" s="1591"/>
      <c r="E70" s="1591"/>
      <c r="F70" s="1591"/>
      <c r="G70" s="1591"/>
      <c r="H70" s="1591"/>
      <c r="I70" s="1591"/>
      <c r="J70" s="1591"/>
      <c r="K70" s="1591"/>
      <c r="L70" s="1591"/>
      <c r="M70" s="1591"/>
      <c r="N70" s="1591"/>
      <c r="O70" s="1591"/>
      <c r="P70" s="1591"/>
      <c r="Q70" s="1591"/>
      <c r="R70" s="1591"/>
      <c r="S70" s="1591"/>
      <c r="T70" s="1591"/>
      <c r="U70" s="1591"/>
      <c r="V70" s="1591"/>
      <c r="W70" s="1591"/>
      <c r="X70" s="1591"/>
      <c r="Y70" s="1591"/>
      <c r="Z70" s="1591"/>
      <c r="AA70" s="1591"/>
      <c r="AB70" s="1591"/>
      <c r="AC70" s="1591"/>
      <c r="AD70" s="1591"/>
      <c r="AE70" s="1591"/>
      <c r="AF70" s="1591"/>
      <c r="AG70" s="1591"/>
      <c r="AH70" s="1596"/>
    </row>
    <row r="71" spans="1:34" s="1548" customFormat="1" ht="15" customHeight="1">
      <c r="A71" s="1591"/>
      <c r="B71" s="1591" t="s">
        <v>6350</v>
      </c>
      <c r="C71" s="1591"/>
      <c r="D71" s="1591"/>
      <c r="E71" s="1591"/>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1591"/>
      <c r="AB71" s="1591"/>
      <c r="AC71" s="1591"/>
      <c r="AD71" s="1591"/>
      <c r="AE71" s="1591"/>
      <c r="AF71" s="1591"/>
      <c r="AG71" s="1591"/>
      <c r="AH71" s="1596"/>
    </row>
    <row r="72" spans="1:34" s="1548" customFormat="1" ht="15" customHeight="1">
      <c r="A72" s="1591"/>
      <c r="B72" s="1591" t="s">
        <v>6351</v>
      </c>
      <c r="C72" s="1591"/>
      <c r="D72" s="1591"/>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1591"/>
      <c r="AB72" s="1591"/>
      <c r="AC72" s="1591"/>
      <c r="AD72" s="1591"/>
      <c r="AE72" s="1591"/>
      <c r="AF72" s="1591"/>
      <c r="AG72" s="1591"/>
      <c r="AH72" s="1596"/>
    </row>
    <row r="73" spans="1:34" s="1548" customFormat="1" ht="15" customHeight="1">
      <c r="A73" s="1591"/>
      <c r="B73" s="1591" t="s">
        <v>6352</v>
      </c>
      <c r="C73" s="1591"/>
      <c r="D73" s="1591"/>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1591"/>
      <c r="AB73" s="1591"/>
      <c r="AC73" s="1591"/>
      <c r="AD73" s="1591"/>
      <c r="AE73" s="1591"/>
      <c r="AF73" s="1591"/>
      <c r="AG73" s="1591"/>
      <c r="AH73" s="1596"/>
    </row>
    <row r="74" spans="1:34" s="1548" customFormat="1" ht="15" customHeight="1">
      <c r="A74" s="1591"/>
      <c r="B74" s="1591" t="s">
        <v>6353</v>
      </c>
      <c r="C74" s="1591"/>
      <c r="D74" s="1591"/>
      <c r="E74" s="1591"/>
      <c r="F74" s="1591"/>
      <c r="G74" s="1591"/>
      <c r="H74" s="1591"/>
      <c r="I74" s="1591"/>
      <c r="J74" s="1591"/>
      <c r="K74" s="1591"/>
      <c r="L74" s="1591"/>
      <c r="M74" s="1591"/>
      <c r="N74" s="1591"/>
      <c r="O74" s="1591"/>
      <c r="P74" s="1591"/>
      <c r="Q74" s="1591"/>
      <c r="R74" s="1591"/>
      <c r="S74" s="1591"/>
      <c r="T74" s="1591"/>
      <c r="U74" s="1591"/>
      <c r="V74" s="1591"/>
      <c r="W74" s="1591"/>
      <c r="X74" s="1591"/>
      <c r="Y74" s="1591"/>
      <c r="Z74" s="1591"/>
      <c r="AA74" s="1591"/>
      <c r="AB74" s="1591"/>
      <c r="AC74" s="1591"/>
      <c r="AD74" s="1591"/>
      <c r="AE74" s="1591"/>
      <c r="AF74" s="1591"/>
      <c r="AG74" s="1591"/>
      <c r="AH74" s="1596"/>
    </row>
    <row r="75" spans="1:34" s="1548" customFormat="1" ht="15" customHeight="1">
      <c r="A75" s="1591" t="s">
        <v>6354</v>
      </c>
      <c r="B75" s="1591"/>
      <c r="C75" s="1591"/>
      <c r="D75" s="1591"/>
      <c r="E75" s="1591"/>
      <c r="F75" s="1591"/>
      <c r="G75" s="1591"/>
      <c r="H75" s="1591"/>
      <c r="I75" s="1591"/>
      <c r="J75" s="1591"/>
      <c r="K75" s="1591"/>
      <c r="L75" s="1591"/>
      <c r="M75" s="1591"/>
      <c r="N75" s="1591"/>
      <c r="O75" s="1591"/>
      <c r="P75" s="1591"/>
      <c r="Q75" s="1591"/>
      <c r="R75" s="1591"/>
      <c r="S75" s="1591"/>
      <c r="T75" s="1591"/>
      <c r="U75" s="1591"/>
      <c r="V75" s="1591"/>
      <c r="W75" s="1591"/>
      <c r="X75" s="1591"/>
      <c r="Y75" s="1591"/>
      <c r="Z75" s="1591"/>
      <c r="AA75" s="1591"/>
      <c r="AB75" s="1591"/>
      <c r="AC75" s="1591"/>
      <c r="AD75" s="1591"/>
      <c r="AE75" s="1591"/>
      <c r="AF75" s="1591"/>
      <c r="AG75" s="1591"/>
      <c r="AH75" s="1596"/>
    </row>
    <row r="76" spans="1:34" s="1548" customFormat="1" ht="15" customHeight="1">
      <c r="A76" s="1597"/>
      <c r="B76" s="1598" t="s">
        <v>6355</v>
      </c>
      <c r="C76" s="1597"/>
      <c r="D76" s="1597"/>
      <c r="E76" s="1597"/>
      <c r="F76" s="1597"/>
      <c r="G76" s="1597"/>
      <c r="H76" s="1597"/>
      <c r="I76" s="1597"/>
      <c r="J76" s="1597"/>
      <c r="K76" s="1597"/>
      <c r="L76" s="1597"/>
      <c r="M76" s="1597"/>
      <c r="N76" s="1597"/>
      <c r="O76" s="1597"/>
      <c r="P76" s="1597"/>
      <c r="Q76" s="1597"/>
      <c r="R76" s="1597"/>
      <c r="S76" s="1597"/>
      <c r="T76" s="1597"/>
      <c r="U76" s="1597"/>
      <c r="V76" s="1597"/>
      <c r="W76" s="1597"/>
      <c r="X76" s="1597"/>
      <c r="Y76" s="1597"/>
      <c r="Z76" s="1597"/>
      <c r="AA76" s="1597"/>
      <c r="AB76" s="1597"/>
      <c r="AC76" s="1597"/>
      <c r="AD76" s="1597"/>
      <c r="AE76" s="1597"/>
      <c r="AF76" s="1597"/>
      <c r="AG76" s="1597"/>
      <c r="AH76" s="1596"/>
    </row>
    <row r="77" spans="1:34" s="1548" customFormat="1" ht="15" customHeight="1">
      <c r="A77" s="1599" t="s">
        <v>6356</v>
      </c>
      <c r="B77" s="1598"/>
      <c r="C77" s="1597"/>
      <c r="D77" s="1597"/>
      <c r="E77" s="1597"/>
      <c r="F77" s="1597"/>
      <c r="G77" s="1597"/>
      <c r="H77" s="1597"/>
      <c r="I77" s="1597"/>
      <c r="J77" s="1597"/>
      <c r="K77" s="1597"/>
      <c r="L77" s="1597"/>
      <c r="M77" s="1597"/>
      <c r="N77" s="1597"/>
      <c r="O77" s="1597"/>
      <c r="P77" s="1597"/>
      <c r="Q77" s="1597"/>
      <c r="R77" s="1597"/>
      <c r="S77" s="1597"/>
      <c r="T77" s="1597"/>
      <c r="U77" s="1597"/>
      <c r="V77" s="1597"/>
      <c r="W77" s="1597"/>
      <c r="X77" s="1597"/>
      <c r="Y77" s="1597"/>
      <c r="Z77" s="1597"/>
      <c r="AA77" s="1597"/>
      <c r="AB77" s="1597"/>
      <c r="AC77" s="1597"/>
      <c r="AD77" s="1597"/>
      <c r="AE77" s="1597"/>
      <c r="AF77" s="1597"/>
      <c r="AG77" s="1597"/>
      <c r="AH77" s="1596"/>
    </row>
    <row r="78" spans="1:34" s="1548" customFormat="1" ht="15" customHeight="1">
      <c r="A78" s="1598"/>
      <c r="B78" s="1599" t="s">
        <v>6357</v>
      </c>
      <c r="C78" s="1600"/>
      <c r="D78" s="1597"/>
      <c r="E78" s="1597"/>
      <c r="F78" s="1597"/>
      <c r="G78" s="1597"/>
      <c r="H78" s="1597"/>
      <c r="I78" s="1597"/>
      <c r="J78" s="1597"/>
      <c r="K78" s="1597"/>
      <c r="L78" s="1597"/>
      <c r="M78" s="1597"/>
      <c r="N78" s="1597"/>
      <c r="O78" s="1597"/>
      <c r="P78" s="1597"/>
      <c r="Q78" s="1597"/>
      <c r="R78" s="1597"/>
      <c r="S78" s="1597"/>
      <c r="T78" s="1597"/>
      <c r="U78" s="1597"/>
      <c r="V78" s="1597"/>
      <c r="W78" s="1597"/>
      <c r="X78" s="1597"/>
      <c r="Y78" s="1597"/>
      <c r="Z78" s="1597"/>
      <c r="AA78" s="1597"/>
      <c r="AB78" s="1597"/>
      <c r="AC78" s="1597"/>
      <c r="AD78" s="1597"/>
      <c r="AE78" s="1597"/>
      <c r="AF78" s="1597"/>
      <c r="AG78" s="1597"/>
      <c r="AH78" s="1596"/>
    </row>
    <row r="79" spans="1:34" s="1548" customFormat="1" ht="15" customHeight="1">
      <c r="A79" s="1598"/>
      <c r="B79" s="1599" t="s">
        <v>6358</v>
      </c>
      <c r="C79" s="1600"/>
      <c r="D79" s="1597"/>
      <c r="E79" s="1597"/>
      <c r="F79" s="1597"/>
      <c r="G79" s="1597"/>
      <c r="H79" s="1597"/>
      <c r="I79" s="1597"/>
      <c r="J79" s="1597"/>
      <c r="K79" s="1597"/>
      <c r="L79" s="1597"/>
      <c r="M79" s="1597"/>
      <c r="N79" s="1597"/>
      <c r="O79" s="1597"/>
      <c r="P79" s="1597"/>
      <c r="Q79" s="1597"/>
      <c r="R79" s="1597"/>
      <c r="S79" s="1597"/>
      <c r="T79" s="1597"/>
      <c r="U79" s="1597"/>
      <c r="V79" s="1597"/>
      <c r="W79" s="1597"/>
      <c r="X79" s="1597"/>
      <c r="Y79" s="1597"/>
      <c r="Z79" s="1597"/>
      <c r="AA79" s="1597"/>
      <c r="AB79" s="1597"/>
      <c r="AC79" s="1597"/>
      <c r="AD79" s="1597"/>
      <c r="AE79" s="1597"/>
      <c r="AF79" s="1597"/>
      <c r="AG79" s="1597"/>
      <c r="AH79" s="1596"/>
    </row>
    <row r="80" spans="1:34" s="1548" customFormat="1" ht="15" customHeight="1">
      <c r="A80" s="1598"/>
      <c r="B80" s="1599" t="s">
        <v>6359</v>
      </c>
      <c r="C80" s="1600"/>
      <c r="D80" s="1597"/>
      <c r="E80" s="1597"/>
      <c r="F80" s="1597"/>
      <c r="G80" s="1597"/>
      <c r="H80" s="1597"/>
      <c r="I80" s="1597"/>
      <c r="J80" s="1597"/>
      <c r="K80" s="1597"/>
      <c r="L80" s="1597"/>
      <c r="M80" s="1597"/>
      <c r="N80" s="1597"/>
      <c r="O80" s="1597"/>
      <c r="P80" s="1597"/>
      <c r="Q80" s="1597"/>
      <c r="R80" s="1597"/>
      <c r="S80" s="1597"/>
      <c r="T80" s="1597"/>
      <c r="U80" s="1597"/>
      <c r="V80" s="1597"/>
      <c r="W80" s="1597"/>
      <c r="X80" s="1597"/>
      <c r="Y80" s="1597"/>
      <c r="Z80" s="1597"/>
      <c r="AA80" s="1597"/>
      <c r="AB80" s="1597"/>
      <c r="AC80" s="1597"/>
      <c r="AD80" s="1597"/>
      <c r="AE80" s="1597"/>
      <c r="AF80" s="1597"/>
      <c r="AG80" s="1597"/>
      <c r="AH80" s="1596"/>
    </row>
    <row r="81" spans="1:34" s="1548" customFormat="1" ht="15" customHeight="1">
      <c r="A81" s="1599" t="s">
        <v>6360</v>
      </c>
      <c r="B81" s="1598"/>
      <c r="C81" s="1597"/>
      <c r="D81" s="1597"/>
      <c r="E81" s="1597"/>
      <c r="F81" s="1597"/>
      <c r="G81" s="1597"/>
      <c r="H81" s="1597"/>
      <c r="I81" s="1597"/>
      <c r="J81" s="1597"/>
      <c r="K81" s="1597"/>
      <c r="L81" s="1597"/>
      <c r="M81" s="1597"/>
      <c r="N81" s="1597"/>
      <c r="O81" s="1597"/>
      <c r="P81" s="1597"/>
      <c r="Q81" s="1597"/>
      <c r="R81" s="1597"/>
      <c r="S81" s="1597"/>
      <c r="T81" s="1597"/>
      <c r="U81" s="1597"/>
      <c r="V81" s="1597"/>
      <c r="W81" s="1597"/>
      <c r="X81" s="1597"/>
      <c r="Y81" s="1597"/>
      <c r="Z81" s="1597"/>
      <c r="AA81" s="1597"/>
      <c r="AB81" s="1597"/>
      <c r="AC81" s="1597"/>
      <c r="AD81" s="1597"/>
      <c r="AE81" s="1597"/>
      <c r="AF81" s="1597"/>
      <c r="AG81" s="1597"/>
      <c r="AH81" s="1596"/>
    </row>
    <row r="82" spans="1:34" s="1548" customFormat="1" ht="15" customHeight="1">
      <c r="A82" s="1597"/>
      <c r="B82" s="1598" t="s">
        <v>6361</v>
      </c>
      <c r="C82" s="1597"/>
      <c r="D82" s="1597"/>
      <c r="E82" s="1597"/>
      <c r="F82" s="1597"/>
      <c r="G82" s="1597"/>
      <c r="H82" s="1597"/>
      <c r="I82" s="1597"/>
      <c r="J82" s="1597"/>
      <c r="K82" s="1597"/>
      <c r="L82" s="1597"/>
      <c r="M82" s="1597"/>
      <c r="N82" s="1597"/>
      <c r="O82" s="1597"/>
      <c r="P82" s="1597"/>
      <c r="Q82" s="1597"/>
      <c r="R82" s="1597"/>
      <c r="S82" s="1597"/>
      <c r="T82" s="1597"/>
      <c r="U82" s="1597"/>
      <c r="V82" s="1597"/>
      <c r="W82" s="1597"/>
      <c r="X82" s="1597"/>
      <c r="Y82" s="1597"/>
      <c r="Z82" s="1597"/>
      <c r="AA82" s="1597"/>
      <c r="AB82" s="1597"/>
      <c r="AC82" s="1597"/>
      <c r="AD82" s="1597"/>
      <c r="AE82" s="1597"/>
      <c r="AF82" s="1597"/>
      <c r="AG82" s="1597"/>
      <c r="AH82" s="1596"/>
    </row>
    <row r="83" spans="1:34" s="1548" customFormat="1" ht="15" customHeight="1">
      <c r="A83" s="1597"/>
      <c r="B83" s="1598" t="s">
        <v>6362</v>
      </c>
      <c r="C83" s="1597"/>
      <c r="D83" s="1597"/>
      <c r="E83" s="1597"/>
      <c r="F83" s="1597"/>
      <c r="G83" s="1597"/>
      <c r="H83" s="1597"/>
      <c r="I83" s="1597"/>
      <c r="J83" s="1597"/>
      <c r="K83" s="1597"/>
      <c r="L83" s="1597"/>
      <c r="M83" s="1597"/>
      <c r="N83" s="1597"/>
      <c r="O83" s="1597"/>
      <c r="P83" s="1597"/>
      <c r="Q83" s="1597"/>
      <c r="R83" s="1597"/>
      <c r="S83" s="1597"/>
      <c r="T83" s="1597"/>
      <c r="U83" s="1597"/>
      <c r="V83" s="1597"/>
      <c r="W83" s="1597"/>
      <c r="X83" s="1597"/>
      <c r="Y83" s="1597"/>
      <c r="Z83" s="1597"/>
      <c r="AA83" s="1597"/>
      <c r="AB83" s="1597"/>
      <c r="AC83" s="1597"/>
      <c r="AD83" s="1597"/>
      <c r="AE83" s="1597"/>
      <c r="AF83" s="1597"/>
      <c r="AG83" s="1597"/>
      <c r="AH83" s="1596"/>
    </row>
    <row r="84" spans="1:34" s="1548" customFormat="1" ht="15" customHeight="1">
      <c r="A84" s="1597"/>
      <c r="B84" s="1598" t="s">
        <v>6363</v>
      </c>
      <c r="C84" s="1597"/>
      <c r="D84" s="1597"/>
      <c r="E84" s="1597"/>
      <c r="F84" s="1597"/>
      <c r="G84" s="1597"/>
      <c r="H84" s="1597"/>
      <c r="I84" s="1597"/>
      <c r="J84" s="1597"/>
      <c r="K84" s="1597"/>
      <c r="L84" s="1597"/>
      <c r="M84" s="1597"/>
      <c r="N84" s="1597"/>
      <c r="O84" s="1597"/>
      <c r="P84" s="1597"/>
      <c r="Q84" s="1597"/>
      <c r="R84" s="1597"/>
      <c r="S84" s="1597"/>
      <c r="T84" s="1597"/>
      <c r="U84" s="1597"/>
      <c r="V84" s="1597"/>
      <c r="W84" s="1597"/>
      <c r="X84" s="1597"/>
      <c r="Y84" s="1597"/>
      <c r="Z84" s="1597"/>
      <c r="AA84" s="1597"/>
      <c r="AB84" s="1597"/>
      <c r="AC84" s="1597"/>
      <c r="AD84" s="1597"/>
      <c r="AE84" s="1597"/>
      <c r="AF84" s="1597"/>
      <c r="AG84" s="1597"/>
      <c r="AH84" s="1596"/>
    </row>
    <row r="85" spans="1:34" s="1548" customFormat="1" ht="15" customHeight="1">
      <c r="A85" s="1599" t="s">
        <v>6364</v>
      </c>
      <c r="B85" s="1598"/>
      <c r="C85" s="1597"/>
      <c r="D85" s="1597"/>
      <c r="E85" s="1597"/>
      <c r="F85" s="1597"/>
      <c r="G85" s="1597"/>
      <c r="H85" s="1597"/>
      <c r="I85" s="1597"/>
      <c r="J85" s="1597"/>
      <c r="K85" s="1597"/>
      <c r="L85" s="1597"/>
      <c r="M85" s="1597"/>
      <c r="N85" s="1597"/>
      <c r="O85" s="1597"/>
      <c r="P85" s="1597"/>
      <c r="Q85" s="1597"/>
      <c r="R85" s="1597"/>
      <c r="S85" s="1597"/>
      <c r="T85" s="1597"/>
      <c r="U85" s="1597"/>
      <c r="V85" s="1597"/>
      <c r="W85" s="1597"/>
      <c r="X85" s="1597"/>
      <c r="Y85" s="1597"/>
      <c r="Z85" s="1597"/>
      <c r="AA85" s="1597"/>
      <c r="AB85" s="1597"/>
      <c r="AC85" s="1597"/>
      <c r="AD85" s="1597"/>
      <c r="AE85" s="1597"/>
      <c r="AF85" s="1597"/>
      <c r="AG85" s="1597"/>
      <c r="AH85" s="1596"/>
    </row>
    <row r="86" spans="1:34" s="1548" customFormat="1" ht="15" customHeight="1">
      <c r="A86" s="1597"/>
      <c r="B86" s="1598" t="s">
        <v>6365</v>
      </c>
      <c r="C86" s="1597"/>
      <c r="D86" s="1597"/>
      <c r="E86" s="1597"/>
      <c r="F86" s="1597"/>
      <c r="G86" s="1597"/>
      <c r="H86" s="1597"/>
      <c r="I86" s="1597"/>
      <c r="J86" s="1597"/>
      <c r="K86" s="1597"/>
      <c r="L86" s="1597"/>
      <c r="M86" s="1597"/>
      <c r="N86" s="1597"/>
      <c r="O86" s="1597"/>
      <c r="P86" s="1597"/>
      <c r="Q86" s="1597"/>
      <c r="R86" s="1597"/>
      <c r="S86" s="1597"/>
      <c r="T86" s="1597"/>
      <c r="U86" s="1597"/>
      <c r="V86" s="1597"/>
      <c r="W86" s="1597"/>
      <c r="X86" s="1597"/>
      <c r="Y86" s="1597"/>
      <c r="Z86" s="1597"/>
      <c r="AA86" s="1597"/>
      <c r="AB86" s="1597"/>
      <c r="AC86" s="1597"/>
      <c r="AD86" s="1597"/>
      <c r="AE86" s="1597"/>
      <c r="AF86" s="1597"/>
      <c r="AG86" s="1597"/>
      <c r="AH86" s="1596"/>
    </row>
    <row r="87" spans="1:34" s="1548" customFormat="1" ht="15" customHeight="1">
      <c r="A87" s="1597"/>
      <c r="B87" s="1598" t="s">
        <v>6366</v>
      </c>
      <c r="C87" s="1597"/>
      <c r="D87" s="1597"/>
      <c r="E87" s="1597"/>
      <c r="F87" s="1597"/>
      <c r="G87" s="1597"/>
      <c r="H87" s="1597"/>
      <c r="I87" s="1597"/>
      <c r="J87" s="1597"/>
      <c r="K87" s="1597"/>
      <c r="L87" s="1597"/>
      <c r="M87" s="1597"/>
      <c r="N87" s="1597"/>
      <c r="O87" s="1597"/>
      <c r="P87" s="1597"/>
      <c r="Q87" s="1597"/>
      <c r="R87" s="1597"/>
      <c r="S87" s="1597"/>
      <c r="T87" s="1597"/>
      <c r="U87" s="1597"/>
      <c r="V87" s="1597"/>
      <c r="W87" s="1597"/>
      <c r="X87" s="1597"/>
      <c r="Y87" s="1597"/>
      <c r="Z87" s="1597"/>
      <c r="AA87" s="1597"/>
      <c r="AB87" s="1597"/>
      <c r="AC87" s="1597"/>
      <c r="AD87" s="1597"/>
      <c r="AE87" s="1597"/>
      <c r="AF87" s="1597"/>
      <c r="AG87" s="1597"/>
      <c r="AH87" s="1596"/>
    </row>
    <row r="88" spans="1:34" s="1548" customFormat="1" ht="15" customHeight="1">
      <c r="A88" s="1599" t="s">
        <v>6367</v>
      </c>
      <c r="B88" s="1598"/>
      <c r="C88" s="1597"/>
      <c r="D88" s="1597"/>
      <c r="E88" s="1597"/>
      <c r="F88" s="1597"/>
      <c r="G88" s="1597"/>
      <c r="H88" s="1597"/>
      <c r="I88" s="1597"/>
      <c r="J88" s="1597"/>
      <c r="K88" s="1597"/>
      <c r="L88" s="1597"/>
      <c r="M88" s="1597"/>
      <c r="N88" s="1597"/>
      <c r="O88" s="1597"/>
      <c r="P88" s="1597"/>
      <c r="Q88" s="1597"/>
      <c r="R88" s="1597"/>
      <c r="S88" s="1597"/>
      <c r="T88" s="1597"/>
      <c r="U88" s="1597"/>
      <c r="V88" s="1597"/>
      <c r="W88" s="1597"/>
      <c r="X88" s="1597"/>
      <c r="Y88" s="1597"/>
      <c r="Z88" s="1597"/>
      <c r="AA88" s="1597"/>
      <c r="AB88" s="1597"/>
      <c r="AC88" s="1597"/>
      <c r="AD88" s="1597"/>
      <c r="AE88" s="1597"/>
      <c r="AF88" s="1597"/>
      <c r="AG88" s="1597"/>
      <c r="AH88" s="1596"/>
    </row>
    <row r="89" spans="1:34" s="1548" customFormat="1" ht="15" customHeight="1">
      <c r="A89" s="1597"/>
      <c r="B89" s="1598" t="s">
        <v>6368</v>
      </c>
      <c r="C89" s="1597"/>
      <c r="D89" s="1597"/>
      <c r="E89" s="1597"/>
      <c r="F89" s="1597"/>
      <c r="G89" s="1597"/>
      <c r="H89" s="1597"/>
      <c r="I89" s="1597"/>
      <c r="J89" s="1597"/>
      <c r="K89" s="1597"/>
      <c r="L89" s="1597"/>
      <c r="M89" s="1597"/>
      <c r="N89" s="1597"/>
      <c r="O89" s="1597"/>
      <c r="P89" s="1597"/>
      <c r="Q89" s="1597"/>
      <c r="R89" s="1597"/>
      <c r="S89" s="1597"/>
      <c r="T89" s="1597"/>
      <c r="U89" s="1597"/>
      <c r="V89" s="1597"/>
      <c r="W89" s="1597"/>
      <c r="X89" s="1597"/>
      <c r="Y89" s="1597"/>
      <c r="Z89" s="1597"/>
      <c r="AA89" s="1597"/>
      <c r="AB89" s="1597"/>
      <c r="AC89" s="1597"/>
      <c r="AD89" s="1597"/>
      <c r="AE89" s="1597"/>
      <c r="AF89" s="1597"/>
      <c r="AG89" s="1597"/>
      <c r="AH89" s="1596"/>
    </row>
  </sheetData>
  <mergeCells count="37">
    <mergeCell ref="AB12:AF12"/>
    <mergeCell ref="AB13:AF13"/>
    <mergeCell ref="D8:E8"/>
    <mergeCell ref="G8:H8"/>
    <mergeCell ref="N8:O8"/>
    <mergeCell ref="Q8:R8"/>
    <mergeCell ref="P12:W12"/>
    <mergeCell ref="A2:AG2"/>
    <mergeCell ref="Q4:U4"/>
    <mergeCell ref="V4:AG4"/>
    <mergeCell ref="Q5:U5"/>
    <mergeCell ref="V5:AG5"/>
    <mergeCell ref="AB14:AF14"/>
    <mergeCell ref="AB21:AF21"/>
    <mergeCell ref="AB22:AF22"/>
    <mergeCell ref="AB25:AF25"/>
    <mergeCell ref="AB26:AF26"/>
    <mergeCell ref="AB19:AF19"/>
    <mergeCell ref="AB20:AF20"/>
    <mergeCell ref="AB27:AF27"/>
    <mergeCell ref="A34:H36"/>
    <mergeCell ref="J34:AF36"/>
    <mergeCell ref="AB38:AF38"/>
    <mergeCell ref="AB40:AF40"/>
    <mergeCell ref="AB29:AF29"/>
    <mergeCell ref="AB30:AF30"/>
    <mergeCell ref="AB41:AF41"/>
    <mergeCell ref="E63:F63"/>
    <mergeCell ref="H63:I63"/>
    <mergeCell ref="K63:L63"/>
    <mergeCell ref="T63:AF63"/>
    <mergeCell ref="AB43:AF43"/>
    <mergeCell ref="AB44:AF44"/>
    <mergeCell ref="G51:AF51"/>
    <mergeCell ref="L55:AF55"/>
    <mergeCell ref="C58:AF58"/>
    <mergeCell ref="A60:AG61"/>
  </mergeCells>
  <phoneticPr fontId="1"/>
  <pageMargins left="0.7" right="0.7" top="0.75" bottom="0.75" header="0.3" footer="0.3"/>
  <pageSetup paperSize="9" scale="86" orientation="portrait" r:id="rId1"/>
  <rowBreaks count="1" manualBreakCount="1">
    <brk id="46"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61" r:id="rId4" name="Check Box 1">
              <controlPr defaultSize="0" autoFill="0" autoLine="0" autoPict="0">
                <anchor moveWithCells="1">
                  <from>
                    <xdr:col>1</xdr:col>
                    <xdr:colOff>19050</xdr:colOff>
                    <xdr:row>47</xdr:row>
                    <xdr:rowOff>133350</xdr:rowOff>
                  </from>
                  <to>
                    <xdr:col>2</xdr:col>
                    <xdr:colOff>95250</xdr:colOff>
                    <xdr:row>49</xdr:row>
                    <xdr:rowOff>104775</xdr:rowOff>
                  </to>
                </anchor>
              </controlPr>
            </control>
          </mc:Choice>
        </mc:AlternateContent>
        <mc:AlternateContent xmlns:mc="http://schemas.openxmlformats.org/markup-compatibility/2006">
          <mc:Choice Requires="x14">
            <control shapeId="604162" r:id="rId5" name="Check Box 2">
              <controlPr defaultSize="0" autoFill="0" autoLine="0" autoPict="0">
                <anchor moveWithCells="1">
                  <from>
                    <xdr:col>5</xdr:col>
                    <xdr:colOff>38100</xdr:colOff>
                    <xdr:row>47</xdr:row>
                    <xdr:rowOff>133350</xdr:rowOff>
                  </from>
                  <to>
                    <xdr:col>6</xdr:col>
                    <xdr:colOff>114300</xdr:colOff>
                    <xdr:row>49</xdr:row>
                    <xdr:rowOff>85725</xdr:rowOff>
                  </to>
                </anchor>
              </controlPr>
            </control>
          </mc:Choice>
        </mc:AlternateContent>
        <mc:AlternateContent xmlns:mc="http://schemas.openxmlformats.org/markup-compatibility/2006">
          <mc:Choice Requires="x14">
            <control shapeId="604163" r:id="rId6" name="Check Box 3">
              <controlPr defaultSize="0" autoFill="0" autoLine="0" autoPict="0">
                <anchor moveWithCells="1">
                  <from>
                    <xdr:col>1</xdr:col>
                    <xdr:colOff>19050</xdr:colOff>
                    <xdr:row>49</xdr:row>
                    <xdr:rowOff>0</xdr:rowOff>
                  </from>
                  <to>
                    <xdr:col>2</xdr:col>
                    <xdr:colOff>85725</xdr:colOff>
                    <xdr:row>50</xdr:row>
                    <xdr:rowOff>47625</xdr:rowOff>
                  </to>
                </anchor>
              </controlPr>
            </control>
          </mc:Choice>
        </mc:AlternateContent>
        <mc:AlternateContent xmlns:mc="http://schemas.openxmlformats.org/markup-compatibility/2006">
          <mc:Choice Requires="x14">
            <control shapeId="604164" r:id="rId7" name="Check Box 4">
              <controlPr defaultSize="0" autoFill="0" autoLine="0" autoPict="0">
                <anchor moveWithCells="1">
                  <from>
                    <xdr:col>1</xdr:col>
                    <xdr:colOff>19050</xdr:colOff>
                    <xdr:row>52</xdr:row>
                    <xdr:rowOff>171450</xdr:rowOff>
                  </from>
                  <to>
                    <xdr:col>2</xdr:col>
                    <xdr:colOff>85725</xdr:colOff>
                    <xdr:row>54</xdr:row>
                    <xdr:rowOff>19050</xdr:rowOff>
                  </to>
                </anchor>
              </controlPr>
            </control>
          </mc:Choice>
        </mc:AlternateContent>
        <mc:AlternateContent xmlns:mc="http://schemas.openxmlformats.org/markup-compatibility/2006">
          <mc:Choice Requires="x14">
            <control shapeId="604165" r:id="rId8" name="Check Box 5">
              <controlPr defaultSize="0" autoFill="0" autoLine="0" autoPict="0">
                <anchor moveWithCells="1">
                  <from>
                    <xdr:col>1</xdr:col>
                    <xdr:colOff>19050</xdr:colOff>
                    <xdr:row>53</xdr:row>
                    <xdr:rowOff>180975</xdr:rowOff>
                  </from>
                  <to>
                    <xdr:col>2</xdr:col>
                    <xdr:colOff>85725</xdr:colOff>
                    <xdr:row>55</xdr:row>
                    <xdr:rowOff>28575</xdr:rowOff>
                  </to>
                </anchor>
              </controlPr>
            </control>
          </mc:Choice>
        </mc:AlternateContent>
        <mc:AlternateContent xmlns:mc="http://schemas.openxmlformats.org/markup-compatibility/2006">
          <mc:Choice Requires="x14">
            <control shapeId="604166" r:id="rId9" name="Check Box 6">
              <controlPr defaultSize="0" autoFill="0" autoLine="0" autoPict="0">
                <anchor moveWithCells="1">
                  <from>
                    <xdr:col>11</xdr:col>
                    <xdr:colOff>47625</xdr:colOff>
                    <xdr:row>52</xdr:row>
                    <xdr:rowOff>171450</xdr:rowOff>
                  </from>
                  <to>
                    <xdr:col>12</xdr:col>
                    <xdr:colOff>114300</xdr:colOff>
                    <xdr:row>54</xdr:row>
                    <xdr:rowOff>19050</xdr:rowOff>
                  </to>
                </anchor>
              </controlPr>
            </control>
          </mc:Choice>
        </mc:AlternateContent>
        <mc:AlternateContent xmlns:mc="http://schemas.openxmlformats.org/markup-compatibility/2006">
          <mc:Choice Requires="x14">
            <control shapeId="604167" r:id="rId10" name="Check Box 7">
              <controlPr defaultSize="0" autoFill="0" autoLine="0" autoPict="0">
                <anchor moveWithCells="1">
                  <from>
                    <xdr:col>18</xdr:col>
                    <xdr:colOff>19050</xdr:colOff>
                    <xdr:row>47</xdr:row>
                    <xdr:rowOff>133350</xdr:rowOff>
                  </from>
                  <to>
                    <xdr:col>19</xdr:col>
                    <xdr:colOff>85725</xdr:colOff>
                    <xdr:row>49</xdr:row>
                    <xdr:rowOff>85725</xdr:rowOff>
                  </to>
                </anchor>
              </controlPr>
            </control>
          </mc:Choice>
        </mc:AlternateContent>
        <mc:AlternateContent xmlns:mc="http://schemas.openxmlformats.org/markup-compatibility/2006">
          <mc:Choice Requires="x14">
            <control shapeId="604168" r:id="rId11" name="Check Box 8">
              <controlPr defaultSize="0" autoFill="0" autoLine="0" autoPict="0">
                <anchor moveWithCells="1">
                  <from>
                    <xdr:col>18</xdr:col>
                    <xdr:colOff>19050</xdr:colOff>
                    <xdr:row>48</xdr:row>
                    <xdr:rowOff>190500</xdr:rowOff>
                  </from>
                  <to>
                    <xdr:col>19</xdr:col>
                    <xdr:colOff>95250</xdr:colOff>
                    <xdr:row>50</xdr:row>
                    <xdr:rowOff>38100</xdr:rowOff>
                  </to>
                </anchor>
              </controlPr>
            </control>
          </mc:Choice>
        </mc:AlternateContent>
        <mc:AlternateContent xmlns:mc="http://schemas.openxmlformats.org/markup-compatibility/2006">
          <mc:Choice Requires="x14">
            <control shapeId="604169" r:id="rId12" name="Check Box 9">
              <controlPr defaultSize="0" autoFill="0" autoLine="0" autoPict="0">
                <anchor moveWithCells="1">
                  <from>
                    <xdr:col>1</xdr:col>
                    <xdr:colOff>19050</xdr:colOff>
                    <xdr:row>49</xdr:row>
                    <xdr:rowOff>171450</xdr:rowOff>
                  </from>
                  <to>
                    <xdr:col>2</xdr:col>
                    <xdr:colOff>85725</xdr:colOff>
                    <xdr:row>51</xdr:row>
                    <xdr:rowOff>19050</xdr:rowOff>
                  </to>
                </anchor>
              </controlPr>
            </control>
          </mc:Choice>
        </mc:AlternateContent>
        <mc:AlternateContent xmlns:mc="http://schemas.openxmlformats.org/markup-compatibility/2006">
          <mc:Choice Requires="x14">
            <control shapeId="604170" r:id="rId13" name="Check Box 10">
              <controlPr defaultSize="0" autoFill="0" autoLine="0" autoPict="0">
                <anchor moveWithCells="1">
                  <from>
                    <xdr:col>5</xdr:col>
                    <xdr:colOff>38100</xdr:colOff>
                    <xdr:row>48</xdr:row>
                    <xdr:rowOff>171450</xdr:rowOff>
                  </from>
                  <to>
                    <xdr:col>6</xdr:col>
                    <xdr:colOff>114300</xdr:colOff>
                    <xdr:row>50</xdr:row>
                    <xdr:rowOff>19050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47657-A95F-4DA2-A9A2-A98BD8452C2B}">
  <dimension ref="A1:AG88"/>
  <sheetViews>
    <sheetView zoomScaleNormal="100" zoomScaleSheetLayoutView="115" workbookViewId="0">
      <selection activeCell="A3" sqref="A3"/>
    </sheetView>
  </sheetViews>
  <sheetFormatPr defaultColWidth="2.75" defaultRowHeight="18.75"/>
  <cols>
    <col min="1" max="2" width="2.75" style="1544"/>
    <col min="3" max="3" width="4.625" style="1544" customWidth="1"/>
    <col min="4" max="20" width="2.75" style="1544"/>
    <col min="21" max="21" width="3.5" style="1544" customWidth="1"/>
    <col min="22" max="16384" width="2.75" style="1544"/>
  </cols>
  <sheetData>
    <row r="1" spans="1:33" s="1548" customFormat="1" ht="16.149999999999999" customHeight="1">
      <c r="A1" s="1547" t="s">
        <v>6369</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row>
    <row r="2" spans="1:33" s="1548" customFormat="1" ht="16.149999999999999" customHeight="1">
      <c r="A2" s="3759" t="s">
        <v>6370</v>
      </c>
      <c r="B2" s="3759"/>
      <c r="C2" s="3759"/>
      <c r="D2" s="3759"/>
      <c r="E2" s="3759"/>
      <c r="F2" s="3759"/>
      <c r="G2" s="3759"/>
      <c r="H2" s="3759"/>
      <c r="I2" s="3759"/>
      <c r="J2" s="3759"/>
      <c r="K2" s="3759"/>
      <c r="L2" s="3759"/>
      <c r="M2" s="3759"/>
      <c r="N2" s="3759"/>
      <c r="O2" s="3759"/>
      <c r="P2" s="3759"/>
      <c r="Q2" s="3759"/>
      <c r="R2" s="3759"/>
      <c r="S2" s="3759"/>
      <c r="T2" s="3759"/>
      <c r="U2" s="3759"/>
      <c r="V2" s="3759"/>
      <c r="W2" s="3759"/>
      <c r="X2" s="3759"/>
      <c r="Y2" s="3759"/>
      <c r="Z2" s="3759"/>
      <c r="AA2" s="3759"/>
      <c r="AB2" s="3759"/>
      <c r="AC2" s="3759"/>
      <c r="AD2" s="3759"/>
      <c r="AE2" s="3759"/>
      <c r="AF2" s="3759"/>
      <c r="AG2" s="3759"/>
    </row>
    <row r="3" spans="1:33" s="1548" customFormat="1" ht="7.15" customHeight="1">
      <c r="A3" s="1547"/>
      <c r="B3" s="1547"/>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7"/>
      <c r="AA3" s="1547"/>
      <c r="AB3" s="1547"/>
      <c r="AC3" s="1547"/>
      <c r="AD3" s="1547"/>
      <c r="AE3" s="1547"/>
      <c r="AF3" s="1547"/>
      <c r="AG3" s="1547"/>
    </row>
    <row r="4" spans="1:33" s="1548" customFormat="1" ht="16.350000000000001" customHeight="1">
      <c r="A4" s="1547"/>
      <c r="B4" s="1547"/>
      <c r="C4" s="1547"/>
      <c r="D4" s="1547"/>
      <c r="E4" s="1547"/>
      <c r="F4" s="1547"/>
      <c r="G4" s="1547"/>
      <c r="H4" s="1547"/>
      <c r="I4" s="1547"/>
      <c r="J4" s="1547"/>
      <c r="K4" s="1547"/>
      <c r="L4" s="1547"/>
      <c r="M4" s="1547"/>
      <c r="N4" s="1547"/>
      <c r="O4" s="1547"/>
      <c r="P4" s="1547"/>
      <c r="Q4" s="1547"/>
      <c r="R4" s="1547"/>
      <c r="S4" s="3760" t="s">
        <v>6294</v>
      </c>
      <c r="T4" s="3760"/>
      <c r="U4" s="3760"/>
      <c r="V4" s="3760"/>
      <c r="W4" s="3760"/>
      <c r="X4" s="3761"/>
      <c r="Y4" s="3762"/>
      <c r="Z4" s="3762"/>
      <c r="AA4" s="3762"/>
      <c r="AB4" s="3762"/>
      <c r="AC4" s="3762"/>
      <c r="AD4" s="3762"/>
      <c r="AE4" s="3762"/>
      <c r="AF4" s="3762"/>
      <c r="AG4" s="3763"/>
    </row>
    <row r="5" spans="1:33" s="1548" customFormat="1" ht="16.149999999999999" customHeight="1">
      <c r="A5" s="1547"/>
      <c r="B5" s="1547"/>
      <c r="C5" s="1547"/>
      <c r="D5" s="1547"/>
      <c r="E5" s="1547"/>
      <c r="F5" s="1547"/>
      <c r="G5" s="1547"/>
      <c r="H5" s="1547"/>
      <c r="I5" s="1547"/>
      <c r="J5" s="1547"/>
      <c r="K5" s="1547"/>
      <c r="L5" s="1547"/>
      <c r="M5" s="1547"/>
      <c r="N5" s="1547"/>
      <c r="O5" s="1547"/>
      <c r="P5" s="1547"/>
      <c r="Q5" s="1547"/>
      <c r="R5" s="1547"/>
      <c r="S5" s="3760" t="s">
        <v>1</v>
      </c>
      <c r="T5" s="3760"/>
      <c r="U5" s="3760"/>
      <c r="V5" s="3760"/>
      <c r="W5" s="3760"/>
      <c r="X5" s="3764"/>
      <c r="Y5" s="3765"/>
      <c r="Z5" s="3765"/>
      <c r="AA5" s="3765"/>
      <c r="AB5" s="3765"/>
      <c r="AC5" s="3765"/>
      <c r="AD5" s="3765"/>
      <c r="AE5" s="3765"/>
      <c r="AF5" s="3765"/>
      <c r="AG5" s="3766"/>
    </row>
    <row r="6" spans="1:33" s="1548" customFormat="1" ht="15.6" customHeight="1">
      <c r="A6" s="1547"/>
      <c r="B6" s="1547"/>
      <c r="C6" s="1547"/>
      <c r="D6" s="1547"/>
      <c r="E6" s="1547"/>
      <c r="F6" s="1547"/>
      <c r="G6" s="1547"/>
      <c r="H6" s="1547"/>
      <c r="I6" s="1547"/>
      <c r="J6" s="1547"/>
      <c r="K6" s="1547"/>
      <c r="L6" s="1547"/>
      <c r="M6" s="1547"/>
      <c r="N6" s="1547"/>
      <c r="O6" s="1547"/>
      <c r="P6" s="1547"/>
      <c r="Q6" s="1547"/>
      <c r="R6" s="1547"/>
      <c r="S6" s="1547"/>
      <c r="T6" s="1547"/>
      <c r="U6" s="1547"/>
      <c r="V6" s="1547"/>
      <c r="W6" s="1547"/>
      <c r="X6" s="1547"/>
      <c r="Y6" s="1547"/>
      <c r="Z6" s="1547"/>
      <c r="AA6" s="1547"/>
      <c r="AB6" s="1547"/>
      <c r="AC6" s="1547"/>
      <c r="AD6" s="1547"/>
      <c r="AE6" s="1547"/>
      <c r="AF6" s="1547"/>
      <c r="AG6" s="1547"/>
    </row>
    <row r="7" spans="1:33" s="1548" customFormat="1" ht="16.149999999999999" customHeight="1" thickBot="1">
      <c r="A7" s="1549" t="s">
        <v>6371</v>
      </c>
      <c r="B7" s="1549"/>
      <c r="C7" s="1547"/>
      <c r="D7" s="1547"/>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row>
    <row r="8" spans="1:33" s="1548" customFormat="1" ht="16.149999999999999" customHeight="1">
      <c r="A8" s="1570" t="s">
        <v>6372</v>
      </c>
      <c r="B8" s="1571"/>
      <c r="C8" s="1571"/>
      <c r="D8" s="1571"/>
      <c r="E8" s="1571"/>
      <c r="F8" s="1571"/>
      <c r="G8" s="1571"/>
      <c r="H8" s="1571"/>
      <c r="I8" s="1571"/>
      <c r="J8" s="1571"/>
      <c r="K8" s="1556"/>
      <c r="L8" s="1571"/>
      <c r="M8" s="1571"/>
      <c r="N8" s="1571"/>
      <c r="O8" s="1571"/>
      <c r="P8" s="1571"/>
      <c r="Q8" s="1571"/>
      <c r="R8" s="3788"/>
      <c r="S8" s="3789"/>
      <c r="T8" s="3789"/>
      <c r="U8" s="3789"/>
      <c r="V8" s="3789"/>
      <c r="W8" s="3789"/>
      <c r="X8" s="3789"/>
      <c r="Y8" s="1580"/>
      <c r="Z8" s="1580"/>
      <c r="AA8" s="1580"/>
      <c r="AB8" s="1580"/>
      <c r="AC8" s="3790"/>
      <c r="AD8" s="3790"/>
      <c r="AE8" s="3790"/>
      <c r="AF8" s="3790"/>
      <c r="AG8" s="1581"/>
    </row>
    <row r="9" spans="1:33" s="1548" customFormat="1" ht="16.149999999999999" customHeight="1">
      <c r="A9" s="1574"/>
      <c r="B9" s="3781" t="s">
        <v>6373</v>
      </c>
      <c r="C9" s="3781"/>
      <c r="D9" s="3781"/>
      <c r="E9" s="3781"/>
      <c r="F9" s="3781"/>
      <c r="G9" s="3781"/>
      <c r="H9" s="3781"/>
      <c r="I9" s="3781"/>
      <c r="J9" s="3781"/>
      <c r="K9" s="3781"/>
      <c r="L9" s="3781"/>
      <c r="M9" s="3781"/>
      <c r="N9" s="3781"/>
      <c r="O9" s="3781"/>
      <c r="P9" s="3781"/>
      <c r="Q9" s="3781"/>
      <c r="R9" s="3781"/>
      <c r="S9" s="3782" t="s">
        <v>6374</v>
      </c>
      <c r="T9" s="3783"/>
      <c r="U9" s="3783"/>
      <c r="V9" s="3783"/>
      <c r="W9" s="3783"/>
      <c r="X9" s="3783"/>
      <c r="Y9" s="3783"/>
      <c r="Z9" s="3783"/>
      <c r="AA9" s="3791"/>
      <c r="AB9" s="3782" t="s">
        <v>6302</v>
      </c>
      <c r="AC9" s="3783"/>
      <c r="AD9" s="3783"/>
      <c r="AE9" s="3783"/>
      <c r="AF9" s="3783"/>
      <c r="AG9" s="3784"/>
    </row>
    <row r="10" spans="1:33" s="1548" customFormat="1" ht="16.149999999999999" customHeight="1">
      <c r="A10" s="1574"/>
      <c r="B10" s="1601" t="s">
        <v>6375</v>
      </c>
      <c r="C10" s="1583" t="s">
        <v>6296</v>
      </c>
      <c r="D10" s="3765"/>
      <c r="E10" s="3765"/>
      <c r="F10" s="1561" t="s">
        <v>842</v>
      </c>
      <c r="G10" s="3765"/>
      <c r="H10" s="3765"/>
      <c r="I10" s="1561" t="s">
        <v>1637</v>
      </c>
      <c r="J10" s="1561" t="s">
        <v>1723</v>
      </c>
      <c r="K10" s="1561" t="s">
        <v>6376</v>
      </c>
      <c r="L10" s="1561"/>
      <c r="M10" s="3765"/>
      <c r="N10" s="3765"/>
      <c r="O10" s="1593" t="s">
        <v>842</v>
      </c>
      <c r="P10" s="3765"/>
      <c r="Q10" s="3765"/>
      <c r="R10" s="1602" t="s">
        <v>1637</v>
      </c>
      <c r="S10" s="1583"/>
      <c r="T10" s="3787"/>
      <c r="U10" s="3787"/>
      <c r="V10" s="3787"/>
      <c r="W10" s="3787"/>
      <c r="X10" s="3787"/>
      <c r="Y10" s="3787"/>
      <c r="Z10" s="3787"/>
      <c r="AA10" s="1561"/>
      <c r="AB10" s="1603"/>
      <c r="AC10" s="3765"/>
      <c r="AD10" s="3765"/>
      <c r="AE10" s="3765"/>
      <c r="AF10" s="3765"/>
      <c r="AG10" s="1565" t="s">
        <v>6303</v>
      </c>
    </row>
    <row r="11" spans="1:33" s="1548" customFormat="1" ht="16.149999999999999" customHeight="1">
      <c r="A11" s="1574"/>
      <c r="B11" s="1601" t="s">
        <v>6377</v>
      </c>
      <c r="C11" s="1583" t="s">
        <v>6296</v>
      </c>
      <c r="D11" s="3765"/>
      <c r="E11" s="3765"/>
      <c r="F11" s="1561" t="s">
        <v>842</v>
      </c>
      <c r="G11" s="3765"/>
      <c r="H11" s="3765"/>
      <c r="I11" s="1561" t="s">
        <v>1637</v>
      </c>
      <c r="J11" s="1561" t="s">
        <v>1723</v>
      </c>
      <c r="K11" s="1561" t="s">
        <v>6376</v>
      </c>
      <c r="L11" s="1561"/>
      <c r="M11" s="3765"/>
      <c r="N11" s="3765"/>
      <c r="O11" s="1593" t="s">
        <v>842</v>
      </c>
      <c r="P11" s="3765"/>
      <c r="Q11" s="3765"/>
      <c r="R11" s="1602" t="s">
        <v>1637</v>
      </c>
      <c r="S11" s="1583"/>
      <c r="T11" s="3787"/>
      <c r="U11" s="3787"/>
      <c r="V11" s="3787"/>
      <c r="W11" s="3787"/>
      <c r="X11" s="3787"/>
      <c r="Y11" s="3787"/>
      <c r="Z11" s="3787"/>
      <c r="AA11" s="1561"/>
      <c r="AB11" s="1603"/>
      <c r="AC11" s="3765"/>
      <c r="AD11" s="3765"/>
      <c r="AE11" s="3765"/>
      <c r="AF11" s="3765"/>
      <c r="AG11" s="1565" t="s">
        <v>6303</v>
      </c>
    </row>
    <row r="12" spans="1:33" s="1548" customFormat="1" ht="16.149999999999999" customHeight="1">
      <c r="A12" s="1574"/>
      <c r="B12" s="1601" t="s">
        <v>6378</v>
      </c>
      <c r="C12" s="1583" t="s">
        <v>6296</v>
      </c>
      <c r="D12" s="3765"/>
      <c r="E12" s="3765"/>
      <c r="F12" s="1561" t="s">
        <v>842</v>
      </c>
      <c r="G12" s="3765"/>
      <c r="H12" s="3765"/>
      <c r="I12" s="1561" t="s">
        <v>1637</v>
      </c>
      <c r="J12" s="1561" t="s">
        <v>1723</v>
      </c>
      <c r="K12" s="1561" t="s">
        <v>6376</v>
      </c>
      <c r="L12" s="1561"/>
      <c r="M12" s="3765"/>
      <c r="N12" s="3765"/>
      <c r="O12" s="1593" t="s">
        <v>842</v>
      </c>
      <c r="P12" s="3765"/>
      <c r="Q12" s="3765"/>
      <c r="R12" s="1602" t="s">
        <v>1637</v>
      </c>
      <c r="S12" s="1583"/>
      <c r="T12" s="3787"/>
      <c r="U12" s="3787"/>
      <c r="V12" s="3787"/>
      <c r="W12" s="3787"/>
      <c r="X12" s="3787"/>
      <c r="Y12" s="3787"/>
      <c r="Z12" s="3787"/>
      <c r="AA12" s="1561"/>
      <c r="AB12" s="1603"/>
      <c r="AC12" s="3765"/>
      <c r="AD12" s="3765"/>
      <c r="AE12" s="3765"/>
      <c r="AF12" s="3765"/>
      <c r="AG12" s="1565" t="s">
        <v>6303</v>
      </c>
    </row>
    <row r="13" spans="1:33" s="1548" customFormat="1" ht="16.149999999999999" customHeight="1">
      <c r="A13" s="1574"/>
      <c r="B13" s="1604" t="s">
        <v>6379</v>
      </c>
      <c r="C13" s="1583" t="s">
        <v>6296</v>
      </c>
      <c r="D13" s="3765"/>
      <c r="E13" s="3765"/>
      <c r="F13" s="1561" t="s">
        <v>842</v>
      </c>
      <c r="G13" s="3765"/>
      <c r="H13" s="3765"/>
      <c r="I13" s="1561" t="s">
        <v>1637</v>
      </c>
      <c r="J13" s="1561" t="s">
        <v>1723</v>
      </c>
      <c r="K13" s="1561" t="s">
        <v>6376</v>
      </c>
      <c r="L13" s="1561"/>
      <c r="M13" s="3765"/>
      <c r="N13" s="3765"/>
      <c r="O13" s="1593" t="s">
        <v>842</v>
      </c>
      <c r="P13" s="3765"/>
      <c r="Q13" s="3765"/>
      <c r="R13" s="1602" t="s">
        <v>1637</v>
      </c>
      <c r="S13" s="1583"/>
      <c r="T13" s="3787"/>
      <c r="U13" s="3787"/>
      <c r="V13" s="3787"/>
      <c r="W13" s="3787"/>
      <c r="X13" s="3787"/>
      <c r="Y13" s="3787"/>
      <c r="Z13" s="3787"/>
      <c r="AA13" s="1561"/>
      <c r="AB13" s="1603"/>
      <c r="AC13" s="3765"/>
      <c r="AD13" s="3765"/>
      <c r="AE13" s="3765"/>
      <c r="AF13" s="3765"/>
      <c r="AG13" s="1565" t="s">
        <v>6303</v>
      </c>
    </row>
    <row r="14" spans="1:33" s="1548" customFormat="1" ht="16.149999999999999" customHeight="1">
      <c r="A14" s="1585" t="s">
        <v>6380</v>
      </c>
      <c r="B14" s="1564"/>
      <c r="C14" s="1564"/>
      <c r="D14" s="1564"/>
      <c r="E14" s="1564"/>
      <c r="F14" s="1564"/>
      <c r="G14" s="1564"/>
      <c r="H14" s="1564"/>
      <c r="I14" s="1564"/>
      <c r="J14" s="1564"/>
      <c r="K14" s="1564"/>
      <c r="L14" s="1564"/>
      <c r="M14" s="1564"/>
      <c r="N14" s="1564"/>
      <c r="O14" s="1564"/>
      <c r="P14" s="1564"/>
      <c r="Q14" s="1564"/>
      <c r="R14" s="1564"/>
      <c r="S14" s="1564"/>
      <c r="T14" s="1564"/>
      <c r="U14" s="1564"/>
      <c r="V14" s="1564"/>
      <c r="W14" s="1564"/>
      <c r="X14" s="1564"/>
      <c r="Y14" s="1564"/>
      <c r="Z14" s="1564"/>
      <c r="AA14" s="1564"/>
      <c r="AB14" s="1564"/>
      <c r="AC14" s="3786"/>
      <c r="AD14" s="3786"/>
      <c r="AE14" s="3786"/>
      <c r="AF14" s="3786"/>
      <c r="AG14" s="1565"/>
    </row>
    <row r="15" spans="1:33" s="1548" customFormat="1" ht="16.149999999999999" customHeight="1">
      <c r="A15" s="1574"/>
      <c r="B15" s="3781" t="s">
        <v>6373</v>
      </c>
      <c r="C15" s="3781"/>
      <c r="D15" s="3781"/>
      <c r="E15" s="3781"/>
      <c r="F15" s="3781"/>
      <c r="G15" s="3781"/>
      <c r="H15" s="3781"/>
      <c r="I15" s="3781"/>
      <c r="J15" s="3781"/>
      <c r="K15" s="3781"/>
      <c r="L15" s="3781"/>
      <c r="M15" s="3781"/>
      <c r="N15" s="3781"/>
      <c r="O15" s="3781"/>
      <c r="P15" s="3781"/>
      <c r="Q15" s="3781"/>
      <c r="R15" s="3781"/>
      <c r="S15" s="3781"/>
      <c r="T15" s="3781"/>
      <c r="U15" s="3781"/>
      <c r="V15" s="3781"/>
      <c r="W15" s="3781"/>
      <c r="X15" s="3781"/>
      <c r="Y15" s="3781"/>
      <c r="Z15" s="3781"/>
      <c r="AA15" s="3781"/>
      <c r="AB15" s="3782" t="s">
        <v>6381</v>
      </c>
      <c r="AC15" s="3783"/>
      <c r="AD15" s="3783"/>
      <c r="AE15" s="3783"/>
      <c r="AF15" s="3783"/>
      <c r="AG15" s="3784"/>
    </row>
    <row r="16" spans="1:33" s="1548" customFormat="1" ht="16.149999999999999" customHeight="1">
      <c r="A16" s="1574"/>
      <c r="B16" s="1601" t="s">
        <v>6375</v>
      </c>
      <c r="C16" s="1583" t="s">
        <v>6296</v>
      </c>
      <c r="D16" s="3777" t="str">
        <f>IF(D10="","",D10)</f>
        <v/>
      </c>
      <c r="E16" s="3777"/>
      <c r="F16" s="1561" t="s">
        <v>842</v>
      </c>
      <c r="G16" s="3777" t="str">
        <f>IF(G10="","",G10)</f>
        <v/>
      </c>
      <c r="H16" s="3777"/>
      <c r="I16" s="1561" t="s">
        <v>1637</v>
      </c>
      <c r="J16" s="1561" t="s">
        <v>1723</v>
      </c>
      <c r="K16" s="1561" t="s">
        <v>6376</v>
      </c>
      <c r="L16" s="1561"/>
      <c r="M16" s="3777" t="str">
        <f>IF(M10="","",M10)</f>
        <v/>
      </c>
      <c r="N16" s="3777"/>
      <c r="O16" s="1593" t="s">
        <v>842</v>
      </c>
      <c r="P16" s="3777" t="str">
        <f>IF(P10="","",P10)</f>
        <v/>
      </c>
      <c r="Q16" s="3777"/>
      <c r="R16" s="1593" t="s">
        <v>1637</v>
      </c>
      <c r="S16" s="1605"/>
      <c r="T16" s="1605"/>
      <c r="U16" s="1605"/>
      <c r="V16" s="1605"/>
      <c r="W16" s="1605"/>
      <c r="X16" s="1605"/>
      <c r="Y16" s="1605"/>
      <c r="Z16" s="1605"/>
      <c r="AA16" s="1606"/>
      <c r="AB16" s="1603"/>
      <c r="AC16" s="3778"/>
      <c r="AD16" s="3778"/>
      <c r="AE16" s="3778"/>
      <c r="AF16" s="3778"/>
      <c r="AG16" s="1565" t="s">
        <v>1676</v>
      </c>
    </row>
    <row r="17" spans="1:33" s="1548" customFormat="1" ht="16.149999999999999" customHeight="1">
      <c r="A17" s="1574"/>
      <c r="B17" s="1601" t="s">
        <v>6377</v>
      </c>
      <c r="C17" s="1583" t="s">
        <v>6296</v>
      </c>
      <c r="D17" s="3777" t="str">
        <f>IF(D11="","",D11)</f>
        <v/>
      </c>
      <c r="E17" s="3777"/>
      <c r="F17" s="1561" t="s">
        <v>842</v>
      </c>
      <c r="G17" s="3777" t="str">
        <f>IF(G11="","",G11)</f>
        <v/>
      </c>
      <c r="H17" s="3777"/>
      <c r="I17" s="1561" t="s">
        <v>1637</v>
      </c>
      <c r="J17" s="1561" t="s">
        <v>1723</v>
      </c>
      <c r="K17" s="1561" t="s">
        <v>6376</v>
      </c>
      <c r="L17" s="1561"/>
      <c r="M17" s="3777" t="str">
        <f>IF(M11="","",M11)</f>
        <v/>
      </c>
      <c r="N17" s="3777"/>
      <c r="O17" s="1593" t="s">
        <v>842</v>
      </c>
      <c r="P17" s="3777" t="str">
        <f>IF(P11="","",P11)</f>
        <v/>
      </c>
      <c r="Q17" s="3777"/>
      <c r="R17" s="1593" t="s">
        <v>1637</v>
      </c>
      <c r="S17" s="1605"/>
      <c r="T17" s="1605"/>
      <c r="U17" s="1605"/>
      <c r="V17" s="1605"/>
      <c r="W17" s="1605"/>
      <c r="X17" s="1605"/>
      <c r="Y17" s="1605"/>
      <c r="Z17" s="1605"/>
      <c r="AA17" s="1606"/>
      <c r="AB17" s="1603"/>
      <c r="AC17" s="3778"/>
      <c r="AD17" s="3778"/>
      <c r="AE17" s="3778"/>
      <c r="AF17" s="3778"/>
      <c r="AG17" s="1565" t="s">
        <v>1676</v>
      </c>
    </row>
    <row r="18" spans="1:33" s="1548" customFormat="1" ht="16.149999999999999" customHeight="1">
      <c r="A18" s="1574"/>
      <c r="B18" s="1601" t="s">
        <v>6378</v>
      </c>
      <c r="C18" s="1583" t="s">
        <v>6296</v>
      </c>
      <c r="D18" s="3777" t="str">
        <f>IF(D12="","",D12)</f>
        <v/>
      </c>
      <c r="E18" s="3777"/>
      <c r="F18" s="1561" t="s">
        <v>842</v>
      </c>
      <c r="G18" s="3777" t="str">
        <f>IF(G12="","",G12)</f>
        <v/>
      </c>
      <c r="H18" s="3777"/>
      <c r="I18" s="1561" t="s">
        <v>1637</v>
      </c>
      <c r="J18" s="1561" t="s">
        <v>1723</v>
      </c>
      <c r="K18" s="1561" t="s">
        <v>6376</v>
      </c>
      <c r="L18" s="1561"/>
      <c r="M18" s="3777" t="str">
        <f>IF(M12="","",M12)</f>
        <v/>
      </c>
      <c r="N18" s="3777"/>
      <c r="O18" s="1593" t="s">
        <v>842</v>
      </c>
      <c r="P18" s="3777" t="str">
        <f>IF(P12="","",P12)</f>
        <v/>
      </c>
      <c r="Q18" s="3777"/>
      <c r="R18" s="1593" t="s">
        <v>1637</v>
      </c>
      <c r="S18" s="1605"/>
      <c r="T18" s="1605"/>
      <c r="U18" s="1605"/>
      <c r="V18" s="1605"/>
      <c r="W18" s="1605"/>
      <c r="X18" s="1605"/>
      <c r="Y18" s="1605"/>
      <c r="Z18" s="1605"/>
      <c r="AA18" s="1606"/>
      <c r="AB18" s="1603"/>
      <c r="AC18" s="3778"/>
      <c r="AD18" s="3778"/>
      <c r="AE18" s="3778"/>
      <c r="AF18" s="3778"/>
      <c r="AG18" s="1565" t="s">
        <v>1676</v>
      </c>
    </row>
    <row r="19" spans="1:33" s="1548" customFormat="1" ht="16.149999999999999" customHeight="1">
      <c r="A19" s="1607"/>
      <c r="B19" s="1604" t="s">
        <v>6379</v>
      </c>
      <c r="C19" s="1583" t="s">
        <v>6296</v>
      </c>
      <c r="D19" s="3777" t="str">
        <f>IF(D13="","",D13)</f>
        <v/>
      </c>
      <c r="E19" s="3777"/>
      <c r="F19" s="1561" t="s">
        <v>842</v>
      </c>
      <c r="G19" s="3777" t="str">
        <f>IF(G13="","",G13)</f>
        <v/>
      </c>
      <c r="H19" s="3777"/>
      <c r="I19" s="1561" t="s">
        <v>1637</v>
      </c>
      <c r="J19" s="1561" t="s">
        <v>1723</v>
      </c>
      <c r="K19" s="1561" t="s">
        <v>6376</v>
      </c>
      <c r="L19" s="1561"/>
      <c r="M19" s="3777" t="str">
        <f>IF(M13="","",M13)</f>
        <v/>
      </c>
      <c r="N19" s="3777"/>
      <c r="O19" s="1593" t="s">
        <v>842</v>
      </c>
      <c r="P19" s="3777" t="str">
        <f>IF(P13="","",P13)</f>
        <v/>
      </c>
      <c r="Q19" s="3777"/>
      <c r="R19" s="1593" t="s">
        <v>1637</v>
      </c>
      <c r="S19" s="1605"/>
      <c r="T19" s="1593"/>
      <c r="U19" s="1593"/>
      <c r="V19" s="1593"/>
      <c r="W19" s="1593"/>
      <c r="X19" s="1593"/>
      <c r="Y19" s="1593"/>
      <c r="Z19" s="1593"/>
      <c r="AA19" s="1593"/>
      <c r="AB19" s="1603"/>
      <c r="AC19" s="3778"/>
      <c r="AD19" s="3778"/>
      <c r="AE19" s="3778"/>
      <c r="AF19" s="3778"/>
      <c r="AG19" s="1565" t="s">
        <v>1676</v>
      </c>
    </row>
    <row r="20" spans="1:33" s="1548" customFormat="1" ht="16.149999999999999" customHeight="1">
      <c r="A20" s="1574"/>
      <c r="B20" s="1604" t="s">
        <v>6382</v>
      </c>
      <c r="C20" s="1561"/>
      <c r="D20" s="1593"/>
      <c r="E20" s="1593"/>
      <c r="F20" s="1561"/>
      <c r="G20" s="1593"/>
      <c r="H20" s="1593"/>
      <c r="I20" s="1561"/>
      <c r="J20" s="1561"/>
      <c r="K20" s="1561"/>
      <c r="L20" s="1561"/>
      <c r="M20" s="1593"/>
      <c r="N20" s="1593"/>
      <c r="O20" s="1593"/>
      <c r="P20" s="1593"/>
      <c r="Q20" s="1593"/>
      <c r="R20" s="1593"/>
      <c r="S20" s="1593"/>
      <c r="T20" s="1593"/>
      <c r="U20" s="1593"/>
      <c r="V20" s="1593"/>
      <c r="W20" s="1593"/>
      <c r="X20" s="1593"/>
      <c r="Y20" s="1593"/>
      <c r="Z20" s="1593"/>
      <c r="AA20" s="1593"/>
      <c r="AB20" s="1603"/>
      <c r="AC20" s="3785" t="str">
        <f>IF(AC16="","",SUM(AC16:AF19))</f>
        <v/>
      </c>
      <c r="AD20" s="3785"/>
      <c r="AE20" s="3785"/>
      <c r="AF20" s="3785"/>
      <c r="AG20" s="1565" t="s">
        <v>1676</v>
      </c>
    </row>
    <row r="21" spans="1:33" s="1548" customFormat="1" ht="16.149999999999999" customHeight="1">
      <c r="A21" s="1585" t="s">
        <v>6383</v>
      </c>
      <c r="B21" s="1608"/>
      <c r="C21" s="1561"/>
      <c r="D21" s="1561"/>
      <c r="E21" s="1561"/>
      <c r="F21" s="1561"/>
      <c r="G21" s="1561"/>
      <c r="H21" s="1561"/>
      <c r="I21" s="1561"/>
      <c r="J21" s="1561"/>
      <c r="K21" s="1561"/>
      <c r="L21" s="1561"/>
      <c r="M21" s="1561"/>
      <c r="N21" s="1561"/>
      <c r="O21" s="1561"/>
      <c r="P21" s="1561"/>
      <c r="Q21" s="1561"/>
      <c r="R21" s="1561"/>
      <c r="S21" s="1561"/>
      <c r="T21" s="1561"/>
      <c r="U21" s="1561"/>
      <c r="V21" s="1561"/>
      <c r="W21" s="1561"/>
      <c r="X21" s="1561"/>
      <c r="Y21" s="1561"/>
      <c r="Z21" s="1561"/>
      <c r="AA21" s="1561"/>
      <c r="AB21" s="1561"/>
      <c r="AC21" s="3780"/>
      <c r="AD21" s="3780"/>
      <c r="AE21" s="3780"/>
      <c r="AF21" s="3780"/>
      <c r="AG21" s="1562"/>
    </row>
    <row r="22" spans="1:33" s="1548" customFormat="1" ht="16.149999999999999" customHeight="1">
      <c r="A22" s="1574"/>
      <c r="B22" s="3781" t="s">
        <v>6373</v>
      </c>
      <c r="C22" s="3781"/>
      <c r="D22" s="3781"/>
      <c r="E22" s="3781"/>
      <c r="F22" s="3781"/>
      <c r="G22" s="3781"/>
      <c r="H22" s="3781"/>
      <c r="I22" s="3781"/>
      <c r="J22" s="3781"/>
      <c r="K22" s="3781"/>
      <c r="L22" s="3781"/>
      <c r="M22" s="3781"/>
      <c r="N22" s="3781"/>
      <c r="O22" s="3781"/>
      <c r="P22" s="3781"/>
      <c r="Q22" s="3781"/>
      <c r="R22" s="3781"/>
      <c r="S22" s="3781"/>
      <c r="T22" s="3781"/>
      <c r="U22" s="3781"/>
      <c r="V22" s="3781"/>
      <c r="W22" s="3781"/>
      <c r="X22" s="3781"/>
      <c r="Y22" s="3781"/>
      <c r="Z22" s="3781"/>
      <c r="AA22" s="3782"/>
      <c r="AB22" s="3782" t="s">
        <v>6384</v>
      </c>
      <c r="AC22" s="3783"/>
      <c r="AD22" s="3783"/>
      <c r="AE22" s="3783"/>
      <c r="AF22" s="3783"/>
      <c r="AG22" s="3784"/>
    </row>
    <row r="23" spans="1:33" s="1548" customFormat="1" ht="16.149999999999999" customHeight="1">
      <c r="A23" s="1574"/>
      <c r="B23" s="1601" t="s">
        <v>6375</v>
      </c>
      <c r="C23" s="1583" t="s">
        <v>6296</v>
      </c>
      <c r="D23" s="3777" t="str">
        <f>IF(D10="","",D10)</f>
        <v/>
      </c>
      <c r="E23" s="3777"/>
      <c r="F23" s="1561" t="s">
        <v>842</v>
      </c>
      <c r="G23" s="3777" t="str">
        <f>IF(G10="","",G10)</f>
        <v/>
      </c>
      <c r="H23" s="3777"/>
      <c r="I23" s="1561" t="s">
        <v>1637</v>
      </c>
      <c r="J23" s="1561" t="s">
        <v>1723</v>
      </c>
      <c r="K23" s="1561" t="s">
        <v>6376</v>
      </c>
      <c r="L23" s="1561"/>
      <c r="M23" s="3777" t="str">
        <f>IF(M10="","",M10)</f>
        <v/>
      </c>
      <c r="N23" s="3777"/>
      <c r="O23" s="1593" t="s">
        <v>842</v>
      </c>
      <c r="P23" s="3777" t="str">
        <f>IF(P10="","",P10)</f>
        <v/>
      </c>
      <c r="Q23" s="3777"/>
      <c r="R23" s="1593" t="s">
        <v>1637</v>
      </c>
      <c r="S23" s="1605"/>
      <c r="T23" s="1605"/>
      <c r="U23" s="1605"/>
      <c r="V23" s="1605"/>
      <c r="W23" s="1605"/>
      <c r="X23" s="1605"/>
      <c r="Y23" s="1605"/>
      <c r="Z23" s="1605"/>
      <c r="AA23" s="1605"/>
      <c r="AB23" s="1603"/>
      <c r="AC23" s="3778"/>
      <c r="AD23" s="3778"/>
      <c r="AE23" s="3778"/>
      <c r="AF23" s="3778"/>
      <c r="AG23" s="1565" t="s">
        <v>2205</v>
      </c>
    </row>
    <row r="24" spans="1:33" s="1548" customFormat="1" ht="16.149999999999999" customHeight="1">
      <c r="A24" s="1574"/>
      <c r="B24" s="1601" t="s">
        <v>6377</v>
      </c>
      <c r="C24" s="1583" t="s">
        <v>6296</v>
      </c>
      <c r="D24" s="3777" t="str">
        <f>IF(D11="","",D11)</f>
        <v/>
      </c>
      <c r="E24" s="3777"/>
      <c r="F24" s="1561" t="s">
        <v>842</v>
      </c>
      <c r="G24" s="3777" t="str">
        <f>IF(G11="","",G11)</f>
        <v/>
      </c>
      <c r="H24" s="3777"/>
      <c r="I24" s="1561" t="s">
        <v>1637</v>
      </c>
      <c r="J24" s="1561" t="s">
        <v>1723</v>
      </c>
      <c r="K24" s="1561" t="s">
        <v>6376</v>
      </c>
      <c r="L24" s="1561"/>
      <c r="M24" s="3777" t="str">
        <f>IF(M11="","",M11)</f>
        <v/>
      </c>
      <c r="N24" s="3777"/>
      <c r="O24" s="1593" t="s">
        <v>842</v>
      </c>
      <c r="P24" s="3777" t="str">
        <f>IF(P11="","",P11)</f>
        <v/>
      </c>
      <c r="Q24" s="3777"/>
      <c r="R24" s="1593" t="s">
        <v>1637</v>
      </c>
      <c r="S24" s="1605"/>
      <c r="T24" s="1605"/>
      <c r="U24" s="1605"/>
      <c r="V24" s="1605"/>
      <c r="W24" s="1605"/>
      <c r="X24" s="1605"/>
      <c r="Y24" s="1605"/>
      <c r="Z24" s="1605"/>
      <c r="AA24" s="1605"/>
      <c r="AB24" s="1603"/>
      <c r="AC24" s="3778"/>
      <c r="AD24" s="3778"/>
      <c r="AE24" s="3778"/>
      <c r="AF24" s="3778"/>
      <c r="AG24" s="1565" t="s">
        <v>2205</v>
      </c>
    </row>
    <row r="25" spans="1:33" s="1548" customFormat="1" ht="16.149999999999999" customHeight="1">
      <c r="A25" s="1574"/>
      <c r="B25" s="1601" t="s">
        <v>6378</v>
      </c>
      <c r="C25" s="1583" t="s">
        <v>6296</v>
      </c>
      <c r="D25" s="3777" t="str">
        <f>IF(D12="","",D12)</f>
        <v/>
      </c>
      <c r="E25" s="3777"/>
      <c r="F25" s="1561" t="s">
        <v>842</v>
      </c>
      <c r="G25" s="3777" t="str">
        <f>IF(G12="","",G12)</f>
        <v/>
      </c>
      <c r="H25" s="3777"/>
      <c r="I25" s="1561" t="s">
        <v>1637</v>
      </c>
      <c r="J25" s="1561" t="s">
        <v>1723</v>
      </c>
      <c r="K25" s="1561" t="s">
        <v>6376</v>
      </c>
      <c r="L25" s="1561"/>
      <c r="M25" s="3777" t="str">
        <f>IF(M12="","",M12)</f>
        <v/>
      </c>
      <c r="N25" s="3777"/>
      <c r="O25" s="1593" t="s">
        <v>842</v>
      </c>
      <c r="P25" s="3777" t="str">
        <f>IF(P12="","",P12)</f>
        <v/>
      </c>
      <c r="Q25" s="3777"/>
      <c r="R25" s="1593" t="s">
        <v>1637</v>
      </c>
      <c r="S25" s="1605"/>
      <c r="T25" s="1605"/>
      <c r="U25" s="1605"/>
      <c r="V25" s="1605"/>
      <c r="W25" s="1605"/>
      <c r="X25" s="1605"/>
      <c r="Y25" s="1605"/>
      <c r="Z25" s="1605"/>
      <c r="AA25" s="1605"/>
      <c r="AB25" s="1603"/>
      <c r="AC25" s="3778"/>
      <c r="AD25" s="3778"/>
      <c r="AE25" s="3778"/>
      <c r="AF25" s="3778"/>
      <c r="AG25" s="1565" t="s">
        <v>2205</v>
      </c>
    </row>
    <row r="26" spans="1:33" s="1548" customFormat="1" ht="16.149999999999999" customHeight="1">
      <c r="A26" s="1574"/>
      <c r="B26" s="1609" t="s">
        <v>6379</v>
      </c>
      <c r="C26" s="1603" t="s">
        <v>6296</v>
      </c>
      <c r="D26" s="3777" t="str">
        <f>IF(D13="","",D13)</f>
        <v/>
      </c>
      <c r="E26" s="3777"/>
      <c r="F26" s="1561" t="s">
        <v>842</v>
      </c>
      <c r="G26" s="3777" t="str">
        <f>IF(G13="","",G13)</f>
        <v/>
      </c>
      <c r="H26" s="3777"/>
      <c r="I26" s="1561" t="s">
        <v>1637</v>
      </c>
      <c r="J26" s="1561" t="s">
        <v>1723</v>
      </c>
      <c r="K26" s="1561" t="s">
        <v>6376</v>
      </c>
      <c r="L26" s="1561"/>
      <c r="M26" s="3777" t="str">
        <f>IF(M13="","",M13)</f>
        <v/>
      </c>
      <c r="N26" s="3777"/>
      <c r="O26" s="1593" t="s">
        <v>842</v>
      </c>
      <c r="P26" s="3777" t="str">
        <f>IF(P13="","",P13)</f>
        <v/>
      </c>
      <c r="Q26" s="3777"/>
      <c r="R26" s="1593" t="s">
        <v>1637</v>
      </c>
      <c r="S26" s="1605"/>
      <c r="T26" s="1593"/>
      <c r="U26" s="1593"/>
      <c r="V26" s="1593"/>
      <c r="W26" s="1593"/>
      <c r="X26" s="1593"/>
      <c r="Y26" s="1593"/>
      <c r="Z26" s="1593"/>
      <c r="AA26" s="1593"/>
      <c r="AB26" s="1603"/>
      <c r="AC26" s="3778"/>
      <c r="AD26" s="3778"/>
      <c r="AE26" s="3778"/>
      <c r="AF26" s="3778"/>
      <c r="AG26" s="1565" t="s">
        <v>2205</v>
      </c>
    </row>
    <row r="27" spans="1:33" s="1548" customFormat="1" ht="16.149999999999999" customHeight="1" thickBot="1">
      <c r="A27" s="1566"/>
      <c r="B27" s="1610" t="s">
        <v>6382</v>
      </c>
      <c r="C27" s="1567"/>
      <c r="D27" s="1611"/>
      <c r="E27" s="1611"/>
      <c r="F27" s="1567"/>
      <c r="G27" s="1611"/>
      <c r="H27" s="1611"/>
      <c r="I27" s="1567"/>
      <c r="J27" s="1567"/>
      <c r="K27" s="1567"/>
      <c r="L27" s="1567"/>
      <c r="M27" s="1611"/>
      <c r="N27" s="1611"/>
      <c r="O27" s="1611"/>
      <c r="P27" s="1611"/>
      <c r="Q27" s="1611"/>
      <c r="R27" s="1611"/>
      <c r="S27" s="1611"/>
      <c r="T27" s="1611"/>
      <c r="U27" s="1611"/>
      <c r="V27" s="1611"/>
      <c r="W27" s="1611"/>
      <c r="X27" s="1611"/>
      <c r="Y27" s="1611"/>
      <c r="Z27" s="1611"/>
      <c r="AA27" s="1611"/>
      <c r="AB27" s="1612"/>
      <c r="AC27" s="3779"/>
      <c r="AD27" s="3779"/>
      <c r="AE27" s="3779"/>
      <c r="AF27" s="3779"/>
      <c r="AG27" s="1568" t="s">
        <v>2205</v>
      </c>
    </row>
    <row r="28" spans="1:33" s="1548" customFormat="1" ht="15.6" customHeight="1">
      <c r="A28" s="1547"/>
      <c r="B28" s="1547"/>
      <c r="C28" s="1547"/>
      <c r="D28" s="1547"/>
      <c r="E28" s="1547"/>
      <c r="F28" s="1547"/>
      <c r="G28" s="1547"/>
      <c r="H28" s="1547"/>
      <c r="I28" s="1547"/>
      <c r="J28" s="1547"/>
      <c r="K28" s="1547"/>
      <c r="L28" s="1547"/>
      <c r="M28" s="1547"/>
      <c r="N28" s="1547"/>
      <c r="O28" s="1547"/>
      <c r="P28" s="1547"/>
      <c r="Q28" s="1547"/>
      <c r="R28" s="1547"/>
      <c r="S28" s="1547"/>
      <c r="T28" s="1547"/>
      <c r="U28" s="1547"/>
      <c r="V28" s="1547"/>
      <c r="W28" s="1547"/>
      <c r="X28" s="1547"/>
      <c r="Y28" s="1547"/>
      <c r="Z28" s="1547"/>
      <c r="AA28" s="1547"/>
      <c r="AB28" s="1547"/>
      <c r="AC28" s="1547"/>
      <c r="AD28" s="1547"/>
      <c r="AE28" s="1547"/>
      <c r="AF28" s="1547"/>
      <c r="AG28" s="1547"/>
    </row>
    <row r="29" spans="1:33" s="1548" customFormat="1" ht="16.149999999999999" customHeight="1" thickBot="1">
      <c r="A29" s="1549" t="s">
        <v>6385</v>
      </c>
      <c r="B29" s="1549"/>
      <c r="C29" s="1547"/>
      <c r="D29" s="1547"/>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row>
    <row r="30" spans="1:33" s="1548" customFormat="1" ht="16.149999999999999" customHeight="1">
      <c r="A30" s="1579" t="s">
        <v>6386</v>
      </c>
      <c r="B30" s="1580"/>
      <c r="C30" s="1580"/>
      <c r="D30" s="1580"/>
      <c r="E30" s="1580"/>
      <c r="F30" s="1580"/>
      <c r="G30" s="1580"/>
      <c r="H30" s="1580"/>
      <c r="I30" s="1580"/>
      <c r="J30" s="1580"/>
      <c r="K30" s="1580"/>
      <c r="L30" s="1580"/>
      <c r="M30" s="1580"/>
      <c r="N30" s="1580"/>
      <c r="O30" s="1580"/>
      <c r="P30" s="1580"/>
      <c r="Q30" s="1580"/>
      <c r="R30" s="1580"/>
      <c r="S30" s="1580"/>
      <c r="T30" s="1580"/>
      <c r="U30" s="1580"/>
      <c r="V30" s="1580"/>
      <c r="W30" s="1580"/>
      <c r="X30" s="1580"/>
      <c r="Y30" s="1580"/>
      <c r="Z30" s="1580"/>
      <c r="AA30" s="1580"/>
      <c r="AB30" s="1580"/>
      <c r="AC30" s="3774"/>
      <c r="AD30" s="3774"/>
      <c r="AE30" s="3774"/>
      <c r="AF30" s="3774"/>
      <c r="AG30" s="1581" t="s">
        <v>2205</v>
      </c>
    </row>
    <row r="31" spans="1:33" s="1548" customFormat="1" ht="16.149999999999999" customHeight="1">
      <c r="A31" s="1574" t="s">
        <v>6387</v>
      </c>
      <c r="B31" s="1547"/>
      <c r="C31" s="1547"/>
      <c r="D31" s="1547"/>
      <c r="E31" s="1547"/>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3744"/>
      <c r="AD31" s="3744"/>
      <c r="AE31" s="3744"/>
      <c r="AF31" s="3744"/>
      <c r="AG31" s="1575" t="s">
        <v>2205</v>
      </c>
    </row>
    <row r="32" spans="1:33" s="1548" customFormat="1" ht="16.149999999999999" customHeight="1" thickBot="1">
      <c r="A32" s="1576" t="s">
        <v>6388</v>
      </c>
      <c r="B32" s="1577"/>
      <c r="C32" s="1577"/>
      <c r="D32" s="1577"/>
      <c r="E32" s="1577"/>
      <c r="F32" s="1577"/>
      <c r="G32" s="1577"/>
      <c r="H32" s="1577"/>
      <c r="I32" s="1577"/>
      <c r="J32" s="1577"/>
      <c r="K32" s="1577"/>
      <c r="L32" s="1577"/>
      <c r="M32" s="1577"/>
      <c r="N32" s="1577"/>
      <c r="O32" s="1577"/>
      <c r="P32" s="1577"/>
      <c r="Q32" s="1577"/>
      <c r="R32" s="1577"/>
      <c r="S32" s="1577"/>
      <c r="T32" s="1577"/>
      <c r="U32" s="1577"/>
      <c r="V32" s="1577"/>
      <c r="W32" s="1577"/>
      <c r="X32" s="1577"/>
      <c r="Y32" s="1577"/>
      <c r="Z32" s="1577"/>
      <c r="AA32" s="1577"/>
      <c r="AB32" s="1577"/>
      <c r="AC32" s="3755" t="str">
        <f>IF(AC30="","",AC30-AC31)</f>
        <v/>
      </c>
      <c r="AD32" s="3755"/>
      <c r="AE32" s="3755"/>
      <c r="AF32" s="3755"/>
      <c r="AG32" s="1578" t="s">
        <v>2205</v>
      </c>
    </row>
    <row r="33" spans="1:33" s="1548" customFormat="1" ht="16.149999999999999" customHeight="1" thickBot="1">
      <c r="A33" s="1547"/>
      <c r="B33" s="1547"/>
      <c r="C33" s="1547"/>
      <c r="D33" s="1547"/>
      <c r="E33" s="1547"/>
      <c r="F33" s="1547"/>
      <c r="G33" s="1547"/>
      <c r="H33" s="1547"/>
      <c r="I33" s="1547"/>
      <c r="J33" s="1547"/>
      <c r="K33" s="1547"/>
      <c r="L33" s="1547"/>
      <c r="M33" s="1547"/>
      <c r="N33" s="1547"/>
      <c r="O33" s="1547"/>
      <c r="P33" s="1547"/>
      <c r="Q33" s="1547"/>
      <c r="R33" s="1547"/>
      <c r="S33" s="1550" t="s">
        <v>6389</v>
      </c>
      <c r="T33" s="1551"/>
      <c r="U33" s="1613"/>
      <c r="V33" s="1567"/>
      <c r="W33" s="1567"/>
      <c r="X33" s="1567"/>
      <c r="Y33" s="1567"/>
      <c r="Z33" s="1567"/>
      <c r="AA33" s="1567"/>
      <c r="AB33" s="1567"/>
      <c r="AC33" s="3740" t="str">
        <f>IF(AC27="","",IF(AC27&gt;AC32,"問題あり","問題なし"))</f>
        <v/>
      </c>
      <c r="AD33" s="3740"/>
      <c r="AE33" s="3740"/>
      <c r="AF33" s="3740"/>
      <c r="AG33" s="1568"/>
    </row>
    <row r="34" spans="1:33" s="1548" customFormat="1" ht="15.6" customHeight="1">
      <c r="A34" s="1547"/>
      <c r="B34" s="1547"/>
      <c r="C34" s="1547"/>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7"/>
      <c r="AB34" s="1547"/>
      <c r="AC34" s="1569"/>
      <c r="AD34" s="1569"/>
      <c r="AE34" s="1569"/>
      <c r="AF34" s="1569"/>
      <c r="AG34" s="1547"/>
    </row>
    <row r="35" spans="1:33" s="1548" customFormat="1" ht="15.4" customHeight="1" thickBot="1">
      <c r="A35" s="1549" t="s">
        <v>6390</v>
      </c>
      <c r="B35" s="1547"/>
      <c r="C35" s="1547"/>
      <c r="D35" s="1547"/>
      <c r="E35" s="1547"/>
      <c r="F35" s="1547"/>
      <c r="G35" s="1547"/>
      <c r="H35" s="1547"/>
      <c r="I35" s="1547"/>
      <c r="J35" s="1547"/>
      <c r="K35" s="1547"/>
      <c r="L35" s="1547"/>
      <c r="M35" s="1547"/>
      <c r="N35" s="1547"/>
      <c r="O35" s="1547"/>
      <c r="P35" s="1547"/>
      <c r="Q35" s="1547"/>
      <c r="R35" s="1547"/>
      <c r="S35" s="1547"/>
      <c r="T35" s="1547"/>
      <c r="U35" s="1547"/>
      <c r="V35" s="1547"/>
      <c r="W35" s="1547"/>
      <c r="X35" s="1547"/>
      <c r="Y35" s="1547"/>
      <c r="Z35" s="1547"/>
      <c r="AA35" s="1547"/>
      <c r="AB35" s="1569"/>
      <c r="AC35" s="1569"/>
      <c r="AD35" s="1569"/>
      <c r="AE35" s="1569"/>
      <c r="AF35" s="1569"/>
      <c r="AG35" s="1547"/>
    </row>
    <row r="36" spans="1:33" s="1548" customFormat="1" ht="15.4" customHeight="1">
      <c r="A36" s="1579" t="s">
        <v>6391</v>
      </c>
      <c r="B36" s="1580"/>
      <c r="C36" s="1580"/>
      <c r="D36" s="1580"/>
      <c r="E36" s="1580"/>
      <c r="F36" s="1580"/>
      <c r="G36" s="1580"/>
      <c r="H36" s="1580"/>
      <c r="I36" s="1580"/>
      <c r="J36" s="1580"/>
      <c r="K36" s="1580"/>
      <c r="L36" s="1580"/>
      <c r="M36" s="1580"/>
      <c r="N36" s="1580"/>
      <c r="O36" s="1580"/>
      <c r="P36" s="1580"/>
      <c r="Q36" s="1580"/>
      <c r="R36" s="1580"/>
      <c r="S36" s="1580"/>
      <c r="T36" s="1580"/>
      <c r="U36" s="1580"/>
      <c r="V36" s="1580"/>
      <c r="W36" s="1580"/>
      <c r="X36" s="1580"/>
      <c r="Y36" s="1580"/>
      <c r="Z36" s="1580"/>
      <c r="AA36" s="1580"/>
      <c r="AB36" s="1614"/>
      <c r="AC36" s="3775"/>
      <c r="AD36" s="3775"/>
      <c r="AE36" s="3775"/>
      <c r="AF36" s="3775"/>
      <c r="AG36" s="1581" t="s">
        <v>1326</v>
      </c>
    </row>
    <row r="37" spans="1:33" s="1548" customFormat="1" ht="15.4" customHeight="1">
      <c r="A37" s="1563" t="s">
        <v>6392</v>
      </c>
      <c r="B37" s="1564"/>
      <c r="C37" s="1564"/>
      <c r="D37" s="1564"/>
      <c r="E37" s="1564"/>
      <c r="F37" s="1564"/>
      <c r="G37" s="1564"/>
      <c r="H37" s="1564"/>
      <c r="I37" s="1564"/>
      <c r="J37" s="1564"/>
      <c r="K37" s="1564"/>
      <c r="L37" s="1564"/>
      <c r="M37" s="1564"/>
      <c r="N37" s="1564"/>
      <c r="O37" s="1564"/>
      <c r="P37" s="1564"/>
      <c r="Q37" s="1564"/>
      <c r="R37" s="1564"/>
      <c r="S37" s="1564"/>
      <c r="T37" s="1564"/>
      <c r="U37" s="1564"/>
      <c r="V37" s="1564"/>
      <c r="W37" s="1564"/>
      <c r="X37" s="1564"/>
      <c r="Y37" s="1564"/>
      <c r="Z37" s="1564"/>
      <c r="AA37" s="1564"/>
      <c r="AB37" s="1564"/>
      <c r="AC37" s="3776"/>
      <c r="AD37" s="3776"/>
      <c r="AE37" s="3776"/>
      <c r="AF37" s="3776"/>
      <c r="AG37" s="1565" t="s">
        <v>2205</v>
      </c>
    </row>
    <row r="38" spans="1:33" s="1548" customFormat="1" ht="15.4" customHeight="1">
      <c r="A38" s="1615"/>
      <c r="B38" s="1582" t="s">
        <v>6393</v>
      </c>
      <c r="C38" s="1547"/>
      <c r="D38" s="1547"/>
      <c r="E38" s="1547"/>
      <c r="F38" s="1547"/>
      <c r="G38" s="1547"/>
      <c r="H38" s="1547"/>
      <c r="I38" s="1547"/>
      <c r="J38" s="1547"/>
      <c r="K38" s="1547"/>
      <c r="L38" s="1547"/>
      <c r="M38" s="1547"/>
      <c r="N38" s="1547"/>
      <c r="O38" s="1547"/>
      <c r="P38" s="1547"/>
      <c r="Q38" s="1547"/>
      <c r="R38" s="1547"/>
      <c r="S38" s="1547"/>
      <c r="T38" s="1547"/>
      <c r="U38" s="1547"/>
      <c r="V38" s="1547"/>
      <c r="W38" s="1547"/>
      <c r="X38" s="1547"/>
      <c r="Y38" s="1547"/>
      <c r="Z38" s="1547"/>
      <c r="AA38" s="1547"/>
      <c r="AB38" s="1547"/>
      <c r="AC38" s="3773"/>
      <c r="AD38" s="3773"/>
      <c r="AE38" s="3773"/>
      <c r="AF38" s="3773"/>
      <c r="AG38" s="1575" t="s">
        <v>2205</v>
      </c>
    </row>
    <row r="39" spans="1:33" s="1548" customFormat="1" ht="15.4" customHeight="1">
      <c r="A39" s="1574"/>
      <c r="B39" s="1583" t="s">
        <v>6315</v>
      </c>
      <c r="C39" s="1561"/>
      <c r="D39" s="1561"/>
      <c r="E39" s="1561"/>
      <c r="F39" s="1561"/>
      <c r="G39" s="1561"/>
      <c r="H39" s="1561"/>
      <c r="I39" s="1561"/>
      <c r="J39" s="1561"/>
      <c r="K39" s="1561"/>
      <c r="L39" s="1561"/>
      <c r="M39" s="1561"/>
      <c r="N39" s="1561"/>
      <c r="O39" s="1561"/>
      <c r="P39" s="1561"/>
      <c r="Q39" s="1561"/>
      <c r="R39" s="1561"/>
      <c r="S39" s="1561"/>
      <c r="T39" s="1561"/>
      <c r="U39" s="1561"/>
      <c r="V39" s="1561"/>
      <c r="W39" s="1561"/>
      <c r="X39" s="1561"/>
      <c r="Y39" s="1561"/>
      <c r="Z39" s="1561"/>
      <c r="AA39" s="1561"/>
      <c r="AB39" s="1561"/>
      <c r="AC39" s="1561"/>
      <c r="AD39" s="1561"/>
      <c r="AE39" s="1561"/>
      <c r="AF39" s="1561"/>
      <c r="AG39" s="1562"/>
    </row>
    <row r="40" spans="1:33" s="1548" customFormat="1" ht="15.4" customHeight="1" thickBot="1">
      <c r="A40" s="1616"/>
      <c r="B40" s="1584" t="s">
        <v>6394</v>
      </c>
      <c r="C40" s="1577"/>
      <c r="D40" s="1577"/>
      <c r="E40" s="1577"/>
      <c r="F40" s="1577"/>
      <c r="G40" s="1577"/>
      <c r="H40" s="1577"/>
      <c r="I40" s="1577"/>
      <c r="J40" s="1577"/>
      <c r="K40" s="1577"/>
      <c r="L40" s="1577"/>
      <c r="M40" s="1577"/>
      <c r="N40" s="1577"/>
      <c r="O40" s="1577"/>
      <c r="P40" s="1577"/>
      <c r="Q40" s="1577"/>
      <c r="R40" s="1577"/>
      <c r="S40" s="1577"/>
      <c r="T40" s="1577"/>
      <c r="U40" s="1577"/>
      <c r="V40" s="1577"/>
      <c r="W40" s="1577"/>
      <c r="X40" s="1577"/>
      <c r="Y40" s="1577"/>
      <c r="Z40" s="1577"/>
      <c r="AA40" s="1577"/>
      <c r="AB40" s="1577"/>
      <c r="AC40" s="3739" t="str">
        <f>IF(AC38="","",AC38/AC37*100)</f>
        <v/>
      </c>
      <c r="AD40" s="3739"/>
      <c r="AE40" s="3739"/>
      <c r="AF40" s="3739"/>
      <c r="AG40" s="1578" t="s">
        <v>6317</v>
      </c>
    </row>
    <row r="41" spans="1:33" s="1548" customFormat="1" ht="15.4" customHeight="1" thickBot="1">
      <c r="A41" s="1547"/>
      <c r="B41" s="1547"/>
      <c r="C41" s="1547"/>
      <c r="D41" s="1547"/>
      <c r="E41" s="1547"/>
      <c r="F41" s="1547"/>
      <c r="G41" s="1547"/>
      <c r="H41" s="1547"/>
      <c r="I41" s="1547"/>
      <c r="J41" s="1547"/>
      <c r="K41" s="1547"/>
      <c r="L41" s="1547"/>
      <c r="M41" s="1547"/>
      <c r="N41" s="1547"/>
      <c r="O41" s="1547"/>
      <c r="P41" s="1547"/>
      <c r="Q41" s="1547"/>
      <c r="R41" s="1547"/>
      <c r="S41" s="1547"/>
      <c r="T41" s="1547"/>
      <c r="U41" s="1550" t="s">
        <v>6395</v>
      </c>
      <c r="V41" s="1551"/>
      <c r="W41" s="1551"/>
      <c r="X41" s="1551"/>
      <c r="Y41" s="1551"/>
      <c r="Z41" s="1551"/>
      <c r="AA41" s="1551"/>
      <c r="AB41" s="1567"/>
      <c r="AC41" s="3740" t="str">
        <f>IF(AC40="","",IF(AC40&lt;2/3*100,"問題あり","問題なし"))</f>
        <v/>
      </c>
      <c r="AD41" s="3740"/>
      <c r="AE41" s="3740"/>
      <c r="AF41" s="3740"/>
      <c r="AG41" s="1568"/>
    </row>
    <row r="42" spans="1:33" s="1548" customFormat="1" ht="15.6" customHeight="1">
      <c r="A42" s="1547"/>
      <c r="B42" s="1547"/>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row>
    <row r="43" spans="1:33" s="1548" customFormat="1" ht="15.6" customHeight="1">
      <c r="A43" s="1549" t="s">
        <v>6396</v>
      </c>
      <c r="B43" s="1547"/>
      <c r="C43" s="1547"/>
      <c r="D43" s="1547"/>
      <c r="E43" s="1547"/>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row>
    <row r="44" spans="1:33" s="1548" customFormat="1" ht="16.149999999999999" customHeight="1" thickBot="1">
      <c r="A44" s="1549" t="s">
        <v>6397</v>
      </c>
      <c r="B44" s="1549"/>
      <c r="C44" s="1547"/>
      <c r="D44" s="1547"/>
      <c r="E44" s="1547"/>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row>
    <row r="45" spans="1:33" s="1548" customFormat="1" ht="16.149999999999999" customHeight="1">
      <c r="A45" s="3745" t="s">
        <v>6398</v>
      </c>
      <c r="B45" s="3746"/>
      <c r="C45" s="3746"/>
      <c r="D45" s="3746"/>
      <c r="E45" s="3746"/>
      <c r="F45" s="3746"/>
      <c r="G45" s="3746"/>
      <c r="H45" s="3746"/>
      <c r="I45" s="3746"/>
      <c r="J45" s="1571"/>
      <c r="K45" s="3750"/>
      <c r="L45" s="3750"/>
      <c r="M45" s="3750"/>
      <c r="N45" s="3750"/>
      <c r="O45" s="3750"/>
      <c r="P45" s="3750"/>
      <c r="Q45" s="3750"/>
      <c r="R45" s="3750"/>
      <c r="S45" s="3750"/>
      <c r="T45" s="3750"/>
      <c r="U45" s="3750"/>
      <c r="V45" s="3750"/>
      <c r="W45" s="3750"/>
      <c r="X45" s="3750"/>
      <c r="Y45" s="3750"/>
      <c r="Z45" s="3750"/>
      <c r="AA45" s="3750"/>
      <c r="AB45" s="3750"/>
      <c r="AC45" s="3750"/>
      <c r="AD45" s="3750"/>
      <c r="AE45" s="3750"/>
      <c r="AF45" s="3750"/>
      <c r="AG45" s="1572"/>
    </row>
    <row r="46" spans="1:33" s="1548" customFormat="1" ht="16.149999999999999" customHeight="1">
      <c r="A46" s="3747"/>
      <c r="B46" s="3743"/>
      <c r="C46" s="3743"/>
      <c r="D46" s="3743"/>
      <c r="E46" s="3743"/>
      <c r="F46" s="3743"/>
      <c r="G46" s="3743"/>
      <c r="H46" s="3743"/>
      <c r="I46" s="3743"/>
      <c r="J46" s="1547"/>
      <c r="K46" s="3751"/>
      <c r="L46" s="3751"/>
      <c r="M46" s="3751"/>
      <c r="N46" s="3751"/>
      <c r="O46" s="3751"/>
      <c r="P46" s="3751"/>
      <c r="Q46" s="3751"/>
      <c r="R46" s="3751"/>
      <c r="S46" s="3751"/>
      <c r="T46" s="3751"/>
      <c r="U46" s="3751"/>
      <c r="V46" s="3751"/>
      <c r="W46" s="3751"/>
      <c r="X46" s="3751"/>
      <c r="Y46" s="3751"/>
      <c r="Z46" s="3751"/>
      <c r="AA46" s="3751"/>
      <c r="AB46" s="3751"/>
      <c r="AC46" s="3751"/>
      <c r="AD46" s="3751"/>
      <c r="AE46" s="3751"/>
      <c r="AF46" s="3751"/>
      <c r="AG46" s="1575"/>
    </row>
    <row r="47" spans="1:33" s="1548" customFormat="1" ht="16.149999999999999" customHeight="1">
      <c r="A47" s="3748"/>
      <c r="B47" s="3749"/>
      <c r="C47" s="3749"/>
      <c r="D47" s="3749"/>
      <c r="E47" s="3749"/>
      <c r="F47" s="3749"/>
      <c r="G47" s="3749"/>
      <c r="H47" s="3749"/>
      <c r="I47" s="3749"/>
      <c r="J47" s="1561"/>
      <c r="K47" s="3752"/>
      <c r="L47" s="3752"/>
      <c r="M47" s="3752"/>
      <c r="N47" s="3752"/>
      <c r="O47" s="3752"/>
      <c r="P47" s="3752"/>
      <c r="Q47" s="3752"/>
      <c r="R47" s="3752"/>
      <c r="S47" s="3752"/>
      <c r="T47" s="3752"/>
      <c r="U47" s="3752"/>
      <c r="V47" s="3752"/>
      <c r="W47" s="3752"/>
      <c r="X47" s="3752"/>
      <c r="Y47" s="3752"/>
      <c r="Z47" s="3752"/>
      <c r="AA47" s="3752"/>
      <c r="AB47" s="3752"/>
      <c r="AC47" s="3752"/>
      <c r="AD47" s="3752"/>
      <c r="AE47" s="3752"/>
      <c r="AF47" s="3752"/>
      <c r="AG47" s="1562"/>
    </row>
    <row r="48" spans="1:33" s="1548" customFormat="1" ht="16.149999999999999" customHeight="1">
      <c r="A48" s="1585" t="s">
        <v>6399</v>
      </c>
      <c r="B48" s="1585"/>
      <c r="C48" s="1585"/>
      <c r="D48" s="1586"/>
      <c r="E48" s="1586"/>
      <c r="F48" s="1586"/>
      <c r="G48" s="1586"/>
      <c r="H48" s="1586"/>
      <c r="I48" s="1586"/>
      <c r="J48" s="1586"/>
      <c r="K48" s="1586"/>
      <c r="L48" s="1586"/>
      <c r="M48" s="1586"/>
      <c r="N48" s="1586"/>
      <c r="O48" s="1586"/>
      <c r="P48" s="1586"/>
      <c r="Q48" s="1586"/>
      <c r="R48" s="1586"/>
      <c r="S48" s="1586"/>
      <c r="T48" s="1586"/>
      <c r="U48" s="1586"/>
      <c r="V48" s="1586"/>
      <c r="W48" s="1586"/>
      <c r="X48" s="1586"/>
      <c r="Y48" s="1586"/>
      <c r="Z48" s="1586"/>
      <c r="AA48" s="1586"/>
      <c r="AB48" s="1586"/>
      <c r="AC48" s="1587"/>
      <c r="AD48" s="1587"/>
      <c r="AE48" s="1587"/>
      <c r="AF48" s="1587"/>
      <c r="AG48" s="1588"/>
    </row>
    <row r="49" spans="1:33" s="1548" customFormat="1" ht="16.149999999999999" customHeight="1">
      <c r="A49" s="1573" t="s">
        <v>6323</v>
      </c>
      <c r="B49" s="1561"/>
      <c r="C49" s="1561"/>
      <c r="D49" s="1561"/>
      <c r="E49" s="1561"/>
      <c r="F49" s="1561"/>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3771"/>
      <c r="AD49" s="3771"/>
      <c r="AE49" s="3771"/>
      <c r="AF49" s="3771"/>
      <c r="AG49" s="1589" t="s">
        <v>1326</v>
      </c>
    </row>
    <row r="50" spans="1:33" s="1548" customFormat="1" ht="15.6" customHeight="1">
      <c r="A50" s="1585" t="s">
        <v>6400</v>
      </c>
      <c r="B50" s="1586"/>
      <c r="C50" s="1586"/>
      <c r="D50" s="1586"/>
      <c r="E50" s="1586"/>
      <c r="F50" s="1586"/>
      <c r="G50" s="1586"/>
      <c r="H50" s="1586"/>
      <c r="I50" s="1586"/>
      <c r="J50" s="1586"/>
      <c r="K50" s="1586"/>
      <c r="L50" s="1586"/>
      <c r="M50" s="1586"/>
      <c r="N50" s="1586"/>
      <c r="O50" s="1586"/>
      <c r="P50" s="1586"/>
      <c r="Q50" s="1586"/>
      <c r="R50" s="1586"/>
      <c r="S50" s="1586"/>
      <c r="T50" s="1586"/>
      <c r="U50" s="1586"/>
      <c r="V50" s="1586"/>
      <c r="W50" s="1586"/>
      <c r="X50" s="1586"/>
      <c r="Y50" s="1586"/>
      <c r="Z50" s="1586"/>
      <c r="AA50" s="1586"/>
      <c r="AB50" s="1586"/>
      <c r="AC50" s="1587"/>
      <c r="AD50" s="1587"/>
      <c r="AE50" s="1587"/>
      <c r="AF50" s="1587"/>
      <c r="AG50" s="1588"/>
    </row>
    <row r="51" spans="1:33" s="1548" customFormat="1" ht="15.6" customHeight="1">
      <c r="A51" s="1574"/>
      <c r="B51" s="1547"/>
      <c r="C51" s="1547"/>
      <c r="D51" s="1547"/>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1547"/>
      <c r="AB51" s="1547"/>
      <c r="AC51" s="3771"/>
      <c r="AD51" s="3771"/>
      <c r="AE51" s="3771"/>
      <c r="AF51" s="3771"/>
      <c r="AG51" s="1617" t="s">
        <v>2205</v>
      </c>
    </row>
    <row r="52" spans="1:33" s="1548" customFormat="1" ht="15.6" customHeight="1">
      <c r="A52" s="1574"/>
      <c r="B52" s="1618" t="s">
        <v>6401</v>
      </c>
      <c r="C52" s="1586"/>
      <c r="D52" s="1586"/>
      <c r="E52" s="1586"/>
      <c r="F52" s="1586"/>
      <c r="G52" s="1586"/>
      <c r="H52" s="1586"/>
      <c r="I52" s="1586"/>
      <c r="J52" s="1586"/>
      <c r="K52" s="1586"/>
      <c r="L52" s="1586"/>
      <c r="M52" s="1586"/>
      <c r="N52" s="1586"/>
      <c r="O52" s="1586"/>
      <c r="P52" s="1586"/>
      <c r="Q52" s="1586"/>
      <c r="R52" s="1586"/>
      <c r="S52" s="1586"/>
      <c r="T52" s="1586"/>
      <c r="U52" s="1586"/>
      <c r="V52" s="1586"/>
      <c r="W52" s="1586"/>
      <c r="X52" s="1586"/>
      <c r="Y52" s="1586"/>
      <c r="Z52" s="1586"/>
      <c r="AA52" s="1586"/>
      <c r="AB52" s="1586"/>
      <c r="AC52" s="3772"/>
      <c r="AD52" s="3772"/>
      <c r="AE52" s="3772"/>
      <c r="AF52" s="3772"/>
      <c r="AG52" s="1592" t="s">
        <v>2205</v>
      </c>
    </row>
    <row r="53" spans="1:33" s="1548" customFormat="1" ht="15.6" customHeight="1">
      <c r="A53" s="1574"/>
      <c r="B53" s="1583" t="s">
        <v>6315</v>
      </c>
      <c r="C53" s="1561"/>
      <c r="D53" s="1561"/>
      <c r="E53" s="1561"/>
      <c r="F53" s="1561"/>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2"/>
    </row>
    <row r="54" spans="1:33" s="1548" customFormat="1" ht="15.6" customHeight="1" thickBot="1">
      <c r="A54" s="1566"/>
      <c r="B54" s="1584" t="s">
        <v>6402</v>
      </c>
      <c r="C54" s="1577"/>
      <c r="D54" s="1577"/>
      <c r="E54" s="1577"/>
      <c r="F54" s="1577"/>
      <c r="G54" s="1577"/>
      <c r="H54" s="1577"/>
      <c r="I54" s="1577"/>
      <c r="J54" s="1577"/>
      <c r="K54" s="1577"/>
      <c r="L54" s="1577"/>
      <c r="M54" s="1577"/>
      <c r="N54" s="1577"/>
      <c r="O54" s="1577"/>
      <c r="P54" s="1577"/>
      <c r="Q54" s="1577"/>
      <c r="R54" s="1577"/>
      <c r="S54" s="1577"/>
      <c r="T54" s="1577"/>
      <c r="U54" s="1577"/>
      <c r="V54" s="1577"/>
      <c r="W54" s="1577"/>
      <c r="X54" s="1577"/>
      <c r="Y54" s="1577"/>
      <c r="Z54" s="1577"/>
      <c r="AA54" s="1577"/>
      <c r="AB54" s="1577"/>
      <c r="AC54" s="3739" t="str">
        <f>IF(AC52="","",AC52/AC51*100)</f>
        <v/>
      </c>
      <c r="AD54" s="3739"/>
      <c r="AE54" s="3739"/>
      <c r="AF54" s="3739"/>
      <c r="AG54" s="1578" t="s">
        <v>6317</v>
      </c>
    </row>
    <row r="55" spans="1:33" s="1548" customFormat="1" ht="15.6" customHeight="1" thickBot="1">
      <c r="A55" s="1547"/>
      <c r="B55" s="1547"/>
      <c r="C55" s="1547"/>
      <c r="D55" s="1547"/>
      <c r="E55" s="1547"/>
      <c r="F55" s="1547"/>
      <c r="G55" s="1547"/>
      <c r="H55" s="1547"/>
      <c r="I55" s="1547"/>
      <c r="J55" s="1547"/>
      <c r="K55" s="1547"/>
      <c r="L55" s="1547"/>
      <c r="M55" s="1547"/>
      <c r="N55" s="1547"/>
      <c r="O55" s="1547"/>
      <c r="P55" s="1547"/>
      <c r="Q55" s="1547"/>
      <c r="R55" s="1547"/>
      <c r="S55" s="1547"/>
      <c r="T55" s="1547"/>
      <c r="U55" s="1566" t="s">
        <v>6403</v>
      </c>
      <c r="V55" s="1567"/>
      <c r="W55" s="1567"/>
      <c r="X55" s="1567"/>
      <c r="Y55" s="1567"/>
      <c r="Z55" s="1567"/>
      <c r="AA55" s="1567"/>
      <c r="AB55" s="1567"/>
      <c r="AC55" s="3740" t="str">
        <f>IF(AC54="","",IF(AC54&lt;2/3*100,"問題あり","問題なし"))</f>
        <v/>
      </c>
      <c r="AD55" s="3740"/>
      <c r="AE55" s="3740"/>
      <c r="AF55" s="3740"/>
      <c r="AG55" s="1568"/>
    </row>
    <row r="56" spans="1:33" s="1548" customFormat="1" ht="15.6" customHeight="1">
      <c r="A56" s="1547"/>
      <c r="B56" s="1547"/>
      <c r="C56" s="1547"/>
      <c r="D56" s="1547"/>
      <c r="E56" s="1547"/>
      <c r="F56" s="1547"/>
      <c r="G56" s="1547"/>
      <c r="H56" s="1547"/>
      <c r="I56" s="1547"/>
      <c r="J56" s="1547"/>
      <c r="K56" s="1547"/>
      <c r="L56" s="1547"/>
      <c r="M56" s="1547"/>
      <c r="N56" s="1547"/>
      <c r="O56" s="1547"/>
      <c r="P56" s="1547"/>
      <c r="Q56" s="1547"/>
      <c r="R56" s="1547"/>
      <c r="S56" s="1547"/>
      <c r="T56" s="1547"/>
      <c r="U56" s="1547"/>
      <c r="V56" s="1547"/>
      <c r="W56" s="1547"/>
      <c r="X56" s="1547"/>
      <c r="Y56" s="1547"/>
      <c r="Z56" s="1547"/>
      <c r="AA56" s="1547"/>
      <c r="AB56" s="1569"/>
      <c r="AC56" s="1569"/>
      <c r="AD56" s="1569"/>
      <c r="AE56" s="1569"/>
      <c r="AF56" s="1569"/>
      <c r="AG56" s="1547"/>
    </row>
    <row r="57" spans="1:33" s="1548" customFormat="1" ht="16.149999999999999" customHeight="1" thickBot="1">
      <c r="A57" s="1549" t="s">
        <v>6404</v>
      </c>
      <c r="B57" s="1549"/>
      <c r="C57" s="1547"/>
      <c r="D57" s="1547"/>
      <c r="E57" s="1547"/>
      <c r="F57" s="1547"/>
      <c r="G57" s="1547"/>
      <c r="H57" s="1547"/>
      <c r="I57" s="1547"/>
      <c r="J57" s="1547"/>
      <c r="K57" s="1547"/>
      <c r="L57" s="1547"/>
      <c r="M57" s="1547"/>
      <c r="N57" s="1547"/>
      <c r="O57" s="1547"/>
      <c r="P57" s="1547"/>
      <c r="Q57" s="1547"/>
      <c r="R57" s="1547"/>
      <c r="S57" s="1547"/>
      <c r="T57" s="1547"/>
      <c r="U57" s="1547"/>
      <c r="V57" s="1547"/>
      <c r="W57" s="1547"/>
      <c r="X57" s="1547"/>
      <c r="Y57" s="1547"/>
      <c r="Z57" s="1547"/>
      <c r="AA57" s="1547"/>
      <c r="AB57" s="1547"/>
      <c r="AC57" s="1547"/>
      <c r="AD57" s="1547"/>
      <c r="AE57" s="1547"/>
      <c r="AF57" s="1547"/>
      <c r="AG57" s="1547"/>
    </row>
    <row r="58" spans="1:33" s="1548" customFormat="1" ht="16.149999999999999" customHeight="1" thickBot="1">
      <c r="A58" s="1550" t="s">
        <v>6405</v>
      </c>
      <c r="B58" s="1551"/>
      <c r="C58" s="1551" t="s">
        <v>6296</v>
      </c>
      <c r="D58" s="1551"/>
      <c r="E58" s="3769"/>
      <c r="F58" s="3769"/>
      <c r="G58" s="1551" t="s">
        <v>842</v>
      </c>
      <c r="H58" s="3769"/>
      <c r="I58" s="3769"/>
      <c r="J58" s="1551" t="s">
        <v>1637</v>
      </c>
      <c r="K58" s="1551"/>
      <c r="L58" s="1551" t="s">
        <v>6297</v>
      </c>
      <c r="M58" s="1551"/>
      <c r="N58" s="1551" t="s">
        <v>6296</v>
      </c>
      <c r="O58" s="1551"/>
      <c r="P58" s="3769"/>
      <c r="Q58" s="3769"/>
      <c r="R58" s="1551" t="s">
        <v>842</v>
      </c>
      <c r="S58" s="3769"/>
      <c r="T58" s="3769"/>
      <c r="U58" s="1552" t="s">
        <v>1637</v>
      </c>
      <c r="V58" s="1547"/>
      <c r="W58" s="1547"/>
      <c r="X58" s="1547"/>
      <c r="Y58" s="1547"/>
      <c r="Z58" s="1547"/>
      <c r="AA58" s="1547"/>
      <c r="AB58" s="1547"/>
      <c r="AC58" s="1547"/>
      <c r="AD58" s="1547"/>
      <c r="AE58" s="1547"/>
      <c r="AF58" s="1547"/>
      <c r="AG58" s="1547"/>
    </row>
    <row r="59" spans="1:33" s="1548" customFormat="1" ht="15.6" customHeight="1">
      <c r="A59" s="1547"/>
      <c r="B59" s="1547"/>
      <c r="C59" s="1547"/>
      <c r="D59" s="1547"/>
      <c r="E59" s="1547"/>
      <c r="F59" s="1547"/>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row>
    <row r="60" spans="1:33" s="1548" customFormat="1" ht="4.1500000000000004" customHeight="1">
      <c r="A60" s="1547"/>
      <c r="B60" s="1547"/>
      <c r="C60" s="1547"/>
      <c r="D60" s="1547"/>
      <c r="E60" s="1547"/>
      <c r="F60" s="1547"/>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row>
    <row r="61" spans="1:33" s="1548" customFormat="1" ht="14.45" customHeight="1">
      <c r="A61" s="1547" t="s">
        <v>6406</v>
      </c>
      <c r="B61" s="1547"/>
      <c r="C61" s="1547"/>
      <c r="D61" s="1547"/>
      <c r="E61" s="1547"/>
      <c r="F61" s="1547"/>
      <c r="G61" s="1547"/>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row>
    <row r="62" spans="1:33" s="1548" customFormat="1" ht="13.5">
      <c r="A62" s="1547" t="s">
        <v>6407</v>
      </c>
      <c r="B62" s="1547"/>
      <c r="C62" s="1547"/>
      <c r="D62" s="1547"/>
      <c r="E62" s="1547"/>
      <c r="F62" s="1547"/>
      <c r="G62" s="1547"/>
      <c r="H62" s="1547"/>
      <c r="I62" s="1547"/>
      <c r="J62" s="1547"/>
      <c r="K62" s="1547"/>
      <c r="L62" s="1547"/>
      <c r="M62" s="1547"/>
      <c r="N62" s="1547"/>
      <c r="O62" s="1547"/>
      <c r="P62" s="1547"/>
      <c r="Q62" s="1547"/>
      <c r="R62" s="1547"/>
      <c r="S62" s="1547"/>
      <c r="T62" s="1547"/>
      <c r="U62" s="1547"/>
      <c r="V62" s="1547"/>
      <c r="W62" s="1547"/>
      <c r="X62" s="1547"/>
      <c r="Y62" s="1547"/>
      <c r="Z62" s="1547"/>
      <c r="AA62" s="1547"/>
      <c r="AB62" s="1547"/>
      <c r="AC62" s="1547"/>
      <c r="AD62" s="1547"/>
      <c r="AE62" s="1547"/>
      <c r="AF62" s="1547"/>
      <c r="AG62" s="1547"/>
    </row>
    <row r="63" spans="1:33" s="1548" customFormat="1" ht="13.5">
      <c r="A63" s="1547"/>
      <c r="B63" s="1547"/>
      <c r="C63" s="1547"/>
      <c r="D63" s="1547"/>
      <c r="E63" s="1547"/>
      <c r="F63" s="1547"/>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row>
    <row r="64" spans="1:33" s="1548" customFormat="1" ht="13.5">
      <c r="A64" s="1547"/>
      <c r="B64" s="1547"/>
      <c r="C64" s="1547"/>
      <c r="D64" s="1547" t="s">
        <v>6296</v>
      </c>
      <c r="E64" s="1547"/>
      <c r="F64" s="3737"/>
      <c r="G64" s="3737"/>
      <c r="H64" s="1547" t="s">
        <v>842</v>
      </c>
      <c r="I64" s="3737"/>
      <c r="J64" s="3737"/>
      <c r="K64" s="1547" t="s">
        <v>1637</v>
      </c>
      <c r="L64" s="3737"/>
      <c r="M64" s="3737"/>
      <c r="N64" s="1547" t="s">
        <v>1315</v>
      </c>
      <c r="O64" s="1547"/>
      <c r="P64" s="1547"/>
      <c r="Q64" s="1547" t="s">
        <v>6408</v>
      </c>
      <c r="R64" s="1547"/>
      <c r="S64" s="1547"/>
      <c r="T64" s="1547"/>
      <c r="U64" s="3738"/>
      <c r="V64" s="3738"/>
      <c r="W64" s="3738"/>
      <c r="X64" s="3738"/>
      <c r="Y64" s="3738"/>
      <c r="Z64" s="3738"/>
      <c r="AA64" s="3738"/>
      <c r="AB64" s="3738"/>
      <c r="AC64" s="3738"/>
      <c r="AD64" s="3738"/>
      <c r="AE64" s="3738"/>
      <c r="AF64" s="3738"/>
      <c r="AG64" s="1547"/>
    </row>
    <row r="65" spans="1:33" s="1548" customFormat="1" ht="10.9" customHeight="1">
      <c r="A65" s="1547"/>
      <c r="B65" s="1547"/>
      <c r="C65" s="1547"/>
      <c r="D65" s="1547"/>
      <c r="E65" s="1547"/>
      <c r="F65" s="1569"/>
      <c r="G65" s="1569"/>
      <c r="H65" s="1547"/>
      <c r="I65" s="1569"/>
      <c r="J65" s="1569"/>
      <c r="K65" s="1547"/>
      <c r="L65" s="1569"/>
      <c r="M65" s="1569"/>
      <c r="N65" s="1547"/>
      <c r="O65" s="1547"/>
      <c r="P65" s="1547"/>
      <c r="Q65" s="1547"/>
      <c r="R65" s="1547"/>
      <c r="S65" s="1547"/>
      <c r="T65" s="1547"/>
      <c r="U65" s="1569"/>
      <c r="V65" s="1569"/>
      <c r="W65" s="1569"/>
      <c r="X65" s="1569"/>
      <c r="Y65" s="1569"/>
      <c r="Z65" s="1569"/>
      <c r="AA65" s="1569"/>
      <c r="AB65" s="1569"/>
      <c r="AC65" s="1569"/>
      <c r="AD65" s="1569"/>
      <c r="AE65" s="1569"/>
      <c r="AF65" s="1569"/>
      <c r="AG65" s="1547"/>
    </row>
    <row r="66" spans="1:33" s="1548" customFormat="1" ht="10.9" customHeight="1">
      <c r="A66" s="1547"/>
      <c r="B66" s="1547"/>
      <c r="C66" s="1547"/>
      <c r="D66" s="1547"/>
      <c r="E66" s="1547"/>
      <c r="F66" s="1569"/>
      <c r="G66" s="1569"/>
      <c r="H66" s="1547"/>
      <c r="I66" s="1569"/>
      <c r="J66" s="1569"/>
      <c r="K66" s="1547"/>
      <c r="L66" s="1569"/>
      <c r="M66" s="1569"/>
      <c r="N66" s="1547"/>
      <c r="O66" s="1547"/>
      <c r="P66" s="1547"/>
      <c r="Q66" s="1547"/>
      <c r="R66" s="1547"/>
      <c r="S66" s="1547"/>
      <c r="T66" s="1547"/>
      <c r="U66" s="1569"/>
      <c r="V66" s="1569"/>
      <c r="W66" s="1569"/>
      <c r="X66" s="1569"/>
      <c r="Y66" s="1569"/>
      <c r="Z66" s="1569"/>
      <c r="AA66" s="1569"/>
      <c r="AB66" s="1569"/>
      <c r="AC66" s="1569"/>
      <c r="AD66" s="1569"/>
      <c r="AE66" s="1569"/>
      <c r="AF66" s="1569"/>
      <c r="AG66" s="1547"/>
    </row>
    <row r="67" spans="1:33" s="1548" customFormat="1" ht="16.899999999999999" customHeight="1">
      <c r="A67" s="1591" t="s">
        <v>6344</v>
      </c>
      <c r="B67" s="1591"/>
      <c r="C67" s="1591"/>
      <c r="D67" s="1591"/>
      <c r="E67" s="1591"/>
      <c r="F67" s="1591"/>
      <c r="G67" s="1591"/>
      <c r="H67" s="1591"/>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row>
    <row r="68" spans="1:33" s="1548" customFormat="1" ht="15" customHeight="1">
      <c r="A68" s="1591" t="s">
        <v>6409</v>
      </c>
      <c r="B68" s="1591"/>
      <c r="C68" s="1591"/>
      <c r="D68" s="1591"/>
      <c r="E68" s="1591"/>
      <c r="F68" s="1591"/>
      <c r="G68" s="1591"/>
      <c r="H68" s="1591"/>
      <c r="I68" s="1591"/>
      <c r="J68" s="1591"/>
      <c r="K68" s="1591"/>
      <c r="L68" s="1591"/>
      <c r="M68" s="1591"/>
      <c r="N68" s="1591"/>
      <c r="O68" s="1591"/>
      <c r="P68" s="1591"/>
      <c r="Q68" s="1591"/>
      <c r="R68" s="1591"/>
      <c r="S68" s="1591"/>
      <c r="T68" s="1591"/>
      <c r="U68" s="1591"/>
      <c r="V68" s="1591"/>
      <c r="W68" s="1591"/>
      <c r="X68" s="1591"/>
      <c r="Y68" s="1591"/>
      <c r="Z68" s="1591"/>
      <c r="AA68" s="1591"/>
      <c r="AB68" s="1591"/>
      <c r="AC68" s="1591"/>
      <c r="AD68" s="1591"/>
      <c r="AE68" s="1591"/>
      <c r="AF68" s="1591"/>
      <c r="AG68" s="1591"/>
    </row>
    <row r="69" spans="1:33" s="1548" customFormat="1" ht="15" customHeight="1">
      <c r="A69" s="1591"/>
      <c r="B69" s="1591" t="s">
        <v>6410</v>
      </c>
      <c r="C69" s="1591"/>
      <c r="D69" s="1591"/>
      <c r="E69" s="1591"/>
      <c r="F69" s="1591"/>
      <c r="G69" s="1591"/>
      <c r="H69" s="1591"/>
      <c r="I69" s="1591"/>
      <c r="J69" s="1591"/>
      <c r="K69" s="1591"/>
      <c r="L69" s="1591"/>
      <c r="M69" s="1591"/>
      <c r="N69" s="1591"/>
      <c r="O69" s="1591"/>
      <c r="P69" s="1591"/>
      <c r="Q69" s="1591"/>
      <c r="R69" s="1591"/>
      <c r="S69" s="1591"/>
      <c r="T69" s="1591"/>
      <c r="U69" s="1591"/>
      <c r="V69" s="1591"/>
      <c r="W69" s="1591"/>
      <c r="X69" s="1591"/>
      <c r="Y69" s="1591"/>
      <c r="Z69" s="1591"/>
      <c r="AA69" s="1591"/>
      <c r="AB69" s="1591"/>
      <c r="AC69" s="1591"/>
      <c r="AD69" s="1591"/>
      <c r="AE69" s="1591"/>
      <c r="AF69" s="1591"/>
      <c r="AG69" s="1591"/>
    </row>
    <row r="70" spans="1:33" s="1548" customFormat="1" ht="15" customHeight="1">
      <c r="A70" s="1591" t="s">
        <v>6411</v>
      </c>
      <c r="B70" s="1591"/>
      <c r="C70" s="1591"/>
      <c r="D70" s="1591"/>
      <c r="E70" s="1591"/>
      <c r="F70" s="1591"/>
      <c r="G70" s="1591"/>
      <c r="H70" s="1591"/>
      <c r="I70" s="1591"/>
      <c r="J70" s="1591"/>
      <c r="K70" s="1591"/>
      <c r="L70" s="1591"/>
      <c r="M70" s="1591"/>
      <c r="N70" s="1591"/>
      <c r="O70" s="1591"/>
      <c r="P70" s="1591"/>
      <c r="Q70" s="1591"/>
      <c r="R70" s="1591"/>
      <c r="S70" s="1591"/>
      <c r="T70" s="1591"/>
      <c r="U70" s="1591"/>
      <c r="V70" s="1591"/>
      <c r="W70" s="1591"/>
      <c r="X70" s="1591"/>
      <c r="Y70" s="1591"/>
      <c r="Z70" s="1591"/>
      <c r="AA70" s="1591"/>
      <c r="AB70" s="1591"/>
      <c r="AC70" s="1591"/>
      <c r="AD70" s="1591"/>
      <c r="AE70" s="1591"/>
      <c r="AF70" s="1591"/>
      <c r="AG70" s="1591"/>
    </row>
    <row r="71" spans="1:33" s="1548" customFormat="1" ht="15" customHeight="1">
      <c r="A71" s="1591"/>
      <c r="B71" s="1591" t="s">
        <v>6412</v>
      </c>
      <c r="C71" s="1591"/>
      <c r="D71" s="1591"/>
      <c r="E71" s="1591"/>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1591"/>
      <c r="AB71" s="1591"/>
      <c r="AC71" s="1591"/>
      <c r="AD71" s="1591"/>
      <c r="AE71" s="1591"/>
      <c r="AF71" s="1591"/>
      <c r="AG71" s="1591"/>
    </row>
    <row r="72" spans="1:33" s="1548" customFormat="1" ht="15" customHeight="1">
      <c r="A72" s="1591"/>
      <c r="B72" s="1591" t="s">
        <v>6413</v>
      </c>
      <c r="C72" s="1591"/>
      <c r="D72" s="1591"/>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1591"/>
      <c r="AB72" s="1591"/>
      <c r="AC72" s="1591"/>
      <c r="AD72" s="1591"/>
      <c r="AE72" s="1591"/>
      <c r="AF72" s="1591"/>
      <c r="AG72" s="1591"/>
    </row>
    <row r="73" spans="1:33" s="1548" customFormat="1" ht="15" customHeight="1">
      <c r="A73" s="1591" t="s">
        <v>6414</v>
      </c>
      <c r="B73" s="1591"/>
      <c r="C73" s="1591"/>
      <c r="D73" s="1591"/>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1591"/>
      <c r="AB73" s="1591"/>
      <c r="AC73" s="1591"/>
      <c r="AD73" s="1591"/>
      <c r="AE73" s="1591"/>
      <c r="AF73" s="1591"/>
      <c r="AG73" s="1591"/>
    </row>
    <row r="74" spans="1:33" s="1548" customFormat="1" ht="15" customHeight="1">
      <c r="A74" s="1591"/>
      <c r="B74" s="1591" t="s">
        <v>6415</v>
      </c>
      <c r="C74" s="1591"/>
      <c r="D74" s="1591"/>
      <c r="E74" s="1591"/>
      <c r="F74" s="1591"/>
      <c r="G74" s="1591"/>
      <c r="H74" s="1591"/>
      <c r="I74" s="1591"/>
      <c r="J74" s="1591"/>
      <c r="K74" s="1591"/>
      <c r="L74" s="1591"/>
      <c r="M74" s="1591"/>
      <c r="N74" s="1591"/>
      <c r="O74" s="1591"/>
      <c r="P74" s="1591"/>
      <c r="Q74" s="1591"/>
      <c r="R74" s="1591"/>
      <c r="S74" s="1591"/>
      <c r="T74" s="1591"/>
      <c r="U74" s="1591"/>
      <c r="V74" s="1591"/>
      <c r="W74" s="1591"/>
      <c r="X74" s="1591"/>
      <c r="Y74" s="1591"/>
      <c r="Z74" s="1591"/>
      <c r="AA74" s="1591"/>
      <c r="AB74" s="1591"/>
      <c r="AC74" s="1591"/>
      <c r="AD74" s="1591"/>
      <c r="AE74" s="1591"/>
      <c r="AF74" s="1591"/>
      <c r="AG74" s="1591"/>
    </row>
    <row r="75" spans="1:33" s="1548" customFormat="1" ht="15" customHeight="1">
      <c r="A75" s="1599" t="s">
        <v>6416</v>
      </c>
      <c r="B75" s="1598"/>
      <c r="C75" s="1597"/>
      <c r="D75" s="1591"/>
      <c r="E75" s="1591"/>
      <c r="F75" s="1591"/>
      <c r="G75" s="1591"/>
      <c r="H75" s="1591"/>
      <c r="I75" s="1591"/>
      <c r="J75" s="1591"/>
      <c r="K75" s="1591"/>
      <c r="L75" s="1591"/>
      <c r="M75" s="1591"/>
      <c r="N75" s="1591"/>
      <c r="O75" s="1591"/>
      <c r="P75" s="1591"/>
      <c r="Q75" s="1591"/>
      <c r="R75" s="1591"/>
      <c r="S75" s="1591"/>
      <c r="T75" s="1591"/>
      <c r="U75" s="1591"/>
      <c r="V75" s="1591"/>
      <c r="W75" s="1591"/>
      <c r="X75" s="1591"/>
      <c r="Y75" s="1591"/>
      <c r="Z75" s="1591"/>
      <c r="AA75" s="1591"/>
      <c r="AB75" s="1591"/>
      <c r="AC75" s="1591"/>
      <c r="AD75" s="1591"/>
      <c r="AE75" s="1591"/>
      <c r="AF75" s="1591"/>
      <c r="AG75" s="1591"/>
    </row>
    <row r="76" spans="1:33" s="1548" customFormat="1" ht="15" customHeight="1">
      <c r="A76" s="1598"/>
      <c r="B76" s="1599" t="s">
        <v>6417</v>
      </c>
      <c r="C76" s="1597"/>
      <c r="D76" s="1591"/>
      <c r="E76" s="1591"/>
      <c r="F76" s="1591"/>
      <c r="G76" s="1591"/>
      <c r="H76" s="1591"/>
      <c r="I76" s="1591"/>
      <c r="J76" s="1591"/>
      <c r="K76" s="1591"/>
      <c r="L76" s="1591"/>
      <c r="M76" s="1591"/>
      <c r="N76" s="1591"/>
      <c r="O76" s="1591"/>
      <c r="P76" s="1591"/>
      <c r="Q76" s="1591"/>
      <c r="R76" s="1591"/>
      <c r="S76" s="1591"/>
      <c r="T76" s="1591"/>
      <c r="U76" s="1591"/>
      <c r="V76" s="1591"/>
      <c r="W76" s="1591"/>
      <c r="X76" s="1591"/>
      <c r="Y76" s="1591"/>
      <c r="Z76" s="1591"/>
      <c r="AA76" s="1591"/>
      <c r="AB76" s="1591"/>
      <c r="AC76" s="1591"/>
      <c r="AD76" s="1591"/>
      <c r="AE76" s="1591"/>
      <c r="AF76" s="1591"/>
      <c r="AG76" s="1591"/>
    </row>
    <row r="77" spans="1:33" s="1548" customFormat="1" ht="15" customHeight="1">
      <c r="A77" s="1598"/>
      <c r="B77" s="1599" t="s">
        <v>6418</v>
      </c>
      <c r="C77" s="1597"/>
      <c r="D77" s="1591"/>
      <c r="E77" s="1591"/>
      <c r="F77" s="1591"/>
      <c r="G77" s="1591"/>
      <c r="H77" s="1591"/>
      <c r="I77" s="1591"/>
      <c r="J77" s="1591"/>
      <c r="K77" s="1591"/>
      <c r="L77" s="1591"/>
      <c r="M77" s="1591"/>
      <c r="N77" s="1591"/>
      <c r="O77" s="1591"/>
      <c r="P77" s="1591"/>
      <c r="Q77" s="1591"/>
      <c r="R77" s="1591"/>
      <c r="S77" s="1591"/>
      <c r="T77" s="1591"/>
      <c r="U77" s="1591"/>
      <c r="V77" s="1591"/>
      <c r="W77" s="1591"/>
      <c r="X77" s="1591"/>
      <c r="Y77" s="1591"/>
      <c r="Z77" s="1591"/>
      <c r="AA77" s="1591"/>
      <c r="AB77" s="1591"/>
      <c r="AC77" s="1591"/>
      <c r="AD77" s="1591"/>
      <c r="AE77" s="1591"/>
      <c r="AF77" s="1591"/>
      <c r="AG77" s="1591"/>
    </row>
    <row r="78" spans="1:33" s="1548" customFormat="1" ht="15" customHeight="1">
      <c r="A78" s="1598"/>
      <c r="B78" s="1599" t="s">
        <v>6419</v>
      </c>
      <c r="C78" s="1597"/>
      <c r="D78" s="1591"/>
      <c r="E78" s="1591"/>
      <c r="F78" s="1591"/>
      <c r="G78" s="1591"/>
      <c r="H78" s="1591"/>
      <c r="I78" s="1591"/>
      <c r="J78" s="1591"/>
      <c r="K78" s="1591"/>
      <c r="L78" s="1591"/>
      <c r="M78" s="1591"/>
      <c r="N78" s="1591"/>
      <c r="O78" s="1591"/>
      <c r="P78" s="1591"/>
      <c r="Q78" s="1591"/>
      <c r="R78" s="1591"/>
      <c r="S78" s="1591"/>
      <c r="T78" s="1591"/>
      <c r="U78" s="1591"/>
      <c r="V78" s="1591"/>
      <c r="W78" s="1591"/>
      <c r="X78" s="1591"/>
      <c r="Y78" s="1591"/>
      <c r="Z78" s="1591"/>
      <c r="AA78" s="1591"/>
      <c r="AB78" s="1591"/>
      <c r="AC78" s="1591"/>
      <c r="AD78" s="1591"/>
      <c r="AE78" s="1591"/>
      <c r="AF78" s="1591"/>
      <c r="AG78" s="1591"/>
    </row>
    <row r="79" spans="1:33" s="1548" customFormat="1" ht="15" customHeight="1">
      <c r="A79" s="1619" t="s">
        <v>6420</v>
      </c>
      <c r="B79" s="1591"/>
      <c r="C79" s="1591"/>
      <c r="D79" s="1591"/>
      <c r="E79" s="1591"/>
      <c r="F79" s="1591"/>
      <c r="G79" s="1591"/>
      <c r="H79" s="1591"/>
      <c r="I79" s="1591"/>
      <c r="J79" s="1591"/>
      <c r="K79" s="1591"/>
      <c r="L79" s="1591"/>
      <c r="M79" s="1591"/>
      <c r="N79" s="1591"/>
      <c r="O79" s="1591"/>
      <c r="P79" s="1591"/>
      <c r="Q79" s="1591"/>
      <c r="R79" s="1591"/>
      <c r="S79" s="1591"/>
      <c r="T79" s="1591"/>
      <c r="U79" s="1591"/>
      <c r="V79" s="1591"/>
      <c r="W79" s="1591"/>
      <c r="X79" s="1591"/>
      <c r="Y79" s="1591"/>
      <c r="Z79" s="1591"/>
      <c r="AA79" s="1591"/>
      <c r="AB79" s="1591"/>
      <c r="AC79" s="1591"/>
      <c r="AD79" s="1591"/>
      <c r="AE79" s="1591"/>
      <c r="AF79" s="1591"/>
      <c r="AG79" s="1591"/>
    </row>
    <row r="80" spans="1:33" s="1548" customFormat="1" ht="15" customHeight="1">
      <c r="A80" s="1591"/>
      <c r="B80" s="1591" t="s">
        <v>6421</v>
      </c>
      <c r="C80" s="1591"/>
      <c r="D80" s="1591"/>
      <c r="E80" s="1591"/>
      <c r="F80" s="1591"/>
      <c r="G80" s="1591"/>
      <c r="H80" s="1591"/>
      <c r="I80" s="1591"/>
      <c r="J80" s="1591"/>
      <c r="K80" s="1591"/>
      <c r="L80" s="1591"/>
      <c r="M80" s="1591"/>
      <c r="N80" s="1591"/>
      <c r="O80" s="1591"/>
      <c r="P80" s="1591"/>
      <c r="Q80" s="1591"/>
      <c r="R80" s="1591"/>
      <c r="S80" s="1591"/>
      <c r="T80" s="1591"/>
      <c r="U80" s="1591"/>
      <c r="V80" s="1591"/>
      <c r="W80" s="1591"/>
      <c r="X80" s="1591"/>
      <c r="Y80" s="1591"/>
      <c r="Z80" s="1591"/>
      <c r="AA80" s="1591"/>
      <c r="AB80" s="1591"/>
      <c r="AC80" s="1591"/>
      <c r="AD80" s="1591"/>
      <c r="AE80" s="1591"/>
      <c r="AF80" s="1591"/>
      <c r="AG80" s="1591"/>
    </row>
    <row r="81" spans="1:33" s="1548" customFormat="1" ht="15" customHeight="1">
      <c r="A81" s="1591"/>
      <c r="B81" s="1591" t="s">
        <v>6422</v>
      </c>
      <c r="C81" s="1591"/>
      <c r="D81" s="1591"/>
      <c r="E81" s="1591"/>
      <c r="F81" s="1591"/>
      <c r="G81" s="1591"/>
      <c r="H81" s="1591"/>
      <c r="I81" s="1591"/>
      <c r="J81" s="1591"/>
      <c r="K81" s="1591"/>
      <c r="L81" s="1591"/>
      <c r="M81" s="1591"/>
      <c r="N81" s="1591"/>
      <c r="O81" s="1591"/>
      <c r="P81" s="1591"/>
      <c r="Q81" s="1591"/>
      <c r="R81" s="1591"/>
      <c r="S81" s="1591"/>
      <c r="T81" s="1591"/>
      <c r="U81" s="1591"/>
      <c r="V81" s="1591"/>
      <c r="W81" s="1591"/>
      <c r="X81" s="1591"/>
      <c r="Y81" s="1591"/>
      <c r="Z81" s="1591"/>
      <c r="AA81" s="1591"/>
      <c r="AB81" s="1591"/>
      <c r="AC81" s="1591"/>
      <c r="AD81" s="1591"/>
      <c r="AE81" s="1591"/>
      <c r="AF81" s="1591"/>
      <c r="AG81" s="1591"/>
    </row>
    <row r="82" spans="1:33" s="1548" customFormat="1" ht="15" customHeight="1">
      <c r="A82" s="1591"/>
      <c r="B82" s="1591" t="s">
        <v>6423</v>
      </c>
      <c r="C82" s="1591"/>
      <c r="D82" s="1591"/>
      <c r="E82" s="1591"/>
      <c r="F82" s="1591"/>
      <c r="G82" s="1591"/>
      <c r="H82" s="1591"/>
      <c r="I82" s="1591"/>
      <c r="J82" s="1591"/>
      <c r="K82" s="1591"/>
      <c r="L82" s="1591"/>
      <c r="M82" s="1591"/>
      <c r="N82" s="1591"/>
      <c r="O82" s="1591"/>
      <c r="P82" s="1591"/>
      <c r="Q82" s="1591"/>
      <c r="R82" s="1591"/>
      <c r="S82" s="1591"/>
      <c r="T82" s="1591"/>
      <c r="U82" s="1591"/>
      <c r="V82" s="1591"/>
      <c r="W82" s="1591"/>
      <c r="X82" s="1591"/>
      <c r="Y82" s="1591"/>
      <c r="Z82" s="1591"/>
      <c r="AA82" s="1591"/>
      <c r="AB82" s="1591"/>
      <c r="AC82" s="1591"/>
      <c r="AD82" s="1591"/>
      <c r="AE82" s="1591"/>
      <c r="AF82" s="1591"/>
      <c r="AG82" s="1591"/>
    </row>
    <row r="83" spans="1:33" s="1548" customFormat="1" ht="15" customHeight="1">
      <c r="A83" s="1619" t="s">
        <v>6424</v>
      </c>
      <c r="B83" s="1591"/>
      <c r="C83" s="1591"/>
      <c r="D83" s="1591"/>
      <c r="E83" s="1591"/>
      <c r="F83" s="1591"/>
      <c r="G83" s="1591"/>
      <c r="H83" s="1591"/>
      <c r="I83" s="1591"/>
      <c r="J83" s="1591"/>
      <c r="K83" s="1591"/>
      <c r="L83" s="1591"/>
      <c r="M83" s="1591"/>
      <c r="N83" s="1591"/>
      <c r="O83" s="1591"/>
      <c r="P83" s="1591"/>
      <c r="Q83" s="1591"/>
      <c r="R83" s="1591"/>
      <c r="S83" s="1591"/>
      <c r="T83" s="1591"/>
      <c r="U83" s="1591"/>
      <c r="V83" s="1591"/>
      <c r="W83" s="1591"/>
      <c r="X83" s="1591"/>
      <c r="Y83" s="1591"/>
      <c r="Z83" s="1591"/>
      <c r="AA83" s="1591"/>
      <c r="AB83" s="1591"/>
      <c r="AC83" s="1591"/>
      <c r="AD83" s="1591"/>
      <c r="AE83" s="1591"/>
      <c r="AF83" s="1591"/>
      <c r="AG83" s="1591"/>
    </row>
    <row r="84" spans="1:33" s="1548" customFormat="1" ht="15" customHeight="1">
      <c r="A84" s="1591"/>
      <c r="B84" s="1591" t="s">
        <v>6425</v>
      </c>
      <c r="C84" s="1591"/>
      <c r="D84" s="1591"/>
      <c r="E84" s="1591"/>
      <c r="F84" s="1591"/>
      <c r="G84" s="1591"/>
      <c r="H84" s="1591"/>
      <c r="I84" s="1591"/>
      <c r="J84" s="1591"/>
      <c r="K84" s="1591"/>
      <c r="L84" s="1591"/>
      <c r="M84" s="1591"/>
      <c r="N84" s="1591"/>
      <c r="O84" s="1591"/>
      <c r="P84" s="1591"/>
      <c r="Q84" s="1591"/>
      <c r="R84" s="1591"/>
      <c r="S84" s="1591"/>
      <c r="T84" s="1591"/>
      <c r="U84" s="1591"/>
      <c r="V84" s="1591"/>
      <c r="W84" s="1591"/>
      <c r="X84" s="1591"/>
      <c r="Y84" s="1591"/>
      <c r="Z84" s="1591"/>
      <c r="AA84" s="1591"/>
      <c r="AB84" s="1591"/>
      <c r="AC84" s="1591"/>
      <c r="AD84" s="1591"/>
      <c r="AE84" s="1591"/>
      <c r="AF84" s="1591"/>
      <c r="AG84" s="1591"/>
    </row>
    <row r="85" spans="1:33" s="1548" customFormat="1" ht="15" customHeight="1">
      <c r="A85" s="1591"/>
      <c r="B85" s="1591"/>
      <c r="C85" s="1591"/>
      <c r="D85" s="1591"/>
      <c r="E85" s="1591"/>
      <c r="F85" s="1591"/>
      <c r="G85" s="1591"/>
      <c r="H85" s="1591"/>
      <c r="I85" s="1591"/>
      <c r="J85" s="1591"/>
      <c r="K85" s="1591"/>
      <c r="L85" s="1591"/>
      <c r="M85" s="1591"/>
      <c r="N85" s="1591"/>
      <c r="O85" s="1591"/>
      <c r="P85" s="1591"/>
      <c r="Q85" s="1591"/>
      <c r="R85" s="1591"/>
      <c r="S85" s="1591"/>
      <c r="T85" s="1591"/>
      <c r="U85" s="1591"/>
      <c r="V85" s="1591"/>
      <c r="W85" s="1591"/>
      <c r="X85" s="1591"/>
      <c r="Y85" s="1591"/>
      <c r="Z85" s="1591"/>
      <c r="AA85" s="1591"/>
      <c r="AB85" s="1591"/>
      <c r="AC85" s="1591"/>
      <c r="AD85" s="1591"/>
      <c r="AE85" s="1591"/>
      <c r="AF85" s="1591"/>
      <c r="AG85" s="1591"/>
    </row>
    <row r="86" spans="1:33" s="1548" customFormat="1" ht="15" customHeight="1">
      <c r="A86" s="3743"/>
      <c r="B86" s="3743"/>
      <c r="C86" s="3743"/>
      <c r="D86" s="3743"/>
      <c r="E86" s="3743"/>
      <c r="F86" s="3743"/>
      <c r="G86" s="3743"/>
      <c r="H86" s="3743"/>
      <c r="I86" s="3743"/>
      <c r="J86" s="3743"/>
      <c r="K86" s="3743"/>
      <c r="L86" s="3743"/>
      <c r="M86" s="3743"/>
      <c r="N86" s="3743"/>
      <c r="O86" s="3743"/>
      <c r="P86" s="3743"/>
      <c r="Q86" s="3743"/>
      <c r="R86" s="3743"/>
      <c r="S86" s="3743"/>
      <c r="T86" s="3743"/>
      <c r="U86" s="3743"/>
      <c r="V86" s="3743"/>
      <c r="W86" s="3743"/>
      <c r="X86" s="3743"/>
      <c r="Y86" s="3743"/>
      <c r="Z86" s="3743"/>
      <c r="AA86" s="3743"/>
      <c r="AB86" s="3743"/>
      <c r="AC86" s="3743"/>
      <c r="AD86" s="3743"/>
      <c r="AE86" s="3743"/>
      <c r="AF86" s="3743"/>
      <c r="AG86" s="3743"/>
    </row>
    <row r="87" spans="1:33" s="1548" customFormat="1" ht="15" customHeight="1">
      <c r="A87" s="3743"/>
      <c r="B87" s="3743"/>
      <c r="C87" s="3743"/>
      <c r="D87" s="3743"/>
      <c r="E87" s="3743"/>
      <c r="F87" s="3743"/>
      <c r="G87" s="3743"/>
      <c r="H87" s="3743"/>
      <c r="I87" s="3743"/>
      <c r="J87" s="3743"/>
      <c r="K87" s="3743"/>
      <c r="L87" s="3743"/>
      <c r="M87" s="3743"/>
      <c r="N87" s="3743"/>
      <c r="O87" s="3743"/>
      <c r="P87" s="3743"/>
      <c r="Q87" s="3743"/>
      <c r="R87" s="3743"/>
      <c r="S87" s="3743"/>
      <c r="T87" s="3743"/>
      <c r="U87" s="3743"/>
      <c r="V87" s="3743"/>
      <c r="W87" s="3743"/>
      <c r="X87" s="3743"/>
      <c r="Y87" s="3743"/>
      <c r="Z87" s="3743"/>
      <c r="AA87" s="3743"/>
      <c r="AB87" s="3743"/>
      <c r="AC87" s="3743"/>
      <c r="AD87" s="3743"/>
      <c r="AE87" s="3743"/>
      <c r="AF87" s="3743"/>
      <c r="AG87" s="3743"/>
    </row>
    <row r="88" spans="1:33" s="1548" customFormat="1" ht="15" customHeight="1">
      <c r="A88" s="3743"/>
      <c r="B88" s="3743"/>
      <c r="C88" s="3743"/>
      <c r="D88" s="3743"/>
      <c r="E88" s="3743"/>
      <c r="F88" s="3743"/>
      <c r="G88" s="3743"/>
      <c r="H88" s="3743"/>
      <c r="I88" s="3743"/>
      <c r="J88" s="3743"/>
      <c r="K88" s="3743"/>
      <c r="L88" s="3743"/>
      <c r="M88" s="3743"/>
      <c r="N88" s="3743"/>
      <c r="O88" s="3743"/>
      <c r="P88" s="3743"/>
      <c r="Q88" s="3743"/>
      <c r="R88" s="3743"/>
      <c r="S88" s="3743"/>
      <c r="T88" s="3743"/>
      <c r="U88" s="3743"/>
      <c r="V88" s="3743"/>
      <c r="W88" s="3743"/>
      <c r="X88" s="3743"/>
      <c r="Y88" s="3743"/>
      <c r="Z88" s="3743"/>
      <c r="AA88" s="3743"/>
      <c r="AB88" s="3743"/>
      <c r="AC88" s="3743"/>
      <c r="AD88" s="3743"/>
      <c r="AE88" s="3743"/>
      <c r="AF88" s="3743"/>
      <c r="AG88" s="1547"/>
    </row>
  </sheetData>
  <mergeCells count="109">
    <mergeCell ref="A2:AG2"/>
    <mergeCell ref="S4:W4"/>
    <mergeCell ref="X4:AG4"/>
    <mergeCell ref="S5:W5"/>
    <mergeCell ref="X5:AG5"/>
    <mergeCell ref="R8:X8"/>
    <mergeCell ref="AC8:AF8"/>
    <mergeCell ref="B9:R9"/>
    <mergeCell ref="S9:AA9"/>
    <mergeCell ref="AB9:AG9"/>
    <mergeCell ref="D10:E10"/>
    <mergeCell ref="G10:H10"/>
    <mergeCell ref="M10:N10"/>
    <mergeCell ref="P10:Q10"/>
    <mergeCell ref="T10:Z10"/>
    <mergeCell ref="AC10:AF10"/>
    <mergeCell ref="D12:E12"/>
    <mergeCell ref="G12:H12"/>
    <mergeCell ref="M12:N12"/>
    <mergeCell ref="P12:Q12"/>
    <mergeCell ref="T12:Z12"/>
    <mergeCell ref="AC12:AF12"/>
    <mergeCell ref="D11:E11"/>
    <mergeCell ref="G11:H11"/>
    <mergeCell ref="M11:N11"/>
    <mergeCell ref="P11:Q11"/>
    <mergeCell ref="T11:Z11"/>
    <mergeCell ref="AC11:AF11"/>
    <mergeCell ref="AC14:AF14"/>
    <mergeCell ref="B15:AA15"/>
    <mergeCell ref="AB15:AG15"/>
    <mergeCell ref="D16:E16"/>
    <mergeCell ref="G16:H16"/>
    <mergeCell ref="M16:N16"/>
    <mergeCell ref="P16:Q16"/>
    <mergeCell ref="AC16:AF16"/>
    <mergeCell ref="D13:E13"/>
    <mergeCell ref="G13:H13"/>
    <mergeCell ref="M13:N13"/>
    <mergeCell ref="P13:Q13"/>
    <mergeCell ref="T13:Z13"/>
    <mergeCell ref="AC13:AF13"/>
    <mergeCell ref="D17:E17"/>
    <mergeCell ref="G17:H17"/>
    <mergeCell ref="M17:N17"/>
    <mergeCell ref="P17:Q17"/>
    <mergeCell ref="AC17:AF17"/>
    <mergeCell ref="D18:E18"/>
    <mergeCell ref="G18:H18"/>
    <mergeCell ref="M18:N18"/>
    <mergeCell ref="P18:Q18"/>
    <mergeCell ref="AC18:AF18"/>
    <mergeCell ref="AC21:AF21"/>
    <mergeCell ref="B22:AA22"/>
    <mergeCell ref="AB22:AG22"/>
    <mergeCell ref="D23:E23"/>
    <mergeCell ref="G23:H23"/>
    <mergeCell ref="M23:N23"/>
    <mergeCell ref="P23:Q23"/>
    <mergeCell ref="AC23:AF23"/>
    <mergeCell ref="D19:E19"/>
    <mergeCell ref="G19:H19"/>
    <mergeCell ref="M19:N19"/>
    <mergeCell ref="P19:Q19"/>
    <mergeCell ref="AC19:AF19"/>
    <mergeCell ref="AC20:AF20"/>
    <mergeCell ref="D26:E26"/>
    <mergeCell ref="G26:H26"/>
    <mergeCell ref="M26:N26"/>
    <mergeCell ref="P26:Q26"/>
    <mergeCell ref="AC26:AF26"/>
    <mergeCell ref="AC27:AF27"/>
    <mergeCell ref="D24:E24"/>
    <mergeCell ref="G24:H24"/>
    <mergeCell ref="M24:N24"/>
    <mergeCell ref="P24:Q24"/>
    <mergeCell ref="AC24:AF24"/>
    <mergeCell ref="D25:E25"/>
    <mergeCell ref="G25:H25"/>
    <mergeCell ref="M25:N25"/>
    <mergeCell ref="P25:Q25"/>
    <mergeCell ref="AC25:AF25"/>
    <mergeCell ref="AC38:AF38"/>
    <mergeCell ref="AC40:AF40"/>
    <mergeCell ref="AC41:AF41"/>
    <mergeCell ref="A45:I47"/>
    <mergeCell ref="K45:AF47"/>
    <mergeCell ref="AC49:AF49"/>
    <mergeCell ref="AC30:AF30"/>
    <mergeCell ref="AC31:AF31"/>
    <mergeCell ref="AC32:AF32"/>
    <mergeCell ref="AC33:AF33"/>
    <mergeCell ref="AC36:AF36"/>
    <mergeCell ref="AC37:AF37"/>
    <mergeCell ref="A88:AF88"/>
    <mergeCell ref="F64:G64"/>
    <mergeCell ref="I64:J64"/>
    <mergeCell ref="L64:M64"/>
    <mergeCell ref="U64:AF64"/>
    <mergeCell ref="A86:AG86"/>
    <mergeCell ref="A87:AG87"/>
    <mergeCell ref="AC51:AF51"/>
    <mergeCell ref="AC52:AF52"/>
    <mergeCell ref="AC54:AF54"/>
    <mergeCell ref="AC55:AF55"/>
    <mergeCell ref="E58:F58"/>
    <mergeCell ref="H58:I58"/>
    <mergeCell ref="P58:Q58"/>
    <mergeCell ref="S58:T58"/>
  </mergeCells>
  <phoneticPr fontId="1"/>
  <dataValidations count="1">
    <dataValidation type="list" allowBlank="1" showInputMessage="1" showErrorMessage="1" sqref="R8 AA10:AA12" xr:uid="{3E2BCD6A-C185-4B4C-BDA6-2AE516B1144B}">
      <formula1>"選択してください,看護職員処遇改善加算1,看護職員処遇改善加算2,看護職員処遇改善加算3"</formula1>
    </dataValidation>
  </dataValidations>
  <pageMargins left="0.7" right="0.7" top="0.75" bottom="0.75" header="0.3" footer="0.3"/>
  <pageSetup paperSize="9" scale="86" orientation="portrait" r:id="rId1"/>
  <rowBreaks count="1" manualBreakCount="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97</vt:i4>
      </vt:variant>
      <vt:variant>
        <vt:lpstr>名前付き一覧</vt:lpstr>
      </vt:variant>
      <vt:variant>
        <vt:i4>58</vt:i4>
      </vt:variant>
    </vt:vector>
  </HeadingPairs>
  <TitlesOfParts>
    <vt:vector size="155" baseType="lpstr">
      <vt:lpstr>手順書</vt:lpstr>
      <vt:lpstr>判定シート</vt:lpstr>
      <vt:lpstr>医療機関データ</vt:lpstr>
      <vt:lpstr>情報通信機器を用いた診療 (データ)</vt:lpstr>
      <vt:lpstr>総合入院体制加算データ</vt:lpstr>
      <vt:lpstr>療養病棟環境改善加算データ</vt:lpstr>
      <vt:lpstr>地域包括ケア病棟入院料データ</vt:lpstr>
      <vt:lpstr>療養病棟入院基本料データ</vt:lpstr>
      <vt:lpstr>急性期充実体制加算データ</vt:lpstr>
      <vt:lpstr>褥瘡ハイリスク患者ケア加算データ</vt:lpstr>
      <vt:lpstr>回復期リハ等データ</vt:lpstr>
      <vt:lpstr>緩和ケア病棟入院料データ</vt:lpstr>
      <vt:lpstr>精神科救急合併症入院料データ</vt:lpstr>
      <vt:lpstr>精神科救急急性期医療入院料データ</vt:lpstr>
      <vt:lpstr>精神科救急等データ</vt:lpstr>
      <vt:lpstr>地域医療体制確保加算データ</vt:lpstr>
      <vt:lpstr>地域歯科診療支援病院歯科初診料データ</vt:lpstr>
      <vt:lpstr>早期栄養介入管理加算データ</vt:lpstr>
      <vt:lpstr>診療録管理体制加算データ</vt:lpstr>
      <vt:lpstr>精神科救急医療体制加算データ</vt:lpstr>
      <vt:lpstr>糖尿病透析予防指導管理料 (データ)</vt:lpstr>
      <vt:lpstr>ニコチン依存症管理料 (データ)</vt:lpstr>
      <vt:lpstr>在宅患者訪問褥瘡管理指導料 (データ)</vt:lpstr>
      <vt:lpstr>在宅療養支援病院データ</vt:lpstr>
      <vt:lpstr>在宅療養実績加算データ</vt:lpstr>
      <vt:lpstr>在宅療養後方支援病院データ</vt:lpstr>
      <vt:lpstr>光トポグラフィーデータ</vt:lpstr>
      <vt:lpstr>摂食嚥下機能回復体制加算データ</vt:lpstr>
      <vt:lpstr>脳血管リハビリテーション料 (データ)</vt:lpstr>
      <vt:lpstr>運動器リハビリテーション料 （データ）</vt:lpstr>
      <vt:lpstr>生殖補助医療管理料 (データ)</vt:lpstr>
      <vt:lpstr>精巣内精子採取術 (データ)</vt:lpstr>
      <vt:lpstr>がんゲノムプロファイリング検査データ</vt:lpstr>
      <vt:lpstr>特別の療養環境入院データ</vt:lpstr>
      <vt:lpstr>特別の療養環境外来データ </vt:lpstr>
      <vt:lpstr>初診等の保険外併用療養費データ</vt:lpstr>
      <vt:lpstr>予約に基づく診察等の保険外併用療養費届出 (データ)</vt:lpstr>
      <vt:lpstr>180日を超える入院に関する事項データ</vt:lpstr>
      <vt:lpstr>医科点数表の規定する回数を超えて受けた診療 (データ)</vt:lpstr>
      <vt:lpstr>多焦点眼内レンズ (データ)</vt:lpstr>
      <vt:lpstr>看護職員処遇改善（データ）</vt:lpstr>
      <vt:lpstr>表紙</vt:lpstr>
      <vt:lpstr>届出確認</vt:lpstr>
      <vt:lpstr>別紙様式１－１</vt:lpstr>
      <vt:lpstr>別紙様式１－２</vt:lpstr>
      <vt:lpstr>別紙様式１－３</vt:lpstr>
      <vt:lpstr>記載上の注意</vt:lpstr>
      <vt:lpstr>基本診療料1</vt:lpstr>
      <vt:lpstr>基本診療料２様式５の７</vt:lpstr>
      <vt:lpstr>基本診療料３様式13の２</vt:lpstr>
      <vt:lpstr>基本診療料４様式14</vt:lpstr>
      <vt:lpstr>基本診療料５様式13の3</vt:lpstr>
      <vt:lpstr>基本診療料６様式13の４</vt:lpstr>
      <vt:lpstr>基本診療料７様式37の２</vt:lpstr>
      <vt:lpstr>基本診療料８様式49の４</vt:lpstr>
      <vt:lpstr>基本診療料９別紙様式45</vt:lpstr>
      <vt:lpstr>基本診療料10様式52の２</vt:lpstr>
      <vt:lpstr>別紙様式１８</vt:lpstr>
      <vt:lpstr>別紙様式１９</vt:lpstr>
      <vt:lpstr>別紙様式２０（精神科救急・精神科合併症）</vt:lpstr>
      <vt:lpstr>17-1別紙様式17の1(地域医療体制確保加算)</vt:lpstr>
      <vt:lpstr>別紙様式17－1別表</vt:lpstr>
      <vt:lpstr>17-1引用先</vt:lpstr>
      <vt:lpstr>別紙様式17-2</vt:lpstr>
      <vt:lpstr>基本診療料13様式３</vt:lpstr>
      <vt:lpstr>別紙様式21</vt:lpstr>
      <vt:lpstr>情報通信機器を用いた診療</vt:lpstr>
      <vt:lpstr>基本診療料14様式17の２</vt:lpstr>
      <vt:lpstr>別紙様式24</vt:lpstr>
      <vt:lpstr>糖尿病透析予防指導管理料</vt:lpstr>
      <vt:lpstr>ニコチン依存症管理料</vt:lpstr>
      <vt:lpstr>在宅患者訪問褥瘡管理指導料</vt:lpstr>
      <vt:lpstr>特掲３様式11の３</vt:lpstr>
      <vt:lpstr>様式11の4</vt:lpstr>
      <vt:lpstr>特掲11の5</vt:lpstr>
      <vt:lpstr>特掲４様式20の5</vt:lpstr>
      <vt:lpstr>特掲6様式26の３</vt:lpstr>
      <vt:lpstr>別紙様式16</vt:lpstr>
      <vt:lpstr>特掲･23の４の２</vt:lpstr>
      <vt:lpstr>脳血管リハビリテーション料</vt:lpstr>
      <vt:lpstr>運動器リハビリテーション料</vt:lpstr>
      <vt:lpstr>生殖補助医療管理料</vt:lpstr>
      <vt:lpstr>精巣内精子採取術</vt:lpstr>
      <vt:lpstr>別紙様式４－１</vt:lpstr>
      <vt:lpstr>別紙様式４－２</vt:lpstr>
      <vt:lpstr>★別紙様式６（１枚目）</vt:lpstr>
      <vt:lpstr>★別紙様式６（２枚目）</vt:lpstr>
      <vt:lpstr>別紙様式８</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看護職員処遇改善.計画書</vt:lpstr>
      <vt:lpstr>看護職員処遇改善.実施報告書</vt:lpstr>
      <vt:lpstr>生殖補助医療管理料!_Hlk126161462</vt:lpstr>
      <vt:lpstr>'★別紙様式６（１枚目）'!Print_Area</vt:lpstr>
      <vt:lpstr>'★別紙様式６（２枚目）'!Print_Area</vt:lpstr>
      <vt:lpstr>'17-1別紙様式17の1(地域医療体制確保加算)'!Print_Area</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看護職員処遇改善.計画書!Print_Area</vt:lpstr>
      <vt:lpstr>看護職員処遇改善.実施報告書!Print_Area</vt:lpstr>
      <vt:lpstr>基本診療料1!Print_Area</vt:lpstr>
      <vt:lpstr>基本診療料10様式52の２!Print_Area</vt:lpstr>
      <vt:lpstr>基本診療料13様式３!Print_Area</vt:lpstr>
      <vt:lpstr>基本診療料14様式17の２!Print_Area</vt:lpstr>
      <vt:lpstr>基本診療料２様式５の７!Print_Area</vt:lpstr>
      <vt:lpstr>基本診療料３様式13の２!Print_Area</vt:lpstr>
      <vt:lpstr>基本診療料４様式14!Print_Area</vt:lpstr>
      <vt:lpstr>基本診療料５様式13の3!Print_Area</vt:lpstr>
      <vt:lpstr>基本診療料６様式13の４!Print_Area</vt:lpstr>
      <vt:lpstr>基本診療料７様式37の２!Print_Area</vt:lpstr>
      <vt:lpstr>基本診療料８様式49の４!Print_Area</vt:lpstr>
      <vt:lpstr>基本診療料９別紙様式45!Print_Area</vt:lpstr>
      <vt:lpstr>記載上の注意!Print_Area</vt:lpstr>
      <vt:lpstr>再生医療等製品の治験!Print_Area</vt:lpstr>
      <vt:lpstr>在宅患者訪問褥瘡管理指導料!Print_Area</vt:lpstr>
      <vt:lpstr>手順書!Print_Area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特掲･23の４の２!Print_Area</vt:lpstr>
      <vt:lpstr>特掲11の5!Print_Area</vt:lpstr>
      <vt:lpstr>特掲３様式11の３!Print_Area</vt:lpstr>
      <vt:lpstr>特掲４様式20の5!Print_Area</vt:lpstr>
      <vt:lpstr>特掲6様式26の３!Print_Area</vt:lpstr>
      <vt:lpstr>届出確認!Print_Area</vt:lpstr>
      <vt:lpstr>脳血管リハビリテーション料!Print_Area</vt:lpstr>
      <vt:lpstr>判定シート!Print_Area</vt:lpstr>
      <vt:lpstr>表紙!Print_Area</vt:lpstr>
      <vt:lpstr>'別紙様式１－１'!Print_Area</vt:lpstr>
      <vt:lpstr>'別紙様式１－２'!Print_Area</vt:lpstr>
      <vt:lpstr>'別紙様式１－３'!Print_Area</vt:lpstr>
      <vt:lpstr>別紙様式16!Print_Area</vt:lpstr>
      <vt:lpstr>'別紙様式17－1別表'!Print_Area</vt:lpstr>
      <vt:lpstr>'別紙様式17-2'!Print_Area</vt:lpstr>
      <vt:lpstr>別紙様式１８!Print_Area</vt:lpstr>
      <vt:lpstr>別紙様式１９!Print_Area</vt:lpstr>
      <vt:lpstr>'別紙様式２０（精神科救急・精神科合併症）'!Print_Area</vt:lpstr>
      <vt:lpstr>別紙様式21!Print_Area</vt:lpstr>
      <vt:lpstr>別紙様式24!Print_Area</vt:lpstr>
      <vt:lpstr>'別紙様式４－１'!Print_Area</vt:lpstr>
      <vt:lpstr>'別紙様式４－２'!Print_Area</vt:lpstr>
      <vt:lpstr>別紙様式８!Print_Area</vt:lpstr>
      <vt:lpstr>明細書発行!Print_Area</vt:lpstr>
      <vt:lpstr>予約に基づく診察等の保険外併用療養費届出!Print_Area</vt:lpstr>
      <vt:lpstr>様式11の4!Print_Area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2023-06-27T07:10:13Z</cp:lastPrinted>
  <dcterms:created xsi:type="dcterms:W3CDTF">2018-01-05T08:28:31Z</dcterms:created>
  <dcterms:modified xsi:type="dcterms:W3CDTF">2023-07-05T04:26:11Z</dcterms:modified>
</cp:coreProperties>
</file>