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17" documentId="8_{00BD3458-0ED6-4EB1-BEC1-4DB46E294772}" xr6:coauthVersionLast="47" xr6:coauthVersionMax="47" xr10:uidLastSave="{6ED1C9DC-ED12-4438-9457-61323E0BB0E2}"/>
  <workbookProtection workbookAlgorithmName="SHA-512" workbookHashValue="gkEjbHHfm9ylw5uvm3VUXHd6AYqxaZseV9pl58qBk0yEb/u1Ioiz3hWEUfs4bDeUChNxn6sT4PAi8Ek+tA5e8Q==" workbookSaltValue="Of9Q+A0gRAPpHyPyxSnRpA==" workbookSpinCount="100000" lockStructure="1"/>
  <bookViews>
    <workbookView xWindow="-120" yWindow="-120" windowWidth="29040" windowHeight="15840" tabRatio="952" xr2:uid="{267EAD69-4E90-4369-9A5C-88EC81EC9FD9}"/>
  </bookViews>
  <sheets>
    <sheet name="別添2" sheetId="22" r:id="rId1"/>
    <sheet name="様式95_外来・在宅ベースアップ評価料（Ⅰ）" sheetId="6" r:id="rId2"/>
    <sheet name="様式97_入院ベースアップ評価料" sheetId="4" r:id="rId3"/>
    <sheet name="様式98_賃金改善実績報告書（表紙）" sheetId="19" r:id="rId4"/>
    <sheet name="別添_計画書（病院及び有床診療所）" sheetId="9" r:id="rId5"/>
    <sheet name="（別添）_実績報告書（病院及び有床診療所）" sheetId="23" r:id="rId6"/>
    <sheet name="（参考）賃金引き上げ計画書作成のための計算シート" sheetId="13" r:id="rId7"/>
    <sheet name="医療機関集計用シート（横）" sheetId="21" state="hidden" r:id="rId8"/>
    <sheet name="リスト（入院）" sheetId="5" state="hidden" r:id="rId9"/>
    <sheet name="リスト（外来）" sheetId="8" state="hidden" r:id="rId10"/>
  </sheets>
  <externalReferences>
    <externalReference r:id="rId11"/>
    <externalReference r:id="rId12"/>
    <externalReference r:id="rId13"/>
    <externalReference r:id="rId14"/>
    <externalReference r:id="rId15"/>
  </externalReferences>
  <definedNames>
    <definedName name="_new1">[1]【参考】サービス名一覧!$A$4:$A$27</definedName>
    <definedName name="erea">#REF!</definedName>
    <definedName name="new">#REF!</definedName>
    <definedName name="_xlnm.Print_Area" localSheetId="6">'（参考）賃金引き上げ計画書作成のための計算シート'!$A$1:$AG$105</definedName>
    <definedName name="_xlnm.Print_Area" localSheetId="5">'（別添）_実績報告書（病院及び有床診療所）'!$A$1:$AG$155</definedName>
    <definedName name="_xlnm.Print_Area" localSheetId="4">'別添_計画書（病院及び有床診療所）'!$A$1:$AH$179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様式97_入院ベースアップ評価料!$A$1:$AJ$142</definedName>
    <definedName name="www" localSheetId="0">#REF!</definedName>
    <definedName name="www" localSheetId="3">#REF!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様式97_入院ベースアップ評価料!$A$1:$T$98</definedName>
    <definedName name="サービス" localSheetId="0">#REF!</definedName>
    <definedName name="サービス" localSheetId="3">#REF!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3">#REF!</definedName>
    <definedName name="サービス名">#REF!</definedName>
    <definedName name="サービス名称" localSheetId="0">#REF!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BQ2" i="21" l="1"/>
  <c r="TI2" i="21" l="1"/>
  <c r="ACZ2" i="21"/>
  <c r="ACY2" i="21"/>
  <c r="ACX2" i="21"/>
  <c r="ACW2" i="21"/>
  <c r="ACU2" i="21"/>
  <c r="ACT2" i="21"/>
  <c r="ACQ2" i="21"/>
  <c r="ACP2" i="21"/>
  <c r="ACK2" i="21"/>
  <c r="ACJ2" i="21"/>
  <c r="ACG2" i="21"/>
  <c r="ACF2" i="21"/>
  <c r="ACA2" i="21"/>
  <c r="ABZ2" i="21"/>
  <c r="ABX2" i="21"/>
  <c r="ABT2" i="21"/>
  <c r="ABS2" i="21"/>
  <c r="ABQ2" i="21"/>
  <c r="ABM2" i="21"/>
  <c r="ABL2" i="21"/>
  <c r="ABJ2" i="21"/>
  <c r="ABF2" i="21"/>
  <c r="ABE2" i="21"/>
  <c r="ABC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S2" i="21"/>
  <c r="WR2" i="21"/>
  <c r="WP2" i="21"/>
  <c r="WL2" i="21"/>
  <c r="WK2" i="21"/>
  <c r="WI2" i="21"/>
  <c r="WE2" i="21"/>
  <c r="WD2" i="21"/>
  <c r="WB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ZA2" i="21" l="1"/>
  <c r="ZH2" i="21"/>
  <c r="ZO2" i="21"/>
  <c r="YT2" i="21"/>
  <c r="YZ2" i="21"/>
  <c r="ZG2" i="21"/>
  <c r="YH2" i="21"/>
  <c r="YF2" i="21"/>
  <c r="YE2" i="21"/>
  <c r="YD2" i="21"/>
  <c r="YC2" i="21"/>
  <c r="TZ2" i="21"/>
  <c r="UG2" i="21"/>
  <c r="TY2" i="21"/>
  <c r="UF2" i="21"/>
  <c r="UM2" i="21"/>
  <c r="TR2" i="21"/>
  <c r="TE2" i="21"/>
  <c r="TD2" i="21"/>
  <c r="TC2" i="21"/>
  <c r="TB2" i="21"/>
  <c r="R13" i="23"/>
  <c r="OK2" i="21" s="1"/>
  <c r="O13" i="23"/>
  <c r="OJ2" i="21" s="1"/>
  <c r="H13" i="23"/>
  <c r="OI2" i="21" s="1"/>
  <c r="E13" i="23"/>
  <c r="OH2" i="21" s="1"/>
  <c r="AC22" i="23"/>
  <c r="AC23" i="23"/>
  <c r="PI2" i="21" s="1"/>
  <c r="AC24" i="23"/>
  <c r="PO2" i="21" s="1"/>
  <c r="G27" i="23"/>
  <c r="D27" i="23"/>
  <c r="H16" i="23"/>
  <c r="ON2" i="21" s="1"/>
  <c r="E16" i="23"/>
  <c r="OM2" i="21" s="1"/>
  <c r="ACO2" i="21"/>
  <c r="ACN2" i="21"/>
  <c r="ACM2" i="21"/>
  <c r="ACC2" i="21"/>
  <c r="ABW2" i="21"/>
  <c r="ABV2" i="21"/>
  <c r="ABP2" i="21"/>
  <c r="ABO2" i="21"/>
  <c r="ABI2" i="21"/>
  <c r="ABH2" i="21"/>
  <c r="ABB2" i="21"/>
  <c r="ABA2" i="21"/>
  <c r="AAT2" i="21"/>
  <c r="XL2" i="21"/>
  <c r="XB2" i="21"/>
  <c r="WV2" i="21"/>
  <c r="WU2" i="21"/>
  <c r="WO2" i="21"/>
  <c r="WN2" i="21"/>
  <c r="WH2" i="21"/>
  <c r="WG2" i="21"/>
  <c r="WA2" i="21"/>
  <c r="VZ2" i="21"/>
  <c r="VT2" i="21"/>
  <c r="VS2" i="2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Y2" i="21"/>
  <c r="ACB2" i="21"/>
  <c r="ABG2" i="21"/>
  <c r="ZY2" i="21"/>
  <c r="ZX2" i="21"/>
  <c r="XA2" i="21"/>
  <c r="WX2" i="21"/>
  <c r="WM2" i="21"/>
  <c r="WF2" i="21"/>
  <c r="UX2" i="21"/>
  <c r="UW2" i="21"/>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U2" i="21" l="1"/>
  <c r="ABK2" i="21"/>
  <c r="ABN2" i="21"/>
  <c r="WT2" i="21"/>
  <c r="WJ2" i="21"/>
  <c r="ACR2" i="21"/>
  <c r="ACV2" i="21"/>
  <c r="ACI2" i="21"/>
  <c r="ACE2" i="21"/>
  <c r="ACH2" i="21"/>
  <c r="ACD2" i="21"/>
  <c r="AAW2" i="21"/>
  <c r="AAU2" i="21"/>
  <c r="YI2" i="21"/>
  <c r="YL2" i="21"/>
  <c r="XH2" i="21"/>
  <c r="XD2" i="21"/>
  <c r="XK2" i="21"/>
  <c r="XG2" i="21"/>
  <c r="XC2" i="21"/>
  <c r="TM2" i="21"/>
  <c r="TG2" i="21"/>
  <c r="TN2" i="21"/>
  <c r="TH2" i="21"/>
  <c r="XQ2" i="21"/>
  <c r="XM2" i="21"/>
  <c r="XU2" i="2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AAG2" i="21"/>
  <c r="AAF2" i="21"/>
  <c r="ZN2" i="21"/>
  <c r="AAD2" i="21"/>
  <c r="AAE2" i="21"/>
  <c r="AAB2" i="21"/>
  <c r="AAC2" i="21"/>
  <c r="ZZ2" i="21"/>
  <c r="YS2" i="21"/>
  <c r="AAA2" i="21"/>
  <c r="VE2" i="21"/>
  <c r="VF2" i="21"/>
  <c r="UN2" i="21"/>
  <c r="VD2" i="21"/>
  <c r="VC2" i="21"/>
  <c r="VA2" i="21"/>
  <c r="VB2" i="21"/>
  <c r="UZ2" i="21"/>
  <c r="TS2" i="21"/>
  <c r="UY2" i="21"/>
  <c r="AC37" i="23"/>
  <c r="PX2" i="21" s="1"/>
  <c r="AC36" i="23"/>
  <c r="PW2" i="21" s="1"/>
  <c r="AC35" i="23"/>
  <c r="PV2" i="21" s="1"/>
  <c r="PC2" i="21"/>
  <c r="ACL2" i="21"/>
  <c r="AAZ2" i="21"/>
  <c r="G34" i="23"/>
  <c r="VY2" i="21"/>
  <c r="VV2" i="21"/>
  <c r="AB88" i="23"/>
  <c r="RE2" i="21" s="1"/>
  <c r="AB106" i="23"/>
  <c r="RS2" i="21" s="1"/>
  <c r="AB140" i="23"/>
  <c r="ST2" i="21" s="1"/>
  <c r="AB125" i="23"/>
  <c r="SG2" i="21" s="1"/>
  <c r="WC2" i="21"/>
  <c r="WQ2" i="21"/>
  <c r="XR2" i="21"/>
  <c r="TK2" i="21"/>
  <c r="AB76" i="23"/>
  <c r="QU2" i="21" s="1"/>
  <c r="AB94" i="23"/>
  <c r="RI2" i="21" s="1"/>
  <c r="AB112" i="23"/>
  <c r="RW2" i="21" s="1"/>
  <c r="ABD2" i="21"/>
  <c r="ABR2" i="21"/>
  <c r="ACS2" i="21"/>
  <c r="D34" i="23"/>
  <c r="YN2" i="21" l="1"/>
  <c r="YO2" i="21"/>
  <c r="AB69" i="9"/>
  <c r="AB68" i="9"/>
  <c r="AB65" i="9"/>
  <c r="AB65" i="23" s="1"/>
  <c r="QL2" i="21" s="1"/>
  <c r="AB66" i="9"/>
  <c r="AB64" i="9"/>
  <c r="AB64" i="23" s="1"/>
  <c r="QK2" i="21" s="1"/>
  <c r="AAJ2" i="21" l="1"/>
  <c r="AAR2" i="21"/>
  <c r="AAM2" i="21"/>
  <c r="VI2" i="21"/>
  <c r="AB70" i="23"/>
  <c r="QQ2" i="21" s="1"/>
  <c r="AB67" i="23"/>
  <c r="QN2" i="21" s="1"/>
  <c r="ADA2" i="21"/>
  <c r="VQ2" i="21" l="1"/>
  <c r="VL2" i="21"/>
  <c r="H6" i="13"/>
  <c r="H5" i="13"/>
  <c r="M71" i="4"/>
  <c r="H6" i="6" l="1"/>
  <c r="H5" i="6"/>
  <c r="J2" i="21"/>
  <c r="I2" i="21"/>
  <c r="H2" i="21"/>
  <c r="G2" i="21"/>
  <c r="F2" i="21"/>
  <c r="E2" i="21"/>
  <c r="D2" i="21"/>
  <c r="C2" i="21"/>
  <c r="B2" i="21"/>
  <c r="O16" i="22"/>
  <c r="B16" i="22" s="1"/>
  <c r="AK91" i="4"/>
  <c r="CU2" i="21" s="1"/>
  <c r="AB140" i="9"/>
  <c r="AB128" i="9"/>
  <c r="AB115" i="9"/>
  <c r="AB106" i="9"/>
  <c r="AB97" i="9"/>
  <c r="AB88" i="9"/>
  <c r="AB79" i="9"/>
  <c r="AB70" i="9"/>
  <c r="E5" i="22"/>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Z2" i="21"/>
  <c r="X4" i="23"/>
  <c r="OE2" i="21" s="1"/>
  <c r="SY2" i="21"/>
  <c r="SZ2" i="21"/>
  <c r="YA2" i="21"/>
  <c r="X5" i="23"/>
  <c r="OF2" i="21" s="1"/>
  <c r="L2" i="21"/>
  <c r="EO2" i="21"/>
  <c r="J91" i="4"/>
  <c r="NU2" i="21" l="1"/>
  <c r="NR2" i="21"/>
  <c r="NQ2" i="21"/>
  <c r="NK2" i="21"/>
  <c r="NH2" i="21"/>
  <c r="NG2" i="21"/>
  <c r="NA2" i="21"/>
  <c r="MX2" i="21"/>
  <c r="MT2" i="21"/>
  <c r="MQ2" i="21"/>
  <c r="MM2" i="21"/>
  <c r="MJ2" i="21"/>
  <c r="MF2" i="21"/>
  <c r="MC2" i="21"/>
  <c r="LY2" i="21"/>
  <c r="LV2" i="21"/>
  <c r="KC2" i="21"/>
  <c r="JZ2" i="21"/>
  <c r="JY2" i="21"/>
  <c r="JS2" i="21"/>
  <c r="JP2" i="21"/>
  <c r="JO2" i="21"/>
  <c r="JI2" i="21"/>
  <c r="JF2" i="21"/>
  <c r="JB2" i="21"/>
  <c r="IY2" i="21"/>
  <c r="IU2" i="21"/>
  <c r="IR2" i="21"/>
  <c r="IN2" i="21"/>
  <c r="IK2" i="21"/>
  <c r="IG2" i="21"/>
  <c r="ID2" i="21"/>
  <c r="GK2" i="21"/>
  <c r="GU2" i="21"/>
  <c r="EH2" i="21"/>
  <c r="EV2" i="21"/>
  <c r="FC2" i="21"/>
  <c r="FJ2" i="21"/>
  <c r="FQ2" i="21"/>
  <c r="GA2" i="21"/>
  <c r="V16" i="9"/>
  <c r="V13" i="23" s="1"/>
  <c r="OL2" i="21" s="1"/>
  <c r="M69" i="4"/>
  <c r="CL2" i="21" s="1"/>
  <c r="YG2" i="21"/>
  <c r="KM2" i="21"/>
  <c r="V4" i="9"/>
  <c r="CZ2" i="21" s="1"/>
  <c r="H5" i="4"/>
  <c r="BL2" i="21" s="1"/>
  <c r="R2" i="21"/>
  <c r="Z71" i="4"/>
  <c r="V84" i="4" s="1"/>
  <c r="KT2" i="21" l="1"/>
  <c r="CT2" i="21"/>
  <c r="CO2" i="21"/>
  <c r="DG2" i="21"/>
  <c r="GV2" i="21"/>
  <c r="S2" i="21"/>
  <c r="LE2" i="21" l="1"/>
  <c r="KY2" i="21"/>
  <c r="KN2" i="21"/>
  <c r="LI2" i="21" l="1"/>
  <c r="LF2" i="21"/>
  <c r="LG2" i="21"/>
  <c r="LH2" i="21" l="1"/>
  <c r="LD2" i="21"/>
  <c r="X44" i="4"/>
  <c r="Q44" i="4"/>
  <c r="J44" i="4"/>
  <c r="C44" i="4"/>
  <c r="HM2" i="2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BD2" i="21"/>
  <c r="AK93" i="4"/>
  <c r="CW2" i="21" s="1"/>
  <c r="J93" i="4" l="1"/>
  <c r="HN2" i="21"/>
  <c r="HG2" i="21"/>
  <c r="AB85" i="9"/>
  <c r="ES2" i="21" s="1"/>
  <c r="AB112" i="9"/>
  <c r="FN2" i="21" s="1"/>
  <c r="AB94" i="9"/>
  <c r="EZ2" i="21" s="1"/>
  <c r="I84" i="4"/>
  <c r="X34" i="4"/>
  <c r="Q34" i="4"/>
  <c r="J34" i="4"/>
  <c r="C34" i="4"/>
  <c r="AV2" i="21"/>
  <c r="HB2" i="21" l="1"/>
  <c r="TF2" i="21"/>
  <c r="AY2" i="21"/>
  <c r="BC2" i="21"/>
  <c r="M73" i="4"/>
  <c r="CP2" i="21" s="1"/>
  <c r="CN2" i="21"/>
  <c r="AX2" i="21"/>
  <c r="BB2" i="21"/>
  <c r="BA2" i="21"/>
  <c r="LC2" i="21"/>
  <c r="HK2" i="21"/>
  <c r="CS2" i="21"/>
  <c r="HQ2" i="21"/>
  <c r="BE2" i="21"/>
  <c r="AK92" i="4"/>
  <c r="CV2" i="21" s="1"/>
  <c r="HO2" i="21"/>
  <c r="AB76" i="9"/>
  <c r="EL2" i="21" s="1"/>
  <c r="V21" i="9"/>
  <c r="DL2" i="21" s="1"/>
  <c r="AB67" i="9"/>
  <c r="EE2" i="21" s="1"/>
  <c r="HP2" i="21" l="1"/>
  <c r="HL2" i="21"/>
  <c r="AZ2" i="21"/>
  <c r="HJ2" i="21"/>
  <c r="LB2" i="21"/>
  <c r="AK73" i="4"/>
  <c r="J92" i="4"/>
  <c r="AB32" i="9"/>
  <c r="DR2" i="21" s="1"/>
  <c r="AB29" i="9"/>
  <c r="DN2" i="21" s="1"/>
  <c r="H10" i="8"/>
  <c r="G10" i="8"/>
  <c r="H11" i="8"/>
  <c r="G11" i="8"/>
  <c r="HI2" i="21" l="1"/>
  <c r="I10" i="8"/>
  <c r="J10" i="8" s="1"/>
  <c r="I11" i="8"/>
  <c r="G5" i="8"/>
  <c r="AW2" i="21"/>
  <c r="H6" i="4"/>
  <c r="V5" i="9" l="1"/>
  <c r="DA2" i="21" s="1"/>
  <c r="BM2" i="21"/>
  <c r="LA2" i="21"/>
  <c r="BF2" i="21"/>
  <c r="BG2" i="21"/>
  <c r="K4" i="8"/>
  <c r="K5" i="8"/>
  <c r="K8" i="8"/>
  <c r="K9" i="8"/>
  <c r="K10" i="8"/>
  <c r="K7" i="8"/>
  <c r="K6" i="8"/>
  <c r="G9" i="8"/>
  <c r="G8" i="8"/>
  <c r="G4" i="8"/>
  <c r="G7" i="8"/>
  <c r="G6" i="8"/>
  <c r="H6" i="8"/>
  <c r="H9" i="8"/>
  <c r="H4" i="8"/>
  <c r="H5" i="8"/>
  <c r="H7" i="8"/>
  <c r="H8" i="8"/>
  <c r="HT2" i="21" l="1"/>
  <c r="LL2" i="21"/>
  <c r="I7" i="8"/>
  <c r="J7" i="8" s="1"/>
  <c r="I4" i="8"/>
  <c r="J4" i="8" s="1"/>
  <c r="I9" i="8"/>
  <c r="J9" i="8" s="1"/>
  <c r="I8" i="8"/>
  <c r="J8" i="8" s="1"/>
  <c r="I5" i="8"/>
  <c r="J5" i="8" s="1"/>
  <c r="I6" i="8"/>
  <c r="J6" i="8" s="1"/>
  <c r="LO2" i="21" l="1"/>
  <c r="HW2" i="21"/>
  <c r="LR2" i="21"/>
  <c r="HZ2" i="21"/>
  <c r="LM2" i="21" l="1"/>
  <c r="HU2" i="21"/>
  <c r="BH2" i="21"/>
  <c r="BI2" i="21"/>
  <c r="LN2" i="21" l="1"/>
  <c r="HV2" i="2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<sst xmlns="http://schemas.openxmlformats.org/spreadsheetml/2006/main" count="2043" uniqueCount="1451">
  <si>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</si>
  <si>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</si>
  <si>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</si>
  <si>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</si>
  <si>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</si>
  <si>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</si>
  <si>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</si>
  <si>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</si>
  <si>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</si>
  <si>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</si>
  <si>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</si>
  <si>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</si>
  <si>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</si>
  <si>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</si>
  <si>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</si>
  <si>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</si>
  <si>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</si>
  <si>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</si>
  <si>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</si>
  <si>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</si>
  <si>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</si>
  <si>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</si>
  <si>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</si>
  <si>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</si>
  <si>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</si>
  <si>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</si>
  <si>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</si>
  <si>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</si>
  <si>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</si>
  <si>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</si>
  <si>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</si>
  <si>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</si>
  <si>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</si>
  <si>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</si>
  <si>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</si>
  <si>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</si>
  <si>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</si>
  <si>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</si>
  <si>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</si>
  <si>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</si>
  <si>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</si>
  <si>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</si>
  <si>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</si>
  <si>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</si>
  <si>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</si>
  <si>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</si>
  <si>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</si>
  <si>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</si>
  <si>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</si>
  <si>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</si>
  <si>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</si>
  <si>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</si>
  <si>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</si>
  <si>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</si>
  <si>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</si>
  <si>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</si>
  <si>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</si>
  <si>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</si>
  <si>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</si>
  <si>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</si>
  <si>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</si>
  <si>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</si>
  <si>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</si>
  <si>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</si>
  <si>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</si>
  <si>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</si>
  <si>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</si>
  <si>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</si>
  <si>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</si>
  <si>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</si>
  <si>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</si>
  <si>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</si>
  <si>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</si>
  <si>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</si>
  <si>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</si>
  <si>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</si>
  <si>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</si>
  <si>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</si>
  <si>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</si>
  <si>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社会保険診療等に係る収入金額（※）の合計額が、総収入の８０／１００を超えること。</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</si>
  <si>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</si>
  <si>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</si>
  <si>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</si>
  <si>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</si>
  <si>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</si>
  <si>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</si>
  <si>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</si>
  <si>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</si>
  <si>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</si>
  <si>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</si>
  <si>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</si>
  <si>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</si>
  <si>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</si>
  <si>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</si>
  <si>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</si>
  <si>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</si>
  <si>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</si>
  <si>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</si>
  <si>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</si>
  <si>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</si>
  <si>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</si>
  <si>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</si>
  <si>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</si>
  <si>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</si>
  <si>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</si>
  <si>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</si>
  <si>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</si>
  <si>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</si>
  <si>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</si>
  <si>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</si>
  <si>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</si>
  <si>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</si>
  <si>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</si>
  <si>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</si>
  <si>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</si>
  <si>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　）</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</si>
  <si>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</si>
  <si>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</si>
  <si>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</si>
  <si>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</si>
  <si>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</si>
  <si>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</si>
  <si>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</si>
  <si>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</si>
  <si>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</si>
  <si>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</si>
  <si>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</si>
  <si>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</si>
  <si>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</si>
  <si>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</si>
  <si>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</si>
  <si>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</si>
  <si>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</si>
  <si>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の収入が含まれる。</t>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</si>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</sst>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44"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5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448">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6" fillId="0" borderId="0" xfId="1" applyFont="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39" xfId="0" applyFont="1" applyFill="1" applyBorder="1">
      <alignment vertical="center"/>
    </xf>
    <xf numFmtId="0" fontId="2" fillId="2" borderId="31"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4" xfId="0" applyFont="1" applyFill="1" applyBorder="1">
      <alignment vertical="center"/>
    </xf>
    <xf numFmtId="0" fontId="17" fillId="2" borderId="38" xfId="0" applyFont="1" applyFill="1" applyBorder="1">
      <alignment vertical="center"/>
    </xf>
    <xf numFmtId="0" fontId="17" fillId="2" borderId="45" xfId="0" applyFont="1" applyFill="1" applyBorder="1">
      <alignment vertical="center"/>
    </xf>
    <xf numFmtId="0" fontId="14" fillId="2" borderId="46"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4"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5" xfId="0" applyFont="1" applyFill="1" applyBorder="1">
      <alignment vertical="center"/>
    </xf>
    <xf numFmtId="0" fontId="2" fillId="5" borderId="46"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5"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 fillId="0" borderId="0" xfId="0" applyFont="1" applyAlignment="1">
      <alignment vertical="top" wrapText="1"/>
    </xf>
    <xf numFmtId="0" fontId="20" fillId="0" borderId="5" xfId="5" applyBorder="1">
      <alignment vertical="center"/>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7"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7" xfId="0" applyFont="1" applyFill="1" applyBorder="1">
      <alignment vertical="center"/>
    </xf>
    <xf numFmtId="0" fontId="2" fillId="5" borderId="22" xfId="0" applyFont="1" applyFill="1" applyBorder="1" applyAlignment="1">
      <alignment horizontal="center" vertical="center"/>
    </xf>
    <xf numFmtId="0" fontId="2" fillId="5" borderId="47" xfId="0" applyFont="1" applyFill="1" applyBorder="1" applyAlignment="1">
      <alignment horizontal="center" vertical="center"/>
    </xf>
    <xf numFmtId="0" fontId="4" fillId="6" borderId="0" xfId="1" applyFill="1">
      <alignment vertical="center"/>
    </xf>
    <xf numFmtId="0" fontId="23" fillId="0" borderId="0" xfId="1" applyFont="1">
      <alignment vertical="center"/>
    </xf>
    <xf numFmtId="0" fontId="2" fillId="2" borderId="19"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47" xfId="0" applyFont="1" applyFill="1" applyBorder="1" applyAlignment="1">
      <alignment horizontal="center" vertical="center"/>
    </xf>
    <xf numFmtId="0" fontId="2" fillId="0" borderId="0" xfId="0" applyFont="1" applyAlignment="1">
      <alignment horizontal="center" vertical="top" wrapText="1"/>
    </xf>
    <xf numFmtId="0" fontId="24" fillId="2" borderId="0" xfId="0" applyFont="1" applyFill="1">
      <alignment vertical="center"/>
    </xf>
    <xf numFmtId="0" fontId="25" fillId="0" borderId="0" xfId="1" applyFont="1" applyAlignment="1">
      <alignment horizontal="center" vertical="center"/>
    </xf>
    <xf numFmtId="176" fontId="9" fillId="0" borderId="0" xfId="1" applyNumberFormat="1" applyFont="1" applyAlignment="1">
      <alignment horizontal="center" vertical="center"/>
    </xf>
    <xf numFmtId="0" fontId="26" fillId="0" borderId="0" xfId="1" applyFont="1" applyAlignment="1">
      <alignment vertical="center" textRotation="255"/>
    </xf>
    <xf numFmtId="0" fontId="27" fillId="0" borderId="0" xfId="1" applyFont="1">
      <alignment vertical="center"/>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5" xfId="0" applyFont="1" applyFill="1" applyBorder="1">
      <alignment vertical="center"/>
    </xf>
    <xf numFmtId="0" fontId="29" fillId="0" borderId="0" xfId="1" applyFont="1" applyAlignment="1">
      <alignment horizontal="center" vertical="center"/>
    </xf>
    <xf numFmtId="0" fontId="3" fillId="0" borderId="0" xfId="0" applyFont="1">
      <alignment vertical="center"/>
    </xf>
    <xf numFmtId="0" fontId="3" fillId="0" borderId="12" xfId="0" applyFont="1" applyBorder="1" applyAlignment="1">
      <alignment horizontal="center" vertical="center"/>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40" fontId="9" fillId="0" borderId="0" xfId="2" applyNumberFormat="1" applyFont="1" applyFill="1" applyAlignment="1" applyProtection="1">
      <alignment horizontal="center" vertical="center"/>
      <protection locked="0"/>
    </xf>
    <xf numFmtId="0" fontId="2" fillId="0" borderId="0" xfId="0" applyFont="1" applyProtection="1">
      <alignment vertical="center"/>
      <protection locked="0"/>
    </xf>
    <xf numFmtId="0" fontId="30" fillId="0" borderId="0" xfId="0" applyFont="1">
      <alignment vertical="center"/>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3" xfId="0" applyBorder="1" applyAlignment="1">
      <alignment vertical="center" shrinkToFit="1"/>
    </xf>
    <xf numFmtId="0" fontId="32" fillId="0" borderId="53" xfId="0" applyFont="1" applyBorder="1" applyAlignment="1">
      <alignment vertical="center" shrinkToFit="1"/>
    </xf>
    <xf numFmtId="0" fontId="0" fillId="6" borderId="53" xfId="0" applyFill="1" applyBorder="1" applyAlignment="1">
      <alignment vertical="center" shrinkToFit="1"/>
    </xf>
    <xf numFmtId="38" fontId="0" fillId="6" borderId="53" xfId="0" applyNumberFormat="1" applyFill="1" applyBorder="1" applyAlignment="1">
      <alignment vertical="center" shrinkToFit="1"/>
    </xf>
    <xf numFmtId="38" fontId="0" fillId="6" borderId="53" xfId="3" applyFont="1" applyFill="1" applyBorder="1" applyAlignment="1">
      <alignment vertical="center" shrinkToFit="1"/>
    </xf>
    <xf numFmtId="179" fontId="0" fillId="6" borderId="53" xfId="0" applyNumberFormat="1" applyFill="1" applyBorder="1" applyAlignment="1">
      <alignment vertical="center" shrinkToFit="1"/>
    </xf>
    <xf numFmtId="179" fontId="0" fillId="6" borderId="53" xfId="4" applyNumberFormat="1" applyFont="1" applyFill="1" applyBorder="1" applyAlignment="1">
      <alignment vertical="center" shrinkToFit="1"/>
    </xf>
    <xf numFmtId="10" fontId="0" fillId="6" borderId="53" xfId="0" applyNumberFormat="1" applyFill="1" applyBorder="1" applyAlignment="1">
      <alignment vertical="center" shrinkToFit="1"/>
    </xf>
    <xf numFmtId="177" fontId="0" fillId="6" borderId="53"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0" fontId="14" fillId="0" borderId="0" xfId="0" applyFont="1" applyProtection="1">
      <alignment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1" fillId="0" borderId="15" xfId="0" applyFont="1" applyBorder="1" applyAlignment="1">
      <alignment vertical="center" wrapText="1"/>
    </xf>
    <xf numFmtId="0" fontId="11" fillId="0" borderId="0" xfId="0" applyFont="1" applyAlignment="1">
      <alignment vertical="center" wrapText="1"/>
    </xf>
    <xf numFmtId="0" fontId="31"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5"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2"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3" fillId="0" borderId="8" xfId="0" applyFont="1" applyBorder="1">
      <alignment vertical="center"/>
    </xf>
    <xf numFmtId="0" fontId="39" fillId="0" borderId="38" xfId="0" applyFont="1" applyBorder="1">
      <alignment vertical="center"/>
    </xf>
    <xf numFmtId="49" fontId="0" fillId="6" borderId="53"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3"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0"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5" fillId="0" borderId="0" xfId="0" applyFont="1" applyAlignment="1">
      <alignment horizontal="right" vertical="center"/>
    </xf>
    <xf numFmtId="0" fontId="35" fillId="0" borderId="52" xfId="0" applyFont="1" applyBorder="1" applyAlignment="1">
      <alignment horizontal="right" vertical="center"/>
    </xf>
    <xf numFmtId="0" fontId="11" fillId="0" borderId="0" xfId="0" applyFont="1" applyAlignment="1">
      <alignment vertical="center"/>
    </xf>
    <xf numFmtId="0" fontId="11" fillId="0" borderId="52"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2" xfId="0" applyFont="1" applyBorder="1" applyAlignment="1">
      <alignment horizontal="left" vertical="center" indent="2"/>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2"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56" xfId="0" applyFont="1" applyBorder="1" applyAlignment="1">
      <alignment horizontal="left" vertical="center" wrapText="1"/>
    </xf>
    <xf numFmtId="0" fontId="11" fillId="0" borderId="54"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5"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4" borderId="0" xfId="1" applyFont="1" applyFill="1" applyAlignment="1">
      <alignment horizontal="center" vertical="center"/>
    </xf>
    <xf numFmtId="0" fontId="9" fillId="4" borderId="3" xfId="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0" fontId="9" fillId="4" borderId="3" xfId="4"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183" fontId="9" fillId="4" borderId="3" xfId="1" applyNumberFormat="1" applyFont="1" applyFill="1" applyBorder="1" applyAlignment="1">
      <alignment horizontal="center"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5"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6"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0"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6"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2" xfId="0" applyFont="1" applyFill="1" applyBorder="1" applyAlignment="1">
      <alignment horizontal="center" vertical="center"/>
    </xf>
    <xf numFmtId="38" fontId="2" fillId="4" borderId="12" xfId="3" applyFont="1" applyFill="1" applyBorder="1" applyAlignment="1">
      <alignment vertical="center"/>
    </xf>
    <xf numFmtId="38" fontId="2" fillId="3" borderId="41"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1"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3" fillId="0" borderId="0" xfId="0" applyFont="1" applyAlignment="1">
      <alignment horizontal="lef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2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6"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6" xfId="3" applyNumberFormat="1" applyFont="1" applyFill="1" applyBorder="1" applyAlignment="1">
      <alignment vertical="center" shrinkToFit="1"/>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
    <dxf>
      <font>
        <color rgb="FFFF0000"/>
      </font>
    </dxf>
    <dxf>
      <font>
        <color rgb="FFFF0000"/>
      </font>
    </dxf>
    <dxf>
      <font>
        <color rgb="FFFF0000"/>
      </font>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M$10" lockText="1" noThreeD="1"/>
</file>

<file path=xl/ctrlProps/ctrlProp10.xml><?xml version="1.0" encoding="utf-8"?>
<formControlPr xmlns="http://schemas.microsoft.com/office/spreadsheetml/2009/9/main" objectType="CheckBox" fmlaLink="$AM$11" lockText="1" noThreeD="1"/>
</file>

<file path=xl/ctrlProps/ctrlProp11.xml><?xml version="1.0" encoding="utf-8"?>
<formControlPr xmlns="http://schemas.microsoft.com/office/spreadsheetml/2009/9/main" objectType="Radio" firstButton="1" fmlaLink="$AK$1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8" lockText="1" noThreeD="1"/>
</file>

<file path=xl/ctrlProps/ctrlProp16.xml><?xml version="1.0" encoding="utf-8"?>
<formControlPr xmlns="http://schemas.microsoft.com/office/spreadsheetml/2009/9/main" objectType="CheckBox" fmlaLink="$AJ$143" lockText="1" noThreeD="1"/>
</file>

<file path=xl/ctrlProps/ctrlProp17.xml><?xml version="1.0" encoding="utf-8"?>
<formControlPr xmlns="http://schemas.microsoft.com/office/spreadsheetml/2009/9/main" objectType="CheckBox" fmlaLink="$AJ$145" lockText="1" noThreeD="1"/>
</file>

<file path=xl/ctrlProps/ctrlProp18.xml><?xml version="1.0" encoding="utf-8"?>
<formControlPr xmlns="http://schemas.microsoft.com/office/spreadsheetml/2009/9/main" objectType="CheckBox" fmlaLink="$AJ$144" lockText="1" noThreeD="1"/>
</file>

<file path=xl/ctrlProps/ctrlProp19.xml><?xml version="1.0" encoding="utf-8"?>
<formControlPr xmlns="http://schemas.microsoft.com/office/spreadsheetml/2009/9/main" objectType="Radio" firstButton="1" fmlaLink="$AJ$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AK$9"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5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5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5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zoomScaleNormal="100" zoomScaleSheetLayoutView="100" workbookViewId="0"/>
  </sheetViews>
  <sheetFormatPr defaultRowHeight="13.5" x14ac:dyDescent="0.4"/>
  <cols>
    <col min="1" max="1" width="2.875" style="182" customWidth="1"/>
    <col min="2" max="8" width="6.25" style="182" customWidth="1"/>
    <col min="9" max="11" width="9" style="182"/>
    <col min="12" max="13" width="3.625" style="182" customWidth="1"/>
    <col min="14" max="14" width="9.5" style="182" bestFit="1" customWidth="1"/>
    <col min="15" max="15" width="0" style="182" hidden="1" customWidth="1"/>
    <col min="16" max="16384" width="9" style="182"/>
  </cols>
  <sheetData>
    <row r="1" spans="1:15" x14ac:dyDescent="0.4">
      <c r="A1" s="182" t="s">
        <v>0</v>
      </c>
      <c r="M1" s="252">
        <v>20241121</v>
      </c>
    </row>
    <row r="3" spans="1:15" ht="18.75" customHeight="1" x14ac:dyDescent="0.4">
      <c r="A3" s="209" t="s">
        <v>1</v>
      </c>
      <c r="B3" s="210"/>
      <c r="C3" s="210"/>
      <c r="D3" s="210"/>
      <c r="E3" s="210"/>
      <c r="F3" s="210"/>
      <c r="G3" s="210"/>
      <c r="H3" s="210"/>
      <c r="I3" s="210"/>
      <c r="J3" s="210"/>
      <c r="K3" s="210"/>
      <c r="L3" s="210"/>
      <c r="M3" s="210"/>
    </row>
    <row r="4" spans="1:15" ht="11.25" customHeight="1" thickBot="1" x14ac:dyDescent="0.45">
      <c r="A4" s="209"/>
      <c r="B4" s="210"/>
      <c r="C4" s="210"/>
      <c r="D4" s="210"/>
      <c r="E4" s="210"/>
      <c r="F4" s="210"/>
      <c r="G4" s="210"/>
      <c r="H4" s="210"/>
      <c r="I4" s="210"/>
      <c r="J4" s="210"/>
      <c r="K4" s="210"/>
      <c r="L4" s="210"/>
      <c r="M4" s="210"/>
    </row>
    <row r="5" spans="1:15" x14ac:dyDescent="0.4">
      <c r="A5" s="212"/>
      <c r="B5" s="213"/>
      <c r="C5" s="213"/>
      <c r="D5" s="213"/>
      <c r="E5" s="246" t="str">
        <f>IF(E6="","",IF(LEN(E6)=7,"","↓保険医療機関コードを7桁で記載してください"))</f>
        <v/>
      </c>
      <c r="F5" s="213"/>
      <c r="G5" s="213"/>
      <c r="H5" s="213"/>
      <c r="I5" s="213"/>
      <c r="J5" s="213"/>
      <c r="K5" s="213"/>
      <c r="L5" s="213"/>
      <c r="M5" s="214"/>
    </row>
    <row r="6" spans="1:15" ht="22.5" customHeight="1" x14ac:dyDescent="0.4">
      <c r="A6" s="215"/>
      <c r="B6" s="315" t="s">
        <v>2</v>
      </c>
      <c r="C6" s="315"/>
      <c r="D6" s="315"/>
      <c r="E6" s="317"/>
      <c r="F6" s="318"/>
      <c r="G6" s="319"/>
      <c r="H6" s="211"/>
      <c r="I6" s="314" t="s">
        <v>3</v>
      </c>
      <c r="J6" s="314"/>
      <c r="K6" s="314"/>
      <c r="L6" s="211"/>
      <c r="M6" s="216"/>
    </row>
    <row r="7" spans="1:15" ht="22.5" customHeight="1" x14ac:dyDescent="0.4">
      <c r="A7" s="217"/>
      <c r="B7" s="316" t="s">
        <v>4</v>
      </c>
      <c r="C7" s="316"/>
      <c r="D7" s="316"/>
      <c r="E7" s="320"/>
      <c r="F7" s="321"/>
      <c r="G7" s="322"/>
      <c r="H7" s="211"/>
      <c r="I7" s="314"/>
      <c r="J7" s="314"/>
      <c r="K7" s="314"/>
      <c r="L7" s="211"/>
      <c r="M7" s="216"/>
    </row>
    <row r="8" spans="1:15" ht="11.25" customHeight="1" x14ac:dyDescent="0.4">
      <c r="A8" s="218"/>
      <c r="B8" s="219"/>
      <c r="C8" s="219"/>
      <c r="D8" s="219"/>
      <c r="E8" s="183"/>
      <c r="F8" s="183"/>
      <c r="G8" s="183"/>
      <c r="H8" s="183"/>
      <c r="I8" s="183"/>
      <c r="J8" s="183"/>
      <c r="K8" s="183"/>
      <c r="L8" s="183"/>
      <c r="M8" s="220"/>
    </row>
    <row r="9" spans="1:15" ht="22.5" customHeight="1" x14ac:dyDescent="0.4">
      <c r="A9" s="218"/>
      <c r="B9" s="309" t="s">
        <v>5</v>
      </c>
      <c r="C9" s="309"/>
      <c r="D9" s="309"/>
      <c r="E9" s="183"/>
      <c r="F9" s="183"/>
      <c r="G9" s="183"/>
      <c r="H9" s="183"/>
      <c r="I9" s="183"/>
      <c r="J9" s="183"/>
      <c r="K9" s="183"/>
      <c r="L9" s="183"/>
      <c r="M9" s="220"/>
    </row>
    <row r="10" spans="1:15" ht="22.5" customHeight="1" x14ac:dyDescent="0.4">
      <c r="A10" s="218"/>
      <c r="B10" s="312" t="s">
        <v>6</v>
      </c>
      <c r="C10" s="312"/>
      <c r="D10" s="312"/>
      <c r="E10" s="313"/>
      <c r="F10" s="313"/>
      <c r="G10" s="313"/>
      <c r="H10" s="313"/>
      <c r="I10" s="183"/>
      <c r="J10" s="183"/>
      <c r="K10" s="183"/>
      <c r="L10" s="183"/>
      <c r="M10" s="220"/>
    </row>
    <row r="11" spans="1:15" ht="22.5" customHeight="1" x14ac:dyDescent="0.4">
      <c r="A11" s="218"/>
      <c r="B11" s="312" t="s">
        <v>7</v>
      </c>
      <c r="C11" s="312"/>
      <c r="D11" s="312"/>
      <c r="E11" s="313"/>
      <c r="F11" s="313"/>
      <c r="G11" s="313"/>
      <c r="H11" s="313"/>
      <c r="I11" s="183"/>
      <c r="J11" s="183"/>
      <c r="K11" s="183"/>
      <c r="L11" s="183"/>
      <c r="M11" s="220"/>
    </row>
    <row r="12" spans="1:15" ht="11.25" customHeight="1" x14ac:dyDescent="0.4">
      <c r="A12" s="215"/>
      <c r="M12" s="221"/>
    </row>
    <row r="13" spans="1:15" ht="22.5" customHeight="1" x14ac:dyDescent="0.4">
      <c r="A13" s="215"/>
      <c r="B13" s="229" t="s">
        <v>8</v>
      </c>
      <c r="C13" s="230"/>
      <c r="D13" s="230"/>
      <c r="E13" s="230"/>
      <c r="F13" s="230"/>
      <c r="G13" s="230"/>
      <c r="H13" s="230"/>
      <c r="I13" s="230"/>
      <c r="J13" s="230"/>
      <c r="K13" s="230"/>
      <c r="L13" s="231"/>
      <c r="M13" s="221"/>
    </row>
    <row r="14" spans="1:15" ht="48.75" customHeight="1" x14ac:dyDescent="0.4">
      <c r="A14" s="215"/>
      <c r="B14" s="232"/>
      <c r="C14" s="301"/>
      <c r="D14" s="301"/>
      <c r="E14" s="301"/>
      <c r="F14" s="301"/>
      <c r="G14" s="301"/>
      <c r="H14" s="301"/>
      <c r="I14" s="301"/>
      <c r="J14" s="302" t="s">
        <v>9</v>
      </c>
      <c r="K14" s="302"/>
      <c r="L14" s="303"/>
      <c r="M14" s="237"/>
    </row>
    <row r="15" spans="1:15" ht="11.25" customHeight="1" x14ac:dyDescent="0.4">
      <c r="A15" s="215"/>
      <c r="B15" s="234"/>
      <c r="C15" s="240"/>
      <c r="D15" s="240"/>
      <c r="E15" s="240"/>
      <c r="F15" s="240"/>
      <c r="G15" s="240"/>
      <c r="H15" s="240"/>
      <c r="I15" s="240"/>
      <c r="J15" s="241"/>
      <c r="K15" s="241"/>
      <c r="L15" s="242"/>
      <c r="M15" s="237"/>
      <c r="O15" s="249"/>
    </row>
    <row r="16" spans="1:15" ht="11.25" customHeight="1" x14ac:dyDescent="0.4">
      <c r="A16" s="215"/>
      <c r="B16" s="247" t="str">
        <f>IF(O16=4,"","↓チェックをしてください。すべての基準に適合していない場合には届出ができません。")</f>
        <v>↓チェックをしてください。すべての基準に適合していない場合には届出ができません。</v>
      </c>
      <c r="L16" s="243"/>
      <c r="M16" s="221"/>
      <c r="O16" s="249">
        <f>COUNTIF(O17:O20,"TRUE")</f>
        <v>0</v>
      </c>
    </row>
    <row r="17" spans="1:15" ht="36.75" customHeight="1" x14ac:dyDescent="0.4">
      <c r="A17" s="215"/>
      <c r="B17" s="244"/>
      <c r="C17" s="310" t="s">
        <v>10</v>
      </c>
      <c r="D17" s="310"/>
      <c r="E17" s="310"/>
      <c r="F17" s="310"/>
      <c r="G17" s="310"/>
      <c r="H17" s="310"/>
      <c r="I17" s="310"/>
      <c r="J17" s="310"/>
      <c r="K17" s="310"/>
      <c r="L17" s="311"/>
      <c r="M17" s="238"/>
      <c r="O17" s="249" t="b">
        <v>0</v>
      </c>
    </row>
    <row r="18" spans="1:15" ht="36.75" customHeight="1" x14ac:dyDescent="0.4">
      <c r="A18" s="215"/>
      <c r="B18" s="244"/>
      <c r="C18" s="310" t="s">
        <v>11</v>
      </c>
      <c r="D18" s="310"/>
      <c r="E18" s="310"/>
      <c r="F18" s="310"/>
      <c r="G18" s="310"/>
      <c r="H18" s="310"/>
      <c r="I18" s="310"/>
      <c r="J18" s="310"/>
      <c r="K18" s="310"/>
      <c r="L18" s="311"/>
      <c r="M18" s="238"/>
      <c r="O18" s="249" t="b">
        <v>0</v>
      </c>
    </row>
    <row r="19" spans="1:15" ht="36.75" customHeight="1" x14ac:dyDescent="0.4">
      <c r="A19" s="215"/>
      <c r="B19" s="244"/>
      <c r="C19" s="310" t="s">
        <v>12</v>
      </c>
      <c r="D19" s="310"/>
      <c r="E19" s="310"/>
      <c r="F19" s="310"/>
      <c r="G19" s="310"/>
      <c r="H19" s="310"/>
      <c r="I19" s="310"/>
      <c r="J19" s="310"/>
      <c r="K19" s="310"/>
      <c r="L19" s="311"/>
      <c r="M19" s="238"/>
      <c r="O19" s="249" t="b">
        <v>0</v>
      </c>
    </row>
    <row r="20" spans="1:15" ht="36.75" customHeight="1" x14ac:dyDescent="0.4">
      <c r="A20" s="215"/>
      <c r="B20" s="244"/>
      <c r="C20" s="310" t="s">
        <v>13</v>
      </c>
      <c r="D20" s="310"/>
      <c r="E20" s="310"/>
      <c r="F20" s="310"/>
      <c r="G20" s="310"/>
      <c r="H20" s="310"/>
      <c r="I20" s="310"/>
      <c r="J20" s="310"/>
      <c r="K20" s="310"/>
      <c r="L20" s="311"/>
      <c r="M20" s="238"/>
      <c r="O20" s="249" t="b">
        <v>0</v>
      </c>
    </row>
    <row r="21" spans="1:15" ht="15" customHeight="1" x14ac:dyDescent="0.4">
      <c r="A21" s="215"/>
      <c r="B21" s="232"/>
      <c r="D21" s="304"/>
      <c r="E21" s="304"/>
      <c r="F21" s="304"/>
      <c r="G21" s="304"/>
      <c r="H21" s="304"/>
      <c r="I21" s="304"/>
      <c r="J21" s="304"/>
      <c r="K21" s="304"/>
      <c r="L21" s="305"/>
      <c r="M21" s="221"/>
    </row>
    <row r="22" spans="1:15" ht="22.5" customHeight="1" x14ac:dyDescent="0.4">
      <c r="A22" s="215"/>
      <c r="B22" s="306" t="s">
        <v>14</v>
      </c>
      <c r="C22" s="307"/>
      <c r="D22" s="307"/>
      <c r="E22" s="307"/>
      <c r="F22" s="307"/>
      <c r="G22" s="307"/>
      <c r="H22" s="307"/>
      <c r="I22" s="307"/>
      <c r="J22" s="307"/>
      <c r="K22" s="307"/>
      <c r="L22" s="308"/>
      <c r="M22" s="239"/>
    </row>
    <row r="23" spans="1:15" ht="15" customHeight="1" x14ac:dyDescent="0.4">
      <c r="A23" s="215"/>
      <c r="B23" s="232"/>
      <c r="L23" s="243"/>
      <c r="M23" s="221"/>
    </row>
    <row r="24" spans="1:15" ht="22.5" customHeight="1" x14ac:dyDescent="0.4">
      <c r="A24" s="215"/>
      <c r="B24" s="233" t="s">
        <v>15</v>
      </c>
      <c r="C24" s="245"/>
      <c r="D24" s="222" t="s">
        <v>16</v>
      </c>
      <c r="E24" s="245"/>
      <c r="F24" s="222" t="s">
        <v>17</v>
      </c>
      <c r="G24" s="245"/>
      <c r="H24" s="222" t="s">
        <v>18</v>
      </c>
      <c r="L24" s="243"/>
      <c r="M24" s="221"/>
    </row>
    <row r="25" spans="1:15" ht="15" customHeight="1" x14ac:dyDescent="0.4">
      <c r="A25" s="215"/>
      <c r="B25" s="232"/>
      <c r="L25" s="243"/>
      <c r="M25" s="221"/>
    </row>
    <row r="26" spans="1:15" ht="22.5" customHeight="1" x14ac:dyDescent="0.4">
      <c r="A26" s="215"/>
      <c r="B26" s="232"/>
      <c r="C26" s="223" t="s">
        <v>19</v>
      </c>
      <c r="H26" s="300"/>
      <c r="I26" s="300"/>
      <c r="J26" s="300"/>
      <c r="K26" s="300"/>
      <c r="L26" s="243"/>
      <c r="M26" s="221"/>
    </row>
    <row r="27" spans="1:15" ht="22.5" customHeight="1" x14ac:dyDescent="0.4">
      <c r="A27" s="215"/>
      <c r="B27" s="232"/>
      <c r="C27" s="223" t="s">
        <v>20</v>
      </c>
      <c r="H27" s="300"/>
      <c r="I27" s="300"/>
      <c r="J27" s="300"/>
      <c r="K27" s="300"/>
      <c r="L27" s="243"/>
      <c r="M27" s="221"/>
    </row>
    <row r="28" spans="1:15" ht="15" customHeight="1" x14ac:dyDescent="0.4">
      <c r="A28" s="215"/>
      <c r="B28" s="232"/>
      <c r="L28" s="243"/>
      <c r="M28" s="221"/>
    </row>
    <row r="29" spans="1:15" ht="22.5" customHeight="1" x14ac:dyDescent="0.4">
      <c r="A29" s="215"/>
      <c r="B29" s="232"/>
      <c r="G29" s="182" t="s">
        <v>21</v>
      </c>
      <c r="I29" s="298"/>
      <c r="J29" s="298"/>
      <c r="K29" s="298"/>
      <c r="L29" s="243"/>
      <c r="M29" s="221"/>
    </row>
    <row r="30" spans="1:15" ht="15" customHeight="1" x14ac:dyDescent="0.4">
      <c r="A30" s="215"/>
      <c r="B30" s="232"/>
      <c r="L30" s="243"/>
      <c r="M30" s="221"/>
    </row>
    <row r="31" spans="1:15" ht="22.5" customHeight="1" x14ac:dyDescent="0.4">
      <c r="A31" s="215"/>
      <c r="B31" s="299"/>
      <c r="C31" s="298"/>
      <c r="D31" s="298"/>
      <c r="E31" s="298"/>
      <c r="F31" s="182" t="s">
        <v>22</v>
      </c>
      <c r="L31" s="243"/>
      <c r="M31" s="221"/>
    </row>
    <row r="32" spans="1:15" ht="11.25" customHeight="1" x14ac:dyDescent="0.4">
      <c r="A32" s="215"/>
      <c r="B32" s="234"/>
      <c r="C32" s="235"/>
      <c r="D32" s="235"/>
      <c r="E32" s="235"/>
      <c r="F32" s="235"/>
      <c r="G32" s="235"/>
      <c r="H32" s="235"/>
      <c r="I32" s="235"/>
      <c r="J32" s="235"/>
      <c r="K32" s="235"/>
      <c r="L32" s="236"/>
      <c r="M32" s="221"/>
    </row>
    <row r="33" spans="1:13" ht="22.5" customHeight="1" x14ac:dyDescent="0.4">
      <c r="A33" s="215"/>
      <c r="B33" s="224" t="s">
        <v>23</v>
      </c>
      <c r="M33" s="221"/>
    </row>
    <row r="34" spans="1:13" ht="22.5" customHeight="1" x14ac:dyDescent="0.4">
      <c r="A34" s="215"/>
      <c r="B34" s="224" t="s">
        <v>24</v>
      </c>
      <c r="M34" s="221"/>
    </row>
    <row r="35" spans="1:13" ht="22.5" customHeight="1" thickBot="1" x14ac:dyDescent="0.45">
      <c r="A35" s="225"/>
      <c r="B35" s="226" t="s">
        <v>25</v>
      </c>
      <c r="C35" s="227"/>
      <c r="D35" s="227"/>
      <c r="E35" s="227"/>
      <c r="F35" s="227"/>
      <c r="G35" s="227"/>
      <c r="H35" s="227"/>
      <c r="I35" s="227"/>
      <c r="J35" s="227"/>
      <c r="K35" s="227"/>
      <c r="L35" s="227"/>
      <c r="M35" s="228"/>
    </row>
  </sheetData>
  <sheetProtection algorithmName="SHA-512" hashValue="ErrP6kgsaJyD51ZlnDt3hefQdHaeExzaFp7brWbCwyxq4YzKwuSXnKfcHjrh/QWK3QM9DmUrdAW/2boZitfQ1w==" saltValue="S9BrGSHkZpzPlErf47clDQ=="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50" customWidth="1"/>
    <col min="6" max="6" width="3.625" style="131" customWidth="1"/>
    <col min="7" max="31" width="3.625" style="50" customWidth="1"/>
    <col min="32" max="36" width="3.625" style="50" hidden="1" customWidth="1" outlineLevel="1"/>
    <col min="37" max="37" width="8.625" style="132" hidden="1" customWidth="1" outlineLevel="1"/>
    <col min="38" max="41" width="3.625" style="50" hidden="1" customWidth="1" outlineLevel="1"/>
    <col min="42" max="42" width="3.625" style="50" customWidth="1" collapsed="1"/>
    <col min="43" max="49" width="3.625" style="50" customWidth="1"/>
    <col min="50" max="16384" width="9" style="50"/>
  </cols>
  <sheetData>
    <row r="1" spans="1:37" ht="30" customHeight="1" x14ac:dyDescent="0.4">
      <c r="A1" s="50" t="s">
        <v>26</v>
      </c>
    </row>
    <row r="2" spans="1:37" ht="30" customHeight="1" x14ac:dyDescent="0.4"/>
    <row r="3" spans="1:37" ht="50.1" customHeight="1" x14ac:dyDescent="0.4">
      <c r="A3" s="324" t="s">
        <v>27</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row>
    <row r="4" spans="1:37" ht="30" customHeight="1" x14ac:dyDescent="0.4">
      <c r="A4" s="132"/>
      <c r="B4" s="132"/>
      <c r="C4" s="132"/>
      <c r="D4" s="132"/>
      <c r="E4" s="132"/>
      <c r="G4" s="132"/>
      <c r="H4" s="132"/>
      <c r="I4" s="132"/>
    </row>
    <row r="5" spans="1:37" ht="30" customHeight="1" x14ac:dyDescent="0.4">
      <c r="A5" s="35" t="s">
        <v>28</v>
      </c>
      <c r="B5" s="325" t="s">
        <v>29</v>
      </c>
      <c r="C5" s="325"/>
      <c r="D5" s="325"/>
      <c r="E5" s="325"/>
      <c r="F5" s="325"/>
      <c r="G5" s="325"/>
      <c r="H5" s="326" t="str">
        <f>IF(別添2!E6="","",別添2!E6)</f>
        <v/>
      </c>
      <c r="I5" s="326"/>
      <c r="J5" s="326"/>
      <c r="K5" s="326"/>
      <c r="L5" s="326"/>
      <c r="M5" s="326"/>
      <c r="N5" s="326"/>
      <c r="O5" s="326"/>
      <c r="P5" s="326"/>
      <c r="Q5" s="326"/>
      <c r="R5" s="326"/>
      <c r="S5" s="326"/>
      <c r="T5" s="326"/>
    </row>
    <row r="6" spans="1:37" ht="30" customHeight="1" x14ac:dyDescent="0.4">
      <c r="B6" s="325" t="s">
        <v>30</v>
      </c>
      <c r="C6" s="325"/>
      <c r="D6" s="325"/>
      <c r="E6" s="325"/>
      <c r="F6" s="325"/>
      <c r="G6" s="325"/>
      <c r="H6" s="327" t="str">
        <f>IF(別添2!H27="","",別添2!H27)</f>
        <v/>
      </c>
      <c r="I6" s="327"/>
      <c r="J6" s="327"/>
      <c r="K6" s="327"/>
      <c r="L6" s="327"/>
      <c r="M6" s="327"/>
      <c r="N6" s="327"/>
      <c r="O6" s="327"/>
      <c r="P6" s="327"/>
      <c r="Q6" s="327"/>
      <c r="R6" s="327"/>
      <c r="S6" s="327"/>
      <c r="T6" s="327"/>
    </row>
    <row r="7" spans="1:37" ht="30" customHeight="1" x14ac:dyDescent="0.4">
      <c r="A7" s="35"/>
      <c r="B7" s="131"/>
      <c r="D7" s="132"/>
      <c r="E7" s="132"/>
      <c r="G7" s="132"/>
      <c r="H7" s="132"/>
      <c r="I7" s="132"/>
      <c r="J7" s="132"/>
      <c r="K7" s="132"/>
      <c r="L7" s="132"/>
      <c r="M7" s="132"/>
      <c r="N7" s="132"/>
      <c r="O7" s="132"/>
      <c r="P7" s="132"/>
      <c r="Q7" s="132"/>
      <c r="R7" s="132"/>
      <c r="S7" s="132"/>
    </row>
    <row r="8" spans="1:37" ht="30" customHeight="1" x14ac:dyDescent="0.4">
      <c r="A8" s="35" t="s">
        <v>31</v>
      </c>
      <c r="B8" s="131" t="s">
        <v>32</v>
      </c>
      <c r="C8" s="132"/>
      <c r="D8" s="132"/>
      <c r="E8" s="132"/>
      <c r="H8" s="132"/>
      <c r="I8" s="132"/>
      <c r="J8" s="132"/>
      <c r="K8" s="132"/>
      <c r="L8" s="132"/>
      <c r="M8" s="132"/>
      <c r="N8" s="132"/>
      <c r="O8" s="132"/>
      <c r="P8" s="132"/>
      <c r="Q8" s="132"/>
      <c r="R8" s="132"/>
      <c r="S8" s="132"/>
    </row>
    <row r="9" spans="1:37" ht="30" customHeight="1" x14ac:dyDescent="0.4">
      <c r="A9" s="35"/>
      <c r="B9" s="131"/>
      <c r="C9" s="132"/>
      <c r="D9" s="132"/>
      <c r="E9" s="132"/>
    </row>
    <row r="10" spans="1:37" ht="30" customHeight="1" x14ac:dyDescent="0.4">
      <c r="A10" s="35"/>
      <c r="B10" s="132"/>
      <c r="C10" s="132"/>
      <c r="D10" s="132"/>
      <c r="E10" s="132"/>
      <c r="F10" s="175"/>
      <c r="G10" s="131" t="s">
        <v>33</v>
      </c>
      <c r="H10" s="70"/>
      <c r="AK10" s="176" t="b">
        <v>0</v>
      </c>
    </row>
    <row r="11" spans="1:37" ht="30" customHeight="1" x14ac:dyDescent="0.4">
      <c r="A11" s="35"/>
      <c r="B11" s="132"/>
      <c r="C11" s="132"/>
      <c r="D11" s="132"/>
      <c r="E11" s="132"/>
      <c r="F11" s="175"/>
      <c r="G11" s="131" t="s">
        <v>34</v>
      </c>
      <c r="H11" s="70"/>
      <c r="X11" s="131"/>
      <c r="Y11" s="131"/>
      <c r="AK11" s="176" t="b">
        <v>0</v>
      </c>
    </row>
    <row r="12" spans="1:37" ht="30" customHeight="1" x14ac:dyDescent="0.4">
      <c r="A12" s="35"/>
      <c r="B12" s="131"/>
      <c r="D12" s="132"/>
      <c r="E12" s="132"/>
      <c r="H12" s="132"/>
      <c r="I12" s="132"/>
      <c r="J12" s="132"/>
      <c r="K12" s="132"/>
      <c r="L12" s="132"/>
      <c r="M12" s="132"/>
      <c r="N12" s="132"/>
      <c r="O12" s="132"/>
      <c r="P12" s="132"/>
      <c r="Q12" s="132"/>
      <c r="R12" s="132"/>
      <c r="S12" s="132"/>
      <c r="AK12" s="176"/>
    </row>
    <row r="13" spans="1:37" ht="30" customHeight="1" x14ac:dyDescent="0.4">
      <c r="A13" s="35" t="s">
        <v>35</v>
      </c>
      <c r="B13" s="131" t="s">
        <v>36</v>
      </c>
      <c r="D13" s="132"/>
      <c r="E13" s="132"/>
      <c r="H13" s="132"/>
      <c r="I13" s="132"/>
      <c r="R13" s="132"/>
      <c r="S13" s="132"/>
      <c r="AK13" s="176"/>
    </row>
    <row r="14" spans="1:37" ht="30" customHeight="1" x14ac:dyDescent="0.4">
      <c r="A14" s="35"/>
      <c r="B14" s="131"/>
      <c r="D14" s="132"/>
      <c r="E14" s="132"/>
      <c r="H14" s="132"/>
      <c r="I14" s="132"/>
      <c r="R14" s="132"/>
      <c r="S14" s="132"/>
      <c r="AK14" s="176"/>
    </row>
    <row r="15" spans="1:37" ht="30" customHeight="1" x14ac:dyDescent="0.4">
      <c r="A15" s="35"/>
      <c r="B15" s="131"/>
      <c r="D15" s="132"/>
      <c r="E15" s="132"/>
      <c r="F15" s="175"/>
      <c r="G15" s="131" t="s">
        <v>37</v>
      </c>
      <c r="J15" s="132"/>
      <c r="K15" s="132"/>
      <c r="L15" s="132"/>
      <c r="M15" s="132"/>
      <c r="N15" s="132"/>
      <c r="O15" s="132"/>
      <c r="P15" s="132"/>
      <c r="Q15" s="132"/>
      <c r="R15" s="132"/>
      <c r="S15" s="132"/>
      <c r="AK15" s="176" t="b">
        <v>0</v>
      </c>
    </row>
    <row r="16" spans="1:37" ht="30" customHeight="1" x14ac:dyDescent="0.4">
      <c r="A16" s="35"/>
      <c r="D16" s="132"/>
      <c r="E16" s="132"/>
      <c r="F16" s="175"/>
      <c r="G16" s="131" t="s">
        <v>38</v>
      </c>
      <c r="J16" s="132"/>
      <c r="K16" s="132"/>
      <c r="L16" s="132"/>
      <c r="M16" s="132"/>
      <c r="N16" s="132"/>
      <c r="O16" s="132"/>
      <c r="P16" s="132"/>
      <c r="Q16" s="132"/>
      <c r="R16" s="132"/>
      <c r="S16" s="132"/>
      <c r="AK16" s="176" t="b">
        <v>0</v>
      </c>
    </row>
    <row r="17" spans="1:37" ht="30" customHeight="1" x14ac:dyDescent="0.4">
      <c r="A17" s="35"/>
      <c r="D17" s="132"/>
      <c r="E17" s="132"/>
      <c r="F17" s="132"/>
      <c r="G17" s="132"/>
      <c r="J17" s="132"/>
      <c r="K17" s="132"/>
      <c r="L17" s="132"/>
      <c r="M17" s="132"/>
      <c r="N17" s="132"/>
      <c r="O17" s="132"/>
      <c r="P17" s="132"/>
      <c r="Q17" s="132"/>
      <c r="R17" s="132"/>
      <c r="S17" s="132"/>
    </row>
    <row r="18" spans="1:37" ht="30" customHeight="1" x14ac:dyDescent="0.4">
      <c r="A18" s="35" t="s">
        <v>39</v>
      </c>
      <c r="B18" s="131" t="s">
        <v>40</v>
      </c>
      <c r="D18" s="132"/>
      <c r="E18" s="132"/>
      <c r="F18" s="132"/>
      <c r="G18" s="132"/>
      <c r="J18" s="132"/>
      <c r="K18" s="132"/>
      <c r="L18" s="132"/>
      <c r="M18" s="132"/>
      <c r="N18" s="132"/>
      <c r="O18" s="132"/>
      <c r="P18" s="132"/>
      <c r="Q18" s="132"/>
      <c r="R18" s="132"/>
      <c r="S18" s="132"/>
    </row>
    <row r="19" spans="1:37" ht="30" customHeight="1" x14ac:dyDescent="0.4">
      <c r="A19" s="35"/>
      <c r="D19" s="132"/>
      <c r="E19" s="132"/>
      <c r="F19" s="323"/>
      <c r="G19" s="323"/>
      <c r="H19" s="323"/>
      <c r="I19" s="323"/>
      <c r="J19" s="323"/>
      <c r="K19" s="323"/>
      <c r="L19" s="323"/>
      <c r="M19" s="132" t="s">
        <v>41</v>
      </c>
      <c r="N19" s="132"/>
      <c r="O19" s="132"/>
      <c r="P19" s="132"/>
      <c r="Q19" s="132"/>
      <c r="R19" s="132"/>
      <c r="S19" s="132"/>
    </row>
    <row r="20" spans="1:37" ht="30" customHeight="1" x14ac:dyDescent="0.4">
      <c r="A20" s="35"/>
      <c r="B20" s="50" t="s">
        <v>42</v>
      </c>
      <c r="D20" s="132"/>
      <c r="E20" s="132"/>
      <c r="F20" s="132"/>
      <c r="G20" s="132"/>
      <c r="H20" s="132"/>
      <c r="I20" s="132"/>
      <c r="J20" s="132"/>
      <c r="K20" s="132"/>
      <c r="L20" s="132"/>
      <c r="M20" s="132"/>
      <c r="N20" s="132"/>
      <c r="O20" s="132"/>
      <c r="P20" s="132"/>
      <c r="Q20" s="132"/>
      <c r="R20" s="132"/>
      <c r="S20" s="132"/>
    </row>
    <row r="21" spans="1:37" s="34" customFormat="1" ht="30" customHeight="1" x14ac:dyDescent="0.4">
      <c r="A21" s="35"/>
      <c r="B21" s="131" t="s">
        <v>43</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K21" s="132"/>
    </row>
    <row r="22" spans="1:37" ht="30" customHeight="1" x14ac:dyDescent="0.4">
      <c r="A22" s="50" t="s">
        <v>44</v>
      </c>
    </row>
    <row r="23" spans="1:37" ht="30" customHeight="1" x14ac:dyDescent="0.4">
      <c r="A23" s="50" t="s">
        <v>45</v>
      </c>
    </row>
    <row r="24" spans="1:37" ht="30" customHeight="1" x14ac:dyDescent="0.4">
      <c r="A24" s="50" t="s">
        <v>46</v>
      </c>
    </row>
    <row r="25" spans="1:37" ht="30" customHeight="1" x14ac:dyDescent="0.4">
      <c r="A25" s="50" t="s">
        <v>47</v>
      </c>
    </row>
    <row r="26" spans="1:37" ht="30" customHeight="1" x14ac:dyDescent="0.4">
      <c r="A26" s="50" t="s">
        <v>48</v>
      </c>
    </row>
    <row r="27" spans="1:37" ht="24.95" customHeight="1" x14ac:dyDescent="0.4">
      <c r="A27" s="50" t="s">
        <v>49</v>
      </c>
    </row>
    <row r="28" spans="1:37" ht="24.95" customHeight="1" x14ac:dyDescent="0.4">
      <c r="A28" s="50" t="s">
        <v>50</v>
      </c>
    </row>
    <row r="29" spans="1:37" ht="24.95" customHeight="1" x14ac:dyDescent="0.4">
      <c r="A29" s="50" t="s">
        <v>51</v>
      </c>
    </row>
    <row r="30" spans="1:37" ht="24.95" customHeight="1" x14ac:dyDescent="0.4">
      <c r="A30" s="50" t="s">
        <v>52</v>
      </c>
    </row>
    <row r="31" spans="1:37" ht="24.95" customHeight="1" x14ac:dyDescent="0.4">
      <c r="A31" s="131" t="s">
        <v>53</v>
      </c>
      <c r="F31" s="50"/>
      <c r="AK31" s="50"/>
    </row>
    <row r="32" spans="1:37" ht="24.95" customHeight="1" x14ac:dyDescent="0.4">
      <c r="F32" s="50"/>
      <c r="AK32" s="50"/>
    </row>
    <row r="33" s="50" customFormat="1" ht="24.95" customHeight="1" x14ac:dyDescent="0.4"/>
    <row r="34" s="50" customFormat="1" ht="24.95" customHeight="1" x14ac:dyDescent="0.4"/>
    <row r="35" s="50" customFormat="1" ht="24.95" customHeight="1" x14ac:dyDescent="0.4"/>
    <row r="36" s="50" customFormat="1" ht="24.95" customHeight="1" x14ac:dyDescent="0.4"/>
    <row r="37" s="50" customFormat="1" ht="24.95" customHeight="1" x14ac:dyDescent="0.4"/>
    <row r="38" s="50" customFormat="1" ht="24.95" customHeight="1" x14ac:dyDescent="0.4"/>
    <row r="39" s="50" customFormat="1" ht="24.95" customHeight="1" x14ac:dyDescent="0.4"/>
    <row r="40" s="50" customFormat="1" ht="24.95" customHeight="1" x14ac:dyDescent="0.4"/>
    <row r="41" s="50" customFormat="1" ht="24.95" customHeight="1" x14ac:dyDescent="0.4"/>
    <row r="42" s="50" customFormat="1" ht="24.95" customHeight="1" x14ac:dyDescent="0.4"/>
    <row r="43" s="50" customFormat="1" ht="24.95" customHeight="1" x14ac:dyDescent="0.4"/>
    <row r="44" s="50" customFormat="1" ht="24.95" customHeight="1" x14ac:dyDescent="0.4"/>
    <row r="45" s="50" customFormat="1" ht="24.95" customHeight="1" x14ac:dyDescent="0.4"/>
    <row r="46" s="50" customFormat="1" ht="24.95" customHeight="1" x14ac:dyDescent="0.4"/>
    <row r="47" s="50" customFormat="1" ht="24.95" customHeight="1" x14ac:dyDescent="0.4"/>
    <row r="48" s="50" customFormat="1" ht="24.95" customHeight="1" x14ac:dyDescent="0.4"/>
    <row r="49" s="50" customFormat="1" ht="24.95" customHeight="1" x14ac:dyDescent="0.4"/>
    <row r="50" s="50" customFormat="1" ht="24.95" customHeight="1" x14ac:dyDescent="0.4"/>
    <row r="51" s="50" customFormat="1" ht="24.95" customHeight="1" x14ac:dyDescent="0.4"/>
    <row r="52" s="50" customFormat="1" ht="24.95" customHeight="1" x14ac:dyDescent="0.4"/>
    <row r="53" s="50" customFormat="1" ht="24.95" customHeight="1" x14ac:dyDescent="0.4"/>
  </sheetData>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U22" sqref="U22"/>
    </sheetView>
  </sheetViews>
  <sheetFormatPr defaultRowHeight="17.25" outlineLevelCol="1" x14ac:dyDescent="0.4"/>
  <cols>
    <col min="1" max="5" width="3.625" style="50" customWidth="1"/>
    <col min="6" max="6" width="3.625" style="131" customWidth="1"/>
    <col min="7" max="36" width="3.625" style="50" customWidth="1"/>
    <col min="37" max="37" width="8.625" style="187" hidden="1" customWidth="1" outlineLevel="1"/>
    <col min="38" max="38" width="3.625" style="177" hidden="1" customWidth="1" outlineLevel="1"/>
    <col min="39" max="39" width="10.25" style="177" hidden="1" customWidth="1" outlineLevel="1"/>
    <col min="40" max="41" width="3.625" style="177" hidden="1" customWidth="1" outlineLevel="1"/>
    <col min="42" max="42" width="3.625" style="177" customWidth="1" collapsed="1"/>
    <col min="43" max="46" width="3.625" style="177" customWidth="1"/>
    <col min="47" max="49" width="3.625" style="50" customWidth="1"/>
    <col min="50" max="16384" width="9" style="50"/>
  </cols>
  <sheetData>
    <row r="1" spans="1:39" ht="24.95" customHeight="1" x14ac:dyDescent="0.4">
      <c r="A1" s="50" t="s">
        <v>166</v>
      </c>
    </row>
    <row r="2" spans="1:39" ht="15" customHeight="1" x14ac:dyDescent="0.4"/>
    <row r="3" spans="1:39" ht="24.95" customHeight="1" x14ac:dyDescent="0.4">
      <c r="A3" s="335" t="s">
        <v>167</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row>
    <row r="4" spans="1:39" ht="15" customHeight="1" x14ac:dyDescent="0.4">
      <c r="A4" s="132"/>
      <c r="B4" s="132"/>
      <c r="C4" s="132"/>
      <c r="D4" s="132"/>
      <c r="E4" s="132"/>
      <c r="G4" s="132"/>
      <c r="H4" s="132"/>
      <c r="I4" s="132"/>
    </row>
    <row r="5" spans="1:39" ht="24.95" customHeight="1" x14ac:dyDescent="0.4">
      <c r="A5" s="35" t="s">
        <v>28</v>
      </c>
      <c r="B5" s="325" t="s">
        <v>29</v>
      </c>
      <c r="C5" s="325"/>
      <c r="D5" s="325"/>
      <c r="E5" s="325"/>
      <c r="F5" s="325"/>
      <c r="G5" s="325"/>
      <c r="H5" s="337" t="str">
        <f>IF('様式95_外来・在宅ベースアップ評価料（Ⅰ）'!H5=0,"",'様式95_外来・在宅ベースアップ評価料（Ⅰ）'!H5)</f>
        <v/>
      </c>
      <c r="I5" s="337"/>
      <c r="J5" s="337"/>
      <c r="K5" s="337"/>
      <c r="L5" s="337"/>
      <c r="M5" s="337"/>
      <c r="N5" s="337"/>
      <c r="O5" s="337"/>
      <c r="P5" s="337"/>
      <c r="Q5" s="337"/>
      <c r="R5" s="337"/>
      <c r="S5" s="337"/>
      <c r="T5" s="337"/>
    </row>
    <row r="6" spans="1:39" ht="24.95" customHeight="1" x14ac:dyDescent="0.4">
      <c r="B6" s="325" t="s">
        <v>30</v>
      </c>
      <c r="C6" s="325"/>
      <c r="D6" s="325"/>
      <c r="E6" s="325"/>
      <c r="F6" s="325"/>
      <c r="G6" s="325"/>
      <c r="H6" s="336" t="str">
        <f>'様式95_外来・在宅ベースアップ評価料（Ⅰ）'!H6</f>
        <v/>
      </c>
      <c r="I6" s="336"/>
      <c r="J6" s="336"/>
      <c r="K6" s="336"/>
      <c r="L6" s="336"/>
      <c r="M6" s="336"/>
      <c r="N6" s="336"/>
      <c r="O6" s="336"/>
      <c r="P6" s="336"/>
      <c r="Q6" s="336"/>
      <c r="R6" s="336"/>
      <c r="S6" s="336"/>
      <c r="T6" s="336"/>
    </row>
    <row r="7" spans="1:39" ht="15" customHeight="1" x14ac:dyDescent="0.4">
      <c r="A7" s="35"/>
      <c r="B7" s="131"/>
      <c r="D7" s="132"/>
      <c r="E7" s="132"/>
      <c r="G7" s="132"/>
      <c r="H7" s="132"/>
      <c r="I7" s="132"/>
      <c r="J7" s="132"/>
      <c r="K7" s="132"/>
      <c r="L7" s="132"/>
      <c r="M7" s="132"/>
      <c r="N7" s="132"/>
      <c r="O7" s="132"/>
      <c r="P7" s="132"/>
      <c r="Q7" s="132"/>
      <c r="R7" s="132"/>
      <c r="S7" s="132"/>
    </row>
    <row r="8" spans="1:39" ht="24.95" customHeight="1" x14ac:dyDescent="0.4">
      <c r="A8" s="35" t="s">
        <v>31</v>
      </c>
      <c r="B8" s="131" t="s">
        <v>54</v>
      </c>
      <c r="C8" s="132"/>
      <c r="D8" s="132"/>
      <c r="E8" s="132"/>
      <c r="H8" s="132"/>
      <c r="I8" s="132"/>
      <c r="J8" s="132"/>
      <c r="K8" s="132"/>
      <c r="L8" s="132"/>
      <c r="M8" s="132"/>
      <c r="N8" s="132"/>
      <c r="O8" s="132"/>
      <c r="P8" s="132"/>
      <c r="Q8" s="132"/>
      <c r="R8" s="132"/>
      <c r="S8" s="132"/>
    </row>
    <row r="9" spans="1:39" ht="24.95" customHeight="1" x14ac:dyDescent="0.4">
      <c r="A9" s="35"/>
      <c r="B9" s="131"/>
      <c r="C9" s="132"/>
      <c r="D9" s="132"/>
      <c r="E9" s="132"/>
      <c r="H9" s="132"/>
      <c r="I9" s="132"/>
      <c r="J9" s="132"/>
      <c r="K9" s="131" t="s">
        <v>55</v>
      </c>
      <c r="L9" s="132"/>
      <c r="M9" s="132"/>
      <c r="N9" s="132"/>
      <c r="O9" s="132"/>
      <c r="P9" s="132"/>
      <c r="Q9" s="132"/>
      <c r="R9" s="132"/>
      <c r="S9" s="132"/>
    </row>
    <row r="10" spans="1:39" ht="24.95" customHeight="1" x14ac:dyDescent="0.4">
      <c r="A10" s="35"/>
      <c r="B10" s="132"/>
      <c r="C10" s="132"/>
      <c r="D10" s="132"/>
      <c r="E10" s="132"/>
      <c r="F10" s="175"/>
      <c r="G10" s="131" t="s">
        <v>56</v>
      </c>
      <c r="H10" s="132"/>
      <c r="I10" s="132"/>
      <c r="J10" s="338"/>
      <c r="K10" s="339"/>
      <c r="L10" s="338" t="s">
        <v>57</v>
      </c>
      <c r="M10" s="338"/>
      <c r="N10" s="339"/>
      <c r="O10" s="338" t="s">
        <v>58</v>
      </c>
      <c r="P10" s="338"/>
      <c r="Q10" s="339"/>
      <c r="R10" s="338" t="s">
        <v>59</v>
      </c>
      <c r="S10" s="338"/>
      <c r="T10" s="339"/>
      <c r="U10" s="338" t="s">
        <v>60</v>
      </c>
      <c r="V10" s="338"/>
      <c r="W10" s="338"/>
      <c r="AM10" s="177" t="b">
        <v>0</v>
      </c>
    </row>
    <row r="11" spans="1:39" ht="24.95" customHeight="1" x14ac:dyDescent="0.4">
      <c r="A11" s="35"/>
      <c r="B11" s="132"/>
      <c r="C11" s="132"/>
      <c r="D11" s="132"/>
      <c r="E11" s="132"/>
      <c r="F11" s="175"/>
      <c r="G11" s="131" t="s">
        <v>61</v>
      </c>
      <c r="H11" s="132"/>
      <c r="I11" s="132"/>
      <c r="J11" s="338"/>
      <c r="K11" s="339"/>
      <c r="L11" s="338"/>
      <c r="M11" s="338"/>
      <c r="N11" s="339"/>
      <c r="O11" s="338"/>
      <c r="P11" s="338"/>
      <c r="Q11" s="339"/>
      <c r="R11" s="338"/>
      <c r="S11" s="338"/>
      <c r="T11" s="339"/>
      <c r="U11" s="338"/>
      <c r="V11" s="338"/>
      <c r="W11" s="338"/>
      <c r="X11" s="131"/>
      <c r="Y11" s="131"/>
      <c r="AM11" s="177" t="b">
        <v>0</v>
      </c>
    </row>
    <row r="12" spans="1:39" ht="24.95" customHeight="1" x14ac:dyDescent="0.4">
      <c r="A12" s="35"/>
      <c r="B12" s="132"/>
      <c r="C12" s="132"/>
      <c r="D12" s="132"/>
      <c r="E12" s="49"/>
      <c r="F12" s="52" t="s">
        <v>62</v>
      </c>
      <c r="G12" s="132"/>
      <c r="H12" s="132"/>
      <c r="I12" s="131"/>
      <c r="J12" s="131"/>
      <c r="K12" s="132"/>
      <c r="L12" s="132"/>
      <c r="M12" s="131"/>
      <c r="N12" s="131"/>
      <c r="O12" s="131"/>
      <c r="P12" s="132"/>
      <c r="Q12" s="253"/>
      <c r="R12" s="253"/>
      <c r="S12" s="254"/>
      <c r="T12" s="253"/>
      <c r="U12" s="253"/>
      <c r="V12" s="254"/>
      <c r="W12" s="253"/>
      <c r="X12" s="253"/>
      <c r="Y12" s="254"/>
      <c r="Z12" s="254"/>
      <c r="AA12" s="254"/>
      <c r="AB12" s="254"/>
      <c r="AC12" s="254"/>
    </row>
    <row r="13" spans="1:39" ht="24.95" customHeight="1" x14ac:dyDescent="0.4">
      <c r="A13" s="35"/>
      <c r="B13" s="132"/>
      <c r="C13" s="132"/>
      <c r="D13" s="132"/>
      <c r="E13" s="132"/>
      <c r="F13" s="52" t="s">
        <v>63</v>
      </c>
      <c r="G13" s="132"/>
      <c r="H13" s="132"/>
      <c r="I13" s="131"/>
      <c r="J13" s="131"/>
      <c r="K13" s="132"/>
      <c r="L13" s="132"/>
      <c r="M13" s="131"/>
      <c r="N13" s="131"/>
      <c r="O13" s="131"/>
      <c r="P13" s="132"/>
      <c r="Q13" s="253"/>
      <c r="R13" s="253"/>
      <c r="S13" s="254"/>
      <c r="T13" s="253"/>
      <c r="U13" s="253"/>
      <c r="V13" s="254"/>
      <c r="W13" s="253"/>
      <c r="X13" s="253"/>
      <c r="Y13" s="254"/>
      <c r="Z13" s="254"/>
      <c r="AA13" s="254"/>
      <c r="AB13" s="254"/>
      <c r="AC13" s="254"/>
    </row>
    <row r="14" spans="1:39" ht="24.95" customHeight="1" x14ac:dyDescent="0.4">
      <c r="A14" s="35"/>
      <c r="B14" s="132"/>
      <c r="C14" s="132"/>
      <c r="D14" s="132"/>
      <c r="E14" s="132"/>
      <c r="F14" s="52" t="s">
        <v>64</v>
      </c>
      <c r="G14" s="132"/>
      <c r="H14" s="132"/>
      <c r="I14" s="131"/>
      <c r="J14" s="131"/>
      <c r="K14" s="132"/>
      <c r="L14" s="132"/>
      <c r="M14" s="131"/>
      <c r="N14" s="131"/>
      <c r="O14" s="131"/>
      <c r="P14" s="132"/>
      <c r="Q14" s="253"/>
      <c r="R14" s="253"/>
      <c r="S14" s="254"/>
      <c r="T14" s="253"/>
      <c r="U14" s="253"/>
      <c r="V14" s="254"/>
      <c r="W14" s="253"/>
      <c r="X14" s="253"/>
      <c r="Y14" s="254"/>
      <c r="Z14" s="254"/>
      <c r="AA14" s="254"/>
      <c r="AB14" s="254"/>
      <c r="AC14" s="254"/>
    </row>
    <row r="15" spans="1:39" ht="24.95" customHeight="1" x14ac:dyDescent="0.4">
      <c r="A15" s="35"/>
      <c r="B15" s="132"/>
      <c r="C15" s="132"/>
      <c r="D15" s="132"/>
      <c r="E15" s="132"/>
      <c r="F15" s="165"/>
      <c r="G15" s="340" t="s">
        <v>65</v>
      </c>
      <c r="H15" s="341"/>
      <c r="I15" s="341"/>
      <c r="J15" s="342"/>
      <c r="K15" s="343" t="s">
        <v>66</v>
      </c>
      <c r="L15" s="343"/>
      <c r="M15" s="343"/>
      <c r="N15" s="343"/>
      <c r="O15" s="131"/>
      <c r="P15" s="132"/>
      <c r="Q15" s="253"/>
      <c r="R15" s="253"/>
      <c r="S15" s="254"/>
      <c r="T15" s="253"/>
      <c r="U15" s="253"/>
      <c r="V15" s="254"/>
      <c r="W15" s="253"/>
      <c r="X15" s="253"/>
      <c r="Y15" s="254"/>
      <c r="Z15" s="254"/>
      <c r="AA15" s="254"/>
      <c r="AB15" s="254"/>
      <c r="AC15" s="254"/>
    </row>
    <row r="16" spans="1:39" ht="24.95" customHeight="1" x14ac:dyDescent="0.4">
      <c r="A16" s="35"/>
      <c r="B16" s="132"/>
      <c r="C16" s="132"/>
      <c r="D16" s="132"/>
      <c r="E16" s="132"/>
      <c r="F16" s="47"/>
      <c r="G16" s="340" t="s">
        <v>67</v>
      </c>
      <c r="H16" s="341"/>
      <c r="I16" s="341"/>
      <c r="J16" s="342"/>
      <c r="K16" s="344" t="s">
        <v>67</v>
      </c>
      <c r="L16" s="345"/>
      <c r="M16" s="345"/>
      <c r="N16" s="346"/>
      <c r="O16" s="131"/>
      <c r="P16" s="132"/>
      <c r="Q16" s="253"/>
      <c r="R16" s="253"/>
      <c r="S16" s="254"/>
      <c r="T16" s="253"/>
      <c r="U16" s="253"/>
      <c r="V16" s="254"/>
      <c r="W16" s="253"/>
      <c r="X16" s="253"/>
      <c r="Y16" s="254"/>
      <c r="Z16" s="254"/>
      <c r="AA16" s="254"/>
      <c r="AB16" s="254"/>
      <c r="AC16" s="254"/>
    </row>
    <row r="17" spans="1:37" ht="24.95" customHeight="1" x14ac:dyDescent="0.4">
      <c r="A17" s="35"/>
      <c r="B17" s="132"/>
      <c r="C17" s="132"/>
      <c r="D17" s="132"/>
      <c r="E17" s="132"/>
      <c r="F17" s="47"/>
      <c r="G17" s="340" t="s">
        <v>68</v>
      </c>
      <c r="H17" s="341"/>
      <c r="I17" s="341"/>
      <c r="J17" s="342"/>
      <c r="K17" s="347"/>
      <c r="L17" s="348"/>
      <c r="M17" s="348"/>
      <c r="N17" s="349"/>
      <c r="O17" s="131"/>
      <c r="P17" s="132"/>
      <c r="Q17" s="253"/>
      <c r="R17" s="253"/>
      <c r="S17" s="254"/>
      <c r="T17" s="253"/>
      <c r="U17" s="253"/>
      <c r="V17" s="254"/>
      <c r="W17" s="253"/>
      <c r="X17" s="253"/>
      <c r="Y17" s="254"/>
      <c r="Z17" s="254"/>
      <c r="AA17" s="254"/>
      <c r="AB17" s="254"/>
      <c r="AC17" s="254"/>
    </row>
    <row r="18" spans="1:37" ht="24.95" customHeight="1" x14ac:dyDescent="0.4">
      <c r="A18" s="35"/>
      <c r="B18" s="132"/>
      <c r="C18" s="132"/>
      <c r="D18" s="132"/>
      <c r="E18" s="132"/>
      <c r="F18" s="47"/>
      <c r="G18" s="340" t="s">
        <v>69</v>
      </c>
      <c r="H18" s="341"/>
      <c r="I18" s="341"/>
      <c r="J18" s="342"/>
      <c r="K18" s="350"/>
      <c r="L18" s="351"/>
      <c r="M18" s="351"/>
      <c r="N18" s="352"/>
      <c r="O18" s="131"/>
      <c r="P18" s="132"/>
      <c r="Q18" s="253"/>
      <c r="R18" s="253"/>
      <c r="S18" s="254"/>
      <c r="T18" s="253"/>
      <c r="U18" s="253"/>
      <c r="V18" s="254"/>
      <c r="W18" s="253"/>
      <c r="X18" s="253"/>
      <c r="Y18" s="254"/>
      <c r="Z18" s="254"/>
      <c r="AA18" s="254"/>
      <c r="AB18" s="254"/>
      <c r="AC18" s="254"/>
    </row>
    <row r="19" spans="1:37" ht="24.95" customHeight="1" x14ac:dyDescent="0.4">
      <c r="A19" s="35"/>
      <c r="B19" s="132"/>
      <c r="C19" s="132"/>
      <c r="D19" s="132"/>
      <c r="E19" s="132"/>
      <c r="F19" s="47"/>
      <c r="G19" s="340" t="s">
        <v>70</v>
      </c>
      <c r="H19" s="341"/>
      <c r="I19" s="341"/>
      <c r="J19" s="342"/>
      <c r="K19" s="344" t="s">
        <v>70</v>
      </c>
      <c r="L19" s="345"/>
      <c r="M19" s="345"/>
      <c r="N19" s="346"/>
      <c r="O19" s="131"/>
      <c r="P19" s="132"/>
      <c r="Q19" s="253"/>
      <c r="R19" s="253"/>
      <c r="S19" s="254"/>
      <c r="T19" s="253"/>
      <c r="U19" s="253"/>
      <c r="V19" s="254"/>
      <c r="W19" s="253"/>
      <c r="X19" s="253"/>
      <c r="Y19" s="254"/>
      <c r="Z19" s="254"/>
      <c r="AA19" s="254"/>
      <c r="AB19" s="254"/>
      <c r="AC19" s="254"/>
    </row>
    <row r="20" spans="1:37" ht="24.95" customHeight="1" x14ac:dyDescent="0.4">
      <c r="A20" s="35"/>
      <c r="B20" s="132"/>
      <c r="C20" s="132"/>
      <c r="D20" s="132"/>
      <c r="E20" s="132"/>
      <c r="F20" s="47"/>
      <c r="G20" s="340" t="s">
        <v>71</v>
      </c>
      <c r="H20" s="341"/>
      <c r="I20" s="341"/>
      <c r="J20" s="342"/>
      <c r="K20" s="347"/>
      <c r="L20" s="348"/>
      <c r="M20" s="348"/>
      <c r="N20" s="349"/>
      <c r="O20" s="131"/>
      <c r="P20" s="132"/>
      <c r="Q20" s="253"/>
      <c r="R20" s="253"/>
      <c r="S20" s="254"/>
      <c r="T20" s="253"/>
      <c r="U20" s="253"/>
      <c r="V20" s="254"/>
      <c r="W20" s="253"/>
      <c r="X20" s="253"/>
      <c r="Y20" s="254"/>
      <c r="Z20" s="254"/>
      <c r="AA20" s="254"/>
      <c r="AB20" s="254"/>
      <c r="AC20" s="254"/>
    </row>
    <row r="21" spans="1:37" ht="24.95" customHeight="1" x14ac:dyDescent="0.4">
      <c r="A21" s="35"/>
      <c r="B21" s="132"/>
      <c r="C21" s="132"/>
      <c r="D21" s="132"/>
      <c r="E21" s="132"/>
      <c r="F21" s="47"/>
      <c r="G21" s="340" t="s">
        <v>72</v>
      </c>
      <c r="H21" s="341"/>
      <c r="I21" s="341"/>
      <c r="J21" s="342"/>
      <c r="K21" s="350"/>
      <c r="L21" s="351"/>
      <c r="M21" s="351"/>
      <c r="N21" s="352"/>
      <c r="O21" s="131"/>
      <c r="P21" s="132"/>
      <c r="Q21" s="253"/>
      <c r="R21" s="253"/>
      <c r="S21" s="254"/>
      <c r="T21" s="253"/>
      <c r="U21" s="253"/>
      <c r="V21" s="254"/>
      <c r="W21" s="253"/>
      <c r="X21" s="253"/>
      <c r="Y21" s="254"/>
      <c r="Z21" s="254"/>
      <c r="AA21" s="254"/>
      <c r="AB21" s="254"/>
      <c r="AC21" s="254"/>
    </row>
    <row r="22" spans="1:37" ht="24.95" customHeight="1" x14ac:dyDescent="0.4">
      <c r="A22" s="35"/>
      <c r="B22" s="132"/>
      <c r="C22" s="132"/>
      <c r="D22" s="132"/>
      <c r="E22" s="132"/>
      <c r="F22" s="47"/>
      <c r="G22" s="340" t="s">
        <v>73</v>
      </c>
      <c r="H22" s="341"/>
      <c r="I22" s="341"/>
      <c r="J22" s="342"/>
      <c r="K22" s="344" t="s">
        <v>73</v>
      </c>
      <c r="L22" s="345"/>
      <c r="M22" s="345"/>
      <c r="N22" s="346"/>
      <c r="O22" s="131"/>
      <c r="P22" s="132"/>
      <c r="Q22" s="253"/>
      <c r="R22" s="253"/>
      <c r="S22" s="254"/>
      <c r="T22" s="253"/>
      <c r="U22" s="253"/>
      <c r="V22" s="254"/>
      <c r="W22" s="253"/>
      <c r="X22" s="253"/>
      <c r="Y22" s="254"/>
      <c r="Z22" s="254"/>
      <c r="AA22" s="254"/>
      <c r="AB22" s="254"/>
      <c r="AC22" s="254"/>
    </row>
    <row r="23" spans="1:37" ht="24.95" customHeight="1" x14ac:dyDescent="0.4">
      <c r="A23" s="35"/>
      <c r="B23" s="132"/>
      <c r="C23" s="132"/>
      <c r="D23" s="132"/>
      <c r="E23" s="132"/>
      <c r="F23" s="47"/>
      <c r="G23" s="340" t="s">
        <v>74</v>
      </c>
      <c r="H23" s="341"/>
      <c r="I23" s="341"/>
      <c r="J23" s="342"/>
      <c r="K23" s="347"/>
      <c r="L23" s="348"/>
      <c r="M23" s="348"/>
      <c r="N23" s="349"/>
      <c r="O23" s="131"/>
      <c r="P23" s="132"/>
      <c r="Q23" s="253"/>
      <c r="R23" s="253"/>
      <c r="S23" s="254"/>
      <c r="T23" s="253"/>
      <c r="U23" s="253"/>
      <c r="V23" s="254"/>
      <c r="W23" s="253"/>
      <c r="X23" s="253"/>
      <c r="Y23" s="254"/>
      <c r="Z23" s="254"/>
      <c r="AA23" s="254"/>
      <c r="AB23" s="254"/>
      <c r="AC23" s="254"/>
    </row>
    <row r="24" spans="1:37" ht="24.95" customHeight="1" x14ac:dyDescent="0.4">
      <c r="A24" s="35"/>
      <c r="B24" s="132"/>
      <c r="C24" s="132"/>
      <c r="D24" s="132"/>
      <c r="E24" s="132"/>
      <c r="F24" s="47"/>
      <c r="G24" s="340" t="s">
        <v>75</v>
      </c>
      <c r="H24" s="341"/>
      <c r="I24" s="341"/>
      <c r="J24" s="342"/>
      <c r="K24" s="350"/>
      <c r="L24" s="351"/>
      <c r="M24" s="351"/>
      <c r="N24" s="352"/>
      <c r="O24" s="131"/>
      <c r="P24" s="132"/>
      <c r="Q24" s="253"/>
      <c r="R24" s="253"/>
      <c r="S24" s="254"/>
      <c r="T24" s="253"/>
      <c r="U24" s="253"/>
      <c r="V24" s="254"/>
      <c r="W24" s="253"/>
      <c r="X24" s="253"/>
      <c r="Y24" s="254"/>
      <c r="Z24" s="254"/>
      <c r="AA24" s="254"/>
      <c r="AB24" s="254"/>
      <c r="AC24" s="254"/>
    </row>
    <row r="25" spans="1:37" ht="24.95" customHeight="1" x14ac:dyDescent="0.4">
      <c r="A25" s="35"/>
      <c r="B25" s="132"/>
      <c r="C25" s="132"/>
      <c r="D25" s="132"/>
      <c r="E25" s="132"/>
      <c r="F25" s="47"/>
      <c r="G25" s="340" t="s">
        <v>76</v>
      </c>
      <c r="H25" s="341"/>
      <c r="I25" s="341"/>
      <c r="J25" s="342"/>
      <c r="K25" s="344" t="s">
        <v>76</v>
      </c>
      <c r="L25" s="345"/>
      <c r="M25" s="345"/>
      <c r="N25" s="346"/>
      <c r="O25" s="131"/>
      <c r="P25" s="132"/>
      <c r="Q25" s="253"/>
      <c r="R25" s="253"/>
      <c r="S25" s="254"/>
      <c r="T25" s="253"/>
      <c r="U25" s="253"/>
      <c r="V25" s="254"/>
      <c r="W25" s="253"/>
      <c r="X25" s="253"/>
      <c r="Y25" s="254"/>
      <c r="Z25" s="254"/>
      <c r="AA25" s="254"/>
      <c r="AB25" s="254"/>
      <c r="AC25" s="254"/>
    </row>
    <row r="26" spans="1:37" ht="24.95" customHeight="1" x14ac:dyDescent="0.4">
      <c r="A26" s="35"/>
      <c r="B26" s="132"/>
      <c r="C26" s="132"/>
      <c r="D26" s="132"/>
      <c r="E26" s="132"/>
      <c r="F26" s="47"/>
      <c r="G26" s="340" t="s">
        <v>77</v>
      </c>
      <c r="H26" s="341"/>
      <c r="I26" s="341"/>
      <c r="J26" s="342"/>
      <c r="K26" s="347"/>
      <c r="L26" s="348"/>
      <c r="M26" s="348"/>
      <c r="N26" s="349"/>
      <c r="O26" s="131"/>
      <c r="P26" s="132"/>
      <c r="Q26" s="253"/>
      <c r="R26" s="253"/>
      <c r="S26" s="254"/>
      <c r="T26" s="253"/>
      <c r="U26" s="253"/>
      <c r="V26" s="254"/>
      <c r="W26" s="253"/>
      <c r="X26" s="253"/>
      <c r="Y26" s="254"/>
      <c r="Z26" s="254"/>
      <c r="AA26" s="254"/>
      <c r="AB26" s="254"/>
      <c r="AC26" s="254"/>
    </row>
    <row r="27" spans="1:37" ht="24.95" customHeight="1" x14ac:dyDescent="0.4">
      <c r="A27" s="35"/>
      <c r="B27" s="132"/>
      <c r="C27" s="132"/>
      <c r="D27" s="132"/>
      <c r="E27" s="132"/>
      <c r="F27" s="47"/>
      <c r="G27" s="340" t="s">
        <v>78</v>
      </c>
      <c r="H27" s="341"/>
      <c r="I27" s="341"/>
      <c r="J27" s="342"/>
      <c r="K27" s="350"/>
      <c r="L27" s="351"/>
      <c r="M27" s="351"/>
      <c r="N27" s="352"/>
      <c r="O27" s="131"/>
      <c r="P27" s="132"/>
      <c r="Q27" s="253"/>
      <c r="R27" s="253"/>
      <c r="S27" s="254"/>
      <c r="T27" s="253"/>
      <c r="U27" s="253"/>
      <c r="V27" s="254"/>
      <c r="W27" s="253"/>
      <c r="X27" s="253"/>
      <c r="Y27" s="254"/>
      <c r="Z27" s="254"/>
      <c r="AA27" s="254"/>
      <c r="AB27" s="254"/>
      <c r="AC27" s="254"/>
      <c r="AK27" s="187">
        <f>IF(AK28=TRUE,1,0)</f>
        <v>0</v>
      </c>
    </row>
    <row r="28" spans="1:37" ht="24.95" customHeight="1" x14ac:dyDescent="0.4">
      <c r="A28" s="35" t="s">
        <v>35</v>
      </c>
      <c r="B28" s="131" t="s">
        <v>79</v>
      </c>
      <c r="D28" s="132"/>
      <c r="E28" s="132"/>
      <c r="H28" s="132"/>
      <c r="I28" s="132"/>
      <c r="J28" s="132"/>
      <c r="K28" s="132"/>
      <c r="L28" s="132"/>
      <c r="M28" s="132"/>
      <c r="N28" s="132"/>
      <c r="O28" s="132"/>
      <c r="P28" s="132"/>
      <c r="Q28" s="132"/>
      <c r="R28" s="132"/>
      <c r="S28" s="132"/>
      <c r="AE28" s="175"/>
      <c r="AK28" s="187" t="b">
        <v>0</v>
      </c>
    </row>
    <row r="29" spans="1:37" ht="24.75" customHeight="1" x14ac:dyDescent="0.4">
      <c r="A29" s="35"/>
      <c r="B29" s="131"/>
      <c r="C29" s="47" t="s">
        <v>168</v>
      </c>
      <c r="D29" s="132"/>
      <c r="E29" s="132"/>
      <c r="H29" s="132"/>
      <c r="I29" s="132"/>
      <c r="J29" s="132"/>
      <c r="K29" s="132"/>
      <c r="L29" s="132"/>
      <c r="M29" s="132"/>
      <c r="N29" s="132"/>
      <c r="O29" s="132"/>
      <c r="P29" s="132"/>
      <c r="Q29" s="132"/>
      <c r="R29" s="132"/>
      <c r="S29" s="132"/>
    </row>
    <row r="30" spans="1:37" ht="24.95" customHeight="1" x14ac:dyDescent="0.4">
      <c r="A30" s="35" t="s">
        <v>39</v>
      </c>
      <c r="B30" s="50" t="s">
        <v>169</v>
      </c>
      <c r="E30" s="132"/>
      <c r="G30" s="132"/>
      <c r="H30" s="132"/>
      <c r="I30" s="132"/>
      <c r="J30" s="132"/>
      <c r="K30" s="132"/>
      <c r="L30" s="161"/>
      <c r="M30" s="132"/>
      <c r="N30" s="132"/>
      <c r="O30" s="132"/>
      <c r="P30" s="132"/>
      <c r="Q30" s="132"/>
      <c r="R30" s="132"/>
      <c r="S30" s="132"/>
    </row>
    <row r="31" spans="1:37" ht="24.95" customHeight="1" x14ac:dyDescent="0.4">
      <c r="A31" s="35"/>
      <c r="B31" s="34" t="s">
        <v>170</v>
      </c>
      <c r="E31" s="132"/>
      <c r="G31" s="132"/>
      <c r="H31" s="132"/>
      <c r="I31" s="132"/>
      <c r="J31" s="132"/>
      <c r="K31" s="132"/>
      <c r="L31" s="161"/>
      <c r="M31" s="132"/>
      <c r="N31" s="132"/>
      <c r="O31" s="132"/>
      <c r="P31" s="132"/>
      <c r="Q31" s="132"/>
      <c r="R31" s="132"/>
      <c r="S31" s="132"/>
    </row>
    <row r="32" spans="1:37" ht="24.75" customHeight="1" x14ac:dyDescent="0.4">
      <c r="A32" s="35"/>
      <c r="B32" s="34" t="s">
        <v>82</v>
      </c>
      <c r="E32" s="132"/>
      <c r="G32" s="132"/>
      <c r="H32" s="132"/>
      <c r="I32" s="132"/>
      <c r="J32" s="132"/>
      <c r="K32" s="132"/>
      <c r="L32" s="132"/>
      <c r="M32" s="132"/>
      <c r="N32" s="132"/>
      <c r="O32" s="132"/>
      <c r="P32" s="132"/>
      <c r="Q32" s="132"/>
      <c r="R32" s="132"/>
      <c r="S32" s="132"/>
    </row>
    <row r="33" spans="1:37" ht="24.95" customHeight="1" x14ac:dyDescent="0.4">
      <c r="A33" s="35"/>
      <c r="B33" s="50" t="s">
        <v>171</v>
      </c>
      <c r="E33" s="132"/>
      <c r="G33" s="132"/>
      <c r="H33" s="132"/>
      <c r="I33" s="132"/>
      <c r="J33" s="132"/>
      <c r="K33" s="132"/>
      <c r="L33" s="132"/>
      <c r="M33" s="132"/>
      <c r="N33" s="132"/>
      <c r="O33" s="132"/>
      <c r="P33" s="132"/>
      <c r="Q33" s="132"/>
      <c r="R33" s="132"/>
      <c r="S33" s="132"/>
    </row>
    <row r="34" spans="1:37" ht="24.95" customHeight="1" x14ac:dyDescent="0.4">
      <c r="A34" s="35"/>
      <c r="C34" s="105" t="str">
        <f>IF($AK$10=1,"☑","□")</f>
        <v>□</v>
      </c>
      <c r="D34" s="131" t="s">
        <v>83</v>
      </c>
      <c r="E34" s="132"/>
      <c r="F34" s="132"/>
      <c r="G34" s="132"/>
      <c r="H34" s="132"/>
      <c r="I34" s="132"/>
      <c r="J34" s="105" t="str">
        <f>IF($AK$10=2,"☑","□")</f>
        <v>□</v>
      </c>
      <c r="K34" s="131" t="s">
        <v>84</v>
      </c>
      <c r="L34" s="132"/>
      <c r="M34" s="132"/>
      <c r="N34" s="132"/>
      <c r="O34" s="132"/>
      <c r="P34" s="132"/>
      <c r="Q34" s="105" t="str">
        <f>IF($AK$10=3,"☑","□")</f>
        <v>□</v>
      </c>
      <c r="R34" s="131" t="s">
        <v>85</v>
      </c>
      <c r="S34" s="132"/>
      <c r="T34" s="132"/>
      <c r="U34" s="132"/>
      <c r="V34" s="132"/>
      <c r="X34" s="105" t="str">
        <f>IF($AK$10=4,"☑","□")</f>
        <v>□</v>
      </c>
      <c r="Y34" s="131" t="s">
        <v>86</v>
      </c>
      <c r="Z34" s="132"/>
      <c r="AA34" s="132"/>
      <c r="AB34" s="132"/>
      <c r="AC34" s="132"/>
    </row>
    <row r="35" spans="1:37" ht="24.95" customHeight="1" x14ac:dyDescent="0.4">
      <c r="A35" s="35"/>
      <c r="B35" s="34"/>
      <c r="C35" s="132"/>
      <c r="D35" s="131"/>
      <c r="E35" s="132"/>
      <c r="F35" s="132"/>
      <c r="G35" s="132"/>
      <c r="H35" s="132"/>
      <c r="I35" s="132"/>
      <c r="J35" s="132"/>
      <c r="K35" s="131"/>
      <c r="L35" s="132"/>
      <c r="M35" s="132"/>
      <c r="N35" s="132"/>
      <c r="O35" s="132"/>
      <c r="P35" s="132"/>
      <c r="Q35" s="132"/>
      <c r="R35" s="131"/>
      <c r="S35" s="132"/>
      <c r="T35" s="132"/>
      <c r="U35" s="132"/>
      <c r="V35" s="132"/>
      <c r="W35" s="34"/>
      <c r="X35" s="132"/>
      <c r="Y35" s="131"/>
      <c r="Z35" s="132"/>
      <c r="AA35" s="132"/>
      <c r="AB35" s="132"/>
      <c r="AC35" s="132"/>
      <c r="AD35" s="34"/>
      <c r="AE35" s="34"/>
      <c r="AF35" s="34"/>
      <c r="AG35" s="34"/>
      <c r="AH35" s="34"/>
      <c r="AI35" s="34"/>
      <c r="AJ35" s="34"/>
    </row>
    <row r="36" spans="1:37" ht="24.95" customHeight="1" x14ac:dyDescent="0.4">
      <c r="A36" s="35"/>
      <c r="B36" s="34" t="s">
        <v>87</v>
      </c>
      <c r="D36" s="132"/>
      <c r="E36" s="132"/>
      <c r="I36" s="132"/>
      <c r="J36" s="132"/>
      <c r="K36" s="132"/>
      <c r="L36" s="132"/>
    </row>
    <row r="37" spans="1:37" ht="24.95" customHeight="1" x14ac:dyDescent="0.4">
      <c r="A37" s="35"/>
      <c r="C37" s="131"/>
      <c r="D37" s="132"/>
      <c r="E37" s="132"/>
      <c r="G37" s="132"/>
      <c r="H37" s="132"/>
      <c r="I37" s="132"/>
      <c r="J37" s="132"/>
      <c r="K37" s="132"/>
      <c r="L37" s="132"/>
      <c r="M37" s="323"/>
      <c r="N37" s="323"/>
      <c r="O37" s="323"/>
      <c r="P37" s="323"/>
      <c r="Q37" s="323"/>
      <c r="R37" s="323"/>
      <c r="S37" s="323"/>
      <c r="T37" s="132" t="s">
        <v>88</v>
      </c>
      <c r="V37" s="131" t="s">
        <v>89</v>
      </c>
      <c r="W37" s="34"/>
      <c r="X37" s="132"/>
      <c r="Y37" s="34"/>
      <c r="Z37" s="323"/>
      <c r="AA37" s="323"/>
      <c r="AB37" s="323"/>
      <c r="AC37" s="323"/>
      <c r="AD37" s="323"/>
      <c r="AE37" s="323"/>
      <c r="AF37" s="323"/>
      <c r="AG37" s="132" t="s">
        <v>88</v>
      </c>
    </row>
    <row r="38" spans="1:37" ht="24" customHeight="1" x14ac:dyDescent="0.4">
      <c r="A38" s="35"/>
      <c r="C38" s="47" t="s">
        <v>90</v>
      </c>
      <c r="D38" s="132"/>
      <c r="E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row>
    <row r="39" spans="1:37" ht="19.5" customHeight="1" x14ac:dyDescent="0.4">
      <c r="A39" s="35"/>
      <c r="C39" s="47"/>
      <c r="D39" s="47" t="s">
        <v>91</v>
      </c>
      <c r="E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row>
    <row r="40" spans="1:37" ht="19.5" customHeight="1" x14ac:dyDescent="0.4">
      <c r="A40" s="35"/>
      <c r="C40" s="47" t="s">
        <v>92</v>
      </c>
      <c r="D40" s="47"/>
      <c r="E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row>
    <row r="41" spans="1:37" ht="19.5" customHeight="1" x14ac:dyDescent="0.4">
      <c r="A41" s="35"/>
      <c r="C41" s="47"/>
      <c r="D41" s="47"/>
      <c r="E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row>
    <row r="42" spans="1:37" ht="24.95" customHeight="1" x14ac:dyDescent="0.4">
      <c r="A42" s="35"/>
      <c r="B42" s="131" t="s">
        <v>172</v>
      </c>
      <c r="C42" s="34"/>
      <c r="D42" s="132"/>
      <c r="E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row>
    <row r="43" spans="1:37" ht="24.95" customHeight="1" x14ac:dyDescent="0.4">
      <c r="A43" s="35"/>
      <c r="B43" s="34" t="s">
        <v>173</v>
      </c>
      <c r="H43" s="132"/>
      <c r="I43" s="132"/>
      <c r="J43" s="132"/>
      <c r="K43" s="132"/>
      <c r="L43" s="132"/>
      <c r="M43" s="132"/>
      <c r="N43" s="132"/>
      <c r="O43" s="132"/>
      <c r="P43" s="132"/>
      <c r="Q43" s="132"/>
      <c r="R43" s="132"/>
      <c r="S43" s="132"/>
    </row>
    <row r="44" spans="1:37" ht="24.95" customHeight="1" x14ac:dyDescent="0.4">
      <c r="A44" s="35"/>
      <c r="C44" s="105" t="str">
        <f>IF($AK$10=1,"☑","□")</f>
        <v>□</v>
      </c>
      <c r="D44" s="131" t="s">
        <v>94</v>
      </c>
      <c r="E44" s="132"/>
      <c r="F44" s="132"/>
      <c r="G44" s="132"/>
      <c r="H44" s="132"/>
      <c r="I44" s="132"/>
      <c r="J44" s="105" t="str">
        <f>IF($AK$10=2,"☑","□")</f>
        <v>□</v>
      </c>
      <c r="K44" s="131" t="s">
        <v>95</v>
      </c>
      <c r="L44" s="132"/>
      <c r="M44" s="132"/>
      <c r="N44" s="132"/>
      <c r="O44" s="132"/>
      <c r="P44" s="132"/>
      <c r="Q44" s="105" t="str">
        <f>IF($AK$10=3,"☑","□")</f>
        <v>□</v>
      </c>
      <c r="R44" s="131" t="s">
        <v>96</v>
      </c>
      <c r="S44" s="132"/>
      <c r="T44" s="132"/>
      <c r="U44" s="132"/>
      <c r="V44" s="132"/>
      <c r="X44" s="105" t="str">
        <f>IF($AK$10=4,"☑","□")</f>
        <v>□</v>
      </c>
      <c r="Y44" s="131" t="s">
        <v>97</v>
      </c>
      <c r="Z44" s="132"/>
      <c r="AA44" s="132"/>
      <c r="AB44" s="132"/>
      <c r="AC44" s="132"/>
    </row>
    <row r="45" spans="1:37" ht="24.95" customHeight="1" x14ac:dyDescent="0.4">
      <c r="A45" s="35"/>
      <c r="B45" s="34"/>
      <c r="C45" s="132"/>
      <c r="D45" s="131"/>
      <c r="E45" s="132"/>
      <c r="F45" s="132"/>
      <c r="G45" s="132"/>
      <c r="H45" s="132"/>
      <c r="I45" s="132"/>
      <c r="J45" s="132"/>
      <c r="K45" s="131"/>
      <c r="L45" s="132"/>
      <c r="M45" s="132"/>
      <c r="N45" s="132"/>
      <c r="O45" s="132"/>
      <c r="P45" s="132"/>
      <c r="Q45" s="132"/>
      <c r="R45" s="131"/>
      <c r="S45" s="132"/>
      <c r="T45" s="132"/>
      <c r="U45" s="132"/>
      <c r="V45" s="132"/>
      <c r="W45" s="34"/>
      <c r="X45" s="132"/>
      <c r="Y45" s="131"/>
      <c r="Z45" s="132"/>
      <c r="AA45" s="132"/>
      <c r="AB45" s="132"/>
      <c r="AC45" s="132"/>
      <c r="AD45" s="34"/>
      <c r="AE45" s="34"/>
      <c r="AF45" s="34"/>
      <c r="AG45" s="34"/>
      <c r="AH45" s="34"/>
      <c r="AI45" s="34"/>
      <c r="AJ45" s="34"/>
    </row>
    <row r="46" spans="1:37" ht="24.95" customHeight="1" x14ac:dyDescent="0.4">
      <c r="A46" s="35"/>
      <c r="B46" s="131" t="s">
        <v>98</v>
      </c>
      <c r="C46" s="34"/>
      <c r="D46" s="132"/>
      <c r="E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7" ht="24.95" customHeight="1" x14ac:dyDescent="0.4">
      <c r="A47" s="35"/>
      <c r="B47" s="131" t="s">
        <v>99</v>
      </c>
      <c r="C47" s="34"/>
      <c r="D47" s="132"/>
      <c r="E47" s="132"/>
      <c r="G47" s="132"/>
      <c r="H47" s="132"/>
      <c r="I47" s="132"/>
      <c r="J47" s="132"/>
      <c r="K47" s="132"/>
      <c r="L47" s="132"/>
      <c r="AK47" s="187" t="s">
        <v>100</v>
      </c>
    </row>
    <row r="48" spans="1:37" ht="24.95" customHeight="1" x14ac:dyDescent="0.4">
      <c r="A48" s="35"/>
      <c r="B48" s="131"/>
      <c r="C48" s="34"/>
      <c r="D48" s="132"/>
      <c r="E48" s="132"/>
      <c r="G48" s="132"/>
      <c r="H48" s="132"/>
      <c r="I48" s="132"/>
      <c r="J48" s="132"/>
      <c r="K48" s="132"/>
      <c r="L48" s="132"/>
      <c r="M48" s="323"/>
      <c r="N48" s="323"/>
      <c r="O48" s="323"/>
      <c r="P48" s="323"/>
      <c r="Q48" s="323"/>
      <c r="R48" s="323"/>
      <c r="S48" s="323"/>
      <c r="T48" s="132" t="s">
        <v>101</v>
      </c>
      <c r="V48" s="131" t="s">
        <v>89</v>
      </c>
      <c r="X48" s="132"/>
      <c r="Z48" s="323"/>
      <c r="AA48" s="323"/>
      <c r="AB48" s="323"/>
      <c r="AC48" s="323"/>
      <c r="AD48" s="323"/>
      <c r="AE48" s="323"/>
      <c r="AF48" s="323"/>
      <c r="AG48" s="132" t="s">
        <v>102</v>
      </c>
      <c r="AK48" s="187">
        <v>6</v>
      </c>
    </row>
    <row r="49" spans="1:37" ht="24.95" customHeight="1" x14ac:dyDescent="0.4">
      <c r="A49" s="35"/>
      <c r="B49" s="131" t="s">
        <v>103</v>
      </c>
      <c r="C49" s="34"/>
      <c r="D49" s="132"/>
      <c r="E49" s="132"/>
      <c r="G49" s="132"/>
      <c r="H49" s="132"/>
      <c r="I49" s="132"/>
      <c r="J49" s="132"/>
      <c r="K49" s="132"/>
      <c r="L49" s="132"/>
      <c r="M49" s="59"/>
      <c r="N49" s="59"/>
      <c r="O49" s="59"/>
      <c r="P49" s="59"/>
      <c r="Q49" s="59"/>
      <c r="R49" s="59"/>
      <c r="S49" s="59"/>
      <c r="Z49" s="59"/>
      <c r="AA49" s="59"/>
      <c r="AB49" s="59"/>
      <c r="AC49" s="59"/>
      <c r="AD49" s="59"/>
      <c r="AE49" s="59"/>
      <c r="AF49" s="59"/>
    </row>
    <row r="50" spans="1:37" ht="24.95" customHeight="1" x14ac:dyDescent="0.4">
      <c r="A50" s="35"/>
      <c r="B50" s="131"/>
      <c r="C50" s="34"/>
      <c r="D50" s="132"/>
      <c r="E50" s="132"/>
      <c r="G50" s="132"/>
      <c r="H50" s="132"/>
      <c r="I50" s="132"/>
      <c r="J50" s="132"/>
      <c r="K50" s="132"/>
      <c r="L50" s="132"/>
      <c r="M50" s="323"/>
      <c r="N50" s="323"/>
      <c r="O50" s="323"/>
      <c r="P50" s="323"/>
      <c r="Q50" s="323"/>
      <c r="R50" s="323"/>
      <c r="S50" s="323"/>
      <c r="T50" s="132" t="s">
        <v>101</v>
      </c>
      <c r="V50" s="131" t="s">
        <v>89</v>
      </c>
      <c r="X50" s="132"/>
      <c r="Z50" s="323"/>
      <c r="AA50" s="323"/>
      <c r="AB50" s="323"/>
      <c r="AC50" s="323"/>
      <c r="AD50" s="323"/>
      <c r="AE50" s="323"/>
      <c r="AF50" s="323"/>
      <c r="AG50" s="132" t="s">
        <v>102</v>
      </c>
      <c r="AK50" s="187">
        <v>2</v>
      </c>
    </row>
    <row r="51" spans="1:37" ht="24.95" customHeight="1" x14ac:dyDescent="0.4">
      <c r="A51" s="35"/>
      <c r="B51" s="131" t="s">
        <v>104</v>
      </c>
      <c r="C51" s="131"/>
      <c r="D51" s="132"/>
      <c r="E51" s="132"/>
      <c r="G51" s="132"/>
      <c r="H51" s="132"/>
      <c r="I51" s="132"/>
      <c r="J51" s="132"/>
      <c r="K51" s="132"/>
      <c r="L51" s="132"/>
      <c r="M51" s="59"/>
      <c r="N51" s="59"/>
      <c r="O51" s="59"/>
      <c r="P51" s="59"/>
      <c r="Q51" s="59"/>
      <c r="R51" s="59"/>
      <c r="S51" s="59"/>
      <c r="Z51" s="59"/>
      <c r="AA51" s="59"/>
      <c r="AB51" s="59"/>
      <c r="AC51" s="59"/>
      <c r="AD51" s="59"/>
      <c r="AE51" s="59"/>
      <c r="AF51" s="59"/>
    </row>
    <row r="52" spans="1:37" ht="24.95" customHeight="1" x14ac:dyDescent="0.4">
      <c r="A52" s="35"/>
      <c r="C52" s="131"/>
      <c r="D52" s="132"/>
      <c r="E52" s="132"/>
      <c r="G52" s="132"/>
      <c r="H52" s="132"/>
      <c r="I52" s="132"/>
      <c r="J52" s="132"/>
      <c r="K52" s="132"/>
      <c r="L52" s="132"/>
      <c r="M52" s="323"/>
      <c r="N52" s="323"/>
      <c r="O52" s="323"/>
      <c r="P52" s="323"/>
      <c r="Q52" s="323"/>
      <c r="R52" s="323"/>
      <c r="S52" s="323"/>
      <c r="T52" s="132" t="s">
        <v>101</v>
      </c>
      <c r="V52" s="131" t="s">
        <v>89</v>
      </c>
      <c r="X52" s="132"/>
      <c r="Z52" s="323"/>
      <c r="AA52" s="323"/>
      <c r="AB52" s="323"/>
      <c r="AC52" s="323"/>
      <c r="AD52" s="323"/>
      <c r="AE52" s="323"/>
      <c r="AF52" s="323"/>
      <c r="AG52" s="132" t="s">
        <v>102</v>
      </c>
      <c r="AK52" s="187">
        <v>28</v>
      </c>
    </row>
    <row r="53" spans="1:37" ht="24.95" customHeight="1" x14ac:dyDescent="0.4">
      <c r="A53" s="35"/>
      <c r="B53" s="131" t="s">
        <v>105</v>
      </c>
      <c r="C53" s="131"/>
      <c r="D53" s="132"/>
      <c r="E53" s="132"/>
      <c r="G53" s="132"/>
      <c r="H53" s="132"/>
      <c r="I53" s="132"/>
      <c r="J53" s="132"/>
      <c r="K53" s="132"/>
      <c r="L53" s="132"/>
      <c r="M53" s="162"/>
      <c r="N53" s="162"/>
      <c r="O53" s="162"/>
      <c r="P53" s="162"/>
      <c r="Q53" s="162"/>
      <c r="R53" s="162"/>
      <c r="S53" s="162"/>
      <c r="T53" s="132"/>
      <c r="U53" s="132"/>
      <c r="V53" s="132"/>
      <c r="W53" s="132"/>
      <c r="X53" s="132"/>
      <c r="Y53" s="132"/>
      <c r="Z53" s="162"/>
      <c r="AA53" s="162"/>
      <c r="AB53" s="162"/>
      <c r="AC53" s="162"/>
      <c r="AD53" s="162"/>
      <c r="AE53" s="162"/>
      <c r="AF53" s="162"/>
      <c r="AG53" s="132"/>
    </row>
    <row r="54" spans="1:37" ht="24.95" customHeight="1" x14ac:dyDescent="0.4">
      <c r="A54" s="35"/>
      <c r="C54" s="131"/>
      <c r="D54" s="132"/>
      <c r="E54" s="132"/>
      <c r="G54" s="132"/>
      <c r="H54" s="132"/>
      <c r="I54" s="132"/>
      <c r="J54" s="132"/>
      <c r="K54" s="132"/>
      <c r="L54" s="132"/>
      <c r="M54" s="323"/>
      <c r="N54" s="323"/>
      <c r="O54" s="323"/>
      <c r="P54" s="323"/>
      <c r="Q54" s="323"/>
      <c r="R54" s="323"/>
      <c r="S54" s="323"/>
      <c r="T54" s="132" t="s">
        <v>101</v>
      </c>
      <c r="U54" s="34"/>
      <c r="V54" s="131" t="s">
        <v>89</v>
      </c>
      <c r="W54" s="34"/>
      <c r="X54" s="132"/>
      <c r="Y54" s="34"/>
      <c r="Z54" s="323"/>
      <c r="AA54" s="323"/>
      <c r="AB54" s="323"/>
      <c r="AC54" s="323"/>
      <c r="AD54" s="323"/>
      <c r="AE54" s="323"/>
      <c r="AF54" s="323"/>
      <c r="AG54" s="132" t="s">
        <v>102</v>
      </c>
      <c r="AK54" s="187">
        <v>7</v>
      </c>
    </row>
    <row r="55" spans="1:37" ht="24.95" customHeight="1" x14ac:dyDescent="0.4">
      <c r="A55" s="35"/>
      <c r="B55" s="131" t="s">
        <v>174</v>
      </c>
      <c r="C55" s="34"/>
      <c r="D55" s="132"/>
      <c r="E55" s="132"/>
      <c r="G55" s="132"/>
      <c r="H55" s="132"/>
      <c r="I55" s="132"/>
      <c r="J55" s="132"/>
      <c r="K55" s="132"/>
      <c r="L55" s="132"/>
      <c r="M55" s="162"/>
      <c r="N55" s="162"/>
      <c r="O55" s="162"/>
      <c r="P55" s="162"/>
      <c r="Q55" s="162"/>
      <c r="R55" s="162"/>
      <c r="S55" s="162"/>
      <c r="T55" s="132"/>
      <c r="U55" s="132"/>
      <c r="V55" s="132"/>
      <c r="W55" s="132"/>
      <c r="X55" s="132"/>
      <c r="Y55" s="132"/>
      <c r="Z55" s="162"/>
      <c r="AA55" s="162"/>
      <c r="AB55" s="162"/>
      <c r="AC55" s="162"/>
      <c r="AD55" s="162"/>
      <c r="AE55" s="162"/>
      <c r="AF55" s="162"/>
      <c r="AG55" s="132"/>
    </row>
    <row r="56" spans="1:37" ht="24.95" customHeight="1" x14ac:dyDescent="0.4">
      <c r="A56" s="35"/>
      <c r="B56" s="131"/>
      <c r="C56" s="34"/>
      <c r="D56" s="132"/>
      <c r="E56" s="132"/>
      <c r="G56" s="132"/>
      <c r="H56" s="132"/>
      <c r="I56" s="132"/>
      <c r="J56" s="132"/>
      <c r="K56" s="132"/>
      <c r="L56" s="132"/>
      <c r="M56" s="323"/>
      <c r="N56" s="323"/>
      <c r="O56" s="323"/>
      <c r="P56" s="323"/>
      <c r="Q56" s="323"/>
      <c r="R56" s="323"/>
      <c r="S56" s="323"/>
      <c r="T56" s="132" t="s">
        <v>101</v>
      </c>
      <c r="U56" s="34"/>
      <c r="V56" s="131" t="s">
        <v>89</v>
      </c>
      <c r="W56" s="34"/>
      <c r="X56" s="132"/>
      <c r="Y56" s="34"/>
      <c r="Z56" s="323"/>
      <c r="AA56" s="323"/>
      <c r="AB56" s="323"/>
      <c r="AC56" s="323"/>
      <c r="AD56" s="323"/>
      <c r="AE56" s="323"/>
      <c r="AF56" s="323"/>
      <c r="AG56" s="132" t="s">
        <v>102</v>
      </c>
      <c r="AK56" s="187">
        <v>10</v>
      </c>
    </row>
    <row r="57" spans="1:37" ht="24.95" customHeight="1" x14ac:dyDescent="0.4">
      <c r="A57" s="35"/>
      <c r="B57" s="131" t="s">
        <v>175</v>
      </c>
      <c r="C57" s="34"/>
      <c r="D57" s="132"/>
      <c r="E57" s="132"/>
      <c r="G57" s="132"/>
      <c r="H57" s="132"/>
      <c r="I57" s="132"/>
      <c r="J57" s="132"/>
      <c r="K57" s="132"/>
      <c r="L57" s="132"/>
      <c r="M57" s="59"/>
      <c r="N57" s="59"/>
      <c r="O57" s="59"/>
      <c r="P57" s="59"/>
      <c r="Q57" s="59"/>
      <c r="R57" s="59"/>
      <c r="S57" s="59"/>
      <c r="Z57" s="59"/>
      <c r="AA57" s="59"/>
      <c r="AB57" s="59"/>
      <c r="AC57" s="59"/>
      <c r="AD57" s="59"/>
      <c r="AE57" s="59"/>
      <c r="AF57" s="59"/>
    </row>
    <row r="58" spans="1:37" ht="24.95" customHeight="1" x14ac:dyDescent="0.4">
      <c r="A58" s="35"/>
      <c r="C58" s="131"/>
      <c r="D58" s="132"/>
      <c r="E58" s="132"/>
      <c r="G58" s="132"/>
      <c r="H58" s="132"/>
      <c r="I58" s="132"/>
      <c r="J58" s="132"/>
      <c r="K58" s="132"/>
      <c r="L58" s="132"/>
      <c r="M58" s="323"/>
      <c r="N58" s="323"/>
      <c r="O58" s="323"/>
      <c r="P58" s="323"/>
      <c r="Q58" s="323"/>
      <c r="R58" s="323"/>
      <c r="S58" s="323"/>
      <c r="T58" s="132" t="s">
        <v>101</v>
      </c>
      <c r="V58" s="131" t="s">
        <v>89</v>
      </c>
      <c r="X58" s="132"/>
      <c r="Z58" s="323"/>
      <c r="AA58" s="323"/>
      <c r="AB58" s="323"/>
      <c r="AC58" s="323"/>
      <c r="AD58" s="323"/>
      <c r="AE58" s="323"/>
      <c r="AF58" s="323"/>
      <c r="AG58" s="132" t="s">
        <v>102</v>
      </c>
      <c r="AK58" s="187">
        <v>2</v>
      </c>
    </row>
    <row r="59" spans="1:37" ht="24.75" customHeight="1" x14ac:dyDescent="0.4">
      <c r="A59" s="35"/>
      <c r="B59" s="131" t="s">
        <v>176</v>
      </c>
      <c r="C59" s="131"/>
      <c r="D59" s="132"/>
      <c r="E59" s="132"/>
      <c r="G59" s="132"/>
      <c r="H59" s="132"/>
      <c r="I59" s="132"/>
      <c r="J59" s="132"/>
      <c r="K59" s="132"/>
      <c r="L59" s="132"/>
      <c r="M59" s="59"/>
      <c r="N59" s="59"/>
      <c r="O59" s="59"/>
      <c r="P59" s="59"/>
      <c r="Q59" s="59"/>
      <c r="R59" s="59"/>
      <c r="S59" s="59"/>
      <c r="Z59" s="59"/>
      <c r="AA59" s="59"/>
      <c r="AB59" s="59"/>
      <c r="AC59" s="59"/>
      <c r="AD59" s="59"/>
      <c r="AE59" s="59"/>
      <c r="AF59" s="59"/>
    </row>
    <row r="60" spans="1:37" ht="24.95" customHeight="1" x14ac:dyDescent="0.4">
      <c r="A60" s="35"/>
      <c r="C60" s="131"/>
      <c r="D60" s="132"/>
      <c r="E60" s="132"/>
      <c r="G60" s="132"/>
      <c r="H60" s="132"/>
      <c r="I60" s="132"/>
      <c r="J60" s="132"/>
      <c r="K60" s="132"/>
      <c r="L60" s="132"/>
      <c r="M60" s="323"/>
      <c r="N60" s="323"/>
      <c r="O60" s="323"/>
      <c r="P60" s="323"/>
      <c r="Q60" s="323"/>
      <c r="R60" s="323"/>
      <c r="S60" s="323"/>
      <c r="T60" s="132" t="s">
        <v>101</v>
      </c>
      <c r="V60" s="131" t="s">
        <v>89</v>
      </c>
      <c r="X60" s="132"/>
      <c r="Z60" s="323"/>
      <c r="AA60" s="323"/>
      <c r="AB60" s="323"/>
      <c r="AC60" s="323"/>
      <c r="AD60" s="323"/>
      <c r="AE60" s="323"/>
      <c r="AF60" s="323"/>
      <c r="AG60" s="132" t="s">
        <v>102</v>
      </c>
      <c r="AK60" s="187">
        <v>41</v>
      </c>
    </row>
    <row r="61" spans="1:37" ht="24.95" customHeight="1" x14ac:dyDescent="0.4">
      <c r="A61" s="35"/>
      <c r="B61" s="131" t="s">
        <v>177</v>
      </c>
      <c r="C61" s="131"/>
      <c r="D61" s="132"/>
      <c r="E61" s="132"/>
      <c r="G61" s="132"/>
      <c r="H61" s="132"/>
      <c r="I61" s="132"/>
      <c r="J61" s="132"/>
      <c r="K61" s="132"/>
      <c r="L61" s="132"/>
      <c r="M61" s="162"/>
      <c r="N61" s="162"/>
      <c r="O61" s="162"/>
      <c r="P61" s="162"/>
      <c r="Q61" s="162"/>
      <c r="R61" s="162"/>
      <c r="S61" s="162"/>
      <c r="T61" s="132"/>
      <c r="U61" s="132"/>
      <c r="V61" s="132"/>
      <c r="W61" s="132"/>
      <c r="X61" s="132"/>
      <c r="Y61" s="132"/>
      <c r="Z61" s="162"/>
      <c r="AA61" s="162"/>
      <c r="AB61" s="162"/>
      <c r="AC61" s="162"/>
      <c r="AD61" s="162"/>
      <c r="AE61" s="162"/>
      <c r="AF61" s="162"/>
      <c r="AG61" s="132"/>
    </row>
    <row r="62" spans="1:37" ht="24.95" customHeight="1" x14ac:dyDescent="0.4">
      <c r="A62" s="35"/>
      <c r="C62" s="131"/>
      <c r="D62" s="132"/>
      <c r="E62" s="132"/>
      <c r="G62" s="132"/>
      <c r="H62" s="132"/>
      <c r="I62" s="132"/>
      <c r="J62" s="132"/>
      <c r="K62" s="132"/>
      <c r="L62" s="132"/>
      <c r="M62" s="323"/>
      <c r="N62" s="323"/>
      <c r="O62" s="323"/>
      <c r="P62" s="323"/>
      <c r="Q62" s="323"/>
      <c r="R62" s="323"/>
      <c r="S62" s="323"/>
      <c r="T62" s="132" t="s">
        <v>101</v>
      </c>
      <c r="U62" s="34"/>
      <c r="V62" s="131" t="s">
        <v>89</v>
      </c>
      <c r="W62" s="34"/>
      <c r="X62" s="132"/>
      <c r="Y62" s="34"/>
      <c r="Z62" s="323"/>
      <c r="AA62" s="323"/>
      <c r="AB62" s="323"/>
      <c r="AC62" s="323"/>
      <c r="AD62" s="323"/>
      <c r="AE62" s="323"/>
      <c r="AF62" s="323"/>
      <c r="AG62" s="132" t="s">
        <v>102</v>
      </c>
      <c r="AK62" s="187">
        <v>10</v>
      </c>
    </row>
    <row r="63" spans="1:37" ht="24.95" customHeight="1" x14ac:dyDescent="0.4">
      <c r="A63" s="35"/>
      <c r="C63" s="47" t="s">
        <v>106</v>
      </c>
      <c r="D63" s="132"/>
      <c r="E63" s="132"/>
      <c r="F63" s="50"/>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row>
    <row r="64" spans="1:37" ht="24.95" customHeight="1" x14ac:dyDescent="0.4">
      <c r="A64" s="35"/>
      <c r="C64" s="47" t="s">
        <v>107</v>
      </c>
      <c r="D64" s="132"/>
      <c r="E64" s="132"/>
      <c r="F64" s="50"/>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row>
    <row r="65" spans="1:37" ht="24.95" customHeight="1" x14ac:dyDescent="0.4">
      <c r="A65" s="35"/>
      <c r="C65" s="47" t="s">
        <v>178</v>
      </c>
      <c r="D65" s="132"/>
      <c r="E65" s="132"/>
      <c r="F65" s="50"/>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row>
    <row r="66" spans="1:37" ht="24.95" customHeight="1" x14ac:dyDescent="0.4">
      <c r="A66" s="35"/>
      <c r="C66" s="47" t="s">
        <v>92</v>
      </c>
      <c r="D66" s="132"/>
      <c r="E66" s="132"/>
      <c r="F66" s="50"/>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row>
    <row r="67" spans="1:37" ht="24.95" customHeight="1" x14ac:dyDescent="0.4">
      <c r="A67" s="35"/>
      <c r="B67" s="131" t="s">
        <v>109</v>
      </c>
      <c r="C67" s="47"/>
      <c r="D67" s="132"/>
      <c r="E67" s="132"/>
      <c r="F67" s="50"/>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row>
    <row r="68" spans="1:37" ht="24.95" customHeight="1" x14ac:dyDescent="0.4">
      <c r="A68" s="35"/>
      <c r="B68" s="131" t="s">
        <v>110</v>
      </c>
      <c r="C68" s="131"/>
      <c r="D68" s="132"/>
      <c r="E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37" ht="24.95" customHeight="1" x14ac:dyDescent="0.4">
      <c r="A69" s="35"/>
      <c r="C69" s="131"/>
      <c r="D69" s="132"/>
      <c r="E69" s="132"/>
      <c r="G69" s="132"/>
      <c r="H69" s="132"/>
      <c r="I69" s="132"/>
      <c r="J69" s="132"/>
      <c r="K69" s="132"/>
      <c r="L69" s="132"/>
      <c r="M69" s="334">
        <f>SUM(M47:S62)</f>
        <v>0</v>
      </c>
      <c r="N69" s="334"/>
      <c r="O69" s="334"/>
      <c r="P69" s="334"/>
      <c r="Q69" s="334"/>
      <c r="R69" s="334"/>
      <c r="S69" s="334"/>
      <c r="T69" s="132" t="s">
        <v>101</v>
      </c>
      <c r="U69" s="34"/>
      <c r="V69" s="131" t="s">
        <v>89</v>
      </c>
      <c r="W69" s="34"/>
      <c r="X69" s="132"/>
      <c r="Y69" s="34"/>
      <c r="Z69" s="334">
        <f>SUM(Z47:AF62)</f>
        <v>0</v>
      </c>
      <c r="AA69" s="334"/>
      <c r="AB69" s="334"/>
      <c r="AC69" s="334"/>
      <c r="AD69" s="334"/>
      <c r="AE69" s="334"/>
      <c r="AF69" s="334"/>
      <c r="AG69" s="132" t="s">
        <v>102</v>
      </c>
    </row>
    <row r="70" spans="1:37" ht="24.95" customHeight="1" x14ac:dyDescent="0.4">
      <c r="A70" s="35"/>
      <c r="B70" s="131" t="s">
        <v>111</v>
      </c>
      <c r="C70" s="131"/>
      <c r="D70" s="132"/>
      <c r="E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1:37" ht="24.95" customHeight="1" x14ac:dyDescent="0.4">
      <c r="A71" s="35"/>
      <c r="C71" s="131"/>
      <c r="D71" s="132"/>
      <c r="E71" s="132"/>
      <c r="G71" s="132"/>
      <c r="H71" s="132"/>
      <c r="I71" s="132"/>
      <c r="J71" s="132"/>
      <c r="K71" s="132"/>
      <c r="L71" s="132"/>
      <c r="M71" s="333">
        <f>M48*AK48+M50*AK50+M52*AK52+M54*AK54+M56*AK56+M58*AK58+M60*AK60+M62*AK62</f>
        <v>0</v>
      </c>
      <c r="N71" s="333"/>
      <c r="O71" s="333"/>
      <c r="P71" s="333"/>
      <c r="Q71" s="333"/>
      <c r="R71" s="333"/>
      <c r="S71" s="333"/>
      <c r="T71" s="132" t="s">
        <v>179</v>
      </c>
      <c r="U71" s="34"/>
      <c r="V71" s="131" t="s">
        <v>89</v>
      </c>
      <c r="W71" s="34"/>
      <c r="X71" s="132"/>
      <c r="Y71" s="34"/>
      <c r="Z71" s="333">
        <f>Z48*AK48+Z50*AK50+Z52*AK52+Z54*AK54+Z56*AK56+Z58*AK58+Z60*AK60+Z62*AK62</f>
        <v>0</v>
      </c>
      <c r="AA71" s="333"/>
      <c r="AB71" s="333"/>
      <c r="AC71" s="333"/>
      <c r="AD71" s="333"/>
      <c r="AE71" s="333"/>
      <c r="AF71" s="333"/>
      <c r="AG71" s="132" t="s">
        <v>179</v>
      </c>
    </row>
    <row r="72" spans="1:37" ht="24.95" customHeight="1" x14ac:dyDescent="0.4">
      <c r="A72" s="35"/>
      <c r="B72" s="131" t="s">
        <v>113</v>
      </c>
      <c r="C72" s="131"/>
      <c r="D72" s="132"/>
      <c r="E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row>
    <row r="73" spans="1:37" ht="24.95" customHeight="1" x14ac:dyDescent="0.4">
      <c r="A73" s="35"/>
      <c r="C73" s="47"/>
      <c r="D73" s="132"/>
      <c r="E73" s="132"/>
      <c r="F73" s="50"/>
      <c r="G73" s="132"/>
      <c r="H73" s="132"/>
      <c r="I73" s="132"/>
      <c r="J73" s="132"/>
      <c r="K73" s="132"/>
      <c r="L73" s="132"/>
      <c r="M73" s="332" t="str">
        <f>IFERROR(ROUNDDOWN(M71*10/M37,4),"")</f>
        <v/>
      </c>
      <c r="N73" s="332"/>
      <c r="O73" s="332"/>
      <c r="P73" s="332"/>
      <c r="Q73" s="332"/>
      <c r="R73" s="332"/>
      <c r="S73" s="332"/>
      <c r="T73" s="132"/>
      <c r="U73" s="132"/>
      <c r="V73" s="132"/>
      <c r="W73" s="132"/>
      <c r="X73" s="132"/>
      <c r="Y73" s="132"/>
      <c r="Z73" s="132"/>
      <c r="AA73" s="132"/>
      <c r="AB73" s="132"/>
      <c r="AC73" s="132"/>
      <c r="AD73" s="132"/>
      <c r="AE73" s="132"/>
      <c r="AF73" s="132"/>
      <c r="AG73" s="132"/>
      <c r="AH73" s="132"/>
      <c r="AK73" s="187">
        <f>IF(M73&lt;0.023,1,0)</f>
        <v>0</v>
      </c>
    </row>
    <row r="74" spans="1:37" ht="24.95" customHeight="1" x14ac:dyDescent="0.4">
      <c r="A74" s="35"/>
      <c r="B74" s="131" t="s">
        <v>180</v>
      </c>
      <c r="C74" s="131"/>
      <c r="D74" s="132"/>
      <c r="E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row>
    <row r="75" spans="1:37" ht="24.95" customHeight="1" x14ac:dyDescent="0.4">
      <c r="A75" s="35"/>
      <c r="B75" s="131" t="s">
        <v>181</v>
      </c>
      <c r="C75" s="131"/>
      <c r="D75" s="132"/>
      <c r="E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row>
    <row r="76" spans="1:37" ht="24.95" customHeight="1" x14ac:dyDescent="0.4">
      <c r="A76" s="35"/>
      <c r="B76" s="131"/>
      <c r="D76" s="132"/>
      <c r="E76" s="132"/>
      <c r="G76" s="132"/>
      <c r="H76" s="132"/>
      <c r="I76" s="132"/>
      <c r="J76" s="132"/>
      <c r="K76" s="132"/>
      <c r="L76" s="132"/>
      <c r="M76" s="323"/>
      <c r="N76" s="323"/>
      <c r="O76" s="323"/>
      <c r="P76" s="323"/>
      <c r="Q76" s="323"/>
      <c r="R76" s="323"/>
      <c r="S76" s="323"/>
      <c r="T76" s="131" t="s">
        <v>182</v>
      </c>
      <c r="V76" s="131" t="s">
        <v>89</v>
      </c>
      <c r="X76" s="132"/>
      <c r="Z76" s="323"/>
      <c r="AA76" s="323"/>
      <c r="AB76" s="323"/>
      <c r="AC76" s="323"/>
      <c r="AD76" s="323"/>
      <c r="AE76" s="323"/>
      <c r="AF76" s="323"/>
      <c r="AG76" s="131" t="s">
        <v>182</v>
      </c>
    </row>
    <row r="77" spans="1:37" ht="24.95" customHeight="1" x14ac:dyDescent="0.4">
      <c r="A77" s="35"/>
      <c r="B77" s="34"/>
      <c r="C77" s="47" t="s">
        <v>183</v>
      </c>
      <c r="D77" s="132"/>
      <c r="E77" s="132"/>
      <c r="F77" s="50"/>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34"/>
      <c r="AJ77" s="34"/>
    </row>
    <row r="78" spans="1:37" ht="24.95" customHeight="1" x14ac:dyDescent="0.4">
      <c r="A78" s="35"/>
      <c r="B78" s="34"/>
      <c r="C78" s="47" t="s">
        <v>107</v>
      </c>
      <c r="D78" s="132"/>
      <c r="E78" s="132"/>
      <c r="F78" s="47"/>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34"/>
      <c r="AJ78" s="34"/>
    </row>
    <row r="79" spans="1:37" ht="24.95" customHeight="1" x14ac:dyDescent="0.4">
      <c r="A79" s="35"/>
      <c r="B79" s="131"/>
      <c r="C79" s="47" t="s">
        <v>178</v>
      </c>
      <c r="D79" s="132"/>
      <c r="E79" s="132"/>
      <c r="F79" s="47"/>
      <c r="G79" s="132"/>
      <c r="H79" s="132"/>
      <c r="I79" s="132"/>
      <c r="J79" s="132"/>
      <c r="K79" s="132"/>
      <c r="L79" s="132"/>
      <c r="M79" s="132"/>
      <c r="N79" s="132"/>
      <c r="O79" s="132"/>
      <c r="P79" s="132"/>
      <c r="Q79" s="132"/>
      <c r="R79" s="132"/>
      <c r="S79" s="132"/>
      <c r="AE79" s="163"/>
      <c r="AF79" s="163"/>
    </row>
    <row r="80" spans="1:37" ht="24.95" customHeight="1" x14ac:dyDescent="0.4">
      <c r="A80" s="35"/>
      <c r="B80" s="131"/>
      <c r="C80" s="47" t="s">
        <v>92</v>
      </c>
      <c r="D80" s="132"/>
      <c r="E80" s="132"/>
      <c r="F80" s="47"/>
      <c r="G80" s="132"/>
      <c r="H80" s="132"/>
      <c r="I80" s="132"/>
      <c r="J80" s="132"/>
      <c r="K80" s="132"/>
      <c r="L80" s="132"/>
      <c r="M80" s="132"/>
      <c r="N80" s="132"/>
      <c r="O80" s="132"/>
      <c r="P80" s="132"/>
      <c r="Q80" s="132"/>
      <c r="R80" s="132"/>
      <c r="S80" s="132"/>
      <c r="AE80" s="163"/>
      <c r="AF80" s="163"/>
    </row>
    <row r="81" spans="1:37" ht="24.95" customHeight="1" x14ac:dyDescent="0.4">
      <c r="A81" s="35"/>
      <c r="B81" s="131"/>
      <c r="C81" s="80" t="s">
        <v>184</v>
      </c>
      <c r="D81" s="132"/>
      <c r="E81" s="132"/>
      <c r="F81" s="47"/>
      <c r="G81" s="132"/>
      <c r="H81" s="132"/>
      <c r="I81" s="132"/>
      <c r="J81" s="132"/>
      <c r="K81" s="132"/>
      <c r="L81" s="132"/>
      <c r="M81" s="132"/>
      <c r="N81" s="132"/>
      <c r="O81" s="132"/>
      <c r="P81" s="132"/>
      <c r="Q81" s="132"/>
      <c r="R81" s="132"/>
      <c r="S81" s="132"/>
      <c r="AE81" s="163"/>
      <c r="AF81" s="163"/>
    </row>
    <row r="82" spans="1:37" ht="15" customHeight="1" x14ac:dyDescent="0.4">
      <c r="A82" s="35"/>
      <c r="B82" s="131"/>
      <c r="C82" s="80" t="s">
        <v>185</v>
      </c>
      <c r="D82" s="132"/>
      <c r="E82" s="132"/>
      <c r="F82" s="47"/>
      <c r="G82" s="132"/>
      <c r="H82" s="132"/>
      <c r="I82" s="132"/>
      <c r="J82" s="132"/>
      <c r="K82" s="132"/>
      <c r="L82" s="132"/>
      <c r="M82" s="132"/>
      <c r="N82" s="132"/>
      <c r="O82" s="132"/>
      <c r="P82" s="132"/>
      <c r="Q82" s="132"/>
      <c r="R82" s="132"/>
      <c r="S82" s="132"/>
      <c r="Z82" s="164"/>
      <c r="AA82" s="34"/>
      <c r="AB82" s="34"/>
      <c r="AC82" s="34"/>
      <c r="AD82" s="34"/>
      <c r="AE82" s="163"/>
      <c r="AF82" s="163"/>
      <c r="AG82" s="34"/>
      <c r="AH82" s="34"/>
      <c r="AI82" s="34"/>
      <c r="AJ82" s="34"/>
    </row>
    <row r="83" spans="1:37" ht="24.95" customHeight="1" x14ac:dyDescent="0.4">
      <c r="A83" s="35"/>
      <c r="B83" s="131" t="s">
        <v>186</v>
      </c>
      <c r="D83" s="132"/>
      <c r="E83" s="132"/>
      <c r="G83" s="132"/>
      <c r="H83" s="132"/>
      <c r="I83" s="132"/>
      <c r="J83" s="132"/>
      <c r="K83" s="132"/>
      <c r="L83" s="132"/>
      <c r="M83" s="132"/>
      <c r="N83" s="132"/>
      <c r="O83" s="132"/>
      <c r="P83" s="132"/>
      <c r="Q83" s="132"/>
      <c r="R83" s="132"/>
      <c r="S83" s="132"/>
    </row>
    <row r="84" spans="1:37" ht="24.95" customHeight="1" x14ac:dyDescent="0.4">
      <c r="A84" s="35"/>
      <c r="C84" s="131"/>
      <c r="D84" s="132"/>
      <c r="E84" s="132"/>
      <c r="I84" s="333" t="str">
        <f>IFERROR(IF((M37*2.3%-M71*10)/(M76*10)&lt;0,0,(M37*2.3%-M71*10)/(M76*10)),"")</f>
        <v/>
      </c>
      <c r="J84" s="333"/>
      <c r="K84" s="333"/>
      <c r="L84" s="333"/>
      <c r="M84" s="333"/>
      <c r="N84" s="333"/>
      <c r="O84" s="333"/>
      <c r="P84" s="132"/>
      <c r="Q84" s="132"/>
      <c r="R84" s="131" t="s">
        <v>89</v>
      </c>
      <c r="T84" s="132"/>
      <c r="V84" s="333" t="str">
        <f>IFERROR(IF((Z37*2.3%-Z71*10)/(Z76*10)&lt;0,0,(Z37*2.3%-Z71*10)/(Z76*10)),"")</f>
        <v/>
      </c>
      <c r="W84" s="333"/>
      <c r="X84" s="333"/>
      <c r="Y84" s="333"/>
      <c r="Z84" s="333"/>
      <c r="AA84" s="333"/>
      <c r="AB84" s="333"/>
      <c r="AC84" s="132" t="s">
        <v>115</v>
      </c>
    </row>
    <row r="85" spans="1:37" ht="24.95" customHeight="1" x14ac:dyDescent="0.4">
      <c r="A85" s="35"/>
      <c r="C85" s="131"/>
      <c r="D85" s="132"/>
      <c r="E85" s="132"/>
      <c r="G85" s="132"/>
      <c r="H85" s="132"/>
      <c r="I85" s="132"/>
      <c r="J85" s="132"/>
      <c r="K85" s="132"/>
      <c r="L85" s="132"/>
      <c r="M85" s="132"/>
      <c r="N85" s="132"/>
      <c r="O85" s="132"/>
      <c r="P85" s="132"/>
      <c r="Q85" s="132"/>
      <c r="R85" s="132"/>
      <c r="S85" s="132"/>
    </row>
    <row r="86" spans="1:37" ht="24.95" customHeight="1" x14ac:dyDescent="0.4">
      <c r="A86" s="35"/>
      <c r="B86" s="338" t="s">
        <v>187</v>
      </c>
      <c r="C86" s="338"/>
      <c r="D86" s="338"/>
      <c r="E86" s="338"/>
      <c r="F86" s="338" t="s">
        <v>188</v>
      </c>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row>
    <row r="87" spans="1:37" ht="24.95" customHeight="1" x14ac:dyDescent="0.4">
      <c r="A87" s="35"/>
      <c r="B87" s="338"/>
      <c r="C87" s="338"/>
      <c r="D87" s="338"/>
      <c r="E87" s="338"/>
      <c r="F87" s="330" t="s">
        <v>189</v>
      </c>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row>
    <row r="88" spans="1:37" ht="24.95" customHeight="1" x14ac:dyDescent="0.4">
      <c r="A88" s="35"/>
      <c r="B88" s="338"/>
      <c r="C88" s="338"/>
      <c r="D88" s="338"/>
      <c r="E88" s="338"/>
      <c r="F88" s="331" t="s">
        <v>190</v>
      </c>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row>
    <row r="89" spans="1:37" ht="24.95" customHeight="1" x14ac:dyDescent="0.4">
      <c r="A89" s="35" t="s">
        <v>191</v>
      </c>
      <c r="B89" s="131" t="s">
        <v>116</v>
      </c>
      <c r="D89" s="132"/>
      <c r="E89" s="132"/>
      <c r="G89" s="132"/>
      <c r="H89" s="132"/>
      <c r="I89" s="132"/>
      <c r="J89" s="132"/>
      <c r="K89" s="132"/>
      <c r="L89" s="132"/>
      <c r="M89" s="132"/>
      <c r="N89" s="132"/>
      <c r="O89" s="132"/>
      <c r="P89" s="132"/>
      <c r="Q89" s="132"/>
      <c r="R89" s="132"/>
      <c r="S89" s="132"/>
    </row>
    <row r="90" spans="1:37" ht="15" customHeight="1" x14ac:dyDescent="0.4">
      <c r="A90" s="35"/>
      <c r="B90" s="131"/>
      <c r="D90" s="132"/>
      <c r="E90" s="132"/>
      <c r="G90" s="132"/>
      <c r="H90" s="132"/>
      <c r="I90" s="132"/>
      <c r="J90" s="132"/>
      <c r="K90" s="132"/>
      <c r="L90" s="132"/>
      <c r="M90" s="132"/>
      <c r="N90" s="132"/>
      <c r="O90" s="132"/>
      <c r="P90" s="132"/>
      <c r="Q90" s="132"/>
      <c r="R90" s="132"/>
      <c r="S90" s="132"/>
    </row>
    <row r="91" spans="1:37" ht="24.95" customHeight="1" x14ac:dyDescent="0.4">
      <c r="A91" s="35"/>
      <c r="B91" s="131"/>
      <c r="D91" s="132"/>
      <c r="E91" s="132"/>
      <c r="G91" s="132"/>
      <c r="J91" s="328" t="str">
        <f>IF(AK91&lt;=1.1,IF(AK91&gt;=0.9,"☑","□"),"□")</f>
        <v>□</v>
      </c>
      <c r="K91" s="328"/>
      <c r="L91" s="131" t="s">
        <v>1429</v>
      </c>
      <c r="M91" s="132"/>
      <c r="N91" s="132"/>
      <c r="O91" s="132"/>
      <c r="P91" s="132"/>
      <c r="Q91" s="132"/>
      <c r="R91" s="132"/>
      <c r="S91" s="132"/>
      <c r="T91" s="132"/>
      <c r="U91" s="132"/>
      <c r="V91" s="132"/>
      <c r="AK91" s="179" t="str">
        <f>IFERROR(M37/Z37,"")</f>
        <v/>
      </c>
    </row>
    <row r="92" spans="1:37" ht="24.95" customHeight="1" x14ac:dyDescent="0.4">
      <c r="A92" s="35"/>
      <c r="B92" s="131"/>
      <c r="C92" s="50" t="s">
        <v>117</v>
      </c>
      <c r="D92" s="132"/>
      <c r="E92" s="132"/>
      <c r="G92" s="132"/>
      <c r="J92" s="328" t="str">
        <f>IF(AK92&lt;=1.1,IF(AK92&gt;=0.9,"☑","□"),"□")</f>
        <v>□</v>
      </c>
      <c r="K92" s="328"/>
      <c r="L92" s="47" t="s">
        <v>1430</v>
      </c>
      <c r="M92" s="132"/>
      <c r="N92" s="132"/>
      <c r="O92" s="132"/>
      <c r="P92" s="132"/>
      <c r="Q92" s="132"/>
      <c r="R92" s="132"/>
      <c r="S92" s="132"/>
      <c r="T92" s="132"/>
      <c r="U92" s="132"/>
      <c r="V92" s="132"/>
      <c r="AK92" s="179" t="str">
        <f>IFERROR(M71/Z71,"")</f>
        <v/>
      </c>
    </row>
    <row r="93" spans="1:37" ht="24.95" customHeight="1" x14ac:dyDescent="0.4">
      <c r="A93" s="35"/>
      <c r="B93" s="131"/>
      <c r="D93" s="132"/>
      <c r="E93" s="132"/>
      <c r="G93" s="132"/>
      <c r="J93" s="328" t="str">
        <f>IF(AK93&lt;=1.1,IF(AK93&gt;=0.9,"☑","□"),"□")</f>
        <v>□</v>
      </c>
      <c r="K93" s="328"/>
      <c r="L93" s="131" t="s">
        <v>1431</v>
      </c>
      <c r="M93" s="132"/>
      <c r="N93" s="132"/>
      <c r="O93" s="132"/>
      <c r="P93" s="132"/>
      <c r="Q93" s="132"/>
      <c r="R93" s="132"/>
      <c r="S93" s="132"/>
      <c r="T93" s="132"/>
      <c r="U93" s="132"/>
      <c r="V93" s="132"/>
      <c r="AK93" s="179" t="str">
        <f>IFERROR(M76/Z76,"")</f>
        <v/>
      </c>
    </row>
    <row r="94" spans="1:37" ht="24.95" customHeight="1" x14ac:dyDescent="0.4">
      <c r="A94" s="35"/>
      <c r="B94" s="131"/>
      <c r="D94" s="132"/>
      <c r="E94" s="132"/>
      <c r="G94" s="132"/>
      <c r="J94" s="328" t="str">
        <f>IF(AK94&lt;=1.1,IF(AK94&gt;=0.9,"☑","□"),"□")</f>
        <v>□</v>
      </c>
      <c r="K94" s="328"/>
      <c r="L94" s="131" t="s">
        <v>1432</v>
      </c>
      <c r="M94" s="132"/>
      <c r="N94" s="132"/>
      <c r="O94" s="132"/>
      <c r="P94" s="132"/>
      <c r="Q94" s="132"/>
      <c r="R94" s="132"/>
      <c r="S94" s="132"/>
      <c r="T94" s="132"/>
      <c r="U94" s="132"/>
      <c r="V94" s="132"/>
      <c r="AK94" s="179" t="str">
        <f>IFERROR(I84/V84,"")</f>
        <v/>
      </c>
    </row>
    <row r="95" spans="1:37" ht="27" customHeight="1" x14ac:dyDescent="0.4">
      <c r="A95" s="35"/>
      <c r="B95" s="131"/>
      <c r="D95" s="132"/>
      <c r="E95" s="132"/>
      <c r="G95" s="132"/>
      <c r="H95" s="132"/>
      <c r="I95" s="132"/>
      <c r="J95" s="47" t="s">
        <v>118</v>
      </c>
      <c r="K95" s="132"/>
      <c r="L95" s="132"/>
      <c r="M95" s="132"/>
      <c r="N95" s="132"/>
      <c r="O95" s="132"/>
      <c r="P95" s="132"/>
      <c r="Q95" s="132"/>
      <c r="R95" s="132"/>
      <c r="S95" s="132"/>
    </row>
    <row r="96" spans="1:37" ht="24.95" customHeight="1" x14ac:dyDescent="0.4">
      <c r="A96" s="35" t="s">
        <v>192</v>
      </c>
      <c r="B96" s="131" t="s">
        <v>193</v>
      </c>
      <c r="D96" s="132"/>
      <c r="E96" s="132"/>
      <c r="G96" s="132"/>
      <c r="H96" s="132"/>
      <c r="I96" s="132"/>
      <c r="J96" s="132"/>
      <c r="K96" s="132"/>
      <c r="L96" s="132"/>
      <c r="M96" s="132"/>
      <c r="N96" s="132"/>
      <c r="O96" s="132"/>
      <c r="P96" s="132"/>
      <c r="Q96" s="132"/>
      <c r="R96" s="132"/>
      <c r="S96" s="132"/>
    </row>
    <row r="97" spans="1:37" ht="24.95" customHeight="1" x14ac:dyDescent="0.4">
      <c r="A97" s="35"/>
      <c r="B97" s="131"/>
      <c r="D97" s="132"/>
      <c r="E97" s="132"/>
      <c r="F97" s="132"/>
      <c r="G97" s="132"/>
      <c r="H97" s="132"/>
      <c r="I97" s="132"/>
      <c r="J97" s="132"/>
      <c r="K97" s="132"/>
      <c r="L97" s="132"/>
      <c r="M97" s="132"/>
      <c r="N97" s="132"/>
      <c r="O97" s="132"/>
      <c r="P97" s="329" t="str">
        <f>IFERROR(IF(OR(AK27=0,AK73=0,I84&lt;=0),"算定不可",(VLOOKUP("該当",'リスト（入院）'!I:K,3,FALSE))),"")</f>
        <v>算定不可</v>
      </c>
      <c r="Q97" s="329"/>
      <c r="R97" s="329"/>
      <c r="S97" s="329"/>
      <c r="T97" s="329"/>
      <c r="U97" s="329"/>
      <c r="V97" s="329"/>
      <c r="W97" s="329"/>
      <c r="X97" s="329"/>
      <c r="Y97" s="329"/>
      <c r="Z97" s="329"/>
    </row>
    <row r="98" spans="1:37" ht="24.95" customHeight="1" x14ac:dyDescent="0.4">
      <c r="A98" s="35"/>
    </row>
    <row r="99" spans="1:37" ht="24.95" customHeight="1" x14ac:dyDescent="0.4">
      <c r="A99" s="50" t="s">
        <v>44</v>
      </c>
    </row>
    <row r="100" spans="1:37" ht="24.95" customHeight="1" x14ac:dyDescent="0.4">
      <c r="A100" s="50" t="s">
        <v>194</v>
      </c>
    </row>
    <row r="101" spans="1:37" ht="24.95" customHeight="1" x14ac:dyDescent="0.4">
      <c r="A101" s="50" t="s">
        <v>133</v>
      </c>
    </row>
    <row r="102" spans="1:37" ht="24.95" customHeight="1" x14ac:dyDescent="0.4">
      <c r="A102" s="50" t="s">
        <v>1450</v>
      </c>
      <c r="AK102" s="178"/>
    </row>
    <row r="103" spans="1:37" ht="24.95" customHeight="1" x14ac:dyDescent="0.4">
      <c r="A103" s="50" t="s">
        <v>195</v>
      </c>
      <c r="AK103" s="178"/>
    </row>
    <row r="104" spans="1:37" ht="24.95" customHeight="1" x14ac:dyDescent="0.4">
      <c r="B104" s="50" t="s">
        <v>135</v>
      </c>
      <c r="AK104" s="178"/>
    </row>
    <row r="105" spans="1:37" ht="24.95" customHeight="1" x14ac:dyDescent="0.4">
      <c r="A105" s="50" t="s">
        <v>196</v>
      </c>
      <c r="AK105" s="178"/>
    </row>
    <row r="106" spans="1:37" ht="24.95" customHeight="1" x14ac:dyDescent="0.4">
      <c r="A106" s="50" t="s">
        <v>197</v>
      </c>
      <c r="AK106" s="178"/>
    </row>
    <row r="107" spans="1:37" ht="24.95" customHeight="1" x14ac:dyDescent="0.4">
      <c r="A107" s="50" t="s">
        <v>137</v>
      </c>
      <c r="AK107" s="178"/>
    </row>
    <row r="108" spans="1:37" ht="24.95" customHeight="1" x14ac:dyDescent="0.4">
      <c r="A108" s="50" t="s">
        <v>138</v>
      </c>
      <c r="AK108" s="178"/>
    </row>
    <row r="109" spans="1:37" ht="24.95" customHeight="1" x14ac:dyDescent="0.4">
      <c r="A109" s="50" t="s">
        <v>198</v>
      </c>
      <c r="AK109" s="178"/>
    </row>
    <row r="110" spans="1:37" ht="24.95" customHeight="1" x14ac:dyDescent="0.4">
      <c r="A110" s="50" t="s">
        <v>139</v>
      </c>
      <c r="AK110" s="178"/>
    </row>
    <row r="111" spans="1:37" ht="24.95" customHeight="1" x14ac:dyDescent="0.4">
      <c r="A111" s="50" t="s">
        <v>140</v>
      </c>
      <c r="AK111" s="178"/>
    </row>
    <row r="112" spans="1:37" ht="24.95" customHeight="1" x14ac:dyDescent="0.4">
      <c r="A112" s="50" t="s">
        <v>141</v>
      </c>
    </row>
    <row r="113" spans="1:37" ht="24.95" customHeight="1" x14ac:dyDescent="0.4">
      <c r="A113" s="50" t="s">
        <v>142</v>
      </c>
      <c r="AK113" s="178"/>
    </row>
    <row r="114" spans="1:37" ht="24.95" customHeight="1" x14ac:dyDescent="0.4">
      <c r="A114" s="50" t="s">
        <v>143</v>
      </c>
      <c r="AK114" s="178"/>
    </row>
    <row r="115" spans="1:37" ht="24.95" customHeight="1" x14ac:dyDescent="0.4">
      <c r="A115" s="50" t="s">
        <v>144</v>
      </c>
      <c r="AK115" s="178"/>
    </row>
    <row r="116" spans="1:37" ht="24.95" customHeight="1" x14ac:dyDescent="0.4">
      <c r="A116" s="50" t="s">
        <v>145</v>
      </c>
      <c r="AK116" s="178"/>
    </row>
    <row r="117" spans="1:37" ht="24.95" customHeight="1" x14ac:dyDescent="0.4">
      <c r="A117" s="50" t="s">
        <v>146</v>
      </c>
      <c r="AK117" s="178"/>
    </row>
    <row r="118" spans="1:37" ht="24.95" customHeight="1" x14ac:dyDescent="0.4">
      <c r="A118" s="50" t="s">
        <v>147</v>
      </c>
      <c r="AK118" s="178"/>
    </row>
    <row r="119" spans="1:37" ht="24.95" customHeight="1" x14ac:dyDescent="0.4">
      <c r="A119" s="50" t="s">
        <v>148</v>
      </c>
      <c r="AK119" s="178"/>
    </row>
    <row r="120" spans="1:37" ht="24.95" customHeight="1" x14ac:dyDescent="0.4">
      <c r="A120" s="50" t="s">
        <v>199</v>
      </c>
      <c r="AK120" s="178"/>
    </row>
    <row r="121" spans="1:37" ht="24.95" customHeight="1" x14ac:dyDescent="0.4">
      <c r="A121" s="50" t="s">
        <v>149</v>
      </c>
      <c r="AK121" s="178"/>
    </row>
    <row r="122" spans="1:37" ht="24.95" customHeight="1" x14ac:dyDescent="0.4">
      <c r="A122" s="50" t="s">
        <v>150</v>
      </c>
      <c r="AK122" s="178"/>
    </row>
    <row r="123" spans="1:37" ht="24.95" customHeight="1" x14ac:dyDescent="0.4">
      <c r="A123" s="50" t="s">
        <v>200</v>
      </c>
      <c r="AK123" s="178"/>
    </row>
    <row r="124" spans="1:37" ht="24.95" customHeight="1" x14ac:dyDescent="0.4">
      <c r="A124" s="50" t="s">
        <v>151</v>
      </c>
      <c r="AK124" s="178"/>
    </row>
    <row r="125" spans="1:37" ht="24.95" customHeight="1" x14ac:dyDescent="0.4">
      <c r="A125" s="50" t="s">
        <v>152</v>
      </c>
      <c r="AK125" s="178"/>
    </row>
    <row r="126" spans="1:37" ht="24.95" customHeight="1" x14ac:dyDescent="0.4">
      <c r="A126" s="50" t="s">
        <v>201</v>
      </c>
    </row>
    <row r="127" spans="1:37" ht="24.95" customHeight="1" x14ac:dyDescent="0.4">
      <c r="A127" s="50" t="s">
        <v>153</v>
      </c>
    </row>
    <row r="128" spans="1:37" ht="24.95" customHeight="1" x14ac:dyDescent="0.4">
      <c r="A128" s="50" t="s">
        <v>202</v>
      </c>
    </row>
    <row r="129" spans="1:46" s="34" customFormat="1" ht="24.95" customHeight="1" x14ac:dyDescent="0.4">
      <c r="A129" s="34" t="s">
        <v>154</v>
      </c>
      <c r="F129" s="131"/>
      <c r="AK129" s="187"/>
      <c r="AL129" s="178"/>
      <c r="AM129" s="178"/>
      <c r="AN129" s="178"/>
      <c r="AO129" s="178"/>
      <c r="AP129" s="178"/>
      <c r="AQ129" s="178"/>
      <c r="AR129" s="178"/>
      <c r="AS129" s="178"/>
      <c r="AT129" s="178"/>
    </row>
    <row r="130" spans="1:46" ht="24.95" customHeight="1" x14ac:dyDescent="0.4">
      <c r="A130" s="50" t="s">
        <v>155</v>
      </c>
    </row>
    <row r="131" spans="1:46" ht="24.95" customHeight="1" x14ac:dyDescent="0.4">
      <c r="A131" s="50" t="s">
        <v>156</v>
      </c>
    </row>
    <row r="132" spans="1:46" ht="24.95" customHeight="1" x14ac:dyDescent="0.4">
      <c r="A132" s="50" t="s">
        <v>157</v>
      </c>
    </row>
    <row r="133" spans="1:46" ht="24.95" customHeight="1" x14ac:dyDescent="0.4">
      <c r="A133" s="50" t="s">
        <v>203</v>
      </c>
    </row>
    <row r="134" spans="1:46" ht="24.95" customHeight="1" x14ac:dyDescent="0.4">
      <c r="A134" s="50" t="s">
        <v>158</v>
      </c>
    </row>
    <row r="135" spans="1:46" ht="24.95" customHeight="1" x14ac:dyDescent="0.4">
      <c r="A135" s="50" t="s">
        <v>204</v>
      </c>
    </row>
    <row r="136" spans="1:46" s="34" customFormat="1" ht="24.95" customHeight="1" x14ac:dyDescent="0.4">
      <c r="A136" s="34" t="s">
        <v>205</v>
      </c>
      <c r="F136" s="131"/>
      <c r="AK136" s="187"/>
      <c r="AL136" s="178"/>
      <c r="AM136" s="178"/>
      <c r="AN136" s="178"/>
      <c r="AO136" s="178"/>
      <c r="AP136" s="178"/>
      <c r="AQ136" s="178"/>
      <c r="AR136" s="178"/>
      <c r="AS136" s="178"/>
      <c r="AT136" s="178"/>
    </row>
    <row r="137" spans="1:46" ht="24.95" customHeight="1" x14ac:dyDescent="0.4">
      <c r="A137" s="50" t="s">
        <v>206</v>
      </c>
    </row>
    <row r="138" spans="1:46" ht="24.95" customHeight="1" x14ac:dyDescent="0.4">
      <c r="A138" s="50" t="s">
        <v>207</v>
      </c>
    </row>
    <row r="139" spans="1:46" s="34" customFormat="1" ht="24.95" customHeight="1" x14ac:dyDescent="0.4">
      <c r="A139" s="34" t="s">
        <v>208</v>
      </c>
      <c r="F139" s="131"/>
      <c r="AK139" s="187"/>
      <c r="AL139" s="178"/>
      <c r="AM139" s="178"/>
      <c r="AN139" s="178"/>
      <c r="AO139" s="178"/>
      <c r="AP139" s="178"/>
      <c r="AQ139" s="178"/>
      <c r="AR139" s="178"/>
      <c r="AS139" s="178"/>
      <c r="AT139" s="178"/>
    </row>
    <row r="140" spans="1:46" s="34" customFormat="1" ht="24.95" customHeight="1" x14ac:dyDescent="0.4">
      <c r="A140" s="34" t="s">
        <v>209</v>
      </c>
      <c r="F140" s="131"/>
      <c r="AK140" s="187"/>
      <c r="AL140" s="178"/>
      <c r="AM140" s="178"/>
      <c r="AN140" s="178"/>
      <c r="AO140" s="178"/>
      <c r="AP140" s="178"/>
      <c r="AQ140" s="178"/>
      <c r="AR140" s="178"/>
      <c r="AS140" s="178"/>
      <c r="AT140" s="178"/>
    </row>
    <row r="141" spans="1:46" s="34" customFormat="1" ht="24.95" customHeight="1" x14ac:dyDescent="0.4">
      <c r="A141" s="34" t="s">
        <v>164</v>
      </c>
      <c r="F141" s="131"/>
      <c r="AK141" s="187"/>
      <c r="AL141" s="178"/>
      <c r="AM141" s="178"/>
      <c r="AN141" s="178"/>
      <c r="AO141" s="178"/>
      <c r="AP141" s="178"/>
      <c r="AQ141" s="178"/>
      <c r="AR141" s="178"/>
      <c r="AS141" s="178"/>
      <c r="AT141" s="178"/>
    </row>
    <row r="142" spans="1:46" s="34" customFormat="1" ht="24.95" customHeight="1" x14ac:dyDescent="0.4">
      <c r="A142" s="34" t="s">
        <v>165</v>
      </c>
      <c r="F142" s="131"/>
      <c r="AK142" s="187"/>
      <c r="AL142" s="178"/>
      <c r="AM142" s="178"/>
      <c r="AN142" s="178"/>
      <c r="AO142" s="178"/>
      <c r="AP142" s="178"/>
      <c r="AQ142" s="178"/>
      <c r="AR142" s="178"/>
      <c r="AS142" s="178"/>
      <c r="AT142" s="178"/>
    </row>
    <row r="143" spans="1:46" ht="24.95" customHeight="1" x14ac:dyDescent="0.4">
      <c r="A143" s="34"/>
    </row>
    <row r="144" spans="1:46" x14ac:dyDescent="0.4">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182"/>
  </cols>
  <sheetData>
    <row r="1" spans="1:8" x14ac:dyDescent="0.4">
      <c r="A1" s="182" t="s">
        <v>210</v>
      </c>
    </row>
    <row r="3" spans="1:8" ht="18.75" customHeight="1" x14ac:dyDescent="0.4">
      <c r="A3" s="182" t="s">
        <v>211</v>
      </c>
      <c r="B3" s="113"/>
      <c r="C3" s="113"/>
      <c r="D3" s="113"/>
      <c r="E3" s="113"/>
      <c r="F3" s="113"/>
      <c r="G3" s="113"/>
      <c r="H3" s="113"/>
    </row>
    <row r="4" spans="1:8" x14ac:dyDescent="0.4">
      <c r="A4" s="182" t="s">
        <v>212</v>
      </c>
      <c r="B4" s="113"/>
      <c r="C4" s="113"/>
      <c r="D4" s="113"/>
      <c r="E4" s="113"/>
      <c r="F4" s="113"/>
      <c r="G4" s="113"/>
      <c r="H4" s="113"/>
    </row>
    <row r="5" spans="1:8" x14ac:dyDescent="0.4">
      <c r="A5" s="182" t="s">
        <v>213</v>
      </c>
      <c r="B5" s="113"/>
      <c r="C5" s="113"/>
      <c r="D5" s="113"/>
      <c r="E5" s="113"/>
      <c r="F5" s="113"/>
      <c r="G5" s="113"/>
      <c r="H5" s="113"/>
    </row>
    <row r="6" spans="1:8" x14ac:dyDescent="0.4">
      <c r="A6" s="113"/>
      <c r="B6" s="113"/>
      <c r="C6" s="113"/>
      <c r="D6" s="113"/>
      <c r="E6" s="113"/>
      <c r="F6" s="113"/>
      <c r="G6" s="113"/>
      <c r="H6" s="113"/>
    </row>
    <row r="7" spans="1:8" ht="13.5" customHeight="1" x14ac:dyDescent="0.4">
      <c r="A7" s="183"/>
      <c r="B7" s="183"/>
      <c r="C7" s="183"/>
      <c r="D7" s="183"/>
      <c r="E7" s="183"/>
      <c r="F7" s="183"/>
      <c r="G7" s="183"/>
      <c r="H7" s="183"/>
    </row>
    <row r="8" spans="1:8" ht="13.5" customHeight="1" x14ac:dyDescent="0.4">
      <c r="A8" s="183"/>
      <c r="B8" s="183"/>
      <c r="C8" s="183"/>
      <c r="D8" s="183"/>
      <c r="E8" s="183"/>
      <c r="F8" s="183"/>
      <c r="G8" s="183"/>
      <c r="H8" s="183"/>
    </row>
    <row r="9" spans="1:8" ht="13.5" customHeight="1" x14ac:dyDescent="0.4">
      <c r="A9" s="183"/>
      <c r="B9" s="183"/>
      <c r="C9" s="183"/>
      <c r="D9" s="183"/>
      <c r="E9" s="183"/>
      <c r="F9" s="183"/>
      <c r="G9" s="183"/>
      <c r="H9" s="183"/>
    </row>
    <row r="10" spans="1:8" ht="13.5" customHeight="1" x14ac:dyDescent="0.4">
      <c r="A10" s="183"/>
      <c r="B10" s="183"/>
      <c r="C10" s="183"/>
      <c r="D10" s="183"/>
      <c r="E10" s="183"/>
      <c r="F10" s="183"/>
      <c r="G10" s="183"/>
      <c r="H10" s="183"/>
    </row>
    <row r="11" spans="1:8" ht="13.5" customHeight="1" x14ac:dyDescent="0.4">
      <c r="A11" s="183"/>
      <c r="B11" s="183"/>
      <c r="C11" s="183"/>
      <c r="D11" s="183"/>
      <c r="E11" s="183"/>
      <c r="F11" s="183"/>
      <c r="G11" s="183"/>
      <c r="H11" s="18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8" customWidth="1"/>
    <col min="34" max="34" width="3.5" style="4" customWidth="1"/>
    <col min="35" max="35" width="2.75" style="180" hidden="1" customWidth="1" outlineLevel="1"/>
    <col min="36" max="36" width="22.375" style="180" hidden="1" customWidth="1" outlineLevel="1"/>
    <col min="37" max="37" width="24.875" style="180" customWidth="1" collapsed="1"/>
    <col min="38" max="42" width="2.75" style="180" customWidth="1"/>
    <col min="43" max="43" width="8.75" style="180" customWidth="1"/>
    <col min="44" max="44" width="10.5" style="180" customWidth="1"/>
    <col min="45" max="16384" width="8.75" style="4"/>
  </cols>
  <sheetData>
    <row r="1" spans="1:35" ht="16.149999999999999" customHeight="1" x14ac:dyDescent="0.4">
      <c r="A1" s="3" t="s">
        <v>214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x14ac:dyDescent="0.4">
      <c r="A2" s="387" t="s">
        <v>215</v>
      </c>
      <c r="B2" s="387"/>
      <c r="C2" s="387"/>
      <c r="D2" s="387"/>
      <c r="E2" s="387"/>
      <c r="F2" s="387"/>
      <c r="G2" s="387"/>
      <c r="H2" s="387"/>
      <c r="I2" s="387"/>
      <c r="J2" s="387"/>
      <c r="K2" s="387"/>
      <c r="L2" s="387"/>
      <c r="M2" s="387"/>
      <c r="N2" s="387"/>
      <c r="O2" s="387"/>
      <c r="P2" s="387"/>
      <c r="Q2" s="387"/>
      <c r="R2" s="387"/>
      <c r="S2" s="387"/>
      <c r="T2" s="387"/>
      <c r="U2" s="388"/>
      <c r="V2" s="388"/>
      <c r="W2" s="172" t="s">
        <v>216</v>
      </c>
      <c r="X2" s="2"/>
      <c r="Y2" s="2"/>
      <c r="Z2" s="2"/>
      <c r="AA2" s="2"/>
      <c r="AB2" s="2"/>
      <c r="AC2" s="2"/>
      <c r="AD2" s="2"/>
      <c r="AE2" s="2"/>
      <c r="AF2" s="2"/>
      <c r="AG2" s="2"/>
      <c r="AH2" s="114"/>
      <c r="AI2" s="198"/>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x14ac:dyDescent="0.4">
      <c r="A4" s="3"/>
      <c r="B4" s="3"/>
      <c r="C4" s="3"/>
      <c r="D4" s="3"/>
      <c r="E4" s="3"/>
      <c r="F4" s="3"/>
      <c r="G4" s="3"/>
      <c r="H4" s="3"/>
      <c r="I4" s="3"/>
      <c r="J4" s="3"/>
      <c r="K4" s="3"/>
      <c r="L4" s="3"/>
      <c r="M4" s="3"/>
      <c r="N4" s="3"/>
      <c r="O4" s="3"/>
      <c r="P4" s="3"/>
      <c r="Q4" s="381" t="s">
        <v>217</v>
      </c>
      <c r="R4" s="381"/>
      <c r="S4" s="381"/>
      <c r="T4" s="381"/>
      <c r="U4" s="381"/>
      <c r="V4" s="382" t="str">
        <f>IF('様式95_外来・在宅ベースアップ評価料（Ⅰ）'!H5=0,"",'様式95_外来・在宅ベースアップ評価料（Ⅰ）'!H5)</f>
        <v/>
      </c>
      <c r="W4" s="382"/>
      <c r="X4" s="382"/>
      <c r="Y4" s="382"/>
      <c r="Z4" s="382"/>
      <c r="AA4" s="382"/>
      <c r="AB4" s="382"/>
      <c r="AC4" s="382"/>
      <c r="AD4" s="382"/>
      <c r="AE4" s="382"/>
      <c r="AF4" s="382"/>
      <c r="AG4" s="382"/>
      <c r="AH4" s="124"/>
      <c r="AI4" s="199"/>
    </row>
    <row r="5" spans="1:35" ht="16.149999999999999" customHeight="1" x14ac:dyDescent="0.4">
      <c r="A5" s="3"/>
      <c r="B5" s="3"/>
      <c r="C5" s="3"/>
      <c r="D5" s="3"/>
      <c r="E5" s="3"/>
      <c r="F5" s="3"/>
      <c r="G5" s="3"/>
      <c r="H5" s="3"/>
      <c r="I5" s="3"/>
      <c r="J5" s="3"/>
      <c r="K5" s="3"/>
      <c r="L5" s="3"/>
      <c r="M5" s="3"/>
      <c r="N5" s="3"/>
      <c r="O5" s="3"/>
      <c r="P5" s="3"/>
      <c r="Q5" s="389" t="s">
        <v>218</v>
      </c>
      <c r="R5" s="389"/>
      <c r="S5" s="389"/>
      <c r="T5" s="389"/>
      <c r="U5" s="390"/>
      <c r="V5" s="383" t="str">
        <f>IF(様式97_入院ベースアップ評価料!H6="","",様式97_入院ベースアップ評価料!H6)</f>
        <v/>
      </c>
      <c r="W5" s="383"/>
      <c r="X5" s="383"/>
      <c r="Y5" s="383"/>
      <c r="Z5" s="383"/>
      <c r="AA5" s="383"/>
      <c r="AB5" s="383"/>
      <c r="AC5" s="383"/>
      <c r="AD5" s="383"/>
      <c r="AE5" s="383"/>
      <c r="AF5" s="383"/>
      <c r="AG5" s="383"/>
      <c r="AH5" s="28"/>
      <c r="AI5" s="184"/>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x14ac:dyDescent="0.4">
      <c r="A7" s="2" t="s">
        <v>219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x14ac:dyDescent="0.45">
      <c r="A8" s="3" t="s">
        <v>220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x14ac:dyDescent="0.4">
      <c r="A9" s="2"/>
      <c r="B9" s="372"/>
      <c r="C9" s="372"/>
      <c r="D9" s="373" t="s">
        <v>221</v>
      </c>
      <c r="E9" s="373"/>
      <c r="F9" s="373"/>
      <c r="G9" s="373"/>
      <c r="H9" s="373"/>
      <c r="I9" s="373"/>
      <c r="J9" s="373"/>
      <c r="K9" s="373"/>
      <c r="L9" s="373"/>
      <c r="M9" s="373"/>
      <c r="N9" s="373"/>
      <c r="O9" s="373"/>
      <c r="P9" s="373"/>
      <c r="Q9" s="373"/>
      <c r="R9" s="373"/>
      <c r="S9" s="373"/>
      <c r="T9" s="373"/>
      <c r="U9" s="373"/>
      <c r="V9" s="373"/>
      <c r="W9" s="373"/>
      <c r="X9" s="373"/>
      <c r="Y9" s="373"/>
      <c r="Z9" s="373"/>
      <c r="AA9" s="3"/>
      <c r="AB9" s="3"/>
      <c r="AC9" s="3"/>
      <c r="AD9" s="3"/>
      <c r="AE9" s="3"/>
      <c r="AF9" s="3"/>
      <c r="AG9" s="19"/>
    </row>
    <row r="10" spans="1:35" ht="16.149999999999999" customHeight="1" thickBot="1" x14ac:dyDescent="0.45">
      <c r="A10" s="2"/>
      <c r="B10" s="400"/>
      <c r="C10" s="400"/>
      <c r="D10" s="401" t="s">
        <v>222</v>
      </c>
      <c r="E10" s="401"/>
      <c r="F10" s="401"/>
      <c r="G10" s="401"/>
      <c r="H10" s="401"/>
      <c r="I10" s="401"/>
      <c r="J10" s="401"/>
      <c r="K10" s="401"/>
      <c r="L10" s="401"/>
      <c r="M10" s="401"/>
      <c r="N10" s="401"/>
      <c r="O10" s="401"/>
      <c r="P10" s="401"/>
      <c r="Q10" s="401"/>
      <c r="R10" s="401"/>
      <c r="S10" s="401"/>
      <c r="T10" s="401"/>
      <c r="U10" s="401"/>
      <c r="V10" s="401"/>
      <c r="W10" s="401"/>
      <c r="X10" s="401"/>
      <c r="Y10" s="401"/>
      <c r="Z10" s="401"/>
      <c r="AA10" s="3"/>
      <c r="AB10" s="3"/>
      <c r="AC10" s="3"/>
      <c r="AD10" s="3"/>
      <c r="AE10" s="3"/>
      <c r="AF10" s="3"/>
      <c r="AG10" s="19"/>
    </row>
    <row r="11" spans="1:35" ht="16.149999999999999" customHeight="1" x14ac:dyDescent="0.4">
      <c r="A11" s="2"/>
      <c r="B11" s="2"/>
      <c r="C11" s="2"/>
      <c r="D11" s="2"/>
      <c r="E11" s="2"/>
      <c r="F11" s="2"/>
      <c r="G11" s="255"/>
      <c r="H11" s="255"/>
      <c r="I11" s="255"/>
      <c r="J11" s="255"/>
      <c r="K11" s="255"/>
      <c r="L11" s="255"/>
      <c r="M11" s="255"/>
      <c r="N11" s="255"/>
      <c r="O11" s="255"/>
      <c r="P11" s="255"/>
      <c r="Q11" s="255"/>
      <c r="R11" s="255"/>
      <c r="S11" s="255"/>
      <c r="T11" s="255"/>
      <c r="U11" s="255"/>
      <c r="V11" s="255"/>
      <c r="W11" s="255"/>
      <c r="X11" s="255"/>
      <c r="Y11" s="255"/>
      <c r="Z11" s="255"/>
      <c r="AA11" s="3"/>
      <c r="AB11" s="3"/>
      <c r="AC11" s="3"/>
      <c r="AD11" s="3"/>
      <c r="AE11" s="3"/>
      <c r="AF11" s="3"/>
      <c r="AG11" s="19"/>
    </row>
    <row r="12" spans="1:35" ht="16.149999999999999" customHeight="1" x14ac:dyDescent="0.4">
      <c r="A12" s="2"/>
      <c r="B12" s="2"/>
      <c r="C12" s="2"/>
      <c r="D12" s="2"/>
      <c r="E12" s="2"/>
      <c r="F12" s="2"/>
      <c r="G12" s="255"/>
      <c r="H12" s="255"/>
      <c r="I12" s="255"/>
      <c r="J12" s="255"/>
      <c r="K12" s="255"/>
      <c r="L12" s="255"/>
      <c r="M12" s="255"/>
      <c r="N12" s="255"/>
      <c r="O12" s="255"/>
      <c r="P12" s="255"/>
      <c r="Q12" s="255"/>
      <c r="R12" s="255"/>
      <c r="S12" s="255"/>
      <c r="T12" s="255"/>
      <c r="U12" s="255"/>
      <c r="V12" s="255"/>
      <c r="W12" s="255"/>
      <c r="X12" s="255"/>
      <c r="Y12" s="255"/>
      <c r="Z12" s="255"/>
      <c r="AA12" s="3"/>
      <c r="AB12" s="3"/>
      <c r="AC12" s="3"/>
      <c r="AD12" s="3"/>
      <c r="AE12" s="3"/>
      <c r="AF12" s="3"/>
      <c r="AG12" s="19"/>
    </row>
    <row r="13" spans="1:35" ht="16.149999999999999" customHeight="1" x14ac:dyDescent="0.4">
      <c r="A13" s="2"/>
      <c r="B13" s="2"/>
      <c r="C13" s="2"/>
      <c r="D13" s="2"/>
      <c r="E13" s="2"/>
      <c r="F13" s="2"/>
      <c r="G13" s="255"/>
      <c r="H13" s="255"/>
      <c r="I13" s="255"/>
      <c r="J13" s="255"/>
      <c r="K13" s="255"/>
      <c r="L13" s="255"/>
      <c r="M13" s="255"/>
      <c r="N13" s="255"/>
      <c r="O13" s="255"/>
      <c r="P13" s="255"/>
      <c r="Q13" s="255"/>
      <c r="R13" s="255"/>
      <c r="S13" s="255"/>
      <c r="T13" s="255"/>
      <c r="U13" s="255"/>
      <c r="V13" s="255"/>
      <c r="W13" s="255"/>
      <c r="X13" s="255"/>
      <c r="Y13" s="255"/>
      <c r="Z13" s="255"/>
      <c r="AA13" s="3"/>
      <c r="AB13" s="3"/>
      <c r="AC13" s="3"/>
      <c r="AD13" s="3"/>
      <c r="AE13" s="3"/>
      <c r="AF13" s="3"/>
      <c r="AG13" s="19"/>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x14ac:dyDescent="0.45">
      <c r="A15" s="3" t="s">
        <v>223</v>
      </c>
      <c r="B15" s="3"/>
      <c r="C15" s="3"/>
      <c r="D15" s="3"/>
      <c r="E15" s="3"/>
      <c r="F15" s="3"/>
      <c r="L15" s="3"/>
      <c r="M15" s="3"/>
      <c r="N15" s="3"/>
      <c r="O15" s="3"/>
      <c r="P15" s="3"/>
      <c r="Q15" s="3"/>
      <c r="R15" s="3"/>
      <c r="S15" s="3"/>
      <c r="T15" s="3"/>
      <c r="U15" s="3"/>
      <c r="V15" s="3"/>
      <c r="AE15" s="3"/>
      <c r="AF15" s="3"/>
      <c r="AG15" s="19"/>
    </row>
    <row r="16" spans="1:35" ht="16.149999999999999" customHeight="1" thickBot="1" x14ac:dyDescent="0.45">
      <c r="B16" s="379" t="s">
        <v>15</v>
      </c>
      <c r="C16" s="379"/>
      <c r="D16" s="379"/>
      <c r="E16" s="380"/>
      <c r="F16" s="380"/>
      <c r="G16" s="20" t="s">
        <v>16</v>
      </c>
      <c r="H16" s="380"/>
      <c r="I16" s="380"/>
      <c r="J16" s="20" t="s">
        <v>224</v>
      </c>
      <c r="K16" s="20"/>
      <c r="L16" s="20" t="s">
        <v>225</v>
      </c>
      <c r="M16" s="20" t="s">
        <v>15</v>
      </c>
      <c r="N16" s="20"/>
      <c r="O16" s="380"/>
      <c r="P16" s="380"/>
      <c r="Q16" s="20" t="s">
        <v>16</v>
      </c>
      <c r="R16" s="380"/>
      <c r="S16" s="380"/>
      <c r="T16" s="21" t="s">
        <v>224</v>
      </c>
      <c r="V16" s="374">
        <f>IF(E16=O16,R16-H16+1,IF(O16-E16=1,12-H16+1+R16,IF(O16-E16=2,12-H16+1+R16+12,"エラー")))</f>
        <v>1</v>
      </c>
      <c r="W16" s="374"/>
      <c r="X16" s="374"/>
      <c r="Y16" s="375"/>
      <c r="Z16" s="3" t="s">
        <v>226</v>
      </c>
      <c r="AA16" s="3"/>
      <c r="AG16" s="19"/>
    </row>
    <row r="17" spans="1:33" ht="16.149999999999999" customHeight="1" x14ac:dyDescent="0.4">
      <c r="B17" s="153"/>
      <c r="C17" s="28"/>
      <c r="D17" s="28"/>
      <c r="E17" s="28"/>
      <c r="F17" s="28"/>
      <c r="H17" s="28"/>
      <c r="I17" s="28"/>
      <c r="O17" s="28"/>
      <c r="P17" s="28"/>
      <c r="R17" s="28"/>
      <c r="S17" s="28"/>
      <c r="V17" s="28"/>
      <c r="W17" s="28"/>
      <c r="X17" s="28"/>
      <c r="Y17" s="28"/>
    </row>
    <row r="18" spans="1:33" ht="16.149999999999999" customHeight="1" x14ac:dyDescent="0.4">
      <c r="A18" s="3"/>
      <c r="B18" s="12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x14ac:dyDescent="0.4">
      <c r="A19" s="3"/>
      <c r="B19" s="12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x14ac:dyDescent="0.45">
      <c r="A20" s="3" t="s">
        <v>227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x14ac:dyDescent="0.45">
      <c r="A21" s="3"/>
      <c r="B21" s="379" t="s">
        <v>15</v>
      </c>
      <c r="C21" s="379"/>
      <c r="D21" s="379"/>
      <c r="E21" s="380"/>
      <c r="F21" s="380"/>
      <c r="G21" s="20" t="s">
        <v>16</v>
      </c>
      <c r="H21" s="380"/>
      <c r="I21" s="380"/>
      <c r="J21" s="20" t="s">
        <v>224</v>
      </c>
      <c r="K21" s="20"/>
      <c r="L21" s="20" t="s">
        <v>225</v>
      </c>
      <c r="M21" s="20" t="s">
        <v>15</v>
      </c>
      <c r="N21" s="20"/>
      <c r="O21" s="380"/>
      <c r="P21" s="380"/>
      <c r="Q21" s="20" t="s">
        <v>16</v>
      </c>
      <c r="R21" s="380"/>
      <c r="S21" s="380"/>
      <c r="T21" s="21" t="s">
        <v>224</v>
      </c>
      <c r="V21" s="374">
        <f>IF(E21=O21,R21-H21+1,IF(O21-E21=1,12-H21+1+R21,IF(O21-E21=2,12-H21+1+R21+12,"エラー")))</f>
        <v>1</v>
      </c>
      <c r="W21" s="374"/>
      <c r="X21" s="374"/>
      <c r="Y21" s="375"/>
      <c r="Z21" s="3" t="s">
        <v>226</v>
      </c>
      <c r="AA21" s="3"/>
      <c r="AG21" s="19"/>
    </row>
    <row r="22" spans="1:33" ht="16.149999999999999" customHeight="1" x14ac:dyDescent="0.4">
      <c r="A22" s="3"/>
      <c r="B22" s="154"/>
      <c r="D22" s="28"/>
      <c r="E22" s="28"/>
      <c r="G22" s="28"/>
      <c r="H22" s="28"/>
      <c r="N22" s="28"/>
      <c r="O22" s="28"/>
      <c r="Q22" s="28"/>
      <c r="R22" s="28"/>
      <c r="U22" s="3"/>
      <c r="AB22" s="3"/>
      <c r="AC22" s="3"/>
      <c r="AD22" s="3"/>
      <c r="AE22" s="3"/>
      <c r="AF22" s="3"/>
      <c r="AG22" s="19"/>
    </row>
    <row r="23" spans="1:33" ht="16.149999999999999" customHeight="1" x14ac:dyDescent="0.4">
      <c r="A23" s="3"/>
      <c r="B23" s="154"/>
      <c r="D23" s="28"/>
      <c r="E23" s="28"/>
      <c r="G23" s="28"/>
      <c r="H23" s="28"/>
      <c r="N23" s="28"/>
      <c r="O23" s="28"/>
      <c r="Q23" s="28"/>
      <c r="R23" s="28"/>
      <c r="U23" s="3"/>
      <c r="AB23" s="3"/>
      <c r="AC23" s="3"/>
      <c r="AD23" s="3"/>
      <c r="AE23" s="3"/>
      <c r="AF23" s="3"/>
      <c r="AG23" s="19"/>
    </row>
    <row r="24" spans="1:33" ht="16.149999999999999" customHeight="1" x14ac:dyDescent="0.4">
      <c r="A24" s="3"/>
      <c r="B24" s="154"/>
      <c r="D24" s="28"/>
      <c r="E24" s="28"/>
      <c r="G24" s="28"/>
      <c r="H24" s="28"/>
      <c r="N24" s="28"/>
      <c r="O24" s="28"/>
      <c r="Q24" s="28"/>
      <c r="R24" s="28"/>
      <c r="U24" s="3"/>
      <c r="AB24" s="3"/>
      <c r="AC24" s="3"/>
      <c r="AD24" s="3"/>
      <c r="AE24" s="3"/>
      <c r="AF24" s="3"/>
      <c r="AG24" s="19"/>
    </row>
    <row r="25" spans="1:33" ht="16.149999999999999" customHeight="1" x14ac:dyDescent="0.4">
      <c r="A25" s="3"/>
      <c r="B25" s="154"/>
      <c r="D25" s="28"/>
      <c r="E25" s="28"/>
      <c r="G25" s="28"/>
      <c r="H25" s="28"/>
      <c r="N25" s="28"/>
      <c r="O25" s="28"/>
      <c r="Q25" s="28"/>
      <c r="R25" s="28"/>
      <c r="U25" s="3"/>
      <c r="AB25" s="3"/>
      <c r="AC25" s="3"/>
      <c r="AD25" s="3"/>
      <c r="AE25" s="3"/>
      <c r="AF25" s="3"/>
      <c r="AG25" s="19"/>
    </row>
    <row r="26" spans="1:33" ht="16.149999999999999" customHeight="1" x14ac:dyDescent="0.4">
      <c r="A26" s="3"/>
      <c r="B26" s="154"/>
      <c r="D26" s="28"/>
      <c r="E26" s="28"/>
      <c r="G26" s="28"/>
      <c r="H26" s="28"/>
      <c r="N26" s="28"/>
      <c r="O26" s="28"/>
      <c r="Q26" s="28"/>
      <c r="R26" s="28"/>
      <c r="U26" s="3"/>
      <c r="AB26" s="3"/>
      <c r="AC26" s="3"/>
      <c r="AD26" s="3"/>
      <c r="AE26" s="3"/>
      <c r="AF26" s="3"/>
      <c r="AG26" s="19"/>
    </row>
    <row r="27" spans="1:33" ht="16.149999999999999" customHeight="1" thickBot="1" x14ac:dyDescent="0.45">
      <c r="A27" s="2" t="s">
        <v>228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x14ac:dyDescent="0.4">
      <c r="A28" s="27" t="s">
        <v>229</v>
      </c>
      <c r="B28" s="63"/>
      <c r="C28" s="63"/>
      <c r="D28" s="63"/>
      <c r="E28" s="63"/>
      <c r="F28" s="63"/>
      <c r="G28" s="63"/>
      <c r="H28" s="63"/>
      <c r="I28" s="63"/>
      <c r="J28" s="63"/>
      <c r="K28" s="63"/>
      <c r="L28" s="63"/>
      <c r="M28" s="64"/>
      <c r="N28" s="64"/>
      <c r="O28" s="64"/>
      <c r="P28" s="64"/>
      <c r="Q28" s="64"/>
      <c r="R28" s="64"/>
      <c r="S28" s="64"/>
      <c r="T28" s="64"/>
      <c r="U28" s="64"/>
      <c r="V28" s="64"/>
      <c r="W28" s="64"/>
      <c r="X28" s="64"/>
      <c r="Y28" s="64"/>
      <c r="Z28" s="64"/>
      <c r="AA28" s="64"/>
      <c r="AB28" s="376">
        <f>IFERROR(SUM(AB29:AF30),"")</f>
        <v>0</v>
      </c>
      <c r="AC28" s="376"/>
      <c r="AD28" s="376"/>
      <c r="AE28" s="376"/>
      <c r="AF28" s="376"/>
      <c r="AG28" s="148" t="s">
        <v>230</v>
      </c>
    </row>
    <row r="29" spans="1:33" ht="16.149999999999999" customHeight="1" x14ac:dyDescent="0.4">
      <c r="A29" s="62"/>
      <c r="B29" s="377" t="s">
        <v>231</v>
      </c>
      <c r="C29" s="377"/>
      <c r="D29" s="377"/>
      <c r="E29" s="377"/>
      <c r="F29" s="377"/>
      <c r="G29" s="377"/>
      <c r="H29" s="377"/>
      <c r="I29" s="377"/>
      <c r="J29" s="377"/>
      <c r="K29" s="377"/>
      <c r="L29" s="377"/>
      <c r="M29" s="377"/>
      <c r="N29" s="377"/>
      <c r="O29" s="377"/>
      <c r="P29" s="377"/>
      <c r="Q29" s="377"/>
      <c r="R29" s="377"/>
      <c r="S29" s="377"/>
      <c r="T29" s="377"/>
      <c r="U29" s="377"/>
      <c r="V29" s="377"/>
      <c r="W29" s="377"/>
      <c r="X29" s="15"/>
      <c r="Y29" s="15" t="s">
        <v>232</v>
      </c>
      <c r="Z29" s="15"/>
      <c r="AA29" s="15"/>
      <c r="AB29" s="378">
        <f>様式97_入院ベースアップ評価料!M71*V21*10</f>
        <v>0</v>
      </c>
      <c r="AC29" s="378"/>
      <c r="AD29" s="378"/>
      <c r="AE29" s="378"/>
      <c r="AF29" s="378"/>
      <c r="AG29" s="135" t="s">
        <v>230</v>
      </c>
    </row>
    <row r="30" spans="1:33" ht="16.149999999999999" customHeight="1" x14ac:dyDescent="0.4">
      <c r="A30" s="61"/>
      <c r="B30" s="65" t="s">
        <v>233</v>
      </c>
      <c r="C30" s="6"/>
      <c r="D30" s="6"/>
      <c r="E30" s="6"/>
      <c r="F30" s="6"/>
      <c r="G30" s="6"/>
      <c r="H30" s="6"/>
      <c r="I30" s="6"/>
      <c r="J30" s="6"/>
      <c r="K30" s="6"/>
      <c r="L30" s="6"/>
      <c r="M30" s="67"/>
      <c r="N30" s="67"/>
      <c r="O30" s="67"/>
      <c r="P30" s="67"/>
      <c r="Q30" s="67"/>
      <c r="R30" s="67"/>
      <c r="S30" s="67"/>
      <c r="T30" s="67"/>
      <c r="U30" s="67"/>
      <c r="V30" s="67"/>
      <c r="W30" s="67"/>
      <c r="X30" s="67"/>
      <c r="Y30" s="67"/>
      <c r="Z30" s="67"/>
      <c r="AA30" s="67"/>
      <c r="AB30" s="393">
        <f>IFERROR(AB31*AB32*10,0)</f>
        <v>0</v>
      </c>
      <c r="AC30" s="393"/>
      <c r="AD30" s="393"/>
      <c r="AE30" s="393"/>
      <c r="AF30" s="393"/>
      <c r="AG30" s="174" t="s">
        <v>230</v>
      </c>
    </row>
    <row r="31" spans="1:33" ht="16.149999999999999" customHeight="1" x14ac:dyDescent="0.4">
      <c r="A31" s="61"/>
      <c r="B31" s="66"/>
      <c r="C31" s="68" t="s">
        <v>234</v>
      </c>
      <c r="D31" s="69"/>
      <c r="E31" s="69"/>
      <c r="F31" s="69"/>
      <c r="G31" s="69"/>
      <c r="H31" s="69"/>
      <c r="I31" s="69"/>
      <c r="J31" s="69"/>
      <c r="K31" s="69"/>
      <c r="L31" s="69"/>
      <c r="M31" s="67"/>
      <c r="N31" s="67"/>
      <c r="O31" s="6" t="s">
        <v>235</v>
      </c>
      <c r="P31" s="402" t="str">
        <f>様式97_入院ベースアップ評価料!P97</f>
        <v>算定不可</v>
      </c>
      <c r="Q31" s="402"/>
      <c r="R31" s="402"/>
      <c r="S31" s="402"/>
      <c r="T31" s="402"/>
      <c r="U31" s="402"/>
      <c r="V31" s="402"/>
      <c r="W31" s="402"/>
      <c r="X31" s="6" t="s">
        <v>114</v>
      </c>
      <c r="Y31" s="6" t="s">
        <v>232</v>
      </c>
      <c r="Z31" s="6" t="s">
        <v>100</v>
      </c>
      <c r="AA31" s="6"/>
      <c r="AB31" s="403" t="str">
        <f>IFERROR(VLOOKUP(P31,'リスト（入院）'!C:D,2,FALSE),"-")</f>
        <v>-</v>
      </c>
      <c r="AC31" s="403"/>
      <c r="AD31" s="403"/>
      <c r="AE31" s="403"/>
      <c r="AF31" s="403"/>
      <c r="AG31" s="174" t="s">
        <v>236</v>
      </c>
    </row>
    <row r="32" spans="1:33" ht="16.149999999999999" customHeight="1" x14ac:dyDescent="0.4">
      <c r="A32" s="17"/>
      <c r="B32" s="90"/>
      <c r="C32" s="3" t="s">
        <v>237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04" t="str">
        <f>IF(様式97_入院ベースアップ評価料!H5="","0",様式97_入院ベースアップ評価料!M76*V21)</f>
        <v>0</v>
      </c>
      <c r="AC32" s="404"/>
      <c r="AD32" s="404"/>
      <c r="AE32" s="404"/>
      <c r="AF32" s="404"/>
      <c r="AG32" s="135" t="s">
        <v>238</v>
      </c>
    </row>
    <row r="33" spans="1:37" ht="16.149999999999999" customHeight="1" x14ac:dyDescent="0.4">
      <c r="A33" s="89"/>
      <c r="B33" s="38" t="s">
        <v>239</v>
      </c>
      <c r="C33" s="6"/>
      <c r="D33" s="6"/>
      <c r="E33" s="6"/>
      <c r="F33" s="6"/>
      <c r="G33" s="6"/>
      <c r="H33" s="6"/>
      <c r="I33" s="6"/>
      <c r="J33" s="6"/>
      <c r="K33" s="6"/>
      <c r="L33" s="6"/>
      <c r="M33" s="6"/>
      <c r="N33" s="6"/>
      <c r="O33" s="6"/>
      <c r="P33" s="6"/>
      <c r="Q33" s="6"/>
      <c r="R33" s="6"/>
      <c r="S33" s="6"/>
      <c r="T33" s="6"/>
      <c r="U33" s="6"/>
      <c r="V33" s="6"/>
      <c r="W33" s="6"/>
      <c r="X33" s="6"/>
      <c r="Y33" s="6"/>
      <c r="Z33" s="6"/>
      <c r="AA33" s="6"/>
      <c r="AB33" s="358">
        <v>0</v>
      </c>
      <c r="AC33" s="358"/>
      <c r="AD33" s="358"/>
      <c r="AE33" s="358"/>
      <c r="AF33" s="358"/>
      <c r="AG33" s="174" t="s">
        <v>240</v>
      </c>
    </row>
    <row r="34" spans="1:37" ht="16.149999999999999" customHeight="1" thickBot="1" x14ac:dyDescent="0.45">
      <c r="A34" s="155" t="s">
        <v>241</v>
      </c>
      <c r="B34" s="156"/>
      <c r="C34" s="157"/>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392">
        <v>0</v>
      </c>
      <c r="AC34" s="392"/>
      <c r="AD34" s="392"/>
      <c r="AE34" s="392"/>
      <c r="AF34" s="392"/>
      <c r="AG34" s="149" t="s">
        <v>240</v>
      </c>
    </row>
    <row r="35" spans="1:37" ht="16.149999999999999" customHeight="1" thickTop="1" thickBot="1" x14ac:dyDescent="0.45">
      <c r="A35" s="8" t="s">
        <v>242</v>
      </c>
      <c r="B35" s="9"/>
      <c r="C35" s="9"/>
      <c r="D35" s="9"/>
      <c r="E35" s="9"/>
      <c r="F35" s="9"/>
      <c r="G35" s="9"/>
      <c r="H35" s="9"/>
      <c r="I35" s="9"/>
      <c r="J35" s="9"/>
      <c r="K35" s="9"/>
      <c r="L35" s="9"/>
      <c r="M35" s="9"/>
      <c r="N35" s="9"/>
      <c r="O35" s="9"/>
      <c r="P35" s="9"/>
      <c r="Q35" s="9"/>
      <c r="R35" s="9"/>
      <c r="S35" s="9"/>
      <c r="T35" s="9"/>
      <c r="U35" s="9"/>
      <c r="V35" s="9"/>
      <c r="W35" s="9"/>
      <c r="X35" s="9"/>
      <c r="Y35" s="9"/>
      <c r="Z35" s="9"/>
      <c r="AA35" s="9"/>
      <c r="AB35" s="391">
        <f>IFERROR(AB28-AB33+AB34,"")</f>
        <v>0</v>
      </c>
      <c r="AC35" s="391"/>
      <c r="AD35" s="391"/>
      <c r="AE35" s="391"/>
      <c r="AF35" s="391"/>
      <c r="AG35" s="150" t="s">
        <v>230</v>
      </c>
    </row>
    <row r="36" spans="1:37" ht="16.149999999999999" customHeight="1" x14ac:dyDescent="0.4">
      <c r="A36" s="3"/>
      <c r="B36" s="12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x14ac:dyDescent="0.4">
      <c r="A37" s="3"/>
      <c r="B37" s="12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x14ac:dyDescent="0.4"/>
    <row r="39" spans="1:37" ht="16.149999999999999" customHeight="1" thickBot="1" x14ac:dyDescent="0.45">
      <c r="A39" s="2" t="s">
        <v>243</v>
      </c>
    </row>
    <row r="40" spans="1:37" ht="16.149999999999999" customHeight="1" x14ac:dyDescent="0.4">
      <c r="A40" s="11" t="s">
        <v>244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398"/>
      <c r="AC40" s="398"/>
      <c r="AD40" s="398"/>
      <c r="AE40" s="398"/>
      <c r="AF40" s="398"/>
      <c r="AG40" s="136" t="s">
        <v>230</v>
      </c>
      <c r="AJ40" s="180" t="str">
        <f>IF(AB35&gt;AB40,"NG","OK")</f>
        <v>OK</v>
      </c>
      <c r="AK40" s="250" t="str">
        <f>IF(AJ40="NG","←（８）全体の賃金改善の見込み額は（７）算定金額の見込み（繰越額調整後）の値を上回るように設定してください","")</f>
        <v/>
      </c>
    </row>
    <row r="41" spans="1:37" ht="16.149999999999999" customHeight="1" x14ac:dyDescent="0.4">
      <c r="A41" s="17"/>
      <c r="B41" s="65" t="s">
        <v>245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399">
        <f>AB35</f>
        <v>0</v>
      </c>
      <c r="AC41" s="399"/>
      <c r="AD41" s="399"/>
      <c r="AE41" s="399"/>
      <c r="AF41" s="399"/>
      <c r="AG41" s="137" t="s">
        <v>230</v>
      </c>
    </row>
    <row r="42" spans="1:37" ht="16.149999999999999" customHeight="1" x14ac:dyDescent="0.4">
      <c r="A42" s="17"/>
      <c r="B42" s="65" t="s">
        <v>246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395"/>
      <c r="AC42" s="395"/>
      <c r="AD42" s="395"/>
      <c r="AE42" s="395"/>
      <c r="AF42" s="395"/>
      <c r="AG42" s="137" t="s">
        <v>230</v>
      </c>
    </row>
    <row r="43" spans="1:37" ht="16.149999999999999" customHeight="1" x14ac:dyDescent="0.4">
      <c r="A43" s="17"/>
      <c r="B43" s="65" t="s">
        <v>247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395"/>
      <c r="AC43" s="395"/>
      <c r="AD43" s="395"/>
      <c r="AE43" s="395"/>
      <c r="AF43" s="395"/>
      <c r="AG43" s="137" t="s">
        <v>230</v>
      </c>
    </row>
    <row r="44" spans="1:37" ht="16.149999999999999" customHeight="1" thickBot="1" x14ac:dyDescent="0.45">
      <c r="A44" s="8"/>
      <c r="B44" s="84" t="s">
        <v>248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396">
        <f>AB40-SUM(AB41:AF43)</f>
        <v>0</v>
      </c>
      <c r="AC44" s="396"/>
      <c r="AD44" s="396"/>
      <c r="AE44" s="396"/>
      <c r="AF44" s="396"/>
      <c r="AG44" s="151" t="s">
        <v>230</v>
      </c>
    </row>
    <row r="45" spans="1:37" ht="16.149999999999999" customHeight="1" x14ac:dyDescent="0.4">
      <c r="A45" s="3"/>
      <c r="B45" s="12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x14ac:dyDescent="0.4">
      <c r="A46" s="3"/>
      <c r="B46" s="12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x14ac:dyDescent="0.4">
      <c r="A47" s="3"/>
      <c r="B47" s="12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x14ac:dyDescent="0.4">
      <c r="A48" s="3"/>
      <c r="B48" s="12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x14ac:dyDescent="0.4">
      <c r="A49" s="3"/>
      <c r="B49" s="128"/>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x14ac:dyDescent="0.4">
      <c r="A50" s="3"/>
      <c r="B50" s="12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x14ac:dyDescent="0.4">
      <c r="A51" s="3"/>
      <c r="B51" s="12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x14ac:dyDescent="0.4">
      <c r="A52" s="3"/>
      <c r="B52" s="128"/>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x14ac:dyDescent="0.4">
      <c r="A53" s="3"/>
      <c r="B53" s="128"/>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x14ac:dyDescent="0.4">
      <c r="A54" s="3"/>
      <c r="B54" s="12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x14ac:dyDescent="0.4">
      <c r="A55" s="160" t="s">
        <v>1435</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4"/>
      <c r="AB56" s="114"/>
      <c r="AC56" s="114"/>
      <c r="AD56" s="114"/>
      <c r="AE56" s="114"/>
      <c r="AF56" s="114"/>
      <c r="AG56" s="114"/>
      <c r="AH56" s="114"/>
      <c r="AI56" s="198"/>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4"/>
      <c r="AB57" s="114"/>
      <c r="AC57" s="114"/>
      <c r="AD57" s="114"/>
      <c r="AE57" s="114"/>
      <c r="AF57" s="114"/>
      <c r="AG57" s="114"/>
      <c r="AH57" s="114"/>
      <c r="AI57" s="198"/>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4"/>
      <c r="AB58" s="114"/>
      <c r="AC58" s="114"/>
      <c r="AD58" s="114"/>
      <c r="AE58" s="114"/>
      <c r="AF58" s="114"/>
      <c r="AG58" s="114"/>
      <c r="AH58" s="114"/>
      <c r="AI58" s="198"/>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4"/>
      <c r="AB59" s="114"/>
      <c r="AC59" s="114"/>
      <c r="AD59" s="114"/>
      <c r="AE59" s="114"/>
      <c r="AF59" s="114"/>
      <c r="AG59" s="114"/>
      <c r="AH59" s="114"/>
      <c r="AI59" s="198"/>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4"/>
      <c r="AB60" s="114"/>
      <c r="AC60" s="114"/>
      <c r="AD60" s="114"/>
      <c r="AE60" s="114"/>
      <c r="AF60" s="114"/>
      <c r="AG60" s="114"/>
      <c r="AH60" s="114"/>
      <c r="AI60" s="198"/>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4"/>
      <c r="AB61" s="114"/>
      <c r="AC61" s="114"/>
      <c r="AD61" s="114"/>
      <c r="AE61" s="114"/>
      <c r="AF61" s="114"/>
      <c r="AG61" s="114"/>
      <c r="AH61" s="114"/>
      <c r="AI61" s="198"/>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4"/>
      <c r="AB62" s="114"/>
      <c r="AC62" s="114"/>
      <c r="AD62" s="114"/>
      <c r="AE62" s="114"/>
      <c r="AF62" s="114"/>
      <c r="AG62" s="114"/>
      <c r="AH62" s="114"/>
      <c r="AI62" s="198"/>
    </row>
    <row r="63" spans="1:35" ht="16.149999999999999" customHeight="1" thickBot="1" x14ac:dyDescent="0.45">
      <c r="A63" s="2" t="s">
        <v>250</v>
      </c>
      <c r="B63" s="3"/>
      <c r="C63" s="3"/>
      <c r="D63" s="3"/>
      <c r="E63" s="3"/>
      <c r="F63" s="3"/>
      <c r="G63" s="3"/>
      <c r="H63" s="3"/>
      <c r="I63" s="3"/>
      <c r="J63" s="3"/>
      <c r="K63" s="3"/>
      <c r="L63" s="3"/>
      <c r="M63" s="3"/>
      <c r="N63" s="3"/>
      <c r="O63" s="3"/>
      <c r="P63" s="3"/>
      <c r="Q63" s="3"/>
      <c r="R63" s="3"/>
      <c r="S63" s="3"/>
      <c r="T63" s="3"/>
      <c r="U63" s="3"/>
      <c r="V63" s="3"/>
      <c r="W63" s="3"/>
      <c r="X63" s="3"/>
      <c r="Y63" s="3"/>
      <c r="Z63" s="3"/>
      <c r="AA63" s="114"/>
      <c r="AB63" s="114"/>
      <c r="AC63" s="114"/>
      <c r="AD63" s="114"/>
      <c r="AE63" s="114"/>
      <c r="AF63" s="114"/>
      <c r="AG63" s="114"/>
      <c r="AH63" s="114"/>
      <c r="AI63" s="198"/>
    </row>
    <row r="64" spans="1:35" ht="16.149999999999999" customHeight="1" x14ac:dyDescent="0.4">
      <c r="A64" s="127" t="s">
        <v>251</v>
      </c>
      <c r="B64" s="64"/>
      <c r="C64" s="36"/>
      <c r="D64" s="36"/>
      <c r="E64" s="36"/>
      <c r="F64" s="36"/>
      <c r="G64" s="36"/>
      <c r="H64" s="36"/>
      <c r="I64" s="36"/>
      <c r="J64" s="36"/>
      <c r="K64" s="36"/>
      <c r="L64" s="36"/>
      <c r="M64" s="36"/>
      <c r="N64" s="36"/>
      <c r="O64" s="36"/>
      <c r="P64" s="36"/>
      <c r="Q64" s="36"/>
      <c r="R64" s="36"/>
      <c r="S64" s="36"/>
      <c r="T64" s="36"/>
      <c r="U64" s="36"/>
      <c r="V64" s="36"/>
      <c r="W64" s="36"/>
      <c r="X64" s="36"/>
      <c r="Y64" s="36"/>
      <c r="Z64" s="36"/>
      <c r="AA64" s="83"/>
      <c r="AB64" s="397">
        <f>SUM(AB73,AB82,AB91,AB100,AB109)</f>
        <v>0</v>
      </c>
      <c r="AC64" s="397"/>
      <c r="AD64" s="397"/>
      <c r="AE64" s="397"/>
      <c r="AF64" s="397"/>
      <c r="AG64" s="85" t="s">
        <v>252</v>
      </c>
      <c r="AH64" s="28"/>
      <c r="AI64" s="184"/>
    </row>
    <row r="65" spans="1:36" ht="16.149999999999999" customHeight="1" x14ac:dyDescent="0.4">
      <c r="A65" s="1" t="s">
        <v>253</v>
      </c>
      <c r="B65" s="81"/>
      <c r="C65" s="15"/>
      <c r="D65" s="15"/>
      <c r="E65" s="15"/>
      <c r="F65" s="15"/>
      <c r="G65" s="15"/>
      <c r="H65" s="15"/>
      <c r="I65" s="15"/>
      <c r="J65" s="15"/>
      <c r="K65" s="15"/>
      <c r="L65" s="15"/>
      <c r="M65" s="15"/>
      <c r="N65" s="15"/>
      <c r="O65" s="15"/>
      <c r="P65" s="15"/>
      <c r="Q65" s="15"/>
      <c r="R65" s="15"/>
      <c r="S65" s="15"/>
      <c r="T65" s="15"/>
      <c r="U65" s="15"/>
      <c r="V65" s="15"/>
      <c r="W65" s="15"/>
      <c r="X65" s="15"/>
      <c r="Y65" s="15"/>
      <c r="Z65" s="15"/>
      <c r="AA65" s="82"/>
      <c r="AB65" s="385">
        <f t="shared" ref="AB65:AB69" si="0">SUM(AB74,AB83,AB92,AB101,AB110)</f>
        <v>0</v>
      </c>
      <c r="AC65" s="385"/>
      <c r="AD65" s="385"/>
      <c r="AE65" s="385"/>
      <c r="AF65" s="385"/>
      <c r="AG65" s="135" t="s">
        <v>230</v>
      </c>
    </row>
    <row r="66" spans="1:36" ht="16.149999999999999" customHeight="1" x14ac:dyDescent="0.4">
      <c r="A66" s="1" t="s">
        <v>254</v>
      </c>
      <c r="B66" s="3"/>
      <c r="C66" s="3"/>
      <c r="D66" s="3"/>
      <c r="E66" s="3"/>
      <c r="F66" s="3"/>
      <c r="G66" s="3"/>
      <c r="H66" s="3"/>
      <c r="I66" s="3"/>
      <c r="J66" s="3"/>
      <c r="K66" s="3"/>
      <c r="L66" s="3"/>
      <c r="M66" s="3"/>
      <c r="N66" s="3"/>
      <c r="O66" s="3"/>
      <c r="P66" s="3"/>
      <c r="Q66" s="3"/>
      <c r="R66" s="3"/>
      <c r="S66" s="3"/>
      <c r="T66" s="3"/>
      <c r="U66" s="3"/>
      <c r="V66" s="3"/>
      <c r="W66" s="3"/>
      <c r="X66" s="3"/>
      <c r="Y66" s="3"/>
      <c r="Z66" s="3"/>
      <c r="AA66" s="3"/>
      <c r="AB66" s="385">
        <f t="shared" si="0"/>
        <v>0</v>
      </c>
      <c r="AC66" s="385"/>
      <c r="AD66" s="385"/>
      <c r="AE66" s="385"/>
      <c r="AF66" s="385"/>
      <c r="AG66" s="174" t="s">
        <v>230</v>
      </c>
    </row>
    <row r="67" spans="1:36" ht="16.149999999999999" customHeight="1" x14ac:dyDescent="0.4">
      <c r="A67" s="22" t="s">
        <v>255</v>
      </c>
      <c r="B67" s="6"/>
      <c r="C67" s="6"/>
      <c r="D67" s="6"/>
      <c r="E67" s="6"/>
      <c r="F67" s="6"/>
      <c r="G67" s="6"/>
      <c r="H67" s="6"/>
      <c r="I67" s="6"/>
      <c r="J67" s="6"/>
      <c r="K67" s="6"/>
      <c r="L67" s="6"/>
      <c r="M67" s="6"/>
      <c r="N67" s="6"/>
      <c r="O67" s="6"/>
      <c r="P67" s="6"/>
      <c r="Q67" s="6"/>
      <c r="R67" s="6"/>
      <c r="S67" s="6"/>
      <c r="T67" s="6"/>
      <c r="U67" s="6"/>
      <c r="V67" s="6"/>
      <c r="W67" s="6"/>
      <c r="X67" s="6"/>
      <c r="Y67" s="6"/>
      <c r="Z67" s="6"/>
      <c r="AA67" s="6"/>
      <c r="AB67" s="394">
        <f>AB66-AB65</f>
        <v>0</v>
      </c>
      <c r="AC67" s="394"/>
      <c r="AD67" s="394"/>
      <c r="AE67" s="394"/>
      <c r="AF67" s="394"/>
      <c r="AG67" s="174" t="s">
        <v>230</v>
      </c>
    </row>
    <row r="68" spans="1:36" ht="16.149999999999999" customHeight="1" x14ac:dyDescent="0.4">
      <c r="A68" s="17"/>
      <c r="B68" s="41" t="s">
        <v>256</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385">
        <f t="shared" si="0"/>
        <v>0</v>
      </c>
      <c r="AC68" s="385"/>
      <c r="AD68" s="385"/>
      <c r="AE68" s="385"/>
      <c r="AF68" s="385"/>
      <c r="AG68" s="137" t="s">
        <v>230</v>
      </c>
    </row>
    <row r="69" spans="1:36" ht="16.149999999999999" customHeight="1" thickBot="1" x14ac:dyDescent="0.45">
      <c r="A69" s="42"/>
      <c r="B69" s="116" t="s">
        <v>257</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369">
        <f t="shared" si="0"/>
        <v>0</v>
      </c>
      <c r="AC69" s="369"/>
      <c r="AD69" s="369"/>
      <c r="AE69" s="369"/>
      <c r="AF69" s="369"/>
      <c r="AG69" s="137" t="s">
        <v>258</v>
      </c>
    </row>
    <row r="70" spans="1:36" ht="16.149999999999999" customHeight="1" thickTop="1" thickBot="1" x14ac:dyDescent="0.45">
      <c r="A70" s="95"/>
      <c r="B70" s="117" t="s">
        <v>259</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386">
        <f>IFERROR(AB69/AB65*100,0)</f>
        <v>0</v>
      </c>
      <c r="AC70" s="386"/>
      <c r="AD70" s="386"/>
      <c r="AE70" s="386"/>
      <c r="AF70" s="386"/>
      <c r="AG70" s="158" t="s">
        <v>260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261</v>
      </c>
      <c r="B72" s="3"/>
      <c r="C72" s="3"/>
      <c r="D72" s="3"/>
      <c r="E72" s="3"/>
      <c r="F72" s="3"/>
      <c r="G72" s="3"/>
      <c r="H72" s="3"/>
      <c r="I72" s="3"/>
      <c r="J72" s="3"/>
      <c r="K72" s="3"/>
      <c r="L72" s="3"/>
      <c r="M72" s="3"/>
      <c r="N72" s="3"/>
      <c r="O72" s="3"/>
      <c r="P72" s="3"/>
      <c r="Q72" s="3"/>
      <c r="R72" s="3"/>
      <c r="S72" s="3"/>
      <c r="T72" s="3"/>
      <c r="U72" s="3"/>
      <c r="V72" s="3"/>
      <c r="W72" s="3"/>
      <c r="X72" s="3"/>
      <c r="Y72" s="3"/>
      <c r="Z72" s="3"/>
      <c r="AA72" s="173"/>
      <c r="AB72" s="173"/>
      <c r="AC72" s="173"/>
      <c r="AD72" s="173"/>
      <c r="AE72" s="173"/>
      <c r="AF72" s="173"/>
      <c r="AG72" s="173"/>
      <c r="AH72" s="114"/>
      <c r="AI72" s="198"/>
    </row>
    <row r="73" spans="1:36" ht="16.149999999999999" customHeight="1" x14ac:dyDescent="0.4">
      <c r="A73" s="127" t="s">
        <v>262</v>
      </c>
      <c r="B73" s="64"/>
      <c r="C73" s="36"/>
      <c r="D73" s="36"/>
      <c r="E73" s="36"/>
      <c r="F73" s="36"/>
      <c r="G73" s="36"/>
      <c r="H73" s="36"/>
      <c r="I73" s="36"/>
      <c r="J73" s="36"/>
      <c r="K73" s="36"/>
      <c r="L73" s="36"/>
      <c r="M73" s="36"/>
      <c r="N73" s="36"/>
      <c r="O73" s="36"/>
      <c r="P73" s="36"/>
      <c r="Q73" s="36"/>
      <c r="R73" s="36"/>
      <c r="S73" s="36"/>
      <c r="T73" s="36"/>
      <c r="U73" s="36"/>
      <c r="V73" s="36"/>
      <c r="W73" s="36"/>
      <c r="X73" s="36"/>
      <c r="Y73" s="36"/>
      <c r="Z73" s="36"/>
      <c r="AA73" s="83"/>
      <c r="AB73" s="360"/>
      <c r="AC73" s="360"/>
      <c r="AD73" s="360"/>
      <c r="AE73" s="360"/>
      <c r="AF73" s="360"/>
      <c r="AG73" s="85" t="s">
        <v>252</v>
      </c>
      <c r="AH73" s="28"/>
      <c r="AI73" s="184"/>
      <c r="AJ73" s="200"/>
    </row>
    <row r="74" spans="1:36" ht="16.149999999999999" customHeight="1" x14ac:dyDescent="0.4">
      <c r="A74" s="1" t="s">
        <v>263</v>
      </c>
      <c r="B74" s="81"/>
      <c r="C74" s="15"/>
      <c r="D74" s="15"/>
      <c r="E74" s="15"/>
      <c r="F74" s="15"/>
      <c r="G74" s="15"/>
      <c r="H74" s="15"/>
      <c r="I74" s="15"/>
      <c r="J74" s="15"/>
      <c r="K74" s="15"/>
      <c r="L74" s="15"/>
      <c r="M74" s="15"/>
      <c r="N74" s="15"/>
      <c r="O74" s="15"/>
      <c r="P74" s="15"/>
      <c r="Q74" s="15"/>
      <c r="R74" s="15"/>
      <c r="S74" s="15"/>
      <c r="T74" s="15"/>
      <c r="U74" s="15"/>
      <c r="V74" s="15"/>
      <c r="W74" s="15"/>
      <c r="X74" s="15"/>
      <c r="Y74" s="15"/>
      <c r="Z74" s="15"/>
      <c r="AA74" s="82"/>
      <c r="AB74" s="358"/>
      <c r="AC74" s="358"/>
      <c r="AD74" s="358"/>
      <c r="AE74" s="358"/>
      <c r="AF74" s="358"/>
      <c r="AG74" s="135" t="s">
        <v>230</v>
      </c>
    </row>
    <row r="75" spans="1:36" ht="16.149999999999999" customHeight="1" x14ac:dyDescent="0.4">
      <c r="A75" s="1" t="s">
        <v>264</v>
      </c>
      <c r="B75" s="3"/>
      <c r="C75" s="3"/>
      <c r="D75" s="3"/>
      <c r="E75" s="3"/>
      <c r="F75" s="3"/>
      <c r="G75" s="3"/>
      <c r="H75" s="3"/>
      <c r="I75" s="3"/>
      <c r="J75" s="3"/>
      <c r="K75" s="3"/>
      <c r="L75" s="3"/>
      <c r="M75" s="3"/>
      <c r="N75" s="3"/>
      <c r="O75" s="3"/>
      <c r="P75" s="3"/>
      <c r="Q75" s="3"/>
      <c r="R75" s="3"/>
      <c r="S75" s="3"/>
      <c r="T75" s="3"/>
      <c r="U75" s="3"/>
      <c r="V75" s="3"/>
      <c r="W75" s="3"/>
      <c r="X75" s="3"/>
      <c r="Y75" s="3"/>
      <c r="Z75" s="3"/>
      <c r="AA75" s="3"/>
      <c r="AB75" s="363"/>
      <c r="AC75" s="363"/>
      <c r="AD75" s="363"/>
      <c r="AE75" s="363"/>
      <c r="AF75" s="363"/>
      <c r="AG75" s="174" t="s">
        <v>230</v>
      </c>
    </row>
    <row r="76" spans="1:36" ht="16.149999999999999" customHeight="1" x14ac:dyDescent="0.4">
      <c r="A76" s="22" t="s">
        <v>265</v>
      </c>
      <c r="B76" s="6"/>
      <c r="C76" s="6"/>
      <c r="D76" s="6"/>
      <c r="E76" s="6"/>
      <c r="F76" s="6"/>
      <c r="G76" s="6"/>
      <c r="H76" s="6"/>
      <c r="I76" s="6"/>
      <c r="J76" s="6"/>
      <c r="K76" s="6"/>
      <c r="L76" s="6"/>
      <c r="M76" s="6"/>
      <c r="N76" s="6"/>
      <c r="O76" s="6"/>
      <c r="P76" s="6"/>
      <c r="Q76" s="6"/>
      <c r="R76" s="6"/>
      <c r="S76" s="6"/>
      <c r="T76" s="6"/>
      <c r="U76" s="6"/>
      <c r="V76" s="6"/>
      <c r="W76" s="6"/>
      <c r="X76" s="6"/>
      <c r="Y76" s="6"/>
      <c r="Z76" s="6"/>
      <c r="AA76" s="6"/>
      <c r="AB76" s="364">
        <f>AB75-AB74</f>
        <v>0</v>
      </c>
      <c r="AC76" s="364"/>
      <c r="AD76" s="364"/>
      <c r="AE76" s="364"/>
      <c r="AF76" s="364"/>
      <c r="AG76" s="174" t="s">
        <v>230</v>
      </c>
    </row>
    <row r="77" spans="1:36" ht="16.149999999999999" customHeight="1" x14ac:dyDescent="0.4">
      <c r="A77" s="17"/>
      <c r="B77" s="41" t="s">
        <v>266</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358"/>
      <c r="AC77" s="358"/>
      <c r="AD77" s="358"/>
      <c r="AE77" s="358"/>
      <c r="AF77" s="358"/>
      <c r="AG77" s="137" t="s">
        <v>230</v>
      </c>
    </row>
    <row r="78" spans="1:36" ht="16.149999999999999" customHeight="1" thickBot="1" x14ac:dyDescent="0.45">
      <c r="A78" s="42"/>
      <c r="B78" s="116" t="s">
        <v>267</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359"/>
      <c r="AC78" s="359"/>
      <c r="AD78" s="359"/>
      <c r="AE78" s="359"/>
      <c r="AF78" s="359"/>
      <c r="AG78" s="137" t="s">
        <v>258</v>
      </c>
    </row>
    <row r="79" spans="1:36" ht="16.350000000000001" customHeight="1" thickTop="1" thickBot="1" x14ac:dyDescent="0.45">
      <c r="A79" s="95"/>
      <c r="B79" s="117" t="s">
        <v>268</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361">
        <f>IFERROR(AB78/AB74*100,0)</f>
        <v>0</v>
      </c>
      <c r="AC79" s="361"/>
      <c r="AD79" s="361"/>
      <c r="AE79" s="361"/>
      <c r="AF79" s="361"/>
      <c r="AG79" s="158" t="s">
        <v>260</v>
      </c>
    </row>
    <row r="80" spans="1:36" ht="16.350000000000001" customHeight="1" x14ac:dyDescent="0.4"/>
    <row r="81" spans="1:35" ht="16.149999999999999" customHeight="1" thickBot="1" x14ac:dyDescent="0.45">
      <c r="A81" s="2" t="s">
        <v>269</v>
      </c>
      <c r="B81" s="3"/>
      <c r="C81" s="3"/>
      <c r="D81" s="3"/>
      <c r="E81" s="3"/>
      <c r="F81" s="3"/>
      <c r="G81" s="3"/>
      <c r="H81" s="3"/>
      <c r="I81" s="3"/>
      <c r="J81" s="3"/>
      <c r="K81" s="3"/>
      <c r="L81" s="3"/>
      <c r="M81" s="3"/>
      <c r="N81" s="3"/>
      <c r="O81" s="3"/>
      <c r="P81" s="3"/>
      <c r="Q81" s="3"/>
      <c r="R81" s="3"/>
      <c r="S81" s="3"/>
      <c r="T81" s="3"/>
      <c r="U81" s="3"/>
      <c r="V81" s="3"/>
      <c r="W81" s="3"/>
      <c r="X81" s="3"/>
      <c r="Y81" s="3"/>
      <c r="Z81" s="3"/>
      <c r="AA81" s="357"/>
      <c r="AB81" s="357"/>
      <c r="AC81" s="357"/>
      <c r="AD81" s="357"/>
      <c r="AE81" s="357"/>
      <c r="AF81" s="357"/>
      <c r="AG81" s="357"/>
      <c r="AH81" s="114"/>
      <c r="AI81" s="198"/>
    </row>
    <row r="82" spans="1:35" ht="16.149999999999999" customHeight="1" x14ac:dyDescent="0.4">
      <c r="A82" s="127" t="s">
        <v>270</v>
      </c>
      <c r="B82" s="64"/>
      <c r="C82" s="36"/>
      <c r="D82" s="36"/>
      <c r="E82" s="36"/>
      <c r="F82" s="36"/>
      <c r="G82" s="36"/>
      <c r="H82" s="36"/>
      <c r="I82" s="36"/>
      <c r="J82" s="36"/>
      <c r="K82" s="36"/>
      <c r="L82" s="36"/>
      <c r="M82" s="36"/>
      <c r="N82" s="36"/>
      <c r="O82" s="36"/>
      <c r="P82" s="36"/>
      <c r="Q82" s="36"/>
      <c r="R82" s="36"/>
      <c r="S82" s="36"/>
      <c r="T82" s="36"/>
      <c r="U82" s="36"/>
      <c r="V82" s="36"/>
      <c r="W82" s="36"/>
      <c r="X82" s="36"/>
      <c r="Y82" s="36"/>
      <c r="Z82" s="36"/>
      <c r="AA82" s="83"/>
      <c r="AB82" s="360"/>
      <c r="AC82" s="360"/>
      <c r="AD82" s="360"/>
      <c r="AE82" s="360"/>
      <c r="AF82" s="360"/>
      <c r="AG82" s="85" t="s">
        <v>252</v>
      </c>
      <c r="AH82" s="28"/>
      <c r="AI82" s="184"/>
    </row>
    <row r="83" spans="1:35" ht="16.149999999999999" customHeight="1" x14ac:dyDescent="0.4">
      <c r="A83" s="1" t="s">
        <v>271</v>
      </c>
      <c r="B83" s="81"/>
      <c r="C83" s="15"/>
      <c r="D83" s="15"/>
      <c r="E83" s="15"/>
      <c r="F83" s="15"/>
      <c r="G83" s="15"/>
      <c r="H83" s="15"/>
      <c r="I83" s="15"/>
      <c r="J83" s="15"/>
      <c r="K83" s="15"/>
      <c r="L83" s="15"/>
      <c r="M83" s="15"/>
      <c r="N83" s="15"/>
      <c r="O83" s="15"/>
      <c r="P83" s="15"/>
      <c r="Q83" s="15"/>
      <c r="R83" s="15"/>
      <c r="S83" s="15"/>
      <c r="T83" s="15"/>
      <c r="U83" s="15"/>
      <c r="V83" s="15"/>
      <c r="W83" s="15"/>
      <c r="X83" s="15"/>
      <c r="Y83" s="15"/>
      <c r="Z83" s="15"/>
      <c r="AA83" s="82"/>
      <c r="AB83" s="358"/>
      <c r="AC83" s="358"/>
      <c r="AD83" s="358"/>
      <c r="AE83" s="358"/>
      <c r="AF83" s="358"/>
      <c r="AG83" s="135" t="s">
        <v>230</v>
      </c>
    </row>
    <row r="84" spans="1:35" ht="16.149999999999999" customHeight="1" x14ac:dyDescent="0.4">
      <c r="A84" s="1" t="s">
        <v>272</v>
      </c>
      <c r="B84" s="3"/>
      <c r="C84" s="3"/>
      <c r="D84" s="3"/>
      <c r="E84" s="3"/>
      <c r="F84" s="3"/>
      <c r="G84" s="3"/>
      <c r="H84" s="3"/>
      <c r="I84" s="3"/>
      <c r="J84" s="3"/>
      <c r="K84" s="3"/>
      <c r="L84" s="3"/>
      <c r="M84" s="3"/>
      <c r="N84" s="3"/>
      <c r="O84" s="3"/>
      <c r="P84" s="3"/>
      <c r="Q84" s="3"/>
      <c r="R84" s="3"/>
      <c r="S84" s="3"/>
      <c r="T84" s="3"/>
      <c r="U84" s="3"/>
      <c r="V84" s="3"/>
      <c r="W84" s="3"/>
      <c r="X84" s="3"/>
      <c r="Y84" s="3"/>
      <c r="Z84" s="3"/>
      <c r="AA84" s="3"/>
      <c r="AB84" s="363"/>
      <c r="AC84" s="363"/>
      <c r="AD84" s="363"/>
      <c r="AE84" s="363"/>
      <c r="AF84" s="363"/>
      <c r="AG84" s="174" t="s">
        <v>230</v>
      </c>
    </row>
    <row r="85" spans="1:35" ht="16.149999999999999" customHeight="1" x14ac:dyDescent="0.4">
      <c r="A85" s="22" t="s">
        <v>273</v>
      </c>
      <c r="B85" s="6"/>
      <c r="C85" s="6"/>
      <c r="D85" s="6"/>
      <c r="E85" s="6"/>
      <c r="F85" s="6"/>
      <c r="G85" s="6"/>
      <c r="H85" s="6"/>
      <c r="I85" s="6"/>
      <c r="J85" s="6"/>
      <c r="K85" s="6"/>
      <c r="L85" s="6"/>
      <c r="M85" s="6"/>
      <c r="N85" s="6"/>
      <c r="O85" s="6"/>
      <c r="P85" s="6"/>
      <c r="Q85" s="6"/>
      <c r="R85" s="6"/>
      <c r="S85" s="6"/>
      <c r="T85" s="6"/>
      <c r="U85" s="6"/>
      <c r="V85" s="6"/>
      <c r="W85" s="6"/>
      <c r="X85" s="6"/>
      <c r="Y85" s="6"/>
      <c r="Z85" s="6"/>
      <c r="AA85" s="6"/>
      <c r="AB85" s="364">
        <f>AB84-AB83</f>
        <v>0</v>
      </c>
      <c r="AC85" s="364"/>
      <c r="AD85" s="364"/>
      <c r="AE85" s="364"/>
      <c r="AF85" s="364"/>
      <c r="AG85" s="174" t="s">
        <v>230</v>
      </c>
    </row>
    <row r="86" spans="1:35" ht="16.149999999999999" customHeight="1" x14ac:dyDescent="0.4">
      <c r="A86" s="17"/>
      <c r="B86" s="41" t="s">
        <v>274</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358"/>
      <c r="AC86" s="358"/>
      <c r="AD86" s="358"/>
      <c r="AE86" s="358"/>
      <c r="AF86" s="358"/>
      <c r="AG86" s="137" t="s">
        <v>230</v>
      </c>
    </row>
    <row r="87" spans="1:35" ht="16.149999999999999" customHeight="1" thickBot="1" x14ac:dyDescent="0.45">
      <c r="A87" s="42"/>
      <c r="B87" s="116" t="s">
        <v>275</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359"/>
      <c r="AC87" s="359"/>
      <c r="AD87" s="359"/>
      <c r="AE87" s="359"/>
      <c r="AF87" s="359"/>
      <c r="AG87" s="137" t="s">
        <v>258</v>
      </c>
    </row>
    <row r="88" spans="1:35" ht="16.350000000000001" customHeight="1" thickTop="1" thickBot="1" x14ac:dyDescent="0.45">
      <c r="A88" s="95"/>
      <c r="B88" s="117" t="s">
        <v>276</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361">
        <f>IFERROR(AB87/AB83*100,0)</f>
        <v>0</v>
      </c>
      <c r="AC88" s="361"/>
      <c r="AD88" s="361"/>
      <c r="AE88" s="361"/>
      <c r="AF88" s="361"/>
      <c r="AG88" s="158" t="s">
        <v>260</v>
      </c>
    </row>
    <row r="89" spans="1:35" ht="16.350000000000001" customHeight="1" x14ac:dyDescent="0.4"/>
    <row r="90" spans="1:35" ht="16.149999999999999" customHeight="1" thickBot="1" x14ac:dyDescent="0.45">
      <c r="A90" s="2" t="s">
        <v>277</v>
      </c>
      <c r="B90" s="3"/>
      <c r="C90" s="3"/>
      <c r="D90" s="3"/>
      <c r="E90" s="3"/>
      <c r="F90" s="3"/>
      <c r="G90" s="3"/>
      <c r="H90" s="3"/>
      <c r="I90" s="3"/>
      <c r="J90" s="3"/>
      <c r="K90" s="3"/>
      <c r="L90" s="3"/>
      <c r="M90" s="3"/>
      <c r="N90" s="3"/>
      <c r="O90" s="3"/>
      <c r="P90" s="3"/>
      <c r="Q90" s="3"/>
      <c r="R90" s="3"/>
      <c r="S90" s="3"/>
      <c r="T90" s="3"/>
      <c r="U90" s="3"/>
      <c r="V90" s="3"/>
      <c r="W90" s="3"/>
      <c r="X90" s="3"/>
      <c r="Y90" s="3"/>
      <c r="Z90" s="3"/>
      <c r="AA90" s="357"/>
      <c r="AB90" s="357"/>
      <c r="AC90" s="357"/>
      <c r="AD90" s="357"/>
      <c r="AE90" s="357"/>
      <c r="AF90" s="357"/>
      <c r="AG90" s="357"/>
      <c r="AH90" s="114"/>
      <c r="AI90" s="198"/>
    </row>
    <row r="91" spans="1:35" ht="16.149999999999999" customHeight="1" x14ac:dyDescent="0.4">
      <c r="A91" s="127" t="s">
        <v>278</v>
      </c>
      <c r="B91" s="64"/>
      <c r="C91" s="36"/>
      <c r="D91" s="36"/>
      <c r="E91" s="36"/>
      <c r="F91" s="36"/>
      <c r="G91" s="36"/>
      <c r="H91" s="36"/>
      <c r="I91" s="36"/>
      <c r="J91" s="36"/>
      <c r="K91" s="36"/>
      <c r="L91" s="36"/>
      <c r="M91" s="36"/>
      <c r="N91" s="36"/>
      <c r="O91" s="36"/>
      <c r="P91" s="36"/>
      <c r="Q91" s="36"/>
      <c r="R91" s="36"/>
      <c r="S91" s="36"/>
      <c r="T91" s="36"/>
      <c r="U91" s="36"/>
      <c r="V91" s="36"/>
      <c r="W91" s="36"/>
      <c r="X91" s="36"/>
      <c r="Y91" s="36"/>
      <c r="Z91" s="36"/>
      <c r="AA91" s="83"/>
      <c r="AB91" s="360"/>
      <c r="AC91" s="360"/>
      <c r="AD91" s="360"/>
      <c r="AE91" s="360"/>
      <c r="AF91" s="360"/>
      <c r="AG91" s="85" t="s">
        <v>252</v>
      </c>
      <c r="AH91" s="28"/>
      <c r="AI91" s="184"/>
    </row>
    <row r="92" spans="1:35" ht="16.149999999999999" customHeight="1" x14ac:dyDescent="0.4">
      <c r="A92" s="1" t="s">
        <v>279</v>
      </c>
      <c r="B92" s="81"/>
      <c r="C92" s="15"/>
      <c r="D92" s="15"/>
      <c r="E92" s="15"/>
      <c r="F92" s="15"/>
      <c r="G92" s="15"/>
      <c r="H92" s="15"/>
      <c r="I92" s="15"/>
      <c r="J92" s="15"/>
      <c r="K92" s="15"/>
      <c r="L92" s="15"/>
      <c r="M92" s="15"/>
      <c r="N92" s="15"/>
      <c r="O92" s="15"/>
      <c r="P92" s="15"/>
      <c r="Q92" s="15"/>
      <c r="R92" s="15"/>
      <c r="S92" s="15"/>
      <c r="T92" s="15"/>
      <c r="U92" s="15"/>
      <c r="V92" s="15"/>
      <c r="W92" s="15"/>
      <c r="X92" s="15"/>
      <c r="Y92" s="15"/>
      <c r="Z92" s="15"/>
      <c r="AA92" s="82"/>
      <c r="AB92" s="358"/>
      <c r="AC92" s="358"/>
      <c r="AD92" s="358"/>
      <c r="AE92" s="358"/>
      <c r="AF92" s="358"/>
      <c r="AG92" s="135" t="s">
        <v>230</v>
      </c>
    </row>
    <row r="93" spans="1:35" ht="16.149999999999999" customHeight="1" x14ac:dyDescent="0.4">
      <c r="A93" s="1" t="s">
        <v>280</v>
      </c>
      <c r="B93" s="3"/>
      <c r="C93" s="3"/>
      <c r="D93" s="3"/>
      <c r="E93" s="3"/>
      <c r="F93" s="3"/>
      <c r="G93" s="3"/>
      <c r="H93" s="3"/>
      <c r="I93" s="3"/>
      <c r="J93" s="3"/>
      <c r="K93" s="3"/>
      <c r="L93" s="3"/>
      <c r="M93" s="3"/>
      <c r="N93" s="3"/>
      <c r="O93" s="3"/>
      <c r="P93" s="3"/>
      <c r="Q93" s="3"/>
      <c r="R93" s="3"/>
      <c r="S93" s="3"/>
      <c r="T93" s="3"/>
      <c r="U93" s="3"/>
      <c r="V93" s="3"/>
      <c r="W93" s="3"/>
      <c r="X93" s="3"/>
      <c r="Y93" s="3"/>
      <c r="Z93" s="3"/>
      <c r="AA93" s="3"/>
      <c r="AB93" s="363"/>
      <c r="AC93" s="363"/>
      <c r="AD93" s="363"/>
      <c r="AE93" s="363"/>
      <c r="AF93" s="363"/>
      <c r="AG93" s="174" t="s">
        <v>230</v>
      </c>
    </row>
    <row r="94" spans="1:35" ht="16.149999999999999" customHeight="1" x14ac:dyDescent="0.4">
      <c r="A94" s="22" t="s">
        <v>281</v>
      </c>
      <c r="B94" s="6"/>
      <c r="C94" s="6"/>
      <c r="D94" s="6"/>
      <c r="E94" s="6"/>
      <c r="F94" s="6"/>
      <c r="G94" s="6"/>
      <c r="H94" s="6"/>
      <c r="I94" s="6"/>
      <c r="J94" s="6"/>
      <c r="K94" s="6"/>
      <c r="L94" s="6"/>
      <c r="M94" s="6"/>
      <c r="N94" s="6"/>
      <c r="O94" s="6"/>
      <c r="P94" s="6"/>
      <c r="Q94" s="6"/>
      <c r="R94" s="6"/>
      <c r="S94" s="6"/>
      <c r="T94" s="6"/>
      <c r="U94" s="6"/>
      <c r="V94" s="6"/>
      <c r="W94" s="6"/>
      <c r="X94" s="6"/>
      <c r="Y94" s="6"/>
      <c r="Z94" s="6"/>
      <c r="AA94" s="6"/>
      <c r="AB94" s="364">
        <f>AB93-AB92</f>
        <v>0</v>
      </c>
      <c r="AC94" s="364"/>
      <c r="AD94" s="364"/>
      <c r="AE94" s="364"/>
      <c r="AF94" s="364"/>
      <c r="AG94" s="174" t="s">
        <v>230</v>
      </c>
    </row>
    <row r="95" spans="1:35" ht="16.149999999999999" customHeight="1" x14ac:dyDescent="0.4">
      <c r="A95" s="17"/>
      <c r="B95" s="41" t="s">
        <v>282</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358"/>
      <c r="AC95" s="358"/>
      <c r="AD95" s="358"/>
      <c r="AE95" s="358"/>
      <c r="AF95" s="358"/>
      <c r="AG95" s="137" t="s">
        <v>230</v>
      </c>
    </row>
    <row r="96" spans="1:35" ht="16.350000000000001" customHeight="1" thickBot="1" x14ac:dyDescent="0.45">
      <c r="A96" s="42"/>
      <c r="B96" s="116" t="s">
        <v>283</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359"/>
      <c r="AC96" s="359"/>
      <c r="AD96" s="359"/>
      <c r="AE96" s="359"/>
      <c r="AF96" s="359"/>
      <c r="AG96" s="137" t="s">
        <v>258</v>
      </c>
    </row>
    <row r="97" spans="1:36" ht="16.350000000000001" customHeight="1" thickTop="1" thickBot="1" x14ac:dyDescent="0.45">
      <c r="A97" s="95"/>
      <c r="B97" s="117" t="s">
        <v>284</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361">
        <f>IFERROR(AB96/AB92*100,0)</f>
        <v>0</v>
      </c>
      <c r="AC97" s="361"/>
      <c r="AD97" s="361"/>
      <c r="AE97" s="361"/>
      <c r="AF97" s="361"/>
      <c r="AG97" s="158" t="s">
        <v>260</v>
      </c>
    </row>
    <row r="98" spans="1:36" ht="16.350000000000001" customHeight="1" x14ac:dyDescent="0.4"/>
    <row r="99" spans="1:36" ht="16.350000000000001" customHeight="1" thickBot="1" x14ac:dyDescent="0.45">
      <c r="A99" s="362" t="s">
        <v>285</v>
      </c>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114"/>
      <c r="AI99" s="198"/>
    </row>
    <row r="100" spans="1:36" ht="16.350000000000001" customHeight="1" x14ac:dyDescent="0.4">
      <c r="A100" s="127" t="s">
        <v>286</v>
      </c>
      <c r="B100" s="64"/>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83"/>
      <c r="AB100" s="360"/>
      <c r="AC100" s="360"/>
      <c r="AD100" s="360"/>
      <c r="AE100" s="360"/>
      <c r="AF100" s="360"/>
      <c r="AG100" s="85" t="s">
        <v>252</v>
      </c>
      <c r="AH100" s="28"/>
      <c r="AI100" s="184"/>
    </row>
    <row r="101" spans="1:36" ht="16.350000000000001" customHeight="1" x14ac:dyDescent="0.4">
      <c r="A101" s="1" t="s">
        <v>287</v>
      </c>
      <c r="B101" s="81"/>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2"/>
      <c r="AB101" s="358"/>
      <c r="AC101" s="358"/>
      <c r="AD101" s="358"/>
      <c r="AE101" s="358"/>
      <c r="AF101" s="358"/>
      <c r="AG101" s="135" t="s">
        <v>230</v>
      </c>
    </row>
    <row r="102" spans="1:36" ht="16.350000000000001" customHeight="1" x14ac:dyDescent="0.4">
      <c r="A102" s="1" t="s">
        <v>288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63"/>
      <c r="AC102" s="363"/>
      <c r="AD102" s="363"/>
      <c r="AE102" s="363"/>
      <c r="AF102" s="363"/>
      <c r="AG102" s="174" t="s">
        <v>230</v>
      </c>
    </row>
    <row r="103" spans="1:36" ht="16.350000000000001" customHeight="1" x14ac:dyDescent="0.4">
      <c r="A103" s="22" t="s">
        <v>289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364">
        <f>AB102-AB101</f>
        <v>0</v>
      </c>
      <c r="AC103" s="364"/>
      <c r="AD103" s="364"/>
      <c r="AE103" s="364"/>
      <c r="AF103" s="364"/>
      <c r="AG103" s="174" t="s">
        <v>230</v>
      </c>
    </row>
    <row r="104" spans="1:36" ht="16.350000000000001" customHeight="1" x14ac:dyDescent="0.4">
      <c r="A104" s="17"/>
      <c r="B104" s="41" t="s">
        <v>290</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358"/>
      <c r="AC104" s="358"/>
      <c r="AD104" s="358"/>
      <c r="AE104" s="358"/>
      <c r="AF104" s="358"/>
      <c r="AG104" s="137" t="s">
        <v>230</v>
      </c>
    </row>
    <row r="105" spans="1:36" ht="16.350000000000001" customHeight="1" thickBot="1" x14ac:dyDescent="0.45">
      <c r="A105" s="42"/>
      <c r="B105" s="116" t="s">
        <v>291</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384"/>
      <c r="AC105" s="384"/>
      <c r="AD105" s="384"/>
      <c r="AE105" s="384"/>
      <c r="AF105" s="384"/>
      <c r="AG105" s="137" t="s">
        <v>258</v>
      </c>
    </row>
    <row r="106" spans="1:36" ht="16.350000000000001" customHeight="1" thickTop="1" thickBot="1" x14ac:dyDescent="0.45">
      <c r="A106" s="95"/>
      <c r="B106" s="117" t="s">
        <v>292</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361">
        <f>IFERROR(AB105/AB101*100,0)</f>
        <v>0</v>
      </c>
      <c r="AC106" s="361"/>
      <c r="AD106" s="361"/>
      <c r="AE106" s="361"/>
      <c r="AF106" s="361"/>
      <c r="AG106" s="158" t="s">
        <v>260</v>
      </c>
    </row>
    <row r="107" spans="1:36" ht="16.350000000000001" customHeight="1" x14ac:dyDescent="0.4"/>
    <row r="108" spans="1:36" ht="16.149999999999999" customHeight="1" thickBot="1" x14ac:dyDescent="0.45">
      <c r="A108" s="2" t="s">
        <v>293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57"/>
      <c r="AB108" s="357"/>
      <c r="AC108" s="357"/>
      <c r="AD108" s="357"/>
      <c r="AE108" s="357"/>
      <c r="AF108" s="357"/>
      <c r="AG108" s="357"/>
      <c r="AH108" s="114"/>
      <c r="AI108" s="198"/>
    </row>
    <row r="109" spans="1:36" ht="16.149999999999999" customHeight="1" x14ac:dyDescent="0.4">
      <c r="A109" s="127" t="s">
        <v>294</v>
      </c>
      <c r="B109" s="64"/>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83"/>
      <c r="AB109" s="360"/>
      <c r="AC109" s="360"/>
      <c r="AD109" s="360"/>
      <c r="AE109" s="360"/>
      <c r="AF109" s="360"/>
      <c r="AG109" s="85" t="s">
        <v>252</v>
      </c>
      <c r="AH109" s="28"/>
      <c r="AI109" s="184"/>
      <c r="AJ109" s="201"/>
    </row>
    <row r="110" spans="1:36" ht="16.149999999999999" customHeight="1" x14ac:dyDescent="0.4">
      <c r="A110" s="1" t="s">
        <v>295</v>
      </c>
      <c r="B110" s="81"/>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2"/>
      <c r="AB110" s="358"/>
      <c r="AC110" s="358"/>
      <c r="AD110" s="358"/>
      <c r="AE110" s="358"/>
      <c r="AF110" s="358"/>
      <c r="AG110" s="135" t="s">
        <v>230</v>
      </c>
      <c r="AJ110" s="201"/>
    </row>
    <row r="111" spans="1:36" ht="16.149999999999999" customHeight="1" x14ac:dyDescent="0.4">
      <c r="A111" s="1" t="s">
        <v>296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63"/>
      <c r="AC111" s="363"/>
      <c r="AD111" s="363"/>
      <c r="AE111" s="363"/>
      <c r="AF111" s="363"/>
      <c r="AG111" s="174" t="s">
        <v>230</v>
      </c>
      <c r="AJ111" s="201"/>
    </row>
    <row r="112" spans="1:36" ht="16.149999999999999" customHeight="1" x14ac:dyDescent="0.4">
      <c r="A112" s="22" t="s">
        <v>297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364">
        <f>AB111-AB110</f>
        <v>0</v>
      </c>
      <c r="AC112" s="364"/>
      <c r="AD112" s="364"/>
      <c r="AE112" s="364"/>
      <c r="AF112" s="364"/>
      <c r="AG112" s="174" t="s">
        <v>230</v>
      </c>
      <c r="AJ112" s="201"/>
    </row>
    <row r="113" spans="1:36" ht="16.149999999999999" customHeight="1" x14ac:dyDescent="0.4">
      <c r="A113" s="17"/>
      <c r="B113" s="41" t="s">
        <v>298</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358"/>
      <c r="AC113" s="358"/>
      <c r="AD113" s="358"/>
      <c r="AE113" s="358"/>
      <c r="AF113" s="358"/>
      <c r="AG113" s="137" t="s">
        <v>230</v>
      </c>
      <c r="AJ113" s="201"/>
    </row>
    <row r="114" spans="1:36" ht="16.149999999999999" customHeight="1" thickBot="1" x14ac:dyDescent="0.45">
      <c r="A114" s="42"/>
      <c r="B114" s="116" t="s">
        <v>299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359"/>
      <c r="AC114" s="359"/>
      <c r="AD114" s="359"/>
      <c r="AE114" s="359"/>
      <c r="AF114" s="359"/>
      <c r="AG114" s="137" t="s">
        <v>258</v>
      </c>
      <c r="AJ114" s="201"/>
    </row>
    <row r="115" spans="1:36" ht="16.350000000000001" customHeight="1" thickTop="1" thickBot="1" x14ac:dyDescent="0.45">
      <c r="A115" s="95"/>
      <c r="B115" s="117" t="s">
        <v>300</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361">
        <f>IFERROR(AB114/AB110*100,0)</f>
        <v>0</v>
      </c>
      <c r="AC115" s="361"/>
      <c r="AD115" s="361"/>
      <c r="AE115" s="361"/>
      <c r="AF115" s="361"/>
      <c r="AG115" s="158" t="s">
        <v>260</v>
      </c>
    </row>
    <row r="116" spans="1:36" ht="16.350000000000001" customHeight="1" x14ac:dyDescent="0.4"/>
    <row r="117" spans="1:36" ht="16.350000000000001" customHeight="1" x14ac:dyDescent="0.4">
      <c r="A117" s="72" t="s">
        <v>301</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140"/>
    </row>
    <row r="118" spans="1:36" ht="16.149999999999999" customHeight="1" thickBot="1" x14ac:dyDescent="0.45">
      <c r="A118" s="72" t="s">
        <v>302</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353"/>
      <c r="AB118" s="353"/>
      <c r="AC118" s="353"/>
      <c r="AD118" s="353"/>
      <c r="AE118" s="353"/>
      <c r="AF118" s="353"/>
      <c r="AG118" s="353"/>
      <c r="AH118" s="114"/>
      <c r="AI118" s="198"/>
    </row>
    <row r="119" spans="1:36" ht="16.149999999999999" customHeight="1" x14ac:dyDescent="0.4">
      <c r="A119" s="126" t="s">
        <v>303</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86"/>
      <c r="AB119" s="354"/>
      <c r="AC119" s="354"/>
      <c r="AD119" s="354"/>
      <c r="AE119" s="354"/>
      <c r="AF119" s="354"/>
      <c r="AG119" s="88" t="s">
        <v>252</v>
      </c>
      <c r="AH119" s="28"/>
      <c r="AI119" s="184"/>
    </row>
    <row r="120" spans="1:36" ht="16.149999999999999" hidden="1" customHeight="1" outlineLevel="1" x14ac:dyDescent="0.4">
      <c r="A120" s="115" t="s">
        <v>304</v>
      </c>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87"/>
      <c r="AB120" s="355"/>
      <c r="AC120" s="355"/>
      <c r="AD120" s="355"/>
      <c r="AE120" s="355"/>
      <c r="AF120" s="355"/>
      <c r="AG120" s="129" t="s">
        <v>230</v>
      </c>
      <c r="AH120" s="28"/>
      <c r="AI120" s="184"/>
    </row>
    <row r="121" spans="1:36" ht="16.149999999999999" customHeight="1" collapsed="1" x14ac:dyDescent="0.4">
      <c r="A121" s="115" t="s">
        <v>305</v>
      </c>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87"/>
      <c r="AB121" s="355"/>
      <c r="AC121" s="355"/>
      <c r="AD121" s="355"/>
      <c r="AE121" s="355"/>
      <c r="AF121" s="355"/>
      <c r="AG121" s="129" t="s">
        <v>230</v>
      </c>
    </row>
    <row r="122" spans="1:36" ht="16.149999999999999" hidden="1" customHeight="1" outlineLevel="1" x14ac:dyDescent="0.4">
      <c r="A122" s="115" t="s">
        <v>306</v>
      </c>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371"/>
      <c r="AC122" s="371"/>
      <c r="AD122" s="371"/>
      <c r="AE122" s="371"/>
      <c r="AF122" s="371"/>
      <c r="AG122" s="141" t="s">
        <v>230</v>
      </c>
    </row>
    <row r="123" spans="1:36" ht="16.149999999999999" customHeight="1" collapsed="1" x14ac:dyDescent="0.4">
      <c r="A123" s="115" t="s">
        <v>307</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355"/>
      <c r="AC123" s="355"/>
      <c r="AD123" s="355"/>
      <c r="AE123" s="355"/>
      <c r="AF123" s="355"/>
      <c r="AG123" s="141" t="s">
        <v>230</v>
      </c>
    </row>
    <row r="124" spans="1:36" ht="16.149999999999999" hidden="1" customHeight="1" outlineLevel="1" x14ac:dyDescent="0.4">
      <c r="A124" s="119" t="s">
        <v>308</v>
      </c>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370">
        <f>AB122-AB120</f>
        <v>0</v>
      </c>
      <c r="AC124" s="370"/>
      <c r="AD124" s="370"/>
      <c r="AE124" s="370"/>
      <c r="AF124" s="370"/>
      <c r="AG124" s="141" t="s">
        <v>230</v>
      </c>
    </row>
    <row r="125" spans="1:36" ht="16.149999999999999" customHeight="1" collapsed="1" x14ac:dyDescent="0.4">
      <c r="A125" s="119" t="s">
        <v>309</v>
      </c>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370">
        <f>AB123-AB121</f>
        <v>0</v>
      </c>
      <c r="AC125" s="370"/>
      <c r="AD125" s="370"/>
      <c r="AE125" s="370"/>
      <c r="AF125" s="370"/>
      <c r="AG125" s="141" t="s">
        <v>230</v>
      </c>
    </row>
    <row r="126" spans="1:36" ht="16.149999999999999" customHeight="1" x14ac:dyDescent="0.4">
      <c r="A126" s="100"/>
      <c r="B126" s="101" t="s">
        <v>310</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355"/>
      <c r="AC126" s="355"/>
      <c r="AD126" s="355"/>
      <c r="AE126" s="355"/>
      <c r="AF126" s="355"/>
      <c r="AG126" s="144" t="s">
        <v>230</v>
      </c>
    </row>
    <row r="127" spans="1:36" ht="16.149999999999999" customHeight="1" thickBot="1" x14ac:dyDescent="0.45">
      <c r="A127" s="102"/>
      <c r="B127" s="121" t="s">
        <v>311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356"/>
      <c r="AC127" s="356"/>
      <c r="AD127" s="356"/>
      <c r="AE127" s="356"/>
      <c r="AF127" s="356"/>
      <c r="AG127" s="144" t="s">
        <v>258</v>
      </c>
    </row>
    <row r="128" spans="1:36" ht="16.350000000000001" customHeight="1" thickTop="1" thickBot="1" x14ac:dyDescent="0.45">
      <c r="A128" s="103"/>
      <c r="B128" s="122" t="s">
        <v>312</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361">
        <f>IFERROR(AB127/AB121*100,0)</f>
        <v>0</v>
      </c>
      <c r="AC128" s="361"/>
      <c r="AD128" s="361"/>
      <c r="AE128" s="361"/>
      <c r="AF128" s="361"/>
      <c r="AG128" s="145" t="s">
        <v>260</v>
      </c>
    </row>
    <row r="129" spans="1:36" ht="16.350000000000001" customHeight="1" x14ac:dyDescent="0.4">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140"/>
    </row>
    <row r="130" spans="1:36" ht="16.149999999999999" customHeight="1" thickBot="1" x14ac:dyDescent="0.45">
      <c r="A130" s="72" t="s">
        <v>313</v>
      </c>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353"/>
      <c r="AB130" s="353"/>
      <c r="AC130" s="353"/>
      <c r="AD130" s="353"/>
      <c r="AE130" s="353"/>
      <c r="AF130" s="353"/>
      <c r="AG130" s="353"/>
      <c r="AH130" s="114"/>
      <c r="AI130" s="198"/>
    </row>
    <row r="131" spans="1:36" ht="16.149999999999999" customHeight="1" x14ac:dyDescent="0.4">
      <c r="A131" s="126" t="s">
        <v>314</v>
      </c>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86"/>
      <c r="AB131" s="354"/>
      <c r="AC131" s="354"/>
      <c r="AD131" s="354"/>
      <c r="AE131" s="354"/>
      <c r="AF131" s="354"/>
      <c r="AG131" s="88" t="s">
        <v>252</v>
      </c>
      <c r="AH131" s="28"/>
      <c r="AI131" s="184"/>
    </row>
    <row r="132" spans="1:36" ht="16.149999999999999" hidden="1" customHeight="1" outlineLevel="1" x14ac:dyDescent="0.4">
      <c r="A132" s="115" t="s">
        <v>315</v>
      </c>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87"/>
      <c r="AB132" s="355"/>
      <c r="AC132" s="355"/>
      <c r="AD132" s="355"/>
      <c r="AE132" s="355"/>
      <c r="AF132" s="355"/>
      <c r="AG132" s="129" t="s">
        <v>230</v>
      </c>
      <c r="AH132" s="28"/>
      <c r="AI132" s="184"/>
    </row>
    <row r="133" spans="1:36" ht="16.149999999999999" customHeight="1" collapsed="1" x14ac:dyDescent="0.4">
      <c r="A133" s="115" t="s">
        <v>316</v>
      </c>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87"/>
      <c r="AB133" s="355"/>
      <c r="AC133" s="355"/>
      <c r="AD133" s="355"/>
      <c r="AE133" s="355"/>
      <c r="AF133" s="355"/>
      <c r="AG133" s="129" t="s">
        <v>230</v>
      </c>
    </row>
    <row r="134" spans="1:36" ht="16.149999999999999" hidden="1" customHeight="1" outlineLevel="1" x14ac:dyDescent="0.4">
      <c r="A134" s="115" t="s">
        <v>317</v>
      </c>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371"/>
      <c r="AC134" s="371"/>
      <c r="AD134" s="371"/>
      <c r="AE134" s="371"/>
      <c r="AF134" s="371"/>
      <c r="AG134" s="141" t="s">
        <v>230</v>
      </c>
    </row>
    <row r="135" spans="1:36" ht="16.149999999999999" customHeight="1" collapsed="1" x14ac:dyDescent="0.4">
      <c r="A135" s="115" t="s">
        <v>318</v>
      </c>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355"/>
      <c r="AC135" s="355"/>
      <c r="AD135" s="355"/>
      <c r="AE135" s="355"/>
      <c r="AF135" s="355"/>
      <c r="AG135" s="141" t="s">
        <v>230</v>
      </c>
    </row>
    <row r="136" spans="1:36" ht="16.149999999999999" hidden="1" customHeight="1" outlineLevel="1" x14ac:dyDescent="0.4">
      <c r="A136" s="119" t="s">
        <v>319</v>
      </c>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370">
        <f>AB134-AB132</f>
        <v>0</v>
      </c>
      <c r="AC136" s="370"/>
      <c r="AD136" s="370"/>
      <c r="AE136" s="370"/>
      <c r="AF136" s="370"/>
      <c r="AG136" s="141" t="s">
        <v>230</v>
      </c>
    </row>
    <row r="137" spans="1:36" ht="16.149999999999999" customHeight="1" collapsed="1" x14ac:dyDescent="0.4">
      <c r="A137" s="119" t="s">
        <v>320</v>
      </c>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370">
        <f>AB135-AB133</f>
        <v>0</v>
      </c>
      <c r="AC137" s="370"/>
      <c r="AD137" s="370"/>
      <c r="AE137" s="370"/>
      <c r="AF137" s="370"/>
      <c r="AG137" s="141" t="s">
        <v>230</v>
      </c>
    </row>
    <row r="138" spans="1:36" ht="16.149999999999999" customHeight="1" x14ac:dyDescent="0.4">
      <c r="A138" s="100"/>
      <c r="B138" s="101" t="s">
        <v>321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355"/>
      <c r="AC138" s="355"/>
      <c r="AD138" s="355"/>
      <c r="AE138" s="355"/>
      <c r="AF138" s="355"/>
      <c r="AG138" s="144" t="s">
        <v>230</v>
      </c>
    </row>
    <row r="139" spans="1:36" ht="16.149999999999999" customHeight="1" thickBot="1" x14ac:dyDescent="0.45">
      <c r="A139" s="102"/>
      <c r="B139" s="121" t="s">
        <v>322</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356"/>
      <c r="AC139" s="356"/>
      <c r="AD139" s="356"/>
      <c r="AE139" s="356"/>
      <c r="AF139" s="356"/>
      <c r="AG139" s="144" t="s">
        <v>258</v>
      </c>
    </row>
    <row r="140" spans="1:36" ht="16.350000000000001" customHeight="1" thickTop="1" thickBot="1" x14ac:dyDescent="0.45">
      <c r="A140" s="103"/>
      <c r="B140" s="122" t="s">
        <v>1426</v>
      </c>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361">
        <f>IFERROR(AB139/AB133*100,0)</f>
        <v>0</v>
      </c>
      <c r="AC140" s="361"/>
      <c r="AD140" s="361"/>
      <c r="AE140" s="361"/>
      <c r="AF140" s="361"/>
      <c r="AG140" s="145" t="s">
        <v>260</v>
      </c>
    </row>
    <row r="141" spans="1:36" ht="14.25" customHeight="1" x14ac:dyDescent="0.4">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140"/>
    </row>
    <row r="142" spans="1:36" ht="16.149999999999999" customHeight="1" thickBot="1" x14ac:dyDescent="0.45">
      <c r="A142" s="2" t="s">
        <v>323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x14ac:dyDescent="0.4">
      <c r="A143" s="11" t="s">
        <v>324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36"/>
      <c r="AJ143" s="180" t="b">
        <v>0</v>
      </c>
    </row>
    <row r="144" spans="1:36" ht="16.149999999999999" customHeight="1" x14ac:dyDescent="0.4">
      <c r="A144" s="17"/>
      <c r="B144" s="3"/>
      <c r="C144" s="3" t="s">
        <v>325</v>
      </c>
      <c r="D144" s="3"/>
      <c r="E144" s="3"/>
      <c r="F144" s="3"/>
      <c r="G144" s="3"/>
      <c r="H144" s="3"/>
      <c r="I144" s="3"/>
      <c r="J144" s="3"/>
      <c r="K144" s="3"/>
      <c r="L144" s="3"/>
      <c r="M144" s="3" t="s">
        <v>326</v>
      </c>
      <c r="N144" s="3"/>
      <c r="O144" s="3"/>
      <c r="P144" s="3"/>
      <c r="Q144" s="3"/>
      <c r="R144" s="3"/>
      <c r="S144" s="3"/>
      <c r="T144" s="3"/>
      <c r="U144" s="3"/>
      <c r="V144" s="3"/>
      <c r="W144" s="3"/>
      <c r="X144" s="3"/>
      <c r="Y144" s="3"/>
      <c r="Z144" s="3"/>
      <c r="AA144" s="3"/>
      <c r="AB144" s="3"/>
      <c r="AC144" s="3"/>
      <c r="AD144" s="3"/>
      <c r="AE144" s="3"/>
      <c r="AF144" s="3"/>
      <c r="AG144" s="152"/>
      <c r="AJ144" s="180" t="b">
        <v>0</v>
      </c>
    </row>
    <row r="145" spans="1:36" ht="15.6" customHeight="1" x14ac:dyDescent="0.4">
      <c r="A145" s="17"/>
      <c r="B145" s="3"/>
      <c r="C145" s="3" t="s">
        <v>327</v>
      </c>
      <c r="D145" s="3"/>
      <c r="E145" s="3"/>
      <c r="F145" s="3"/>
      <c r="G145" s="3"/>
      <c r="H145" s="3"/>
      <c r="I145" s="3"/>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19" t="s">
        <v>114</v>
      </c>
      <c r="AG145" s="186"/>
      <c r="AJ145" s="180" t="b">
        <v>0</v>
      </c>
    </row>
    <row r="146" spans="1:36" ht="5.45" customHeight="1" x14ac:dyDescent="0.4">
      <c r="A146" s="14"/>
      <c r="B146" s="15"/>
      <c r="C146" s="15"/>
      <c r="D146" s="15"/>
      <c r="E146" s="15"/>
      <c r="F146" s="15"/>
      <c r="G146" s="15"/>
      <c r="H146" s="15"/>
      <c r="I146" s="15"/>
      <c r="J146" s="15"/>
      <c r="K146" s="15"/>
      <c r="L146" s="25"/>
      <c r="M146" s="25"/>
      <c r="N146" s="25"/>
      <c r="O146" s="25"/>
      <c r="P146" s="25"/>
      <c r="Q146" s="25"/>
      <c r="R146" s="25"/>
      <c r="S146" s="25"/>
      <c r="T146" s="25"/>
      <c r="U146" s="25"/>
      <c r="V146" s="25"/>
      <c r="W146" s="25"/>
      <c r="X146" s="25"/>
      <c r="Y146" s="25"/>
      <c r="Z146" s="25"/>
      <c r="AA146" s="25"/>
      <c r="AB146" s="25"/>
      <c r="AC146" s="25"/>
      <c r="AD146" s="25"/>
      <c r="AE146" s="25"/>
      <c r="AF146" s="25"/>
      <c r="AG146" s="135"/>
    </row>
    <row r="147" spans="1:36" ht="17.25" customHeight="1" x14ac:dyDescent="0.4">
      <c r="A147" s="22" t="s">
        <v>328</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37"/>
    </row>
    <row r="148" spans="1:36" ht="49.15" customHeight="1" x14ac:dyDescent="0.4">
      <c r="A148" s="17"/>
      <c r="B148" s="3"/>
      <c r="C148" s="365"/>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152"/>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50"/>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x14ac:dyDescent="0.4">
      <c r="A151" s="366" t="s">
        <v>329</v>
      </c>
      <c r="B151" s="366"/>
      <c r="C151" s="366"/>
      <c r="D151" s="366"/>
      <c r="E151" s="366"/>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125"/>
      <c r="AI151" s="202"/>
    </row>
    <row r="152" spans="1:36" ht="15" customHeight="1" x14ac:dyDescent="0.4">
      <c r="A152" s="366"/>
      <c r="B152" s="366"/>
      <c r="C152" s="366"/>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125"/>
      <c r="AI152" s="202"/>
    </row>
    <row r="153" spans="1:36" ht="15" customHeight="1" x14ac:dyDescent="0.4">
      <c r="A153" s="3"/>
      <c r="B153" s="3"/>
      <c r="C153" s="3" t="s">
        <v>15</v>
      </c>
      <c r="D153" s="3"/>
      <c r="E153" s="367"/>
      <c r="F153" s="367"/>
      <c r="G153" s="3" t="s">
        <v>16</v>
      </c>
      <c r="H153" s="367"/>
      <c r="I153" s="367"/>
      <c r="J153" s="3" t="s">
        <v>224</v>
      </c>
      <c r="K153" s="367"/>
      <c r="L153" s="367"/>
      <c r="M153" s="3" t="s">
        <v>18</v>
      </c>
      <c r="N153" s="3"/>
      <c r="O153" s="3"/>
      <c r="P153" s="3" t="s">
        <v>330</v>
      </c>
      <c r="Q153" s="3"/>
      <c r="R153" s="3"/>
      <c r="S153" s="3"/>
      <c r="T153" s="368"/>
      <c r="U153" s="368"/>
      <c r="V153" s="368"/>
      <c r="W153" s="368"/>
      <c r="X153" s="368"/>
      <c r="Y153" s="368"/>
      <c r="Z153" s="368"/>
      <c r="AA153" s="368"/>
      <c r="AB153" s="368"/>
      <c r="AC153" s="368"/>
      <c r="AD153" s="368"/>
      <c r="AE153" s="368"/>
      <c r="AF153" s="368"/>
      <c r="AG153" s="19"/>
    </row>
    <row r="154" spans="1:36" ht="15" customHeight="1" x14ac:dyDescent="0.4">
      <c r="E154" s="184"/>
      <c r="F154" s="184"/>
      <c r="H154" s="184"/>
      <c r="I154" s="184"/>
      <c r="K154" s="184"/>
      <c r="L154" s="184"/>
      <c r="T154" s="185"/>
      <c r="U154" s="185"/>
      <c r="V154" s="185"/>
      <c r="W154" s="185"/>
      <c r="X154" s="185"/>
      <c r="Y154" s="185"/>
      <c r="Z154" s="185"/>
      <c r="AA154" s="185"/>
      <c r="AB154" s="185"/>
      <c r="AC154" s="185"/>
      <c r="AD154" s="185"/>
      <c r="AE154" s="185"/>
      <c r="AF154" s="185"/>
    </row>
    <row r="155" spans="1:36" ht="15" customHeight="1" x14ac:dyDescent="0.4">
      <c r="A155" s="3" t="s">
        <v>331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x14ac:dyDescent="0.4">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202"/>
    </row>
    <row r="157" spans="1:36" ht="15" customHeight="1" x14ac:dyDescent="0.4">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202"/>
    </row>
    <row r="158" spans="1:36" ht="15" customHeight="1" x14ac:dyDescent="0.4">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202"/>
    </row>
    <row r="159" spans="1:36" ht="15" customHeight="1" x14ac:dyDescent="0.4">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202"/>
    </row>
    <row r="160" spans="1:36" ht="15" customHeight="1" x14ac:dyDescent="0.4">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202"/>
    </row>
    <row r="161" spans="1:35" ht="15" customHeight="1" x14ac:dyDescent="0.4">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202"/>
    </row>
    <row r="162" spans="1:35" ht="15" customHeight="1" x14ac:dyDescent="0.4">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202"/>
    </row>
    <row r="163" spans="1:35" ht="15" customHeight="1" x14ac:dyDescent="0.4">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202"/>
    </row>
    <row r="164" spans="1:35" ht="15" customHeight="1" x14ac:dyDescent="0.4">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202"/>
    </row>
    <row r="165" spans="1:35" ht="15" customHeight="1" x14ac:dyDescent="0.4">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202"/>
    </row>
    <row r="166" spans="1:35" ht="15" customHeight="1" x14ac:dyDescent="0.4">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202"/>
    </row>
    <row r="167" spans="1:35" ht="15" customHeight="1" x14ac:dyDescent="0.4">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202"/>
    </row>
    <row r="168" spans="1:35" ht="15" customHeight="1" x14ac:dyDescent="0.4">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202"/>
    </row>
    <row r="169" spans="1:35" ht="15" customHeight="1" x14ac:dyDescent="0.4">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202"/>
    </row>
    <row r="170" spans="1:35" ht="15" customHeight="1" x14ac:dyDescent="0.4">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202"/>
    </row>
    <row r="171" spans="1:35" ht="15" customHeight="1" x14ac:dyDescent="0.4">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202"/>
    </row>
    <row r="172" spans="1:35" ht="15" customHeight="1" x14ac:dyDescent="0.4">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202"/>
    </row>
    <row r="173" spans="1:35" ht="15" customHeight="1" x14ac:dyDescent="0.4">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202"/>
    </row>
    <row r="174" spans="1:35" ht="15" customHeight="1" x14ac:dyDescent="0.4">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202"/>
    </row>
    <row r="175" spans="1:35" ht="15" customHeight="1" x14ac:dyDescent="0.4">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202"/>
    </row>
    <row r="176" spans="1:35" ht="15" customHeight="1" x14ac:dyDescent="0.4">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202"/>
    </row>
    <row r="177" spans="1:35" ht="15" customHeight="1" x14ac:dyDescent="0.4">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202"/>
    </row>
    <row r="178" spans="1:35" ht="15" customHeight="1" x14ac:dyDescent="0.4">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202"/>
    </row>
    <row r="179" spans="1:35" ht="15" customHeight="1" x14ac:dyDescent="0.4">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202"/>
    </row>
    <row r="180" spans="1:35" ht="15" customHeight="1" x14ac:dyDescent="0.4">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202"/>
    </row>
    <row r="181" spans="1:35" ht="15" customHeight="1" x14ac:dyDescent="0.4">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202"/>
    </row>
    <row r="182" spans="1:35" ht="15" customHeight="1" x14ac:dyDescent="0.4">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202"/>
    </row>
    <row r="183" spans="1:35" ht="15" customHeight="1" x14ac:dyDescent="0.4">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202"/>
    </row>
    <row r="184" spans="1:35" ht="15" customHeight="1" x14ac:dyDescent="0.4">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202"/>
    </row>
    <row r="185" spans="1:35" ht="15" customHeight="1" x14ac:dyDescent="0.4">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202"/>
    </row>
    <row r="186" spans="1:35" ht="15" customHeight="1" x14ac:dyDescent="0.4">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202"/>
    </row>
    <row r="187" spans="1:35" ht="15" customHeight="1" x14ac:dyDescent="0.4">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202"/>
    </row>
    <row r="188" spans="1:35" ht="15" customHeight="1" x14ac:dyDescent="0.4">
      <c r="A188" s="133" t="s">
        <v>332</v>
      </c>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59"/>
      <c r="AH188" s="125"/>
      <c r="AI188" s="202"/>
    </row>
    <row r="189" spans="1:35" ht="15" customHeight="1" x14ac:dyDescent="0.4">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59"/>
      <c r="AH189" s="125"/>
      <c r="AI189" s="202"/>
    </row>
    <row r="190" spans="1:35" ht="15" customHeight="1" x14ac:dyDescent="0.4">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59"/>
      <c r="AH190" s="125"/>
      <c r="AI190" s="202"/>
    </row>
    <row r="191" spans="1:35" ht="15" customHeight="1" x14ac:dyDescent="0.4">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59"/>
      <c r="AH191" s="125"/>
      <c r="AI191" s="202"/>
    </row>
    <row r="192" spans="1:35" ht="15" customHeight="1" x14ac:dyDescent="0.4">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59"/>
      <c r="AH192" s="125"/>
      <c r="AI192" s="202"/>
    </row>
    <row r="193" spans="1:70" ht="15" customHeight="1" x14ac:dyDescent="0.4">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59"/>
      <c r="AH193" s="125"/>
      <c r="AI193" s="202"/>
    </row>
    <row r="194" spans="1:70" ht="16.149999999999999" customHeight="1" x14ac:dyDescent="0.4">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59"/>
      <c r="AH194" s="125"/>
      <c r="AI194" s="202"/>
    </row>
    <row r="195" spans="1:70" ht="16.149999999999999" customHeight="1" x14ac:dyDescent="0.4">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59"/>
      <c r="AH195" s="125"/>
      <c r="AI195" s="202"/>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03"/>
      <c r="AN203" s="203"/>
      <c r="AO203" s="203"/>
      <c r="AP203" s="203"/>
      <c r="AQ203" s="203"/>
      <c r="AR203" s="20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03"/>
      <c r="AM204" s="203"/>
      <c r="AN204" s="203"/>
      <c r="AO204" s="203"/>
      <c r="AP204" s="203"/>
      <c r="AQ204" s="203"/>
      <c r="AR204" s="20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03"/>
      <c r="AM205" s="203"/>
      <c r="AN205" s="203"/>
      <c r="AO205" s="203"/>
      <c r="AP205" s="203"/>
      <c r="AQ205" s="203"/>
      <c r="AR205" s="20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03"/>
      <c r="AM206" s="203"/>
      <c r="AN206" s="203"/>
      <c r="AO206" s="203"/>
      <c r="AP206" s="203"/>
      <c r="AQ206" s="203"/>
      <c r="AR206" s="20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03"/>
      <c r="AM207" s="203"/>
      <c r="AN207" s="203"/>
      <c r="AO207" s="203"/>
      <c r="AP207" s="203"/>
      <c r="AQ207" s="203"/>
      <c r="AR207" s="20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03"/>
      <c r="AM208" s="203"/>
      <c r="AN208" s="203"/>
      <c r="AO208" s="203"/>
      <c r="AP208" s="203"/>
      <c r="AQ208" s="203"/>
      <c r="AR208" s="20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03"/>
      <c r="AM209" s="203"/>
      <c r="AN209" s="203"/>
      <c r="AO209" s="203"/>
      <c r="AP209" s="203"/>
      <c r="AQ209" s="203"/>
      <c r="AR209" s="20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03"/>
      <c r="AM210" s="203"/>
      <c r="AN210" s="203"/>
      <c r="AO210" s="203"/>
      <c r="AP210" s="203"/>
      <c r="AQ210" s="203"/>
      <c r="AR210" s="20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03"/>
      <c r="AM211" s="203"/>
      <c r="AN211" s="203"/>
      <c r="AO211" s="203"/>
      <c r="AP211" s="203"/>
      <c r="AQ211" s="203"/>
      <c r="AR211" s="20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03"/>
      <c r="AM212" s="203"/>
      <c r="AN212" s="203"/>
      <c r="AO212" s="203"/>
      <c r="AP212" s="203"/>
      <c r="AQ212" s="203"/>
      <c r="AR212" s="20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04"/>
      <c r="AM213" s="205"/>
      <c r="AN213" s="204"/>
      <c r="AO213" s="204"/>
      <c r="AP213" s="204"/>
      <c r="AQ213" s="204"/>
      <c r="AR213" s="204"/>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x14ac:dyDescent="0.4">
      <c r="AL214" s="205"/>
      <c r="AM214" s="205"/>
      <c r="AN214" s="204"/>
      <c r="AO214" s="204"/>
      <c r="AP214" s="204"/>
      <c r="AQ214" s="204"/>
      <c r="AR214" s="204"/>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38:70" ht="15" customHeight="1" x14ac:dyDescent="0.4">
      <c r="AL215" s="205"/>
      <c r="AM215" s="205"/>
      <c r="AN215" s="204"/>
      <c r="AO215" s="204"/>
      <c r="AP215" s="204"/>
      <c r="AQ215" s="204"/>
      <c r="AR215" s="204"/>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38:70" ht="15" customHeight="1" x14ac:dyDescent="0.4">
      <c r="AL216" s="205"/>
      <c r="AM216" s="205"/>
      <c r="AN216" s="204"/>
      <c r="AO216" s="204"/>
      <c r="AP216" s="204"/>
      <c r="AQ216" s="204"/>
      <c r="AR216" s="204"/>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38:70" ht="15" customHeight="1" x14ac:dyDescent="0.4">
      <c r="AL217" s="205"/>
      <c r="AM217" s="205"/>
      <c r="AN217" s="204"/>
      <c r="AO217" s="204"/>
      <c r="AP217" s="204"/>
      <c r="AQ217" s="204"/>
      <c r="AR217" s="204"/>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row>
    <row r="218" spans="38:70" ht="15" customHeight="1" x14ac:dyDescent="0.4">
      <c r="AL218" s="205"/>
      <c r="AM218" s="205"/>
      <c r="AN218" s="204"/>
      <c r="AO218" s="204"/>
      <c r="AP218" s="204"/>
      <c r="AQ218" s="204"/>
      <c r="AR218" s="204"/>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row>
    <row r="219" spans="38:70" ht="15" customHeight="1" x14ac:dyDescent="0.4">
      <c r="AL219" s="204"/>
      <c r="AM219" s="205"/>
      <c r="AN219" s="204"/>
      <c r="AO219" s="204"/>
      <c r="AP219" s="204"/>
      <c r="AQ219" s="204"/>
      <c r="AR219" s="204"/>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row>
    <row r="220" spans="38:70" ht="15" customHeight="1" x14ac:dyDescent="0.4">
      <c r="AL220" s="204"/>
      <c r="AM220" s="205"/>
      <c r="AN220" s="204"/>
      <c r="AO220" s="204"/>
      <c r="AP220" s="204"/>
      <c r="AQ220" s="204"/>
      <c r="AR220" s="204"/>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row>
    <row r="221" spans="38:70" ht="15" customHeight="1" x14ac:dyDescent="0.4">
      <c r="AL221" s="204"/>
      <c r="AM221" s="205"/>
      <c r="AN221" s="204"/>
      <c r="AO221" s="204"/>
      <c r="AP221" s="204"/>
      <c r="AQ221" s="204"/>
      <c r="AR221" s="204"/>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row>
    <row r="222" spans="38:70" ht="15" customHeight="1" x14ac:dyDescent="0.4">
      <c r="AL222" s="205"/>
      <c r="AM222" s="205"/>
      <c r="AN222" s="204"/>
      <c r="AO222" s="204"/>
      <c r="AP222" s="204"/>
      <c r="AQ222" s="204"/>
      <c r="AR222" s="204"/>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row>
    <row r="223" spans="38:70" ht="15" customHeight="1" x14ac:dyDescent="0.4">
      <c r="AL223" s="204"/>
      <c r="AM223" s="205"/>
      <c r="AN223" s="204"/>
      <c r="AO223" s="204"/>
      <c r="AP223" s="204"/>
      <c r="AQ223" s="204"/>
      <c r="AR223" s="204"/>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row>
    <row r="224" spans="38:70" ht="15" customHeight="1" x14ac:dyDescent="0.4">
      <c r="AL224" s="204"/>
      <c r="AM224" s="205"/>
      <c r="AN224" s="204"/>
      <c r="AO224" s="204"/>
      <c r="AP224" s="204"/>
      <c r="AQ224" s="204"/>
      <c r="AR224" s="204"/>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row>
    <row r="225" spans="38:70" ht="15" customHeight="1" x14ac:dyDescent="0.4">
      <c r="AL225" s="205"/>
      <c r="AM225" s="205"/>
      <c r="AN225" s="204"/>
      <c r="AO225" s="204"/>
      <c r="AP225" s="204"/>
      <c r="AQ225" s="204"/>
      <c r="AR225" s="204"/>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row>
    <row r="226" spans="38:70" ht="15" customHeight="1" x14ac:dyDescent="0.4">
      <c r="AL226" s="204"/>
      <c r="AM226" s="205"/>
      <c r="AN226" s="204"/>
      <c r="AO226" s="204"/>
      <c r="AP226" s="204"/>
      <c r="AQ226" s="204"/>
      <c r="AR226" s="204"/>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180" hidden="1" customWidth="1" outlineLevel="1"/>
    <col min="35" max="40" width="2.75" style="180" hidden="1" customWidth="1" outlineLevel="1"/>
    <col min="41" max="43" width="8.75" style="180" hidden="1" customWidth="1" outlineLevel="1"/>
    <col min="44" max="44" width="8.75" style="4" collapsed="1"/>
    <col min="45" max="16384" width="8.75" style="4"/>
  </cols>
  <sheetData>
    <row r="1" spans="1:43" ht="16.149999999999999" customHeight="1" x14ac:dyDescent="0.4">
      <c r="A1" s="3" t="s">
        <v>214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387" t="s">
        <v>337</v>
      </c>
      <c r="B2" s="387"/>
      <c r="C2" s="387"/>
      <c r="D2" s="387"/>
      <c r="E2" s="387"/>
      <c r="F2" s="387"/>
      <c r="G2" s="387"/>
      <c r="H2" s="387"/>
      <c r="I2" s="387"/>
      <c r="J2" s="387"/>
      <c r="K2" s="387"/>
      <c r="L2" s="387"/>
      <c r="M2" s="387"/>
      <c r="N2" s="387"/>
      <c r="O2" s="387"/>
      <c r="P2" s="387"/>
      <c r="Q2" s="387"/>
      <c r="R2" s="387"/>
      <c r="S2" s="387"/>
      <c r="T2" s="387"/>
      <c r="U2" s="388"/>
      <c r="V2" s="388"/>
      <c r="W2" s="405" t="s">
        <v>338</v>
      </c>
      <c r="X2" s="405"/>
      <c r="Y2" s="405"/>
      <c r="Z2" s="405"/>
      <c r="AA2" s="405"/>
      <c r="AB2" s="405"/>
      <c r="AC2" s="405"/>
      <c r="AD2" s="405"/>
      <c r="AE2" s="405"/>
      <c r="AF2" s="405"/>
      <c r="AG2" s="405"/>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381" t="s">
        <v>217</v>
      </c>
      <c r="T4" s="381"/>
      <c r="U4" s="381"/>
      <c r="V4" s="381"/>
      <c r="W4" s="381"/>
      <c r="X4" s="406" t="str">
        <f>IF('様式95_外来・在宅ベースアップ評価料（Ⅰ）'!H5=0,"",'様式95_外来・在宅ベースアップ評価料（Ⅰ）'!H5)</f>
        <v/>
      </c>
      <c r="Y4" s="407"/>
      <c r="Z4" s="407"/>
      <c r="AA4" s="407"/>
      <c r="AB4" s="407"/>
      <c r="AC4" s="407"/>
      <c r="AD4" s="407"/>
      <c r="AE4" s="407"/>
      <c r="AF4" s="407"/>
      <c r="AG4" s="408"/>
    </row>
    <row r="5" spans="1:43" ht="16.149999999999999" customHeight="1" x14ac:dyDescent="0.4">
      <c r="A5" s="3"/>
      <c r="B5" s="3"/>
      <c r="C5" s="3"/>
      <c r="D5" s="3"/>
      <c r="E5" s="3"/>
      <c r="F5" s="3"/>
      <c r="G5" s="3"/>
      <c r="H5" s="3"/>
      <c r="I5" s="3"/>
      <c r="J5" s="3"/>
      <c r="K5" s="3"/>
      <c r="L5" s="3"/>
      <c r="M5" s="3"/>
      <c r="N5" s="3"/>
      <c r="O5" s="3"/>
      <c r="P5" s="3"/>
      <c r="Q5" s="3"/>
      <c r="R5" s="3"/>
      <c r="S5" s="389" t="s">
        <v>218</v>
      </c>
      <c r="T5" s="389"/>
      <c r="U5" s="389"/>
      <c r="V5" s="389"/>
      <c r="W5" s="390"/>
      <c r="X5" s="406" t="str">
        <f>IF('様式95_外来・在宅ベースアップ評価料（Ⅰ）'!H6=0,"",'様式95_外来・在宅ベースアップ評価料（Ⅰ）'!H6)</f>
        <v/>
      </c>
      <c r="Y5" s="407"/>
      <c r="Z5" s="407"/>
      <c r="AA5" s="407"/>
      <c r="AB5" s="407"/>
      <c r="AC5" s="407"/>
      <c r="AD5" s="407"/>
      <c r="AE5" s="407"/>
      <c r="AF5" s="407"/>
      <c r="AG5" s="408"/>
    </row>
    <row r="6" spans="1:43" s="261" customFormat="1" ht="16.149999999999999" customHeight="1" x14ac:dyDescent="0.4">
      <c r="X6" s="262"/>
      <c r="Y6" s="262"/>
      <c r="Z6" s="262"/>
      <c r="AA6" s="262"/>
      <c r="AB6" s="262"/>
      <c r="AC6" s="262"/>
      <c r="AD6" s="262"/>
      <c r="AE6" s="262"/>
      <c r="AF6" s="262"/>
      <c r="AG6" s="262"/>
      <c r="AH6" s="250"/>
      <c r="AI6" s="250"/>
      <c r="AJ6" s="250"/>
      <c r="AK6" s="250"/>
      <c r="AL6" s="250"/>
      <c r="AM6" s="250"/>
      <c r="AN6" s="250"/>
      <c r="AO6" s="250"/>
      <c r="AP6" s="250"/>
      <c r="AQ6" s="250"/>
    </row>
    <row r="7" spans="1:43" ht="16.149999999999999" customHeight="1" x14ac:dyDescent="0.4">
      <c r="A7" s="2" t="s">
        <v>219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220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413"/>
      <c r="C9" s="414"/>
      <c r="D9" s="373" t="s">
        <v>221</v>
      </c>
      <c r="E9" s="415"/>
      <c r="F9" s="415"/>
      <c r="G9" s="415"/>
      <c r="H9" s="415"/>
      <c r="I9" s="415"/>
      <c r="J9" s="415"/>
      <c r="K9" s="415"/>
      <c r="L9" s="415"/>
      <c r="M9" s="415"/>
      <c r="N9" s="415"/>
      <c r="O9" s="415"/>
      <c r="P9" s="415"/>
      <c r="Q9" s="415"/>
      <c r="R9" s="415"/>
      <c r="S9" s="415"/>
      <c r="T9" s="415"/>
      <c r="U9" s="415"/>
      <c r="V9" s="415"/>
      <c r="W9" s="415"/>
      <c r="X9" s="415"/>
      <c r="Y9" s="415"/>
      <c r="Z9" s="415"/>
      <c r="AA9" s="3"/>
      <c r="AB9" s="3"/>
      <c r="AC9" s="3"/>
      <c r="AD9" s="3"/>
      <c r="AE9" s="3"/>
      <c r="AF9" s="3"/>
      <c r="AG9" s="3"/>
    </row>
    <row r="10" spans="1:43" ht="16.149999999999999" customHeight="1" thickBot="1" x14ac:dyDescent="0.45">
      <c r="A10" s="3"/>
      <c r="B10" s="413"/>
      <c r="C10" s="414"/>
      <c r="D10" s="401" t="s">
        <v>222</v>
      </c>
      <c r="E10" s="416"/>
      <c r="F10" s="416"/>
      <c r="G10" s="416"/>
      <c r="H10" s="416"/>
      <c r="I10" s="416"/>
      <c r="J10" s="416"/>
      <c r="K10" s="416"/>
      <c r="L10" s="416"/>
      <c r="M10" s="416"/>
      <c r="N10" s="416"/>
      <c r="O10" s="416"/>
      <c r="P10" s="416"/>
      <c r="Q10" s="416"/>
      <c r="R10" s="416"/>
      <c r="S10" s="416"/>
      <c r="T10" s="416"/>
      <c r="U10" s="416"/>
      <c r="V10" s="416"/>
      <c r="W10" s="416"/>
      <c r="X10" s="416"/>
      <c r="Y10" s="416"/>
      <c r="Z10" s="416"/>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223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379" t="s">
        <v>15</v>
      </c>
      <c r="C13" s="409"/>
      <c r="D13" s="409"/>
      <c r="E13" s="410" t="str">
        <f>IF('別添_計画書（病院及び有床診療所）'!E16=0,"",'別添_計画書（病院及び有床診療所）'!E16)</f>
        <v/>
      </c>
      <c r="F13" s="410"/>
      <c r="G13" s="20" t="s">
        <v>16</v>
      </c>
      <c r="H13" s="410" t="str">
        <f>IF('別添_計画書（病院及び有床診療所）'!H16=0,"",'別添_計画書（病院及び有床診療所）'!H16)</f>
        <v/>
      </c>
      <c r="I13" s="410"/>
      <c r="J13" s="20" t="s">
        <v>224</v>
      </c>
      <c r="K13" s="20"/>
      <c r="L13" s="20" t="s">
        <v>225</v>
      </c>
      <c r="M13" s="20" t="s">
        <v>15</v>
      </c>
      <c r="N13" s="20"/>
      <c r="O13" s="410" t="str">
        <f>IF('別添_計画書（病院及び有床診療所）'!O16=0,"",'別添_計画書（病院及び有床診療所）'!O16)</f>
        <v/>
      </c>
      <c r="P13" s="410"/>
      <c r="Q13" s="20" t="s">
        <v>16</v>
      </c>
      <c r="R13" s="410" t="str">
        <f>IF('別添_計画書（病院及び有床診療所）'!R16=0,"",'別添_計画書（病院及び有床診療所）'!R16)</f>
        <v/>
      </c>
      <c r="S13" s="410"/>
      <c r="T13" s="21" t="s">
        <v>224</v>
      </c>
      <c r="V13" s="411">
        <f>'別添_計画書（病院及び有床診療所）'!V16</f>
        <v>1</v>
      </c>
      <c r="W13" s="411"/>
      <c r="X13" s="411"/>
      <c r="Y13" s="412"/>
      <c r="Z13" s="3" t="s">
        <v>226</v>
      </c>
      <c r="AA13" s="3"/>
      <c r="AG13" s="3"/>
    </row>
    <row r="14" spans="1:43" ht="16.149999999999999" customHeight="1" x14ac:dyDescent="0.4">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x14ac:dyDescent="0.45">
      <c r="A15" s="3" t="s">
        <v>227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379" t="s">
        <v>15</v>
      </c>
      <c r="C16" s="409"/>
      <c r="D16" s="409"/>
      <c r="E16" s="410" t="str">
        <f>IF('別添_計画書（病院及び有床診療所）'!E21=0,"",'別添_計画書（病院及び有床診療所）'!E21)</f>
        <v/>
      </c>
      <c r="F16" s="410"/>
      <c r="G16" s="20" t="s">
        <v>16</v>
      </c>
      <c r="H16" s="410" t="str">
        <f>IF('別添_計画書（病院及び有床診療所）'!H21=0,"",'別添_計画書（病院及び有床診療所）'!H21)</f>
        <v/>
      </c>
      <c r="I16" s="410"/>
      <c r="J16" s="20" t="s">
        <v>224</v>
      </c>
      <c r="K16" s="20"/>
      <c r="L16" s="20" t="s">
        <v>225</v>
      </c>
      <c r="M16" s="20" t="s">
        <v>15</v>
      </c>
      <c r="N16" s="20"/>
      <c r="O16" s="380"/>
      <c r="P16" s="380"/>
      <c r="Q16" s="20" t="s">
        <v>16</v>
      </c>
      <c r="R16" s="380"/>
      <c r="S16" s="380"/>
      <c r="T16" s="21" t="s">
        <v>224</v>
      </c>
      <c r="V16" s="411">
        <f>IFERROR(IF(E16=O16,R16-H16+1,IF(O16-E16=1,12-H16+1+R16,IF(O16-E16=2,12-H16+1+R16+12,"エラー"))),1)</f>
        <v>1</v>
      </c>
      <c r="W16" s="411"/>
      <c r="X16" s="411"/>
      <c r="Y16" s="412"/>
      <c r="Z16" s="3" t="s">
        <v>226</v>
      </c>
      <c r="AA16" s="3"/>
      <c r="AG16" s="3"/>
    </row>
    <row r="17" spans="1:33" ht="16.149999999999999" customHeight="1" x14ac:dyDescent="0.4">
      <c r="A17" s="3"/>
      <c r="B17" s="130"/>
      <c r="D17" s="28"/>
      <c r="E17" s="28"/>
      <c r="G17" s="28"/>
      <c r="H17" s="28"/>
      <c r="N17" s="28"/>
      <c r="O17" s="28"/>
      <c r="Q17" s="28"/>
      <c r="R17" s="28"/>
      <c r="U17" s="3"/>
      <c r="AB17" s="3"/>
      <c r="AC17" s="3"/>
      <c r="AD17" s="3"/>
      <c r="AE17" s="3"/>
      <c r="AF17" s="3"/>
      <c r="AG17" s="3"/>
    </row>
    <row r="18" spans="1:33" ht="16.149999999999999" customHeight="1" thickBot="1" x14ac:dyDescent="0.45">
      <c r="A18" s="2" t="s">
        <v>339</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340</v>
      </c>
      <c r="B19" s="12"/>
      <c r="C19" s="12"/>
      <c r="D19" s="12"/>
      <c r="E19" s="12"/>
      <c r="F19" s="12"/>
      <c r="G19" s="12"/>
      <c r="H19" s="12"/>
      <c r="I19" s="12"/>
      <c r="J19" s="12"/>
      <c r="K19" s="5"/>
      <c r="L19" s="12"/>
      <c r="M19" s="12"/>
      <c r="N19" s="12"/>
      <c r="O19" s="12"/>
      <c r="P19" s="12"/>
      <c r="Q19" s="12"/>
      <c r="R19" s="417"/>
      <c r="S19" s="418"/>
      <c r="T19" s="418"/>
      <c r="U19" s="418"/>
      <c r="V19" s="418"/>
      <c r="W19" s="418"/>
      <c r="X19" s="418"/>
      <c r="Y19" s="36"/>
      <c r="Z19" s="36"/>
      <c r="AA19" s="36"/>
      <c r="AB19" s="36"/>
      <c r="AC19" s="419"/>
      <c r="AD19" s="419"/>
      <c r="AE19" s="419"/>
      <c r="AF19" s="419"/>
      <c r="AG19" s="37"/>
    </row>
    <row r="20" spans="1:33" ht="16.149999999999999" customHeight="1" x14ac:dyDescent="0.4">
      <c r="A20" s="17"/>
      <c r="B20" s="420" t="s">
        <v>341</v>
      </c>
      <c r="C20" s="420"/>
      <c r="D20" s="420"/>
      <c r="E20" s="420"/>
      <c r="F20" s="420"/>
      <c r="G20" s="420"/>
      <c r="H20" s="420"/>
      <c r="I20" s="420"/>
      <c r="J20" s="420"/>
      <c r="K20" s="420"/>
      <c r="L20" s="420"/>
      <c r="M20" s="420"/>
      <c r="N20" s="420"/>
      <c r="O20" s="420"/>
      <c r="P20" s="420"/>
      <c r="Q20" s="420"/>
      <c r="R20" s="420"/>
      <c r="S20" s="421" t="s">
        <v>342</v>
      </c>
      <c r="T20" s="422"/>
      <c r="U20" s="422"/>
      <c r="V20" s="422"/>
      <c r="W20" s="422"/>
      <c r="X20" s="422"/>
      <c r="Y20" s="422"/>
      <c r="Z20" s="422"/>
      <c r="AA20" s="423"/>
      <c r="AB20" s="421" t="s">
        <v>100</v>
      </c>
      <c r="AC20" s="422"/>
      <c r="AD20" s="422"/>
      <c r="AE20" s="422"/>
      <c r="AF20" s="422"/>
      <c r="AG20" s="424"/>
    </row>
    <row r="21" spans="1:33" ht="16.149999999999999" customHeight="1" x14ac:dyDescent="0.4">
      <c r="A21" s="17"/>
      <c r="B21" s="39" t="s">
        <v>343</v>
      </c>
      <c r="C21" s="38" t="s">
        <v>15</v>
      </c>
      <c r="D21" s="407" t="str">
        <f>IF('別添_計画書（病院及び有床診療所）'!E21=0,"",'別添_計画書（病院及び有床診療所）'!E21)</f>
        <v/>
      </c>
      <c r="E21" s="407"/>
      <c r="F21" s="15" t="s">
        <v>16</v>
      </c>
      <c r="G21" s="407" t="str">
        <f>IF('別添_計画書（病院及び有床診療所）'!H21=0,"",'別添_計画書（病院及び有床診療所）'!H21)</f>
        <v/>
      </c>
      <c r="H21" s="407"/>
      <c r="I21" s="15" t="s">
        <v>224</v>
      </c>
      <c r="J21" s="15" t="s">
        <v>344</v>
      </c>
      <c r="K21" s="15" t="s">
        <v>345</v>
      </c>
      <c r="L21" s="15"/>
      <c r="M21" s="425"/>
      <c r="N21" s="425"/>
      <c r="O21" s="25" t="s">
        <v>16</v>
      </c>
      <c r="P21" s="425"/>
      <c r="Q21" s="425"/>
      <c r="R21" s="40" t="s">
        <v>224</v>
      </c>
      <c r="S21" s="38"/>
      <c r="T21" s="402" t="str">
        <f>'別添_計画書（病院及び有床診療所）'!P31</f>
        <v>算定不可</v>
      </c>
      <c r="U21" s="402"/>
      <c r="V21" s="402"/>
      <c r="W21" s="402"/>
      <c r="X21" s="402"/>
      <c r="Y21" s="402"/>
      <c r="Z21" s="402"/>
      <c r="AA21" s="15"/>
      <c r="AB21" s="41"/>
      <c r="AC21" s="403" t="str">
        <f>IFERROR(IF(T21="","-",VLOOKUP(T21,'リスト（入院）'!C:D,2,FALSE)),"-")</f>
        <v>-</v>
      </c>
      <c r="AD21" s="403"/>
      <c r="AE21" s="403"/>
      <c r="AF21" s="403"/>
      <c r="AG21" s="7" t="s">
        <v>236</v>
      </c>
    </row>
    <row r="22" spans="1:33" ht="16.149999999999999" customHeight="1" x14ac:dyDescent="0.4">
      <c r="A22" s="17"/>
      <c r="B22" s="39" t="s">
        <v>346</v>
      </c>
      <c r="C22" s="38" t="s">
        <v>15</v>
      </c>
      <c r="D22" s="425"/>
      <c r="E22" s="425"/>
      <c r="F22" s="15" t="s">
        <v>16</v>
      </c>
      <c r="G22" s="425"/>
      <c r="H22" s="425"/>
      <c r="I22" s="15" t="s">
        <v>224</v>
      </c>
      <c r="J22" s="15" t="s">
        <v>344</v>
      </c>
      <c r="K22" s="15" t="s">
        <v>345</v>
      </c>
      <c r="L22" s="15"/>
      <c r="M22" s="425"/>
      <c r="N22" s="425"/>
      <c r="O22" s="25" t="s">
        <v>16</v>
      </c>
      <c r="P22" s="425"/>
      <c r="Q22" s="425"/>
      <c r="R22" s="40" t="s">
        <v>224</v>
      </c>
      <c r="S22" s="38"/>
      <c r="T22" s="426"/>
      <c r="U22" s="426"/>
      <c r="V22" s="426"/>
      <c r="W22" s="426"/>
      <c r="X22" s="426"/>
      <c r="Y22" s="426"/>
      <c r="Z22" s="426"/>
      <c r="AA22" s="15"/>
      <c r="AB22" s="41"/>
      <c r="AC22" s="403" t="str">
        <f>IFERROR(IF(T22="","-",VLOOKUP(T22,'リスト（入院）'!C:D,2,FALSE)),"-")</f>
        <v>-</v>
      </c>
      <c r="AD22" s="403"/>
      <c r="AE22" s="403"/>
      <c r="AF22" s="403"/>
      <c r="AG22" s="7" t="s">
        <v>236</v>
      </c>
    </row>
    <row r="23" spans="1:33" ht="16.149999999999999" customHeight="1" x14ac:dyDescent="0.4">
      <c r="A23" s="17"/>
      <c r="B23" s="39" t="s">
        <v>347</v>
      </c>
      <c r="C23" s="38" t="s">
        <v>15</v>
      </c>
      <c r="D23" s="425"/>
      <c r="E23" s="425"/>
      <c r="F23" s="15" t="s">
        <v>16</v>
      </c>
      <c r="G23" s="425"/>
      <c r="H23" s="425"/>
      <c r="I23" s="15" t="s">
        <v>224</v>
      </c>
      <c r="J23" s="15" t="s">
        <v>344</v>
      </c>
      <c r="K23" s="15" t="s">
        <v>345</v>
      </c>
      <c r="L23" s="15"/>
      <c r="M23" s="425"/>
      <c r="N23" s="425"/>
      <c r="O23" s="25" t="s">
        <v>16</v>
      </c>
      <c r="P23" s="425"/>
      <c r="Q23" s="425"/>
      <c r="R23" s="40" t="s">
        <v>224</v>
      </c>
      <c r="S23" s="38"/>
      <c r="T23" s="426"/>
      <c r="U23" s="426"/>
      <c r="V23" s="426"/>
      <c r="W23" s="426"/>
      <c r="X23" s="426"/>
      <c r="Y23" s="426"/>
      <c r="Z23" s="426"/>
      <c r="AA23" s="15"/>
      <c r="AB23" s="41"/>
      <c r="AC23" s="403" t="str">
        <f>IFERROR(IF(T23="","-",VLOOKUP(T23,'リスト（入院）'!C:D,2,FALSE)),"-")</f>
        <v>-</v>
      </c>
      <c r="AD23" s="403"/>
      <c r="AE23" s="403"/>
      <c r="AF23" s="403"/>
      <c r="AG23" s="7" t="s">
        <v>236</v>
      </c>
    </row>
    <row r="24" spans="1:33" ht="16.149999999999999" customHeight="1" x14ac:dyDescent="0.4">
      <c r="A24" s="17"/>
      <c r="B24" s="258" t="s">
        <v>348</v>
      </c>
      <c r="C24" s="38" t="s">
        <v>15</v>
      </c>
      <c r="D24" s="425"/>
      <c r="E24" s="425"/>
      <c r="F24" s="15" t="s">
        <v>16</v>
      </c>
      <c r="G24" s="425"/>
      <c r="H24" s="425"/>
      <c r="I24" s="15" t="s">
        <v>224</v>
      </c>
      <c r="J24" s="15" t="s">
        <v>344</v>
      </c>
      <c r="K24" s="15" t="s">
        <v>345</v>
      </c>
      <c r="L24" s="15"/>
      <c r="M24" s="425"/>
      <c r="N24" s="425"/>
      <c r="O24" s="25" t="s">
        <v>16</v>
      </c>
      <c r="P24" s="425"/>
      <c r="Q24" s="425"/>
      <c r="R24" s="40" t="s">
        <v>224</v>
      </c>
      <c r="S24" s="38"/>
      <c r="T24" s="426"/>
      <c r="U24" s="426"/>
      <c r="V24" s="426"/>
      <c r="W24" s="426"/>
      <c r="X24" s="426"/>
      <c r="Y24" s="426"/>
      <c r="Z24" s="426"/>
      <c r="AA24" s="15"/>
      <c r="AB24" s="41"/>
      <c r="AC24" s="403" t="str">
        <f>IFERROR(IF(T24="","-",VLOOKUP(T24,'リスト（入院）'!C:D,2,FALSE)),"-")</f>
        <v>-</v>
      </c>
      <c r="AD24" s="403"/>
      <c r="AE24" s="403"/>
      <c r="AF24" s="403"/>
      <c r="AG24" s="7" t="s">
        <v>236</v>
      </c>
    </row>
    <row r="25" spans="1:33" ht="16.149999999999999" customHeight="1" x14ac:dyDescent="0.4">
      <c r="A25" s="22" t="s">
        <v>349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427"/>
      <c r="AD25" s="427"/>
      <c r="AE25" s="427"/>
      <c r="AF25" s="427"/>
      <c r="AG25" s="7"/>
    </row>
    <row r="26" spans="1:33" ht="16.149999999999999" customHeight="1" x14ac:dyDescent="0.4">
      <c r="A26" s="17"/>
      <c r="B26" s="420" t="s">
        <v>341</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1" t="s">
        <v>350</v>
      </c>
      <c r="AC26" s="422"/>
      <c r="AD26" s="422"/>
      <c r="AE26" s="422"/>
      <c r="AF26" s="422"/>
      <c r="AG26" s="424"/>
    </row>
    <row r="27" spans="1:33" ht="16.149999999999999" customHeight="1" x14ac:dyDescent="0.4">
      <c r="A27" s="17"/>
      <c r="B27" s="39" t="s">
        <v>343</v>
      </c>
      <c r="C27" s="38" t="s">
        <v>15</v>
      </c>
      <c r="D27" s="407" t="str">
        <f>IF(D21="","",D21)</f>
        <v/>
      </c>
      <c r="E27" s="407"/>
      <c r="F27" s="15" t="s">
        <v>16</v>
      </c>
      <c r="G27" s="407" t="str">
        <f>IF(G21="","",G21)</f>
        <v/>
      </c>
      <c r="H27" s="407"/>
      <c r="I27" s="15" t="s">
        <v>224</v>
      </c>
      <c r="J27" s="15" t="s">
        <v>344</v>
      </c>
      <c r="K27" s="15" t="s">
        <v>345</v>
      </c>
      <c r="L27" s="15"/>
      <c r="M27" s="407" t="str">
        <f>IF(M21="","",M21)</f>
        <v/>
      </c>
      <c r="N27" s="407"/>
      <c r="O27" s="25" t="s">
        <v>16</v>
      </c>
      <c r="P27" s="407" t="str">
        <f>IF(P21="","",P21)</f>
        <v/>
      </c>
      <c r="Q27" s="407"/>
      <c r="R27" s="25" t="s">
        <v>224</v>
      </c>
      <c r="S27" s="259"/>
      <c r="T27" s="259"/>
      <c r="U27" s="259"/>
      <c r="V27" s="259"/>
      <c r="W27" s="259"/>
      <c r="X27" s="259"/>
      <c r="Y27" s="259"/>
      <c r="Z27" s="259"/>
      <c r="AA27" s="260"/>
      <c r="AB27" s="41"/>
      <c r="AC27" s="358"/>
      <c r="AD27" s="358"/>
      <c r="AE27" s="358"/>
      <c r="AF27" s="358"/>
      <c r="AG27" s="7" t="s">
        <v>238</v>
      </c>
    </row>
    <row r="28" spans="1:33" ht="16.149999999999999" customHeight="1" x14ac:dyDescent="0.4">
      <c r="A28" s="17"/>
      <c r="B28" s="39" t="s">
        <v>346</v>
      </c>
      <c r="C28" s="38" t="s">
        <v>15</v>
      </c>
      <c r="D28" s="407" t="str">
        <f>IF(D22="","",D22)</f>
        <v/>
      </c>
      <c r="E28" s="407"/>
      <c r="F28" s="15" t="s">
        <v>16</v>
      </c>
      <c r="G28" s="407" t="str">
        <f>IF(G22="","",G22)</f>
        <v/>
      </c>
      <c r="H28" s="407"/>
      <c r="I28" s="15" t="s">
        <v>224</v>
      </c>
      <c r="J28" s="15" t="s">
        <v>344</v>
      </c>
      <c r="K28" s="15" t="s">
        <v>345</v>
      </c>
      <c r="L28" s="15"/>
      <c r="M28" s="407" t="str">
        <f>IF(M22="","",M22)</f>
        <v/>
      </c>
      <c r="N28" s="407"/>
      <c r="O28" s="25" t="s">
        <v>16</v>
      </c>
      <c r="P28" s="407" t="str">
        <f>IF(P22="","",P22)</f>
        <v/>
      </c>
      <c r="Q28" s="407"/>
      <c r="R28" s="25" t="s">
        <v>224</v>
      </c>
      <c r="S28" s="259"/>
      <c r="T28" s="259"/>
      <c r="U28" s="259"/>
      <c r="V28" s="259"/>
      <c r="W28" s="259"/>
      <c r="X28" s="259"/>
      <c r="Y28" s="259"/>
      <c r="Z28" s="259"/>
      <c r="AA28" s="260"/>
      <c r="AB28" s="41"/>
      <c r="AC28" s="358"/>
      <c r="AD28" s="358"/>
      <c r="AE28" s="358"/>
      <c r="AF28" s="358"/>
      <c r="AG28" s="7" t="s">
        <v>238</v>
      </c>
    </row>
    <row r="29" spans="1:33" ht="16.149999999999999" customHeight="1" x14ac:dyDescent="0.4">
      <c r="A29" s="17"/>
      <c r="B29" s="39" t="s">
        <v>347</v>
      </c>
      <c r="C29" s="38" t="s">
        <v>15</v>
      </c>
      <c r="D29" s="407" t="str">
        <f>IF(D23="","",D23)</f>
        <v/>
      </c>
      <c r="E29" s="407"/>
      <c r="F29" s="15" t="s">
        <v>16</v>
      </c>
      <c r="G29" s="407" t="str">
        <f>IF(G23="","",G23)</f>
        <v/>
      </c>
      <c r="H29" s="407"/>
      <c r="I29" s="15" t="s">
        <v>224</v>
      </c>
      <c r="J29" s="15" t="s">
        <v>344</v>
      </c>
      <c r="K29" s="15" t="s">
        <v>345</v>
      </c>
      <c r="L29" s="15"/>
      <c r="M29" s="407" t="str">
        <f>IF(M23="","",M23)</f>
        <v/>
      </c>
      <c r="N29" s="407"/>
      <c r="O29" s="25" t="s">
        <v>16</v>
      </c>
      <c r="P29" s="407" t="str">
        <f>IF(P23="","",P23)</f>
        <v/>
      </c>
      <c r="Q29" s="407"/>
      <c r="R29" s="25" t="s">
        <v>224</v>
      </c>
      <c r="S29" s="259"/>
      <c r="T29" s="259"/>
      <c r="U29" s="259"/>
      <c r="V29" s="259"/>
      <c r="W29" s="259"/>
      <c r="X29" s="259"/>
      <c r="Y29" s="259"/>
      <c r="Z29" s="259"/>
      <c r="AA29" s="260"/>
      <c r="AB29" s="41"/>
      <c r="AC29" s="358"/>
      <c r="AD29" s="358"/>
      <c r="AE29" s="358"/>
      <c r="AF29" s="358"/>
      <c r="AG29" s="7" t="s">
        <v>238</v>
      </c>
    </row>
    <row r="30" spans="1:33" ht="16.149999999999999" customHeight="1" x14ac:dyDescent="0.4">
      <c r="A30" s="42"/>
      <c r="B30" s="258" t="s">
        <v>348</v>
      </c>
      <c r="C30" s="38" t="s">
        <v>15</v>
      </c>
      <c r="D30" s="407" t="str">
        <f>IF(D24="","",D24)</f>
        <v/>
      </c>
      <c r="E30" s="407"/>
      <c r="F30" s="15" t="s">
        <v>16</v>
      </c>
      <c r="G30" s="407" t="str">
        <f>IF(G24="","",G24)</f>
        <v/>
      </c>
      <c r="H30" s="407"/>
      <c r="I30" s="15" t="s">
        <v>224</v>
      </c>
      <c r="J30" s="15" t="s">
        <v>344</v>
      </c>
      <c r="K30" s="15" t="s">
        <v>345</v>
      </c>
      <c r="L30" s="15"/>
      <c r="M30" s="407" t="str">
        <f>IF(M24="","",M24)</f>
        <v/>
      </c>
      <c r="N30" s="407"/>
      <c r="O30" s="25" t="s">
        <v>16</v>
      </c>
      <c r="P30" s="407" t="str">
        <f>IF(P24="","",P24)</f>
        <v/>
      </c>
      <c r="Q30" s="407"/>
      <c r="R30" s="25" t="s">
        <v>224</v>
      </c>
      <c r="S30" s="259"/>
      <c r="T30" s="25"/>
      <c r="U30" s="25"/>
      <c r="V30" s="25"/>
      <c r="W30" s="25"/>
      <c r="X30" s="25"/>
      <c r="Y30" s="25"/>
      <c r="Z30" s="25"/>
      <c r="AA30" s="25"/>
      <c r="AB30" s="41"/>
      <c r="AC30" s="358"/>
      <c r="AD30" s="358"/>
      <c r="AE30" s="358"/>
      <c r="AF30" s="358"/>
      <c r="AG30" s="7" t="s">
        <v>238</v>
      </c>
    </row>
    <row r="31" spans="1:33" ht="16.149999999999999" customHeight="1" x14ac:dyDescent="0.4">
      <c r="A31" s="17"/>
      <c r="B31" s="258" t="s">
        <v>351</v>
      </c>
      <c r="C31" s="15"/>
      <c r="D31" s="25"/>
      <c r="E31" s="25"/>
      <c r="F31" s="15"/>
      <c r="G31" s="25"/>
      <c r="H31" s="25"/>
      <c r="I31" s="15"/>
      <c r="J31" s="15"/>
      <c r="K31" s="15"/>
      <c r="L31" s="15"/>
      <c r="M31" s="25"/>
      <c r="N31" s="25"/>
      <c r="O31" s="25"/>
      <c r="P31" s="25"/>
      <c r="Q31" s="25"/>
      <c r="R31" s="25"/>
      <c r="S31" s="25"/>
      <c r="T31" s="25"/>
      <c r="U31" s="25"/>
      <c r="V31" s="25"/>
      <c r="W31" s="25"/>
      <c r="X31" s="134"/>
      <c r="Y31" s="25"/>
      <c r="Z31" s="25"/>
      <c r="AA31" s="25"/>
      <c r="AB31" s="41"/>
      <c r="AC31" s="399" t="str">
        <f>IF(AC27="","",SUM(AC27:AF30))</f>
        <v/>
      </c>
      <c r="AD31" s="399"/>
      <c r="AE31" s="399"/>
      <c r="AF31" s="399"/>
      <c r="AG31" s="7" t="s">
        <v>238</v>
      </c>
    </row>
    <row r="32" spans="1:33" ht="16.149999999999999" customHeight="1" x14ac:dyDescent="0.4">
      <c r="A32" s="22" t="s">
        <v>352</v>
      </c>
      <c r="B32" s="43"/>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428"/>
      <c r="AD32" s="428"/>
      <c r="AE32" s="428"/>
      <c r="AF32" s="428"/>
      <c r="AG32" s="16"/>
    </row>
    <row r="33" spans="1:43" ht="16.149999999999999" customHeight="1" x14ac:dyDescent="0.4">
      <c r="A33" s="17"/>
      <c r="B33" s="420" t="s">
        <v>341</v>
      </c>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1"/>
      <c r="AB33" s="421" t="s">
        <v>353</v>
      </c>
      <c r="AC33" s="422"/>
      <c r="AD33" s="422"/>
      <c r="AE33" s="422"/>
      <c r="AF33" s="422"/>
      <c r="AG33" s="424"/>
    </row>
    <row r="34" spans="1:43" ht="16.149999999999999" customHeight="1" x14ac:dyDescent="0.4">
      <c r="A34" s="17"/>
      <c r="B34" s="39" t="s">
        <v>343</v>
      </c>
      <c r="C34" s="38" t="s">
        <v>15</v>
      </c>
      <c r="D34" s="407" t="str">
        <f>IF(D21="","",D21)</f>
        <v/>
      </c>
      <c r="E34" s="407"/>
      <c r="F34" s="15" t="s">
        <v>16</v>
      </c>
      <c r="G34" s="407" t="str">
        <f>IF(G21="","",G21)</f>
        <v/>
      </c>
      <c r="H34" s="407"/>
      <c r="I34" s="15" t="s">
        <v>224</v>
      </c>
      <c r="J34" s="15" t="s">
        <v>344</v>
      </c>
      <c r="K34" s="15" t="s">
        <v>345</v>
      </c>
      <c r="L34" s="15"/>
      <c r="M34" s="407" t="str">
        <f>IF(M21="","",M21)</f>
        <v/>
      </c>
      <c r="N34" s="407"/>
      <c r="O34" s="25" t="s">
        <v>16</v>
      </c>
      <c r="P34" s="407" t="str">
        <f>IF(P21="","",P21)</f>
        <v/>
      </c>
      <c r="Q34" s="407"/>
      <c r="R34" s="25" t="s">
        <v>224</v>
      </c>
      <c r="S34" s="259"/>
      <c r="T34" s="259"/>
      <c r="U34" s="259"/>
      <c r="V34" s="259"/>
      <c r="W34" s="259"/>
      <c r="X34" s="259"/>
      <c r="Y34" s="259"/>
      <c r="Z34" s="259"/>
      <c r="AA34" s="259"/>
      <c r="AB34" s="41"/>
      <c r="AC34" s="399" t="str">
        <f>IFERROR(AC21*AC27*10,"")</f>
        <v/>
      </c>
      <c r="AD34" s="399"/>
      <c r="AE34" s="399"/>
      <c r="AF34" s="399"/>
      <c r="AG34" s="7" t="s">
        <v>230</v>
      </c>
    </row>
    <row r="35" spans="1:43" ht="16.149999999999999" customHeight="1" x14ac:dyDescent="0.4">
      <c r="A35" s="17"/>
      <c r="B35" s="39" t="s">
        <v>346</v>
      </c>
      <c r="C35" s="38" t="s">
        <v>15</v>
      </c>
      <c r="D35" s="407" t="str">
        <f>IF(D22="","",D22)</f>
        <v/>
      </c>
      <c r="E35" s="407"/>
      <c r="F35" s="15" t="s">
        <v>16</v>
      </c>
      <c r="G35" s="407" t="str">
        <f>IF(G22="","",G22)</f>
        <v/>
      </c>
      <c r="H35" s="407"/>
      <c r="I35" s="15" t="s">
        <v>224</v>
      </c>
      <c r="J35" s="15" t="s">
        <v>344</v>
      </c>
      <c r="K35" s="15" t="s">
        <v>345</v>
      </c>
      <c r="L35" s="15"/>
      <c r="M35" s="407" t="str">
        <f>IF(M22="","",M22)</f>
        <v/>
      </c>
      <c r="N35" s="407"/>
      <c r="O35" s="25" t="s">
        <v>16</v>
      </c>
      <c r="P35" s="407" t="str">
        <f>IF(P22="","",P22)</f>
        <v/>
      </c>
      <c r="Q35" s="407"/>
      <c r="R35" s="25" t="s">
        <v>224</v>
      </c>
      <c r="S35" s="259"/>
      <c r="T35" s="259"/>
      <c r="U35" s="259"/>
      <c r="V35" s="259"/>
      <c r="W35" s="259"/>
      <c r="X35" s="259"/>
      <c r="Y35" s="259"/>
      <c r="Z35" s="259"/>
      <c r="AA35" s="259"/>
      <c r="AB35" s="41"/>
      <c r="AC35" s="399" t="str">
        <f>IFERROR(AC22*AC28*10,"")</f>
        <v/>
      </c>
      <c r="AD35" s="399"/>
      <c r="AE35" s="399"/>
      <c r="AF35" s="399"/>
      <c r="AG35" s="7" t="s">
        <v>230</v>
      </c>
    </row>
    <row r="36" spans="1:43" ht="16.149999999999999" customHeight="1" x14ac:dyDescent="0.4">
      <c r="A36" s="17"/>
      <c r="B36" s="39" t="s">
        <v>347</v>
      </c>
      <c r="C36" s="38" t="s">
        <v>15</v>
      </c>
      <c r="D36" s="407" t="str">
        <f>IF(D23="","",D23)</f>
        <v/>
      </c>
      <c r="E36" s="407"/>
      <c r="F36" s="15" t="s">
        <v>16</v>
      </c>
      <c r="G36" s="407" t="str">
        <f>IF(G23="","",G23)</f>
        <v/>
      </c>
      <c r="H36" s="407"/>
      <c r="I36" s="15" t="s">
        <v>224</v>
      </c>
      <c r="J36" s="15" t="s">
        <v>344</v>
      </c>
      <c r="K36" s="15" t="s">
        <v>345</v>
      </c>
      <c r="L36" s="15"/>
      <c r="M36" s="407" t="str">
        <f>IF(M23="","",M23)</f>
        <v/>
      </c>
      <c r="N36" s="407"/>
      <c r="O36" s="25" t="s">
        <v>16</v>
      </c>
      <c r="P36" s="407" t="str">
        <f>IF(P23="","",P23)</f>
        <v/>
      </c>
      <c r="Q36" s="407"/>
      <c r="R36" s="25" t="s">
        <v>224</v>
      </c>
      <c r="S36" s="259"/>
      <c r="T36" s="259"/>
      <c r="U36" s="259"/>
      <c r="V36" s="259"/>
      <c r="W36" s="259"/>
      <c r="X36" s="259"/>
      <c r="Y36" s="259"/>
      <c r="Z36" s="259"/>
      <c r="AA36" s="259"/>
      <c r="AB36" s="41"/>
      <c r="AC36" s="399" t="str">
        <f>IFERROR(AC23*AC29*10,"")</f>
        <v/>
      </c>
      <c r="AD36" s="399"/>
      <c r="AE36" s="399"/>
      <c r="AF36" s="399"/>
      <c r="AG36" s="7" t="s">
        <v>230</v>
      </c>
    </row>
    <row r="37" spans="1:43" ht="16.149999999999999" customHeight="1" x14ac:dyDescent="0.4">
      <c r="A37" s="17"/>
      <c r="B37" s="44" t="s">
        <v>348</v>
      </c>
      <c r="C37" s="41" t="s">
        <v>15</v>
      </c>
      <c r="D37" s="407" t="str">
        <f>IF(D24="","",D24)</f>
        <v/>
      </c>
      <c r="E37" s="407"/>
      <c r="F37" s="15" t="s">
        <v>16</v>
      </c>
      <c r="G37" s="407" t="str">
        <f>IF(G24="","",G24)</f>
        <v/>
      </c>
      <c r="H37" s="407"/>
      <c r="I37" s="15" t="s">
        <v>224</v>
      </c>
      <c r="J37" s="15" t="s">
        <v>344</v>
      </c>
      <c r="K37" s="15" t="s">
        <v>345</v>
      </c>
      <c r="L37" s="15"/>
      <c r="M37" s="407" t="str">
        <f>IF(M24="","",M24)</f>
        <v/>
      </c>
      <c r="N37" s="407"/>
      <c r="O37" s="25" t="s">
        <v>16</v>
      </c>
      <c r="P37" s="407" t="str">
        <f>IF(P24="","",P24)</f>
        <v/>
      </c>
      <c r="Q37" s="407"/>
      <c r="R37" s="25" t="s">
        <v>224</v>
      </c>
      <c r="S37" s="259"/>
      <c r="T37" s="25"/>
      <c r="U37" s="25"/>
      <c r="V37" s="25"/>
      <c r="W37" s="25"/>
      <c r="X37" s="25"/>
      <c r="Y37" s="25"/>
      <c r="Z37" s="25"/>
      <c r="AA37" s="25"/>
      <c r="AB37" s="41"/>
      <c r="AC37" s="399" t="str">
        <f>IFERROR(AC24*AC30*10,"")</f>
        <v/>
      </c>
      <c r="AD37" s="399"/>
      <c r="AE37" s="399"/>
      <c r="AF37" s="399"/>
      <c r="AG37" s="7" t="s">
        <v>230</v>
      </c>
    </row>
    <row r="38" spans="1:43" s="58" customFormat="1" ht="16.149999999999999" customHeight="1" x14ac:dyDescent="0.4">
      <c r="A38" s="54"/>
      <c r="B38" s="111" t="s">
        <v>354</v>
      </c>
      <c r="C38" s="56" t="s">
        <v>355</v>
      </c>
      <c r="D38" s="110"/>
      <c r="E38" s="110"/>
      <c r="F38" s="56"/>
      <c r="G38" s="110"/>
      <c r="H38" s="110"/>
      <c r="I38" s="56"/>
      <c r="J38" s="56"/>
      <c r="K38" s="56"/>
      <c r="L38" s="56"/>
      <c r="M38" s="110"/>
      <c r="N38" s="110"/>
      <c r="O38" s="110"/>
      <c r="P38" s="110"/>
      <c r="Q38" s="110"/>
      <c r="R38" s="110"/>
      <c r="S38" s="110"/>
      <c r="T38" s="110"/>
      <c r="U38" s="110"/>
      <c r="V38" s="110"/>
      <c r="W38" s="110"/>
      <c r="X38" s="110"/>
      <c r="Y38" s="110"/>
      <c r="Z38" s="110"/>
      <c r="AA38" s="109"/>
      <c r="AB38" s="94"/>
      <c r="AC38" s="429"/>
      <c r="AD38" s="429"/>
      <c r="AE38" s="429"/>
      <c r="AF38" s="429"/>
      <c r="AG38" s="57" t="s">
        <v>230</v>
      </c>
      <c r="AH38" s="206"/>
      <c r="AI38" s="206"/>
      <c r="AJ38" s="206"/>
      <c r="AK38" s="206"/>
      <c r="AL38" s="206"/>
      <c r="AM38" s="206"/>
      <c r="AN38" s="206"/>
      <c r="AO38" s="206"/>
      <c r="AP38" s="206"/>
      <c r="AQ38" s="206"/>
    </row>
    <row r="39" spans="1:43" s="58" customFormat="1" ht="16.149999999999999" customHeight="1" x14ac:dyDescent="0.4">
      <c r="A39" s="54"/>
      <c r="B39" s="108" t="s">
        <v>356</v>
      </c>
      <c r="C39" s="56" t="s">
        <v>357</v>
      </c>
      <c r="D39" s="110"/>
      <c r="E39" s="110"/>
      <c r="F39" s="56"/>
      <c r="G39" s="110"/>
      <c r="H39" s="110"/>
      <c r="I39" s="56"/>
      <c r="J39" s="56"/>
      <c r="K39" s="56"/>
      <c r="L39" s="56"/>
      <c r="M39" s="110"/>
      <c r="N39" s="110"/>
      <c r="O39" s="110"/>
      <c r="P39" s="110"/>
      <c r="Q39" s="110"/>
      <c r="R39" s="110"/>
      <c r="S39" s="110"/>
      <c r="T39" s="110"/>
      <c r="U39" s="110"/>
      <c r="V39" s="110"/>
      <c r="W39" s="110"/>
      <c r="X39" s="110"/>
      <c r="Y39" s="110"/>
      <c r="Z39" s="110"/>
      <c r="AA39" s="109"/>
      <c r="AB39" s="94"/>
      <c r="AC39" s="429"/>
      <c r="AD39" s="429"/>
      <c r="AE39" s="429"/>
      <c r="AF39" s="429"/>
      <c r="AG39" s="57" t="s">
        <v>230</v>
      </c>
      <c r="AH39" s="206"/>
      <c r="AI39" s="206"/>
      <c r="AJ39" s="206"/>
      <c r="AK39" s="206"/>
      <c r="AL39" s="206"/>
      <c r="AM39" s="206"/>
      <c r="AN39" s="206"/>
      <c r="AO39" s="206"/>
      <c r="AP39" s="206"/>
      <c r="AQ39" s="206"/>
    </row>
    <row r="40" spans="1:43" ht="16.149999999999999" customHeight="1" thickBot="1" x14ac:dyDescent="0.45">
      <c r="A40" s="8"/>
      <c r="B40" s="106" t="s">
        <v>351</v>
      </c>
      <c r="C40" s="9"/>
      <c r="D40" s="45"/>
      <c r="E40" s="45"/>
      <c r="F40" s="9"/>
      <c r="G40" s="45"/>
      <c r="H40" s="45"/>
      <c r="I40" s="9"/>
      <c r="J40" s="9"/>
      <c r="K40" s="9"/>
      <c r="L40" s="9"/>
      <c r="M40" s="45"/>
      <c r="N40" s="45"/>
      <c r="O40" s="45"/>
      <c r="P40" s="45"/>
      <c r="Q40" s="45"/>
      <c r="R40" s="45"/>
      <c r="S40" s="45"/>
      <c r="T40" s="45"/>
      <c r="U40" s="45"/>
      <c r="V40" s="45"/>
      <c r="W40" s="45"/>
      <c r="X40" s="45"/>
      <c r="Y40" s="45"/>
      <c r="Z40" s="45"/>
      <c r="AA40" s="45"/>
      <c r="AB40" s="46"/>
      <c r="AC40" s="434" t="str">
        <f>IF(AC34="","",SUM(AC34:AF37)-AC38+AC39)</f>
        <v/>
      </c>
      <c r="AD40" s="434"/>
      <c r="AE40" s="434"/>
      <c r="AF40" s="434"/>
      <c r="AG40" s="10" t="s">
        <v>230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358</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359</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398"/>
      <c r="AC43" s="398"/>
      <c r="AD43" s="398"/>
      <c r="AE43" s="398"/>
      <c r="AF43" s="398"/>
      <c r="AG43" s="13" t="s">
        <v>230</v>
      </c>
    </row>
    <row r="44" spans="1:43" ht="16.149999999999999" customHeight="1" x14ac:dyDescent="0.4">
      <c r="A44" s="17"/>
      <c r="B44" s="65" t="s">
        <v>360</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429"/>
      <c r="AC44" s="429"/>
      <c r="AD44" s="429"/>
      <c r="AE44" s="429"/>
      <c r="AF44" s="429"/>
      <c r="AG44" s="24" t="s">
        <v>230</v>
      </c>
    </row>
    <row r="45" spans="1:43" ht="16.149999999999999" customHeight="1" x14ac:dyDescent="0.4">
      <c r="A45" s="17"/>
      <c r="B45" s="65" t="s">
        <v>361</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435" t="str">
        <f>AC40</f>
        <v/>
      </c>
      <c r="AC45" s="435"/>
      <c r="AD45" s="435"/>
      <c r="AE45" s="435"/>
      <c r="AF45" s="435"/>
      <c r="AG45" s="24" t="s">
        <v>230</v>
      </c>
    </row>
    <row r="46" spans="1:43" s="58" customFormat="1" ht="16.149999999999999" customHeight="1" x14ac:dyDescent="0.4">
      <c r="A46" s="54"/>
      <c r="B46" s="94" t="s">
        <v>362</v>
      </c>
      <c r="C46" s="56"/>
      <c r="D46" s="110"/>
      <c r="E46" s="110"/>
      <c r="F46" s="56"/>
      <c r="G46" s="110"/>
      <c r="H46" s="110"/>
      <c r="I46" s="56"/>
      <c r="J46" s="56"/>
      <c r="K46" s="56"/>
      <c r="L46" s="56"/>
      <c r="M46" s="110"/>
      <c r="N46" s="110"/>
      <c r="O46" s="110"/>
      <c r="P46" s="110"/>
      <c r="Q46" s="110"/>
      <c r="R46" s="110"/>
      <c r="S46" s="110"/>
      <c r="T46" s="110"/>
      <c r="U46" s="110"/>
      <c r="V46" s="110"/>
      <c r="W46" s="110"/>
      <c r="X46" s="110"/>
      <c r="Y46" s="110"/>
      <c r="Z46" s="110"/>
      <c r="AA46" s="110"/>
      <c r="AB46" s="430"/>
      <c r="AC46" s="430"/>
      <c r="AD46" s="430"/>
      <c r="AE46" s="430"/>
      <c r="AF46" s="430"/>
      <c r="AG46" s="57" t="s">
        <v>230</v>
      </c>
      <c r="AH46" s="206"/>
      <c r="AI46" s="206"/>
      <c r="AJ46" s="206"/>
      <c r="AK46" s="206"/>
      <c r="AL46" s="206"/>
      <c r="AM46" s="206"/>
      <c r="AN46" s="206"/>
      <c r="AO46" s="206"/>
      <c r="AP46" s="206"/>
      <c r="AQ46" s="206"/>
    </row>
    <row r="47" spans="1:43" s="58" customFormat="1" ht="16.149999999999999" customHeight="1" x14ac:dyDescent="0.4">
      <c r="A47" s="54"/>
      <c r="B47" s="112" t="s">
        <v>363</v>
      </c>
      <c r="C47" s="56"/>
      <c r="D47" s="110"/>
      <c r="E47" s="110"/>
      <c r="F47" s="56"/>
      <c r="G47" s="110"/>
      <c r="H47" s="110"/>
      <c r="I47" s="56"/>
      <c r="J47" s="56"/>
      <c r="K47" s="56"/>
      <c r="L47" s="56"/>
      <c r="M47" s="110"/>
      <c r="N47" s="110"/>
      <c r="O47" s="110"/>
      <c r="P47" s="110"/>
      <c r="Q47" s="110"/>
      <c r="R47" s="110"/>
      <c r="S47" s="110"/>
      <c r="T47" s="110"/>
      <c r="U47" s="110"/>
      <c r="V47" s="110"/>
      <c r="W47" s="110"/>
      <c r="X47" s="110"/>
      <c r="Y47" s="110"/>
      <c r="Z47" s="110"/>
      <c r="AA47" s="110"/>
      <c r="AB47" s="430"/>
      <c r="AC47" s="430"/>
      <c r="AD47" s="430"/>
      <c r="AE47" s="430"/>
      <c r="AF47" s="430"/>
      <c r="AG47" s="57" t="s">
        <v>230</v>
      </c>
      <c r="AH47" s="206"/>
      <c r="AI47" s="206"/>
      <c r="AJ47" s="206"/>
      <c r="AK47" s="206"/>
      <c r="AL47" s="206"/>
      <c r="AM47" s="206"/>
      <c r="AN47" s="206"/>
      <c r="AO47" s="206"/>
      <c r="AP47" s="206"/>
      <c r="AQ47" s="206"/>
    </row>
    <row r="48" spans="1:43" ht="16.149999999999999" customHeight="1" x14ac:dyDescent="0.4">
      <c r="A48" s="17"/>
      <c r="B48" s="91" t="s">
        <v>364</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395"/>
      <c r="AC48" s="395"/>
      <c r="AD48" s="395"/>
      <c r="AE48" s="395"/>
      <c r="AF48" s="395"/>
      <c r="AG48" s="24" t="s">
        <v>230</v>
      </c>
    </row>
    <row r="49" spans="1:34" ht="16.149999999999999" customHeight="1" x14ac:dyDescent="0.4">
      <c r="A49" s="17"/>
      <c r="B49" s="65" t="s">
        <v>365</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395"/>
      <c r="AC49" s="395"/>
      <c r="AD49" s="395"/>
      <c r="AE49" s="395"/>
      <c r="AF49" s="395"/>
      <c r="AG49" s="24" t="s">
        <v>230</v>
      </c>
    </row>
    <row r="50" spans="1:34" ht="16.149999999999999" customHeight="1" x14ac:dyDescent="0.4">
      <c r="A50" s="17"/>
      <c r="B50" s="65" t="s">
        <v>366</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431">
        <f>AB43-SUM(AB44:AF49)</f>
        <v>0</v>
      </c>
      <c r="AC50" s="431"/>
      <c r="AD50" s="431"/>
      <c r="AE50" s="431"/>
      <c r="AF50" s="431"/>
      <c r="AG50" s="24" t="s">
        <v>230</v>
      </c>
    </row>
    <row r="51" spans="1:34" ht="16.149999999999999" customHeight="1" thickBot="1" x14ac:dyDescent="0.45">
      <c r="A51" s="84" t="s">
        <v>367</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432"/>
      <c r="AC51" s="432"/>
      <c r="AD51" s="432"/>
      <c r="AE51" s="432"/>
      <c r="AF51" s="432"/>
      <c r="AG51" s="107"/>
      <c r="AH51" s="180"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433" t="str">
        <f>IF(AH51=TRUE,"問題なし","問題あり")</f>
        <v>問題あり</v>
      </c>
      <c r="AC52" s="433"/>
      <c r="AD52" s="433"/>
      <c r="AE52" s="433"/>
      <c r="AF52" s="433"/>
      <c r="AG52" s="3"/>
    </row>
    <row r="53" spans="1:34" ht="16.149999999999999" customHeight="1" x14ac:dyDescent="0.4">
      <c r="A53" s="128"/>
      <c r="B53" s="3"/>
      <c r="C53" s="3"/>
      <c r="D53" s="3"/>
      <c r="E53" s="3"/>
      <c r="F53" s="3"/>
      <c r="G53" s="3"/>
      <c r="H53" s="3"/>
      <c r="I53" s="3"/>
      <c r="J53" s="3"/>
      <c r="K53" s="3"/>
      <c r="L53" s="3"/>
      <c r="M53" s="3"/>
      <c r="N53" s="3"/>
      <c r="O53" s="3"/>
      <c r="P53" s="3"/>
      <c r="Q53" s="3"/>
      <c r="R53" s="3"/>
      <c r="S53" s="3"/>
      <c r="T53" s="3"/>
      <c r="U53" s="3"/>
      <c r="V53" s="3"/>
      <c r="W53" s="3"/>
      <c r="X53" s="3"/>
      <c r="Y53" s="3"/>
      <c r="Z53" s="3"/>
      <c r="AA53" s="19"/>
      <c r="AB53" s="19"/>
      <c r="AC53" s="19"/>
      <c r="AD53" s="19"/>
      <c r="AE53" s="19"/>
      <c r="AF53" s="3"/>
    </row>
    <row r="54" spans="1:34" ht="16.149999999999999" customHeight="1" x14ac:dyDescent="0.4">
      <c r="A54" s="128"/>
      <c r="B54" s="3"/>
      <c r="C54" s="3"/>
      <c r="D54" s="3"/>
      <c r="E54" s="3"/>
      <c r="F54" s="3"/>
      <c r="G54" s="3"/>
      <c r="H54" s="3"/>
      <c r="I54" s="3"/>
      <c r="J54" s="3"/>
      <c r="K54" s="3"/>
      <c r="L54" s="3"/>
      <c r="M54" s="3"/>
      <c r="N54" s="3"/>
      <c r="O54" s="3"/>
      <c r="P54" s="3"/>
      <c r="Q54" s="3"/>
      <c r="R54" s="3"/>
      <c r="S54" s="3"/>
      <c r="T54" s="3"/>
      <c r="U54" s="3"/>
      <c r="V54" s="3"/>
      <c r="W54" s="3"/>
      <c r="X54" s="3"/>
      <c r="Y54" s="3"/>
      <c r="Z54" s="3"/>
      <c r="AA54" s="19"/>
      <c r="AB54" s="19"/>
      <c r="AC54" s="19"/>
      <c r="AD54" s="19"/>
      <c r="AE54" s="19"/>
      <c r="AF54" s="3"/>
    </row>
    <row r="55" spans="1:34" ht="16.149999999999999" customHeight="1" x14ac:dyDescent="0.4">
      <c r="A55" s="128"/>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4" ht="16.149999999999999" customHeight="1" x14ac:dyDescent="0.4">
      <c r="A56" s="128"/>
      <c r="B56" s="3"/>
      <c r="C56" s="3"/>
      <c r="D56" s="3"/>
      <c r="E56" s="3"/>
      <c r="F56" s="3"/>
      <c r="G56" s="3"/>
      <c r="H56" s="3"/>
      <c r="I56" s="3"/>
      <c r="J56" s="3"/>
      <c r="K56" s="3"/>
      <c r="L56" s="3"/>
      <c r="M56" s="3"/>
      <c r="N56" s="3"/>
      <c r="O56" s="3"/>
      <c r="P56" s="3"/>
      <c r="Q56" s="3"/>
      <c r="R56" s="3"/>
      <c r="S56" s="3"/>
      <c r="T56" s="3"/>
      <c r="U56" s="3"/>
      <c r="V56" s="3"/>
      <c r="W56" s="3"/>
      <c r="X56" s="3"/>
      <c r="Y56" s="3"/>
      <c r="Z56" s="3"/>
      <c r="AA56" s="19"/>
      <c r="AB56" s="19"/>
      <c r="AC56" s="19"/>
      <c r="AD56" s="19"/>
      <c r="AE56" s="19"/>
      <c r="AF56" s="3"/>
    </row>
    <row r="57" spans="1:34" ht="16.149999999999999" customHeight="1" x14ac:dyDescent="0.4">
      <c r="A57" s="128"/>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28"/>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28"/>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4" ht="16.149999999999999" customHeight="1" x14ac:dyDescent="0.4">
      <c r="A60" s="128"/>
      <c r="B60" s="3"/>
      <c r="C60" s="3"/>
      <c r="D60" s="3"/>
      <c r="E60" s="3"/>
      <c r="F60" s="3"/>
      <c r="G60" s="3"/>
      <c r="H60" s="3"/>
      <c r="I60" s="3"/>
      <c r="J60" s="3"/>
      <c r="K60" s="3"/>
      <c r="L60" s="3"/>
      <c r="M60" s="3"/>
      <c r="N60" s="3"/>
      <c r="O60" s="3"/>
      <c r="P60" s="3"/>
      <c r="Q60" s="3"/>
      <c r="R60" s="3"/>
      <c r="S60" s="3"/>
      <c r="T60" s="3"/>
      <c r="U60" s="3"/>
      <c r="V60" s="3"/>
      <c r="W60" s="3"/>
      <c r="X60" s="3"/>
      <c r="Y60" s="3"/>
      <c r="Z60" s="3"/>
      <c r="AA60" s="19"/>
      <c r="AB60" s="19"/>
      <c r="AC60" s="19"/>
      <c r="AD60" s="19"/>
      <c r="AE60" s="19"/>
      <c r="AF60" s="3"/>
    </row>
    <row r="61" spans="1:34" ht="16.149999999999999" customHeight="1" x14ac:dyDescent="0.4">
      <c r="A61" s="128"/>
      <c r="B61" s="3"/>
      <c r="C61" s="3"/>
      <c r="D61" s="3"/>
      <c r="E61" s="3"/>
      <c r="F61" s="3"/>
      <c r="G61" s="3"/>
      <c r="H61" s="3"/>
      <c r="I61" s="3"/>
      <c r="J61" s="3"/>
      <c r="K61" s="3"/>
      <c r="L61" s="3"/>
      <c r="M61" s="3"/>
      <c r="N61" s="3"/>
      <c r="O61" s="3"/>
      <c r="P61" s="3"/>
      <c r="Q61" s="3"/>
      <c r="R61" s="3"/>
      <c r="S61" s="3"/>
      <c r="T61" s="3"/>
      <c r="U61" s="3"/>
      <c r="V61" s="3"/>
      <c r="W61" s="3"/>
      <c r="X61" s="3"/>
      <c r="Y61" s="3"/>
      <c r="Z61" s="3"/>
      <c r="AA61" s="19"/>
      <c r="AB61" s="19"/>
      <c r="AC61" s="19"/>
      <c r="AD61" s="19"/>
      <c r="AE61" s="19"/>
      <c r="AF61" s="3"/>
    </row>
    <row r="62" spans="1:34" ht="16.149999999999999" customHeight="1" x14ac:dyDescent="0.4">
      <c r="A62" s="160" t="s">
        <v>249</v>
      </c>
      <c r="B62" s="3"/>
      <c r="C62" s="3"/>
      <c r="D62" s="3"/>
      <c r="E62" s="3"/>
      <c r="F62" s="3"/>
      <c r="G62" s="3"/>
      <c r="H62" s="3"/>
      <c r="I62" s="3"/>
      <c r="J62" s="3"/>
      <c r="K62" s="3"/>
      <c r="L62" s="3"/>
      <c r="M62" s="3"/>
      <c r="N62" s="3"/>
      <c r="O62" s="3"/>
      <c r="P62" s="3"/>
      <c r="Q62" s="3"/>
      <c r="R62" s="3"/>
      <c r="S62" s="3"/>
      <c r="T62" s="3"/>
      <c r="U62" s="3"/>
      <c r="V62" s="3"/>
      <c r="W62" s="3"/>
      <c r="X62" s="3"/>
      <c r="Y62" s="3"/>
      <c r="Z62" s="3"/>
      <c r="AA62" s="19"/>
      <c r="AB62" s="19"/>
      <c r="AC62" s="19"/>
      <c r="AD62" s="19"/>
      <c r="AE62" s="19"/>
      <c r="AF62" s="3"/>
    </row>
    <row r="63" spans="1:34" ht="16.149999999999999" customHeight="1" thickBot="1" x14ac:dyDescent="0.45">
      <c r="A63" s="2" t="s">
        <v>368</v>
      </c>
      <c r="B63" s="3"/>
      <c r="C63" s="3"/>
      <c r="D63" s="3"/>
      <c r="E63" s="3"/>
      <c r="F63" s="3"/>
      <c r="G63" s="3"/>
      <c r="H63" s="3"/>
      <c r="I63" s="3"/>
      <c r="J63" s="3"/>
      <c r="K63" s="3"/>
      <c r="L63" s="3"/>
      <c r="M63" s="3"/>
      <c r="N63" s="3"/>
      <c r="O63" s="3"/>
      <c r="P63" s="3"/>
      <c r="Q63" s="3"/>
      <c r="R63" s="3"/>
      <c r="S63" s="3"/>
      <c r="T63" s="3"/>
      <c r="U63" s="3"/>
      <c r="V63" s="3"/>
      <c r="W63" s="3"/>
      <c r="X63" s="3"/>
      <c r="Y63" s="3"/>
      <c r="Z63" s="3"/>
      <c r="AA63" s="172"/>
      <c r="AB63" s="172"/>
      <c r="AC63" s="172"/>
      <c r="AD63" s="172"/>
      <c r="AE63" s="172"/>
      <c r="AF63" s="172"/>
      <c r="AG63" s="172"/>
    </row>
    <row r="64" spans="1:34" ht="16.149999999999999" customHeight="1" x14ac:dyDescent="0.4">
      <c r="A64" s="92" t="s">
        <v>369</v>
      </c>
      <c r="B64" s="64"/>
      <c r="C64" s="36"/>
      <c r="D64" s="36"/>
      <c r="E64" s="36"/>
      <c r="F64" s="36"/>
      <c r="G64" s="36"/>
      <c r="H64" s="36"/>
      <c r="I64" s="36"/>
      <c r="J64" s="36"/>
      <c r="K64" s="36"/>
      <c r="L64" s="36"/>
      <c r="M64" s="36"/>
      <c r="N64" s="36"/>
      <c r="O64" s="36"/>
      <c r="P64" s="36"/>
      <c r="Q64" s="36"/>
      <c r="R64" s="36"/>
      <c r="S64" s="36"/>
      <c r="T64" s="36"/>
      <c r="U64" s="36"/>
      <c r="V64" s="36"/>
      <c r="W64" s="36"/>
      <c r="X64" s="36"/>
      <c r="Y64" s="36"/>
      <c r="Z64" s="36"/>
      <c r="AA64" s="83"/>
      <c r="AB64" s="437">
        <f>'別添_計画書（病院及び有床診療所）'!AB64</f>
        <v>0</v>
      </c>
      <c r="AC64" s="437"/>
      <c r="AD64" s="437"/>
      <c r="AE64" s="437"/>
      <c r="AF64" s="437"/>
      <c r="AG64" s="85" t="s">
        <v>252</v>
      </c>
    </row>
    <row r="65" spans="1:33" ht="16.149999999999999" customHeight="1" x14ac:dyDescent="0.4">
      <c r="A65" s="104" t="s">
        <v>370</v>
      </c>
      <c r="B65" s="81"/>
      <c r="C65" s="15"/>
      <c r="D65" s="15"/>
      <c r="E65" s="15"/>
      <c r="F65" s="15"/>
      <c r="G65" s="15"/>
      <c r="H65" s="15"/>
      <c r="I65" s="15"/>
      <c r="J65" s="15"/>
      <c r="K65" s="15"/>
      <c r="L65" s="15"/>
      <c r="M65" s="15"/>
      <c r="N65" s="15"/>
      <c r="O65" s="15"/>
      <c r="P65" s="15"/>
      <c r="Q65" s="15"/>
      <c r="R65" s="15"/>
      <c r="S65" s="15"/>
      <c r="T65" s="15"/>
      <c r="U65" s="15"/>
      <c r="V65" s="15"/>
      <c r="W65" s="15"/>
      <c r="X65" s="15"/>
      <c r="Y65" s="15"/>
      <c r="Z65" s="15"/>
      <c r="AA65" s="82"/>
      <c r="AB65" s="399">
        <f>'別添_計画書（病院及び有床診療所）'!AB65</f>
        <v>0</v>
      </c>
      <c r="AC65" s="399"/>
      <c r="AD65" s="399"/>
      <c r="AE65" s="399"/>
      <c r="AF65" s="399"/>
      <c r="AG65" s="135" t="s">
        <v>230</v>
      </c>
    </row>
    <row r="66" spans="1:33" ht="16.149999999999999" customHeight="1" x14ac:dyDescent="0.4">
      <c r="A66" s="1" t="s">
        <v>371</v>
      </c>
      <c r="B66" s="3"/>
      <c r="C66" s="3"/>
      <c r="D66" s="3"/>
      <c r="E66" s="3"/>
      <c r="F66" s="3"/>
      <c r="G66" s="3"/>
      <c r="H66" s="3"/>
      <c r="I66" s="3"/>
      <c r="J66" s="3"/>
      <c r="K66" s="3"/>
      <c r="L66" s="3"/>
      <c r="M66" s="3"/>
      <c r="N66" s="3"/>
      <c r="O66" s="3"/>
      <c r="P66" s="3"/>
      <c r="Q66" s="3"/>
      <c r="R66" s="3"/>
      <c r="S66" s="3"/>
      <c r="T66" s="3"/>
      <c r="U66" s="3"/>
      <c r="V66" s="3"/>
      <c r="W66" s="3"/>
      <c r="X66" s="3"/>
      <c r="Y66" s="3"/>
      <c r="Z66" s="3"/>
      <c r="AA66" s="3"/>
      <c r="AB66" s="363"/>
      <c r="AC66" s="363"/>
      <c r="AD66" s="363"/>
      <c r="AE66" s="363"/>
      <c r="AF66" s="363"/>
      <c r="AG66" s="174" t="s">
        <v>230</v>
      </c>
    </row>
    <row r="67" spans="1:33" ht="16.149999999999999" customHeight="1" x14ac:dyDescent="0.4">
      <c r="A67" s="99" t="s">
        <v>372</v>
      </c>
      <c r="B67" s="6"/>
      <c r="C67" s="6"/>
      <c r="D67" s="6"/>
      <c r="E67" s="6"/>
      <c r="F67" s="6"/>
      <c r="G67" s="6"/>
      <c r="H67" s="6"/>
      <c r="I67" s="6"/>
      <c r="J67" s="6"/>
      <c r="K67" s="6"/>
      <c r="L67" s="6"/>
      <c r="M67" s="6"/>
      <c r="N67" s="6"/>
      <c r="O67" s="6"/>
      <c r="P67" s="6"/>
      <c r="Q67" s="6"/>
      <c r="R67" s="6"/>
      <c r="S67" s="6"/>
      <c r="T67" s="6"/>
      <c r="U67" s="6"/>
      <c r="V67" s="6"/>
      <c r="W67" s="6"/>
      <c r="X67" s="6"/>
      <c r="Y67" s="6"/>
      <c r="Z67" s="6"/>
      <c r="AA67" s="6"/>
      <c r="AB67" s="364">
        <f>AB66-AB65</f>
        <v>0</v>
      </c>
      <c r="AC67" s="364"/>
      <c r="AD67" s="364"/>
      <c r="AE67" s="364"/>
      <c r="AF67" s="364"/>
      <c r="AG67" s="174" t="s">
        <v>230</v>
      </c>
    </row>
    <row r="68" spans="1:33" ht="16.149999999999999" customHeight="1" x14ac:dyDescent="0.4">
      <c r="A68" s="17"/>
      <c r="B68" s="94" t="s">
        <v>373</v>
      </c>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429"/>
      <c r="AC68" s="429"/>
      <c r="AD68" s="429"/>
      <c r="AE68" s="429"/>
      <c r="AF68" s="429"/>
      <c r="AG68" s="138" t="s">
        <v>230</v>
      </c>
    </row>
    <row r="69" spans="1:33" ht="16.149999999999999" customHeight="1" thickBot="1" x14ac:dyDescent="0.45">
      <c r="A69" s="42"/>
      <c r="B69" s="96" t="s">
        <v>374</v>
      </c>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438"/>
      <c r="AC69" s="438"/>
      <c r="AD69" s="438"/>
      <c r="AE69" s="438"/>
      <c r="AF69" s="438"/>
      <c r="AG69" s="138" t="s">
        <v>258</v>
      </c>
    </row>
    <row r="70" spans="1:33" ht="16.149999999999999" customHeight="1" thickTop="1" thickBot="1" x14ac:dyDescent="0.45">
      <c r="A70" s="95"/>
      <c r="B70" s="97" t="s">
        <v>375</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436">
        <f>IFERROR(AB69/AB65*100,0)</f>
        <v>0</v>
      </c>
      <c r="AC70" s="436"/>
      <c r="AD70" s="436"/>
      <c r="AE70" s="436"/>
      <c r="AF70" s="436"/>
      <c r="AG70" s="139" t="s">
        <v>260</v>
      </c>
    </row>
    <row r="71" spans="1:33" ht="16.149999999999999" customHeight="1" x14ac:dyDescent="0.4">
      <c r="A71" s="58"/>
      <c r="D71" s="55"/>
      <c r="E71" s="55"/>
      <c r="F71" s="55"/>
      <c r="G71" s="55"/>
      <c r="H71" s="55"/>
      <c r="I71" s="55"/>
      <c r="J71" s="55"/>
      <c r="K71" s="55"/>
      <c r="L71" s="55"/>
      <c r="M71" s="55"/>
      <c r="N71" s="55"/>
      <c r="O71" s="55"/>
      <c r="P71" s="55"/>
      <c r="Q71" s="55"/>
      <c r="R71" s="55"/>
      <c r="S71" s="55"/>
      <c r="T71" s="55"/>
      <c r="U71" s="55"/>
      <c r="V71" s="55"/>
      <c r="W71" s="55"/>
      <c r="X71" s="55"/>
      <c r="Y71" s="55"/>
      <c r="Z71" s="55"/>
      <c r="AA71" s="55"/>
    </row>
    <row r="72" spans="1:33" ht="16.149999999999999" customHeight="1" thickBot="1" x14ac:dyDescent="0.45">
      <c r="A72" s="2" t="s">
        <v>333</v>
      </c>
      <c r="B72" s="3"/>
      <c r="C72" s="3"/>
      <c r="D72" s="3"/>
      <c r="E72" s="3"/>
      <c r="F72" s="3"/>
      <c r="G72" s="3"/>
      <c r="H72" s="3"/>
      <c r="I72" s="3"/>
      <c r="J72" s="3"/>
      <c r="K72" s="3"/>
      <c r="L72" s="3"/>
      <c r="M72" s="3"/>
      <c r="N72" s="3"/>
      <c r="O72" s="3"/>
      <c r="P72" s="3"/>
      <c r="Q72" s="3"/>
      <c r="R72" s="3"/>
      <c r="S72" s="3"/>
      <c r="T72" s="3"/>
      <c r="U72" s="3"/>
      <c r="V72" s="3"/>
      <c r="W72" s="3"/>
      <c r="X72" s="3"/>
      <c r="Y72" s="3"/>
      <c r="Z72" s="3"/>
      <c r="AA72" s="357"/>
      <c r="AB72" s="357"/>
      <c r="AC72" s="357"/>
      <c r="AD72" s="357"/>
      <c r="AE72" s="357"/>
      <c r="AF72" s="357"/>
      <c r="AG72" s="357"/>
    </row>
    <row r="73" spans="1:33" ht="16.149999999999999" customHeight="1" x14ac:dyDescent="0.4">
      <c r="A73" s="127" t="s">
        <v>376</v>
      </c>
      <c r="B73" s="64"/>
      <c r="C73" s="36"/>
      <c r="D73" s="36"/>
      <c r="E73" s="36"/>
      <c r="F73" s="36"/>
      <c r="G73" s="36"/>
      <c r="H73" s="36"/>
      <c r="I73" s="36"/>
      <c r="J73" s="36"/>
      <c r="K73" s="36"/>
      <c r="L73" s="36"/>
      <c r="M73" s="36"/>
      <c r="N73" s="36"/>
      <c r="O73" s="36"/>
      <c r="P73" s="36"/>
      <c r="Q73" s="36"/>
      <c r="R73" s="36"/>
      <c r="S73" s="36"/>
      <c r="T73" s="36"/>
      <c r="U73" s="36"/>
      <c r="V73" s="36"/>
      <c r="W73" s="36"/>
      <c r="X73" s="36"/>
      <c r="Y73" s="36"/>
      <c r="Z73" s="36"/>
      <c r="AA73" s="83"/>
      <c r="AB73" s="437">
        <f>'別添_計画書（病院及び有床診療所）'!AB73</f>
        <v>0</v>
      </c>
      <c r="AC73" s="437"/>
      <c r="AD73" s="437"/>
      <c r="AE73" s="437"/>
      <c r="AF73" s="437"/>
      <c r="AG73" s="85" t="s">
        <v>252</v>
      </c>
    </row>
    <row r="74" spans="1:33" ht="16.149999999999999" customHeight="1" x14ac:dyDescent="0.4">
      <c r="A74" s="1" t="s">
        <v>377</v>
      </c>
      <c r="B74" s="81"/>
      <c r="C74" s="15"/>
      <c r="D74" s="15"/>
      <c r="E74" s="15"/>
      <c r="F74" s="15"/>
      <c r="G74" s="15"/>
      <c r="H74" s="15"/>
      <c r="I74" s="15"/>
      <c r="J74" s="15"/>
      <c r="K74" s="15"/>
      <c r="L74" s="15"/>
      <c r="M74" s="15"/>
      <c r="N74" s="15"/>
      <c r="O74" s="15"/>
      <c r="P74" s="15"/>
      <c r="Q74" s="15"/>
      <c r="R74" s="15"/>
      <c r="S74" s="15"/>
      <c r="T74" s="15"/>
      <c r="U74" s="15"/>
      <c r="V74" s="15"/>
      <c r="W74" s="15"/>
      <c r="X74" s="15"/>
      <c r="Y74" s="15"/>
      <c r="Z74" s="15"/>
      <c r="AA74" s="82"/>
      <c r="AB74" s="399">
        <f>'別添_計画書（病院及び有床診療所）'!AB74</f>
        <v>0</v>
      </c>
      <c r="AC74" s="399"/>
      <c r="AD74" s="399"/>
      <c r="AE74" s="399"/>
      <c r="AF74" s="399"/>
      <c r="AG74" s="135" t="s">
        <v>230</v>
      </c>
    </row>
    <row r="75" spans="1:33" ht="16.149999999999999" customHeight="1" x14ac:dyDescent="0.4">
      <c r="A75" s="1" t="s">
        <v>378</v>
      </c>
      <c r="B75" s="3"/>
      <c r="C75" s="3"/>
      <c r="D75" s="3"/>
      <c r="E75" s="3"/>
      <c r="F75" s="3"/>
      <c r="G75" s="3"/>
      <c r="H75" s="3"/>
      <c r="I75" s="3"/>
      <c r="J75" s="3"/>
      <c r="K75" s="3"/>
      <c r="L75" s="3"/>
      <c r="M75" s="3"/>
      <c r="N75" s="3"/>
      <c r="O75" s="3"/>
      <c r="P75" s="3"/>
      <c r="Q75" s="3"/>
      <c r="R75" s="3"/>
      <c r="S75" s="3"/>
      <c r="T75" s="3"/>
      <c r="U75" s="3"/>
      <c r="V75" s="3"/>
      <c r="W75" s="3"/>
      <c r="X75" s="3"/>
      <c r="Y75" s="3"/>
      <c r="Z75" s="3"/>
      <c r="AA75" s="3"/>
      <c r="AB75" s="363"/>
      <c r="AC75" s="363"/>
      <c r="AD75" s="363"/>
      <c r="AE75" s="363"/>
      <c r="AF75" s="363"/>
      <c r="AG75" s="174" t="s">
        <v>230</v>
      </c>
    </row>
    <row r="76" spans="1:33" ht="16.149999999999999" customHeight="1" x14ac:dyDescent="0.4">
      <c r="A76" s="99" t="s">
        <v>379</v>
      </c>
      <c r="B76" s="6"/>
      <c r="C76" s="6"/>
      <c r="D76" s="6"/>
      <c r="E76" s="6"/>
      <c r="F76" s="6"/>
      <c r="G76" s="6"/>
      <c r="H76" s="6"/>
      <c r="I76" s="6"/>
      <c r="J76" s="6"/>
      <c r="K76" s="6"/>
      <c r="L76" s="6"/>
      <c r="M76" s="6"/>
      <c r="N76" s="6"/>
      <c r="O76" s="6"/>
      <c r="P76" s="6"/>
      <c r="Q76" s="6"/>
      <c r="R76" s="6"/>
      <c r="S76" s="6"/>
      <c r="T76" s="6"/>
      <c r="U76" s="6"/>
      <c r="V76" s="6"/>
      <c r="W76" s="6"/>
      <c r="X76" s="6"/>
      <c r="Y76" s="6"/>
      <c r="Z76" s="6"/>
      <c r="AA76" s="6"/>
      <c r="AB76" s="364">
        <f>AB75-AB74</f>
        <v>0</v>
      </c>
      <c r="AC76" s="364"/>
      <c r="AD76" s="364"/>
      <c r="AE76" s="364"/>
      <c r="AF76" s="364"/>
      <c r="AG76" s="174" t="s">
        <v>230</v>
      </c>
    </row>
    <row r="77" spans="1:33" ht="16.149999999999999" customHeight="1" x14ac:dyDescent="0.4">
      <c r="A77" s="17"/>
      <c r="B77" s="94" t="s">
        <v>380</v>
      </c>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429"/>
      <c r="AC77" s="429"/>
      <c r="AD77" s="429"/>
      <c r="AE77" s="429"/>
      <c r="AF77" s="429"/>
      <c r="AG77" s="138" t="s">
        <v>230</v>
      </c>
    </row>
    <row r="78" spans="1:33" ht="16.149999999999999" customHeight="1" thickBot="1" x14ac:dyDescent="0.45">
      <c r="A78" s="42"/>
      <c r="B78" s="96" t="s">
        <v>381</v>
      </c>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438"/>
      <c r="AC78" s="438"/>
      <c r="AD78" s="438"/>
      <c r="AE78" s="438"/>
      <c r="AF78" s="438"/>
      <c r="AG78" s="138" t="s">
        <v>258</v>
      </c>
    </row>
    <row r="79" spans="1:33" ht="16.350000000000001" customHeight="1" thickTop="1" thickBot="1" x14ac:dyDescent="0.45">
      <c r="A79" s="95"/>
      <c r="B79" s="97" t="s">
        <v>382</v>
      </c>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436">
        <f>IFERROR(AB78/AB74*100,0)</f>
        <v>0</v>
      </c>
      <c r="AC79" s="436"/>
      <c r="AD79" s="436"/>
      <c r="AE79" s="436"/>
      <c r="AF79" s="436"/>
      <c r="AG79" s="139" t="s">
        <v>260</v>
      </c>
    </row>
    <row r="80" spans="1:33" ht="16.350000000000001" customHeight="1" x14ac:dyDescent="0.4"/>
    <row r="81" spans="1:33" ht="16.149999999999999" customHeight="1" thickBot="1" x14ac:dyDescent="0.45">
      <c r="A81" s="2" t="s">
        <v>334</v>
      </c>
      <c r="B81" s="3"/>
      <c r="C81" s="3"/>
      <c r="D81" s="3"/>
      <c r="E81" s="3"/>
      <c r="F81" s="3"/>
      <c r="G81" s="3"/>
      <c r="H81" s="3"/>
      <c r="I81" s="3"/>
      <c r="J81" s="3"/>
      <c r="K81" s="3"/>
      <c r="L81" s="3"/>
      <c r="M81" s="3"/>
      <c r="N81" s="3"/>
      <c r="O81" s="3"/>
      <c r="P81" s="3"/>
      <c r="Q81" s="3"/>
      <c r="R81" s="3"/>
      <c r="S81" s="3"/>
      <c r="T81" s="3"/>
      <c r="U81" s="3"/>
      <c r="V81" s="3"/>
      <c r="W81" s="3"/>
      <c r="X81" s="3"/>
      <c r="Y81" s="3"/>
      <c r="Z81" s="3"/>
      <c r="AA81" s="357"/>
      <c r="AB81" s="357"/>
      <c r="AC81" s="357"/>
      <c r="AD81" s="357"/>
      <c r="AE81" s="357"/>
      <c r="AF81" s="357"/>
      <c r="AG81" s="357"/>
    </row>
    <row r="82" spans="1:33" ht="16.149999999999999" customHeight="1" x14ac:dyDescent="0.4">
      <c r="A82" s="127" t="s">
        <v>383</v>
      </c>
      <c r="B82" s="64"/>
      <c r="C82" s="36"/>
      <c r="D82" s="36"/>
      <c r="E82" s="36"/>
      <c r="F82" s="36"/>
      <c r="G82" s="36"/>
      <c r="H82" s="36"/>
      <c r="I82" s="36"/>
      <c r="J82" s="36"/>
      <c r="K82" s="36"/>
      <c r="L82" s="36"/>
      <c r="M82" s="36"/>
      <c r="N82" s="36"/>
      <c r="O82" s="36"/>
      <c r="P82" s="36"/>
      <c r="Q82" s="36"/>
      <c r="R82" s="36"/>
      <c r="S82" s="36"/>
      <c r="T82" s="36"/>
      <c r="U82" s="36"/>
      <c r="V82" s="36"/>
      <c r="W82" s="36"/>
      <c r="X82" s="36"/>
      <c r="Y82" s="36"/>
      <c r="Z82" s="36"/>
      <c r="AA82" s="83"/>
      <c r="AB82" s="437">
        <f>'別添_計画書（病院及び有床診療所）'!AB82</f>
        <v>0</v>
      </c>
      <c r="AC82" s="437"/>
      <c r="AD82" s="437"/>
      <c r="AE82" s="437"/>
      <c r="AF82" s="437"/>
      <c r="AG82" s="85" t="s">
        <v>252</v>
      </c>
    </row>
    <row r="83" spans="1:33" ht="16.149999999999999" customHeight="1" x14ac:dyDescent="0.4">
      <c r="A83" s="1" t="s">
        <v>384</v>
      </c>
      <c r="B83" s="81"/>
      <c r="C83" s="15"/>
      <c r="D83" s="15"/>
      <c r="E83" s="15"/>
      <c r="F83" s="15"/>
      <c r="G83" s="15"/>
      <c r="H83" s="15"/>
      <c r="I83" s="15"/>
      <c r="J83" s="15"/>
      <c r="K83" s="15"/>
      <c r="L83" s="15"/>
      <c r="M83" s="15"/>
      <c r="N83" s="15"/>
      <c r="O83" s="15"/>
      <c r="P83" s="15"/>
      <c r="Q83" s="15"/>
      <c r="R83" s="15"/>
      <c r="S83" s="15"/>
      <c r="T83" s="15"/>
      <c r="U83" s="15"/>
      <c r="V83" s="15"/>
      <c r="W83" s="15"/>
      <c r="X83" s="15"/>
      <c r="Y83" s="15"/>
      <c r="Z83" s="15"/>
      <c r="AA83" s="82"/>
      <c r="AB83" s="399">
        <f>'別添_計画書（病院及び有床診療所）'!AB83</f>
        <v>0</v>
      </c>
      <c r="AC83" s="399"/>
      <c r="AD83" s="399"/>
      <c r="AE83" s="399"/>
      <c r="AF83" s="399"/>
      <c r="AG83" s="135" t="s">
        <v>230</v>
      </c>
    </row>
    <row r="84" spans="1:33" ht="16.149999999999999" customHeight="1" x14ac:dyDescent="0.4">
      <c r="A84" s="1" t="s">
        <v>385</v>
      </c>
      <c r="B84" s="3"/>
      <c r="C84" s="3"/>
      <c r="D84" s="3"/>
      <c r="E84" s="3"/>
      <c r="F84" s="3"/>
      <c r="G84" s="3"/>
      <c r="H84" s="3"/>
      <c r="I84" s="3"/>
      <c r="J84" s="3"/>
      <c r="K84" s="3"/>
      <c r="L84" s="3"/>
      <c r="M84" s="3"/>
      <c r="N84" s="3"/>
      <c r="O84" s="3"/>
      <c r="P84" s="3"/>
      <c r="Q84" s="3"/>
      <c r="R84" s="3"/>
      <c r="S84" s="3"/>
      <c r="T84" s="3"/>
      <c r="U84" s="3"/>
      <c r="V84" s="3"/>
      <c r="W84" s="3"/>
      <c r="X84" s="3"/>
      <c r="Y84" s="3"/>
      <c r="Z84" s="3"/>
      <c r="AA84" s="3"/>
      <c r="AB84" s="363"/>
      <c r="AC84" s="363"/>
      <c r="AD84" s="363"/>
      <c r="AE84" s="363"/>
      <c r="AF84" s="363"/>
      <c r="AG84" s="174" t="s">
        <v>230</v>
      </c>
    </row>
    <row r="85" spans="1:33" ht="16.149999999999999" customHeight="1" x14ac:dyDescent="0.4">
      <c r="A85" s="99" t="s">
        <v>386</v>
      </c>
      <c r="B85" s="6"/>
      <c r="C85" s="6"/>
      <c r="D85" s="6"/>
      <c r="E85" s="6"/>
      <c r="F85" s="6"/>
      <c r="G85" s="6"/>
      <c r="H85" s="6"/>
      <c r="I85" s="6"/>
      <c r="J85" s="6"/>
      <c r="K85" s="6"/>
      <c r="L85" s="6"/>
      <c r="M85" s="6"/>
      <c r="N85" s="6"/>
      <c r="O85" s="6"/>
      <c r="P85" s="6"/>
      <c r="Q85" s="6"/>
      <c r="R85" s="6"/>
      <c r="S85" s="6"/>
      <c r="T85" s="6"/>
      <c r="U85" s="6"/>
      <c r="V85" s="6"/>
      <c r="W85" s="6"/>
      <c r="X85" s="6"/>
      <c r="Y85" s="6"/>
      <c r="Z85" s="6"/>
      <c r="AA85" s="6"/>
      <c r="AB85" s="364">
        <f>AB84-AB83</f>
        <v>0</v>
      </c>
      <c r="AC85" s="364"/>
      <c r="AD85" s="364"/>
      <c r="AE85" s="364"/>
      <c r="AF85" s="364"/>
      <c r="AG85" s="174" t="s">
        <v>230</v>
      </c>
    </row>
    <row r="86" spans="1:33" ht="16.149999999999999" customHeight="1" x14ac:dyDescent="0.4">
      <c r="A86" s="17"/>
      <c r="B86" s="94" t="s">
        <v>387</v>
      </c>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429"/>
      <c r="AC86" s="429"/>
      <c r="AD86" s="429"/>
      <c r="AE86" s="429"/>
      <c r="AF86" s="429"/>
      <c r="AG86" s="138" t="s">
        <v>230</v>
      </c>
    </row>
    <row r="87" spans="1:33" ht="16.149999999999999" customHeight="1" thickBot="1" x14ac:dyDescent="0.45">
      <c r="A87" s="42"/>
      <c r="B87" s="96" t="s">
        <v>388</v>
      </c>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438"/>
      <c r="AC87" s="438"/>
      <c r="AD87" s="438"/>
      <c r="AE87" s="438"/>
      <c r="AF87" s="438"/>
      <c r="AG87" s="138" t="s">
        <v>258</v>
      </c>
    </row>
    <row r="88" spans="1:33" ht="16.350000000000001" customHeight="1" thickTop="1" thickBot="1" x14ac:dyDescent="0.45">
      <c r="A88" s="95"/>
      <c r="B88" s="97" t="s">
        <v>389</v>
      </c>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436">
        <f>IFERROR(AB87/AB83*100,0)</f>
        <v>0</v>
      </c>
      <c r="AC88" s="436"/>
      <c r="AD88" s="436"/>
      <c r="AE88" s="436"/>
      <c r="AF88" s="436"/>
      <c r="AG88" s="139" t="s">
        <v>260</v>
      </c>
    </row>
    <row r="89" spans="1:33" ht="16.350000000000001" customHeight="1" x14ac:dyDescent="0.4"/>
    <row r="90" spans="1:33" ht="16.149999999999999" customHeight="1" thickBot="1" x14ac:dyDescent="0.45">
      <c r="A90" s="2" t="s">
        <v>335</v>
      </c>
      <c r="B90" s="3"/>
      <c r="C90" s="3"/>
      <c r="D90" s="3"/>
      <c r="E90" s="3"/>
      <c r="F90" s="3"/>
      <c r="G90" s="3"/>
      <c r="H90" s="3"/>
      <c r="I90" s="3"/>
      <c r="J90" s="3"/>
      <c r="K90" s="3"/>
      <c r="L90" s="3"/>
      <c r="M90" s="3"/>
      <c r="N90" s="3"/>
      <c r="O90" s="3"/>
      <c r="P90" s="3"/>
      <c r="Q90" s="3"/>
      <c r="R90" s="3"/>
      <c r="S90" s="3"/>
      <c r="T90" s="3"/>
      <c r="U90" s="3"/>
      <c r="V90" s="3"/>
      <c r="W90" s="3"/>
      <c r="X90" s="3"/>
      <c r="Y90" s="3"/>
      <c r="Z90" s="3"/>
      <c r="AA90" s="357"/>
      <c r="AB90" s="357"/>
      <c r="AC90" s="357"/>
      <c r="AD90" s="357"/>
      <c r="AE90" s="357"/>
      <c r="AF90" s="357"/>
      <c r="AG90" s="357"/>
    </row>
    <row r="91" spans="1:33" ht="16.149999999999999" customHeight="1" x14ac:dyDescent="0.4">
      <c r="A91" s="127" t="s">
        <v>390</v>
      </c>
      <c r="B91" s="64"/>
      <c r="C91" s="36"/>
      <c r="D91" s="36"/>
      <c r="E91" s="36"/>
      <c r="F91" s="36"/>
      <c r="G91" s="36"/>
      <c r="H91" s="36"/>
      <c r="I91" s="36"/>
      <c r="J91" s="36"/>
      <c r="K91" s="36"/>
      <c r="L91" s="36"/>
      <c r="M91" s="36"/>
      <c r="N91" s="36"/>
      <c r="O91" s="36"/>
      <c r="P91" s="36"/>
      <c r="Q91" s="36"/>
      <c r="R91" s="36"/>
      <c r="S91" s="36"/>
      <c r="T91" s="36"/>
      <c r="U91" s="36"/>
      <c r="V91" s="36"/>
      <c r="W91" s="36"/>
      <c r="X91" s="36"/>
      <c r="Y91" s="36"/>
      <c r="Z91" s="36"/>
      <c r="AA91" s="83"/>
      <c r="AB91" s="437">
        <f>'別添_計画書（病院及び有床診療所）'!AB91</f>
        <v>0</v>
      </c>
      <c r="AC91" s="437"/>
      <c r="AD91" s="437"/>
      <c r="AE91" s="437"/>
      <c r="AF91" s="437"/>
      <c r="AG91" s="85" t="s">
        <v>252</v>
      </c>
    </row>
    <row r="92" spans="1:33" ht="16.149999999999999" customHeight="1" x14ac:dyDescent="0.4">
      <c r="A92" s="1" t="s">
        <v>391</v>
      </c>
      <c r="B92" s="81"/>
      <c r="C92" s="15"/>
      <c r="D92" s="15"/>
      <c r="E92" s="15"/>
      <c r="F92" s="15"/>
      <c r="G92" s="15"/>
      <c r="H92" s="15"/>
      <c r="I92" s="15"/>
      <c r="J92" s="15"/>
      <c r="K92" s="15"/>
      <c r="L92" s="15"/>
      <c r="M92" s="15"/>
      <c r="N92" s="15"/>
      <c r="O92" s="15"/>
      <c r="P92" s="15"/>
      <c r="Q92" s="15"/>
      <c r="R92" s="15"/>
      <c r="S92" s="15"/>
      <c r="T92" s="15"/>
      <c r="U92" s="15"/>
      <c r="V92" s="15"/>
      <c r="W92" s="15"/>
      <c r="X92" s="15"/>
      <c r="Y92" s="15"/>
      <c r="Z92" s="15"/>
      <c r="AA92" s="82"/>
      <c r="AB92" s="399">
        <f>'別添_計画書（病院及び有床診療所）'!AB92</f>
        <v>0</v>
      </c>
      <c r="AC92" s="399"/>
      <c r="AD92" s="399"/>
      <c r="AE92" s="399"/>
      <c r="AF92" s="399"/>
      <c r="AG92" s="135" t="s">
        <v>230</v>
      </c>
    </row>
    <row r="93" spans="1:33" ht="16.149999999999999" customHeight="1" x14ac:dyDescent="0.4">
      <c r="A93" s="1" t="s">
        <v>392</v>
      </c>
      <c r="B93" s="3"/>
      <c r="C93" s="3"/>
      <c r="D93" s="3"/>
      <c r="E93" s="3"/>
      <c r="F93" s="3"/>
      <c r="G93" s="3"/>
      <c r="H93" s="3"/>
      <c r="I93" s="3"/>
      <c r="J93" s="3"/>
      <c r="K93" s="3"/>
      <c r="L93" s="3"/>
      <c r="M93" s="3"/>
      <c r="N93" s="3"/>
      <c r="O93" s="3"/>
      <c r="P93" s="3"/>
      <c r="Q93" s="3"/>
      <c r="R93" s="3"/>
      <c r="S93" s="3"/>
      <c r="T93" s="3"/>
      <c r="U93" s="3"/>
      <c r="V93" s="3"/>
      <c r="W93" s="3"/>
      <c r="X93" s="3"/>
      <c r="Y93" s="3"/>
      <c r="Z93" s="3"/>
      <c r="AA93" s="3"/>
      <c r="AB93" s="363"/>
      <c r="AC93" s="363"/>
      <c r="AD93" s="363"/>
      <c r="AE93" s="363"/>
      <c r="AF93" s="363"/>
      <c r="AG93" s="174" t="s">
        <v>230</v>
      </c>
    </row>
    <row r="94" spans="1:33" ht="16.149999999999999" customHeight="1" x14ac:dyDescent="0.4">
      <c r="A94" s="99" t="s">
        <v>393</v>
      </c>
      <c r="B94" s="6"/>
      <c r="C94" s="6"/>
      <c r="D94" s="6"/>
      <c r="E94" s="6"/>
      <c r="F94" s="6"/>
      <c r="G94" s="6"/>
      <c r="H94" s="6"/>
      <c r="I94" s="6"/>
      <c r="J94" s="6"/>
      <c r="K94" s="6"/>
      <c r="L94" s="6"/>
      <c r="M94" s="6"/>
      <c r="N94" s="6"/>
      <c r="O94" s="6"/>
      <c r="P94" s="6"/>
      <c r="Q94" s="6"/>
      <c r="R94" s="6"/>
      <c r="S94" s="6"/>
      <c r="T94" s="6"/>
      <c r="U94" s="6"/>
      <c r="V94" s="6"/>
      <c r="W94" s="6"/>
      <c r="X94" s="6"/>
      <c r="Y94" s="6"/>
      <c r="Z94" s="6"/>
      <c r="AA94" s="6"/>
      <c r="AB94" s="364">
        <f>AB93-AB92</f>
        <v>0</v>
      </c>
      <c r="AC94" s="364"/>
      <c r="AD94" s="364"/>
      <c r="AE94" s="364"/>
      <c r="AF94" s="364"/>
      <c r="AG94" s="174" t="s">
        <v>230</v>
      </c>
    </row>
    <row r="95" spans="1:33" ht="16.149999999999999" customHeight="1" x14ac:dyDescent="0.4">
      <c r="A95" s="17"/>
      <c r="B95" s="94" t="s">
        <v>394</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429"/>
      <c r="AC95" s="429"/>
      <c r="AD95" s="429"/>
      <c r="AE95" s="429"/>
      <c r="AF95" s="429"/>
      <c r="AG95" s="138" t="s">
        <v>230</v>
      </c>
    </row>
    <row r="96" spans="1:33" ht="16.350000000000001" customHeight="1" thickBot="1" x14ac:dyDescent="0.45">
      <c r="A96" s="42"/>
      <c r="B96" s="96" t="s">
        <v>395</v>
      </c>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438"/>
      <c r="AC96" s="438"/>
      <c r="AD96" s="438"/>
      <c r="AE96" s="438"/>
      <c r="AF96" s="438"/>
      <c r="AG96" s="138" t="s">
        <v>258</v>
      </c>
    </row>
    <row r="97" spans="1:35" ht="16.350000000000001" customHeight="1" thickTop="1" thickBot="1" x14ac:dyDescent="0.45">
      <c r="A97" s="95"/>
      <c r="B97" s="97" t="s">
        <v>396</v>
      </c>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436">
        <f>IFERROR(AB96/AB92*100,0)</f>
        <v>0</v>
      </c>
      <c r="AC97" s="436"/>
      <c r="AD97" s="436"/>
      <c r="AE97" s="436"/>
      <c r="AF97" s="436"/>
      <c r="AG97" s="139" t="s">
        <v>260</v>
      </c>
    </row>
    <row r="98" spans="1:35" ht="16.350000000000001" customHeight="1" x14ac:dyDescent="0.4">
      <c r="AG98" s="28"/>
    </row>
    <row r="99" spans="1:35" ht="16.350000000000001" customHeight="1" thickBot="1" x14ac:dyDescent="0.45">
      <c r="A99" s="362" t="s">
        <v>397</v>
      </c>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198"/>
      <c r="AI99" s="198"/>
    </row>
    <row r="100" spans="1:35" ht="16.350000000000001" customHeight="1" x14ac:dyDescent="0.4">
      <c r="A100" s="167" t="s">
        <v>398</v>
      </c>
      <c r="B100" s="64"/>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83"/>
      <c r="AB100" s="437">
        <f>'別添_計画書（病院及び有床診療所）'!AB100</f>
        <v>0</v>
      </c>
      <c r="AC100" s="437"/>
      <c r="AD100" s="437"/>
      <c r="AE100" s="437"/>
      <c r="AF100" s="437"/>
      <c r="AG100" s="85" t="s">
        <v>252</v>
      </c>
      <c r="AH100" s="184"/>
      <c r="AI100" s="184"/>
    </row>
    <row r="101" spans="1:35" ht="16.350000000000001" customHeight="1" x14ac:dyDescent="0.4">
      <c r="A101" s="166" t="s">
        <v>399</v>
      </c>
      <c r="B101" s="81"/>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2"/>
      <c r="AB101" s="399">
        <f>'別添_計画書（病院及び有床診療所）'!AB101</f>
        <v>0</v>
      </c>
      <c r="AC101" s="399"/>
      <c r="AD101" s="399"/>
      <c r="AE101" s="399"/>
      <c r="AF101" s="399"/>
      <c r="AG101" s="135" t="s">
        <v>230</v>
      </c>
    </row>
    <row r="102" spans="1:35" ht="16.350000000000001" customHeight="1" x14ac:dyDescent="0.4">
      <c r="A102" s="1" t="s">
        <v>400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63"/>
      <c r="AC102" s="363"/>
      <c r="AD102" s="363"/>
      <c r="AE102" s="363"/>
      <c r="AF102" s="363"/>
      <c r="AG102" s="174" t="s">
        <v>230</v>
      </c>
    </row>
    <row r="103" spans="1:35" ht="16.350000000000001" customHeight="1" x14ac:dyDescent="0.4">
      <c r="A103" s="168" t="s">
        <v>401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364">
        <f>AB102-AB101</f>
        <v>0</v>
      </c>
      <c r="AC103" s="364"/>
      <c r="AD103" s="364"/>
      <c r="AE103" s="364"/>
      <c r="AF103" s="364"/>
      <c r="AG103" s="174" t="s">
        <v>230</v>
      </c>
    </row>
    <row r="104" spans="1:35" ht="16.350000000000001" customHeight="1" x14ac:dyDescent="0.4">
      <c r="A104" s="17"/>
      <c r="B104" s="94" t="s">
        <v>402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429"/>
      <c r="AC104" s="429"/>
      <c r="AD104" s="429"/>
      <c r="AE104" s="429"/>
      <c r="AF104" s="429"/>
      <c r="AG104" s="138" t="s">
        <v>230</v>
      </c>
    </row>
    <row r="105" spans="1:35" ht="16.350000000000001" customHeight="1" thickBot="1" x14ac:dyDescent="0.45">
      <c r="A105" s="42"/>
      <c r="B105" s="169" t="s">
        <v>403</v>
      </c>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438"/>
      <c r="AC105" s="438"/>
      <c r="AD105" s="438"/>
      <c r="AE105" s="438"/>
      <c r="AF105" s="438"/>
      <c r="AG105" s="138" t="s">
        <v>258</v>
      </c>
    </row>
    <row r="106" spans="1:35" ht="16.350000000000001" customHeight="1" thickTop="1" thickBot="1" x14ac:dyDescent="0.45">
      <c r="A106" s="95"/>
      <c r="B106" s="170" t="s">
        <v>404</v>
      </c>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436">
        <f>IFERROR(AB105/AB101*100,0)</f>
        <v>0</v>
      </c>
      <c r="AC106" s="436"/>
      <c r="AD106" s="436"/>
      <c r="AE106" s="436"/>
      <c r="AF106" s="436"/>
      <c r="AG106" s="139" t="s">
        <v>260</v>
      </c>
    </row>
    <row r="107" spans="1:35" ht="16.350000000000001" customHeight="1" x14ac:dyDescent="0.4">
      <c r="AG107" s="28"/>
    </row>
    <row r="108" spans="1:35" ht="16.149999999999999" customHeight="1" thickBot="1" x14ac:dyDescent="0.45">
      <c r="A108" s="2" t="s">
        <v>405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57"/>
      <c r="AB108" s="357"/>
      <c r="AC108" s="357"/>
      <c r="AD108" s="357"/>
      <c r="AE108" s="357"/>
      <c r="AF108" s="357"/>
      <c r="AG108" s="357"/>
    </row>
    <row r="109" spans="1:35" ht="16.149999999999999" customHeight="1" x14ac:dyDescent="0.4">
      <c r="A109" s="167" t="s">
        <v>406</v>
      </c>
      <c r="B109" s="64"/>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83"/>
      <c r="AB109" s="437">
        <f>'別添_計画書（病院及び有床診療所）'!AB109</f>
        <v>0</v>
      </c>
      <c r="AC109" s="437"/>
      <c r="AD109" s="437"/>
      <c r="AE109" s="437"/>
      <c r="AF109" s="437"/>
      <c r="AG109" s="85" t="s">
        <v>252</v>
      </c>
    </row>
    <row r="110" spans="1:35" ht="16.149999999999999" customHeight="1" x14ac:dyDescent="0.4">
      <c r="A110" s="166" t="s">
        <v>407</v>
      </c>
      <c r="B110" s="81"/>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2"/>
      <c r="AB110" s="399">
        <f>'別添_計画書（病院及び有床診療所）'!AB110</f>
        <v>0</v>
      </c>
      <c r="AC110" s="399"/>
      <c r="AD110" s="399"/>
      <c r="AE110" s="399"/>
      <c r="AF110" s="399"/>
      <c r="AG110" s="135" t="s">
        <v>230</v>
      </c>
    </row>
    <row r="111" spans="1:35" ht="16.149999999999999" customHeight="1" x14ac:dyDescent="0.4">
      <c r="A111" s="1" t="s">
        <v>408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63"/>
      <c r="AC111" s="363"/>
      <c r="AD111" s="363"/>
      <c r="AE111" s="363"/>
      <c r="AF111" s="363"/>
      <c r="AG111" s="174" t="s">
        <v>230</v>
      </c>
    </row>
    <row r="112" spans="1:35" ht="16.149999999999999" customHeight="1" x14ac:dyDescent="0.4">
      <c r="A112" s="168" t="s">
        <v>409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364">
        <f>AB111-AB110</f>
        <v>0</v>
      </c>
      <c r="AC112" s="364"/>
      <c r="AD112" s="364"/>
      <c r="AE112" s="364"/>
      <c r="AF112" s="364"/>
      <c r="AG112" s="174" t="s">
        <v>230</v>
      </c>
    </row>
    <row r="113" spans="1:35" ht="16.149999999999999" customHeight="1" x14ac:dyDescent="0.4">
      <c r="A113" s="17"/>
      <c r="B113" s="94" t="s">
        <v>410</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429"/>
      <c r="AC113" s="429"/>
      <c r="AD113" s="429"/>
      <c r="AE113" s="429"/>
      <c r="AF113" s="429"/>
      <c r="AG113" s="138" t="s">
        <v>230</v>
      </c>
    </row>
    <row r="114" spans="1:35" ht="16.149999999999999" customHeight="1" thickBot="1" x14ac:dyDescent="0.45">
      <c r="A114" s="42"/>
      <c r="B114" s="169" t="s">
        <v>411</v>
      </c>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438"/>
      <c r="AC114" s="438"/>
      <c r="AD114" s="438"/>
      <c r="AE114" s="438"/>
      <c r="AF114" s="438"/>
      <c r="AG114" s="138" t="s">
        <v>258</v>
      </c>
    </row>
    <row r="115" spans="1:35" ht="16.350000000000001" customHeight="1" thickTop="1" thickBot="1" x14ac:dyDescent="0.45">
      <c r="A115" s="95"/>
      <c r="B115" s="170" t="s">
        <v>412</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436">
        <f>IFERROR(AB114/AB110*100,0)</f>
        <v>0</v>
      </c>
      <c r="AC115" s="436"/>
      <c r="AD115" s="436"/>
      <c r="AE115" s="436"/>
      <c r="AF115" s="436"/>
      <c r="AG115" s="139" t="s">
        <v>260</v>
      </c>
    </row>
    <row r="116" spans="1:35" ht="16.350000000000001" customHeight="1" x14ac:dyDescent="0.4"/>
    <row r="117" spans="1:35" ht="16.350000000000001" customHeight="1" x14ac:dyDescent="0.4">
      <c r="A117" s="74" t="s">
        <v>301</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row>
    <row r="118" spans="1:35" ht="16.149999999999999" customHeight="1" thickBot="1" x14ac:dyDescent="0.45">
      <c r="A118" s="72" t="s">
        <v>413</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353"/>
      <c r="AB118" s="353"/>
      <c r="AC118" s="353"/>
      <c r="AD118" s="353"/>
      <c r="AE118" s="353"/>
      <c r="AF118" s="353"/>
      <c r="AG118" s="353"/>
      <c r="AH118" s="198"/>
      <c r="AI118" s="198"/>
    </row>
    <row r="119" spans="1:35" ht="16.149999999999999" customHeight="1" x14ac:dyDescent="0.4">
      <c r="A119" s="126" t="s">
        <v>414</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86"/>
      <c r="AB119" s="437">
        <f>'別添_計画書（病院及び有床診療所）'!AB119</f>
        <v>0</v>
      </c>
      <c r="AC119" s="437"/>
      <c r="AD119" s="437"/>
      <c r="AE119" s="437"/>
      <c r="AF119" s="437"/>
      <c r="AG119" s="88" t="s">
        <v>252</v>
      </c>
      <c r="AH119" s="184"/>
      <c r="AI119" s="184"/>
    </row>
    <row r="120" spans="1:35" ht="16.149999999999999" customHeight="1" x14ac:dyDescent="0.4">
      <c r="A120" s="115" t="s">
        <v>415</v>
      </c>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87"/>
      <c r="AB120" s="399">
        <f>'別添_計画書（病院及び有床診療所）'!AB120</f>
        <v>0</v>
      </c>
      <c r="AC120" s="399"/>
      <c r="AD120" s="399"/>
      <c r="AE120" s="399"/>
      <c r="AF120" s="399"/>
      <c r="AG120" s="129" t="s">
        <v>230</v>
      </c>
      <c r="AH120" s="184"/>
      <c r="AI120" s="184"/>
    </row>
    <row r="121" spans="1:35" ht="16.149999999999999" customHeight="1" x14ac:dyDescent="0.4">
      <c r="A121" s="115" t="s">
        <v>416</v>
      </c>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87"/>
      <c r="AB121" s="399">
        <f>'別添_計画書（病院及び有床診療所）'!AB121</f>
        <v>0</v>
      </c>
      <c r="AC121" s="399"/>
      <c r="AD121" s="399"/>
      <c r="AE121" s="399"/>
      <c r="AF121" s="399"/>
      <c r="AG121" s="129" t="s">
        <v>230</v>
      </c>
    </row>
    <row r="122" spans="1:35" ht="16.149999999999999" customHeight="1" x14ac:dyDescent="0.4">
      <c r="A122" s="115" t="s">
        <v>417</v>
      </c>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371"/>
      <c r="AC122" s="371"/>
      <c r="AD122" s="371"/>
      <c r="AE122" s="371"/>
      <c r="AF122" s="371"/>
      <c r="AG122" s="141" t="s">
        <v>230</v>
      </c>
    </row>
    <row r="123" spans="1:35" ht="16.149999999999999" customHeight="1" x14ac:dyDescent="0.4">
      <c r="A123" s="115" t="s">
        <v>418</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355"/>
      <c r="AC123" s="355"/>
      <c r="AD123" s="355"/>
      <c r="AE123" s="355"/>
      <c r="AF123" s="355"/>
      <c r="AG123" s="141" t="s">
        <v>230</v>
      </c>
    </row>
    <row r="124" spans="1:35" ht="16.149999999999999" customHeight="1" x14ac:dyDescent="0.4">
      <c r="A124" s="119" t="s">
        <v>336</v>
      </c>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370">
        <f>AB122-AB120</f>
        <v>0</v>
      </c>
      <c r="AC124" s="370"/>
      <c r="AD124" s="370"/>
      <c r="AE124" s="370"/>
      <c r="AF124" s="370"/>
      <c r="AG124" s="141" t="s">
        <v>230</v>
      </c>
    </row>
    <row r="125" spans="1:35" ht="16.149999999999999" customHeight="1" x14ac:dyDescent="0.4">
      <c r="A125" s="119" t="s">
        <v>419</v>
      </c>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370">
        <f>AB123-AB121</f>
        <v>0</v>
      </c>
      <c r="AC125" s="370"/>
      <c r="AD125" s="370"/>
      <c r="AE125" s="370"/>
      <c r="AF125" s="370"/>
      <c r="AG125" s="141" t="s">
        <v>230</v>
      </c>
    </row>
    <row r="126" spans="1:35" ht="16.149999999999999" customHeight="1" x14ac:dyDescent="0.4">
      <c r="A126" s="100"/>
      <c r="B126" s="101" t="s">
        <v>420</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355"/>
      <c r="AC126" s="355"/>
      <c r="AD126" s="355"/>
      <c r="AE126" s="355"/>
      <c r="AF126" s="355"/>
      <c r="AG126" s="144" t="s">
        <v>230</v>
      </c>
    </row>
    <row r="127" spans="1:35" ht="16.149999999999999" customHeight="1" thickBot="1" x14ac:dyDescent="0.45">
      <c r="A127" s="102"/>
      <c r="B127" s="121" t="s">
        <v>421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356"/>
      <c r="AC127" s="356"/>
      <c r="AD127" s="356"/>
      <c r="AE127" s="356"/>
      <c r="AF127" s="356"/>
      <c r="AG127" s="144" t="s">
        <v>258</v>
      </c>
    </row>
    <row r="128" spans="1:35" ht="16.350000000000001" customHeight="1" thickTop="1" thickBot="1" x14ac:dyDescent="0.45">
      <c r="A128" s="103"/>
      <c r="B128" s="122" t="s">
        <v>422</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439">
        <f>IFERROR(AB127/AB121*100,0)</f>
        <v>0</v>
      </c>
      <c r="AC128" s="439"/>
      <c r="AD128" s="439"/>
      <c r="AE128" s="439"/>
      <c r="AF128" s="439"/>
      <c r="AG128" s="145" t="s">
        <v>260</v>
      </c>
    </row>
    <row r="129" spans="1:35" ht="16.350000000000001" customHeight="1" x14ac:dyDescent="0.4">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row>
    <row r="130" spans="1:35" ht="16.149999999999999" customHeight="1" thickBot="1" x14ac:dyDescent="0.45">
      <c r="A130" s="72" t="s">
        <v>423</v>
      </c>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353"/>
      <c r="AB130" s="353"/>
      <c r="AC130" s="353"/>
      <c r="AD130" s="353"/>
      <c r="AE130" s="353"/>
      <c r="AF130" s="353"/>
      <c r="AG130" s="353"/>
      <c r="AH130" s="198"/>
      <c r="AI130" s="198"/>
    </row>
    <row r="131" spans="1:35" ht="16.149999999999999" customHeight="1" x14ac:dyDescent="0.4">
      <c r="A131" s="126" t="s">
        <v>424</v>
      </c>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86"/>
      <c r="AB131" s="437">
        <f>'別添_計画書（病院及び有床診療所）'!AB131</f>
        <v>0</v>
      </c>
      <c r="AC131" s="437"/>
      <c r="AD131" s="437"/>
      <c r="AE131" s="437"/>
      <c r="AF131" s="437"/>
      <c r="AG131" s="88" t="s">
        <v>252</v>
      </c>
      <c r="AH131" s="184"/>
      <c r="AI131" s="184"/>
    </row>
    <row r="132" spans="1:35" ht="16.149999999999999" customHeight="1" x14ac:dyDescent="0.4">
      <c r="A132" s="115" t="s">
        <v>425</v>
      </c>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87"/>
      <c r="AB132" s="399">
        <f>'別添_計画書（病院及び有床診療所）'!AB132</f>
        <v>0</v>
      </c>
      <c r="AC132" s="399"/>
      <c r="AD132" s="399"/>
      <c r="AE132" s="399"/>
      <c r="AF132" s="399"/>
      <c r="AG132" s="129" t="s">
        <v>230</v>
      </c>
      <c r="AH132" s="184"/>
      <c r="AI132" s="184"/>
    </row>
    <row r="133" spans="1:35" ht="16.149999999999999" customHeight="1" x14ac:dyDescent="0.4">
      <c r="A133" s="115" t="s">
        <v>426</v>
      </c>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87"/>
      <c r="AB133" s="399">
        <f>'別添_計画書（病院及び有床診療所）'!AB133</f>
        <v>0</v>
      </c>
      <c r="AC133" s="399"/>
      <c r="AD133" s="399"/>
      <c r="AE133" s="399"/>
      <c r="AF133" s="399"/>
      <c r="AG133" s="77" t="s">
        <v>230</v>
      </c>
    </row>
    <row r="134" spans="1:35" ht="16.149999999999999" customHeight="1" x14ac:dyDescent="0.4">
      <c r="A134" s="115" t="s">
        <v>427</v>
      </c>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371"/>
      <c r="AC134" s="371"/>
      <c r="AD134" s="371"/>
      <c r="AE134" s="371"/>
      <c r="AF134" s="371"/>
      <c r="AG134" s="79" t="s">
        <v>230</v>
      </c>
    </row>
    <row r="135" spans="1:35" ht="16.149999999999999" customHeight="1" x14ac:dyDescent="0.4">
      <c r="A135" s="115" t="s">
        <v>428</v>
      </c>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355"/>
      <c r="AC135" s="355"/>
      <c r="AD135" s="355"/>
      <c r="AE135" s="355"/>
      <c r="AF135" s="355"/>
      <c r="AG135" s="79" t="s">
        <v>230</v>
      </c>
    </row>
    <row r="136" spans="1:35" ht="16.149999999999999" customHeight="1" x14ac:dyDescent="0.4">
      <c r="A136" s="119" t="s">
        <v>429</v>
      </c>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370">
        <f>AB134-AB132</f>
        <v>0</v>
      </c>
      <c r="AC136" s="370"/>
      <c r="AD136" s="370"/>
      <c r="AE136" s="370"/>
      <c r="AF136" s="370"/>
      <c r="AG136" s="79" t="s">
        <v>230</v>
      </c>
    </row>
    <row r="137" spans="1:35" ht="16.149999999999999" customHeight="1" x14ac:dyDescent="0.4">
      <c r="A137" s="119" t="s">
        <v>430</v>
      </c>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370">
        <f>AB135-AB133</f>
        <v>0</v>
      </c>
      <c r="AC137" s="370"/>
      <c r="AD137" s="370"/>
      <c r="AE137" s="370"/>
      <c r="AF137" s="370"/>
      <c r="AG137" s="79" t="s">
        <v>230</v>
      </c>
    </row>
    <row r="138" spans="1:35" ht="16.149999999999999" customHeight="1" x14ac:dyDescent="0.4">
      <c r="A138" s="100"/>
      <c r="B138" s="101" t="s">
        <v>431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355"/>
      <c r="AC138" s="355"/>
      <c r="AD138" s="355"/>
      <c r="AE138" s="355"/>
      <c r="AF138" s="355"/>
      <c r="AG138" s="142" t="s">
        <v>230</v>
      </c>
    </row>
    <row r="139" spans="1:35" ht="16.149999999999999" customHeight="1" thickBot="1" x14ac:dyDescent="0.45">
      <c r="A139" s="102"/>
      <c r="B139" s="121" t="s">
        <v>432</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356"/>
      <c r="AC139" s="356"/>
      <c r="AD139" s="356"/>
      <c r="AE139" s="356"/>
      <c r="AF139" s="356"/>
      <c r="AG139" s="142" t="s">
        <v>258</v>
      </c>
    </row>
    <row r="140" spans="1:35" ht="16.350000000000001" customHeight="1" thickTop="1" thickBot="1" x14ac:dyDescent="0.45">
      <c r="A140" s="103"/>
      <c r="B140" s="122" t="s">
        <v>433</v>
      </c>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439">
        <f>IFERROR(AB139/AB133*100,0)</f>
        <v>0</v>
      </c>
      <c r="AC140" s="439"/>
      <c r="AD140" s="439"/>
      <c r="AE140" s="439"/>
      <c r="AF140" s="439"/>
      <c r="AG140" s="143" t="s">
        <v>260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434</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367"/>
      <c r="G145" s="367"/>
      <c r="H145" s="3" t="s">
        <v>16</v>
      </c>
      <c r="I145" s="367"/>
      <c r="J145" s="367"/>
      <c r="K145" s="3" t="s">
        <v>224</v>
      </c>
      <c r="L145" s="367"/>
      <c r="M145" s="367"/>
      <c r="N145" s="3" t="s">
        <v>18</v>
      </c>
      <c r="O145" s="3"/>
      <c r="P145" s="3"/>
      <c r="Q145" s="3" t="s">
        <v>435</v>
      </c>
      <c r="R145" s="3"/>
      <c r="S145" s="3"/>
      <c r="T145" s="3"/>
      <c r="U145" s="368"/>
      <c r="V145" s="368"/>
      <c r="W145" s="368"/>
      <c r="X145" s="368"/>
      <c r="Y145" s="368"/>
      <c r="Z145" s="368"/>
      <c r="AA145" s="368"/>
      <c r="AB145" s="368"/>
      <c r="AC145" s="368"/>
      <c r="AD145" s="368"/>
      <c r="AE145" s="368"/>
      <c r="AF145" s="368"/>
      <c r="AG145" s="3"/>
    </row>
    <row r="146" spans="1:34" ht="10.9" customHeight="1" x14ac:dyDescent="0.4">
      <c r="A146" s="3"/>
      <c r="B146" s="3"/>
      <c r="C146" s="3"/>
      <c r="D146" s="3"/>
      <c r="E146" s="3"/>
      <c r="F146" s="19"/>
      <c r="G146" s="19"/>
      <c r="H146" s="3"/>
      <c r="I146" s="19"/>
      <c r="J146" s="19"/>
      <c r="K146" s="3"/>
      <c r="L146" s="19"/>
      <c r="M146" s="19"/>
      <c r="N146" s="3"/>
      <c r="O146" s="3"/>
      <c r="P146" s="3"/>
      <c r="Q146" s="3"/>
      <c r="R146" s="3"/>
      <c r="S146" s="3"/>
      <c r="T146" s="3"/>
      <c r="U146" s="19"/>
      <c r="V146" s="19"/>
      <c r="W146" s="19"/>
      <c r="X146" s="19"/>
      <c r="Y146" s="19"/>
      <c r="Z146" s="19"/>
      <c r="AA146" s="19"/>
      <c r="AB146" s="19"/>
      <c r="AC146" s="19"/>
      <c r="AD146" s="19"/>
      <c r="AE146" s="19"/>
      <c r="AF146" s="19"/>
      <c r="AG146" s="3"/>
    </row>
    <row r="147" spans="1:34" ht="16.899999999999999" customHeight="1" x14ac:dyDescent="0.4">
      <c r="A147" s="3"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203"/>
    </row>
    <row r="149" spans="1:34" ht="15" customHeight="1" x14ac:dyDescent="0.4">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203"/>
    </row>
    <row r="150" spans="1:34" ht="15" customHeight="1" x14ac:dyDescent="0.4">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203"/>
    </row>
    <row r="151" spans="1:34" ht="15" customHeight="1" x14ac:dyDescent="0.4">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203"/>
    </row>
    <row r="152" spans="1:34" ht="15" customHeight="1" x14ac:dyDescent="0.4">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203"/>
    </row>
    <row r="153" spans="1:34" ht="15" customHeight="1" x14ac:dyDescent="0.4">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203"/>
    </row>
    <row r="154" spans="1:34" ht="15" customHeight="1" x14ac:dyDescent="0.4">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203"/>
    </row>
    <row r="155" spans="1:34" ht="15" customHeight="1" x14ac:dyDescent="0.4">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207"/>
    </row>
    <row r="156" spans="1:34" ht="15" customHeight="1" x14ac:dyDescent="0.4">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205"/>
    </row>
    <row r="157" spans="1:34" ht="15" customHeight="1" x14ac:dyDescent="0.4">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205"/>
    </row>
    <row r="158" spans="1:34" ht="15" customHeight="1" x14ac:dyDescent="0.4">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205"/>
    </row>
    <row r="159" spans="1:34" ht="15" customHeight="1" x14ac:dyDescent="0.4">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208"/>
    </row>
    <row r="160" spans="1:34" ht="15" customHeight="1" x14ac:dyDescent="0.4">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203"/>
    </row>
    <row r="161" spans="1:34" ht="15" customHeight="1" x14ac:dyDescent="0.4">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203"/>
    </row>
    <row r="162" spans="1:34" ht="15" customHeight="1" x14ac:dyDescent="0.4">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203"/>
    </row>
    <row r="163" spans="1:34" ht="15" customHeight="1" x14ac:dyDescent="0.4">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208"/>
    </row>
    <row r="164" spans="1:34" ht="15" customHeight="1" x14ac:dyDescent="0.4">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203"/>
    </row>
    <row r="165" spans="1:34" ht="15" customHeight="1" x14ac:dyDescent="0.4">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row>
    <row r="166" spans="1:34" ht="15" customHeight="1" x14ac:dyDescent="0.4">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row>
    <row r="167" spans="1:34" ht="15" customHeight="1" x14ac:dyDescent="0.4">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row>
    <row r="168" spans="1:34" ht="15" customHeight="1" x14ac:dyDescent="0.4">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row>
    <row r="169" spans="1:34" ht="15" customHeight="1" x14ac:dyDescent="0.4">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row>
    <row r="170" spans="1:34" ht="15" customHeight="1" x14ac:dyDescent="0.4">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row>
    <row r="171" spans="1:34" ht="15" customHeight="1" x14ac:dyDescent="0.4">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row>
    <row r="172" spans="1:34" x14ac:dyDescent="0.4">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row>
    <row r="173" spans="1:34" x14ac:dyDescent="0.4">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row>
    <row r="174" spans="1:34" x14ac:dyDescent="0.4">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row>
    <row r="175" spans="1:34" x14ac:dyDescent="0.4">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row>
    <row r="176" spans="1:34" x14ac:dyDescent="0.4">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row>
    <row r="177" spans="1:33" x14ac:dyDescent="0.4">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row>
    <row r="178" spans="1:33" x14ac:dyDescent="0.4">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row>
    <row r="179" spans="1:33" x14ac:dyDescent="0.4">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row>
    <row r="180" spans="1:33" x14ac:dyDescent="0.4">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row>
    <row r="181" spans="1:33" x14ac:dyDescent="0.4">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row>
    <row r="182" spans="1:33" x14ac:dyDescent="0.4">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row>
    <row r="183" spans="1:33" x14ac:dyDescent="0.4">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row>
    <row r="184" spans="1:33" x14ac:dyDescent="0.4">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row>
    <row r="185" spans="1:33" x14ac:dyDescent="0.4">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row>
    <row r="186" spans="1:33" x14ac:dyDescent="0.4">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row>
    <row r="187" spans="1:33" x14ac:dyDescent="0.4">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 priority="2" operator="containsText" text="問題あり">
      <formula>NOT(ISERROR(SEARCH("問題あり",Z52)))</formula>
    </cfRule>
  </conditionalFormatting>
  <conditionalFormatting sqref="AA62:AE62">
    <cfRule type="containsText" dxfId="0"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4" zoomScale="85" zoomScaleNormal="100" zoomScaleSheetLayoutView="85" workbookViewId="0">
      <selection activeCell="AP16" sqref="AP16"/>
    </sheetView>
  </sheetViews>
  <sheetFormatPr defaultRowHeight="18.75" outlineLevelCol="1" x14ac:dyDescent="0.4"/>
  <cols>
    <col min="1" max="5" width="4.125" style="34" customWidth="1"/>
    <col min="6" max="6" width="4.125" style="131" customWidth="1"/>
    <col min="7" max="33" width="4.125" style="34" customWidth="1"/>
    <col min="34" max="35" width="4.625" style="34" customWidth="1"/>
    <col min="36" max="36" width="4.625" style="34" hidden="1" customWidth="1" outlineLevel="1"/>
    <col min="37" max="37" width="7.25" style="273" hidden="1" customWidth="1" outlineLevel="1"/>
    <col min="38" max="39" width="9" style="273" hidden="1" customWidth="1" outlineLevel="1"/>
    <col min="40" max="40" width="9" style="181" collapsed="1"/>
    <col min="41" max="16384" width="9" style="181"/>
  </cols>
  <sheetData>
    <row r="1" spans="1:39" x14ac:dyDescent="0.4">
      <c r="A1" s="34" t="s">
        <v>436</v>
      </c>
    </row>
    <row r="3" spans="1:39" x14ac:dyDescent="0.4">
      <c r="A3" s="446" t="s">
        <v>437</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row>
    <row r="4" spans="1:39" x14ac:dyDescent="0.4">
      <c r="A4" s="132"/>
      <c r="B4" s="132"/>
      <c r="C4" s="132"/>
      <c r="D4" s="132"/>
      <c r="E4" s="132"/>
      <c r="G4" s="132"/>
      <c r="H4" s="132"/>
      <c r="I4" s="132"/>
    </row>
    <row r="5" spans="1:39" x14ac:dyDescent="0.4">
      <c r="A5" s="35" t="s">
        <v>28</v>
      </c>
      <c r="B5" s="325" t="s">
        <v>29</v>
      </c>
      <c r="C5" s="325"/>
      <c r="D5" s="325"/>
      <c r="E5" s="325"/>
      <c r="F5" s="325"/>
      <c r="G5" s="325"/>
      <c r="H5" s="329" t="str">
        <f>IF(別添2!E6=0,"",別添2!E6)</f>
        <v/>
      </c>
      <c r="I5" s="329"/>
      <c r="J5" s="329"/>
      <c r="K5" s="329"/>
      <c r="L5" s="329"/>
      <c r="M5" s="329"/>
      <c r="N5" s="329"/>
      <c r="O5" s="329"/>
      <c r="P5" s="329"/>
      <c r="Q5" s="329"/>
      <c r="R5" s="329"/>
      <c r="S5" s="329"/>
      <c r="T5" s="329"/>
    </row>
    <row r="6" spans="1:39" x14ac:dyDescent="0.4">
      <c r="B6" s="325" t="s">
        <v>30</v>
      </c>
      <c r="C6" s="325"/>
      <c r="D6" s="325"/>
      <c r="E6" s="325"/>
      <c r="F6" s="325"/>
      <c r="G6" s="325"/>
      <c r="H6" s="327" t="str">
        <f>IF(別添2!H27=0,"",別添2!H27)</f>
        <v/>
      </c>
      <c r="I6" s="327"/>
      <c r="J6" s="327"/>
      <c r="K6" s="327"/>
      <c r="L6" s="327"/>
      <c r="M6" s="327"/>
      <c r="N6" s="327"/>
      <c r="O6" s="327"/>
      <c r="P6" s="327"/>
      <c r="Q6" s="327"/>
      <c r="R6" s="327"/>
      <c r="S6" s="327"/>
      <c r="T6" s="327"/>
    </row>
    <row r="7" spans="1:39" x14ac:dyDescent="0.4">
      <c r="A7" s="35"/>
      <c r="B7" s="131"/>
      <c r="D7" s="132"/>
      <c r="E7" s="132"/>
      <c r="G7" s="132"/>
      <c r="H7" s="132"/>
      <c r="I7" s="132"/>
      <c r="J7" s="132"/>
      <c r="K7" s="132"/>
      <c r="L7" s="132"/>
      <c r="M7" s="132"/>
      <c r="N7" s="132"/>
      <c r="O7" s="132"/>
      <c r="P7" s="132"/>
      <c r="Q7" s="132"/>
      <c r="R7" s="132"/>
      <c r="S7" s="132"/>
    </row>
    <row r="8" spans="1:39" x14ac:dyDescent="0.4">
      <c r="A8" s="35" t="s">
        <v>31</v>
      </c>
      <c r="B8" s="131" t="s">
        <v>438</v>
      </c>
      <c r="C8" s="132"/>
      <c r="D8" s="132"/>
      <c r="E8" s="132"/>
      <c r="H8" s="132"/>
      <c r="I8" s="132"/>
      <c r="J8" s="132"/>
      <c r="K8" s="132"/>
      <c r="L8" s="132"/>
      <c r="M8" s="132"/>
      <c r="N8" s="132"/>
      <c r="O8" s="132"/>
      <c r="P8" s="132"/>
      <c r="Q8" s="132"/>
      <c r="R8" s="132"/>
      <c r="S8" s="132"/>
      <c r="AL8" s="265" t="s">
        <v>17</v>
      </c>
      <c r="AM8" s="273" t="s">
        <v>1428</v>
      </c>
    </row>
    <row r="9" spans="1:39" x14ac:dyDescent="0.4">
      <c r="A9" s="35"/>
      <c r="B9" s="131"/>
      <c r="C9" s="264" t="s">
        <v>1427</v>
      </c>
      <c r="D9" s="132"/>
      <c r="E9" s="132"/>
      <c r="H9" s="339"/>
      <c r="I9" s="339"/>
      <c r="J9" s="132" t="s">
        <v>17</v>
      </c>
      <c r="L9" s="132"/>
      <c r="M9" s="132"/>
      <c r="N9" s="132"/>
      <c r="O9" s="132"/>
      <c r="P9" s="132"/>
      <c r="Q9" s="132"/>
      <c r="R9" s="132"/>
      <c r="S9" s="132"/>
      <c r="AK9" s="274" t="str">
        <f>IFERROR(VLOOKUP(H9,AL9:AM21,2,FALSE),"")</f>
        <v/>
      </c>
      <c r="AL9" s="34">
        <v>1</v>
      </c>
      <c r="AM9" s="273">
        <v>4</v>
      </c>
    </row>
    <row r="10" spans="1:39" s="272" customFormat="1" x14ac:dyDescent="0.4">
      <c r="A10" s="266"/>
      <c r="B10" s="267"/>
      <c r="C10" s="267"/>
      <c r="D10" s="267"/>
      <c r="E10" s="267"/>
      <c r="F10" s="268"/>
      <c r="G10" s="269"/>
      <c r="H10" s="267"/>
      <c r="I10" s="267"/>
      <c r="J10" s="267"/>
      <c r="K10" s="270"/>
      <c r="L10" s="267"/>
      <c r="M10" s="267"/>
      <c r="N10" s="270"/>
      <c r="O10" s="267"/>
      <c r="P10" s="267"/>
      <c r="Q10" s="270"/>
      <c r="R10" s="267"/>
      <c r="S10" s="267"/>
      <c r="T10" s="270"/>
      <c r="U10" s="267"/>
      <c r="V10" s="267"/>
      <c r="W10" s="267"/>
      <c r="X10" s="269"/>
      <c r="Y10" s="269"/>
      <c r="Z10" s="271"/>
      <c r="AA10" s="271"/>
      <c r="AB10" s="271"/>
      <c r="AC10" s="271"/>
      <c r="AD10" s="271"/>
      <c r="AE10" s="271"/>
      <c r="AF10" s="271"/>
      <c r="AG10" s="271"/>
      <c r="AH10" s="271"/>
      <c r="AI10" s="271"/>
      <c r="AK10" s="275"/>
      <c r="AL10" s="271">
        <v>2</v>
      </c>
      <c r="AM10" s="275">
        <v>4</v>
      </c>
    </row>
    <row r="11" spans="1:39" s="50" customFormat="1" ht="17.25" x14ac:dyDescent="0.4">
      <c r="A11" s="53" t="s">
        <v>439</v>
      </c>
      <c r="B11" s="50" t="s">
        <v>80</v>
      </c>
      <c r="E11" s="49"/>
      <c r="F11" s="51"/>
      <c r="G11" s="49"/>
      <c r="H11" s="49"/>
      <c r="I11" s="49"/>
      <c r="J11" s="49"/>
      <c r="K11" s="49"/>
      <c r="L11" s="171"/>
      <c r="M11" s="49"/>
      <c r="N11" s="49"/>
      <c r="O11" s="49"/>
      <c r="P11" s="49"/>
      <c r="Q11" s="49"/>
      <c r="R11" s="49"/>
      <c r="S11" s="49"/>
      <c r="AK11" s="265"/>
      <c r="AL11" s="34">
        <v>3</v>
      </c>
      <c r="AM11" s="34">
        <v>1</v>
      </c>
    </row>
    <row r="12" spans="1:39" s="50" customFormat="1" ht="17.25" x14ac:dyDescent="0.4">
      <c r="A12" s="53"/>
      <c r="B12" s="50" t="s">
        <v>81</v>
      </c>
      <c r="E12" s="49"/>
      <c r="F12" s="51"/>
      <c r="G12" s="49"/>
      <c r="H12" s="49"/>
      <c r="I12" s="49"/>
      <c r="J12" s="49"/>
      <c r="K12" s="49"/>
      <c r="L12" s="171"/>
      <c r="M12" s="49"/>
      <c r="N12" s="49"/>
      <c r="O12" s="49"/>
      <c r="P12" s="49"/>
      <c r="Q12" s="49"/>
      <c r="R12" s="49"/>
      <c r="S12" s="49"/>
      <c r="AK12" s="265"/>
      <c r="AL12" s="34">
        <v>4</v>
      </c>
      <c r="AM12" s="34">
        <v>1</v>
      </c>
    </row>
    <row r="13" spans="1:39" x14ac:dyDescent="0.4">
      <c r="A13" s="35"/>
      <c r="B13" s="50" t="s">
        <v>82</v>
      </c>
      <c r="E13" s="132"/>
      <c r="G13" s="132"/>
      <c r="H13" s="132"/>
      <c r="I13" s="132"/>
      <c r="J13" s="132"/>
      <c r="K13" s="132"/>
      <c r="L13" s="132"/>
      <c r="M13" s="132"/>
      <c r="N13" s="132"/>
      <c r="O13" s="132"/>
      <c r="P13" s="132"/>
      <c r="Q13" s="132"/>
      <c r="R13" s="132"/>
      <c r="S13" s="132"/>
      <c r="AL13" s="34">
        <v>5</v>
      </c>
      <c r="AM13" s="273">
        <v>1</v>
      </c>
    </row>
    <row r="14" spans="1:39" x14ac:dyDescent="0.4">
      <c r="A14" s="35"/>
      <c r="B14" s="34" t="s">
        <v>440</v>
      </c>
      <c r="E14" s="132"/>
      <c r="G14" s="132"/>
      <c r="H14" s="132"/>
      <c r="I14" s="132"/>
      <c r="J14" s="132"/>
      <c r="K14" s="132"/>
      <c r="L14" s="132"/>
      <c r="M14" s="132"/>
      <c r="N14" s="132"/>
      <c r="O14" s="132"/>
      <c r="P14" s="132"/>
      <c r="Q14" s="132"/>
      <c r="R14" s="132"/>
      <c r="S14" s="132"/>
      <c r="AL14" s="34">
        <v>6</v>
      </c>
      <c r="AM14" s="273">
        <v>2</v>
      </c>
    </row>
    <row r="15" spans="1:39" x14ac:dyDescent="0.4">
      <c r="A15" s="35"/>
      <c r="C15" s="105" t="str">
        <f>IF($AK$9=1,"☑","□")</f>
        <v>□</v>
      </c>
      <c r="D15" s="131" t="s">
        <v>83</v>
      </c>
      <c r="E15" s="132"/>
      <c r="F15" s="132"/>
      <c r="G15" s="132"/>
      <c r="H15" s="132"/>
      <c r="I15" s="132"/>
      <c r="J15" s="105" t="str">
        <f>IF($AK$9=2,"☑","□")</f>
        <v>□</v>
      </c>
      <c r="K15" s="131" t="s">
        <v>84</v>
      </c>
      <c r="L15" s="132"/>
      <c r="M15" s="132"/>
      <c r="N15" s="132"/>
      <c r="O15" s="132"/>
      <c r="P15" s="132"/>
      <c r="Q15" s="105" t="str">
        <f>IF($AK$9=3,"☑","□")</f>
        <v>□</v>
      </c>
      <c r="R15" s="131" t="s">
        <v>85</v>
      </c>
      <c r="S15" s="132"/>
      <c r="T15" s="132"/>
      <c r="U15" s="132"/>
      <c r="V15" s="132"/>
      <c r="X15" s="105" t="str">
        <f>IF($AK$9=4,"☑","□")</f>
        <v>□</v>
      </c>
      <c r="Y15" s="131" t="s">
        <v>86</v>
      </c>
      <c r="Z15" s="132"/>
      <c r="AA15" s="132"/>
      <c r="AB15" s="132"/>
      <c r="AC15" s="132"/>
      <c r="AL15" s="34">
        <v>7</v>
      </c>
      <c r="AM15" s="273">
        <v>2</v>
      </c>
    </row>
    <row r="16" spans="1:39" x14ac:dyDescent="0.4">
      <c r="A16" s="35"/>
      <c r="C16" s="132"/>
      <c r="D16" s="131"/>
      <c r="E16" s="132"/>
      <c r="F16" s="132"/>
      <c r="G16" s="132"/>
      <c r="H16" s="132"/>
      <c r="I16" s="132"/>
      <c r="J16" s="132"/>
      <c r="K16" s="131"/>
      <c r="L16" s="132"/>
      <c r="M16" s="132"/>
      <c r="N16" s="132"/>
      <c r="O16" s="132"/>
      <c r="P16" s="132"/>
      <c r="Q16" s="132"/>
      <c r="R16" s="131"/>
      <c r="S16" s="132"/>
      <c r="T16" s="132"/>
      <c r="U16" s="132"/>
      <c r="V16" s="132"/>
      <c r="X16" s="132"/>
      <c r="Y16" s="131"/>
      <c r="Z16" s="132"/>
      <c r="AA16" s="132"/>
      <c r="AB16" s="132"/>
      <c r="AC16" s="132"/>
      <c r="AL16" s="34">
        <v>8</v>
      </c>
      <c r="AM16" s="273">
        <v>2</v>
      </c>
    </row>
    <row r="17" spans="1:39" x14ac:dyDescent="0.4">
      <c r="A17" s="53"/>
      <c r="B17" s="50" t="s">
        <v>87</v>
      </c>
      <c r="C17" s="50"/>
      <c r="D17" s="49"/>
      <c r="E17" s="49"/>
      <c r="F17" s="51"/>
      <c r="G17" s="50"/>
      <c r="H17" s="50"/>
      <c r="I17" s="49"/>
      <c r="J17" s="49"/>
      <c r="K17" s="49"/>
      <c r="L17" s="49"/>
      <c r="M17" s="50"/>
      <c r="N17" s="50"/>
      <c r="O17" s="50"/>
      <c r="P17" s="50"/>
      <c r="Q17" s="50"/>
      <c r="R17" s="50"/>
      <c r="S17" s="50"/>
      <c r="T17" s="50"/>
      <c r="U17" s="50"/>
      <c r="V17" s="276"/>
      <c r="W17" s="276"/>
      <c r="X17" s="276"/>
      <c r="Y17" s="276"/>
      <c r="Z17" s="276"/>
      <c r="AA17" s="276"/>
      <c r="AB17" s="276"/>
      <c r="AC17" s="276"/>
      <c r="AD17" s="276"/>
      <c r="AE17" s="276"/>
      <c r="AF17" s="276"/>
      <c r="AG17" s="276"/>
      <c r="AH17" s="50"/>
      <c r="AI17" s="50"/>
      <c r="AL17" s="34">
        <v>9</v>
      </c>
      <c r="AM17" s="273">
        <v>3</v>
      </c>
    </row>
    <row r="18" spans="1:39" x14ac:dyDescent="0.4">
      <c r="A18" s="53"/>
      <c r="B18" s="50"/>
      <c r="C18" s="51"/>
      <c r="D18" s="49"/>
      <c r="E18" s="49"/>
      <c r="F18" s="51"/>
      <c r="G18" s="49"/>
      <c r="H18" s="49"/>
      <c r="I18" s="49"/>
      <c r="J18" s="49"/>
      <c r="K18" s="49"/>
      <c r="L18" s="49"/>
      <c r="M18" s="445"/>
      <c r="N18" s="445"/>
      <c r="O18" s="445"/>
      <c r="P18" s="445"/>
      <c r="Q18" s="445"/>
      <c r="R18" s="445"/>
      <c r="S18" s="445"/>
      <c r="T18" s="49" t="s">
        <v>88</v>
      </c>
      <c r="U18" s="50"/>
      <c r="V18" s="277"/>
      <c r="W18" s="276"/>
      <c r="X18" s="278"/>
      <c r="Y18" s="276"/>
      <c r="Z18" s="444"/>
      <c r="AA18" s="444"/>
      <c r="AB18" s="444"/>
      <c r="AC18" s="444"/>
      <c r="AD18" s="444"/>
      <c r="AE18" s="444"/>
      <c r="AF18" s="444"/>
      <c r="AG18" s="278"/>
      <c r="AH18" s="50"/>
      <c r="AI18" s="50"/>
      <c r="AL18" s="34">
        <v>10</v>
      </c>
      <c r="AM18" s="273">
        <v>3</v>
      </c>
    </row>
    <row r="19" spans="1:39" x14ac:dyDescent="0.4">
      <c r="A19" s="53"/>
      <c r="B19" s="50"/>
      <c r="C19" s="52" t="s">
        <v>1433</v>
      </c>
      <c r="D19" s="49"/>
      <c r="E19" s="49"/>
      <c r="F19" s="51"/>
      <c r="G19" s="49"/>
      <c r="H19" s="49"/>
      <c r="I19" s="49"/>
      <c r="J19" s="49"/>
      <c r="K19" s="49"/>
      <c r="L19" s="49"/>
      <c r="M19" s="256"/>
      <c r="N19" s="256"/>
      <c r="O19" s="256"/>
      <c r="P19" s="256"/>
      <c r="Q19" s="256"/>
      <c r="R19" s="256"/>
      <c r="S19" s="256"/>
      <c r="T19" s="49"/>
      <c r="U19" s="50"/>
      <c r="V19" s="51"/>
      <c r="W19" s="50"/>
      <c r="X19" s="49"/>
      <c r="Y19" s="50"/>
      <c r="Z19" s="257"/>
      <c r="AA19" s="257"/>
      <c r="AB19" s="257"/>
      <c r="AC19" s="257"/>
      <c r="AD19" s="257"/>
      <c r="AE19" s="257"/>
      <c r="AF19" s="257"/>
      <c r="AG19" s="49"/>
      <c r="AH19" s="50"/>
      <c r="AI19" s="50"/>
      <c r="AL19" s="34">
        <v>11</v>
      </c>
      <c r="AM19" s="273">
        <v>3</v>
      </c>
    </row>
    <row r="20" spans="1:39" x14ac:dyDescent="0.4">
      <c r="A20" s="53"/>
      <c r="B20" s="50"/>
      <c r="C20" s="52" t="s">
        <v>1434</v>
      </c>
      <c r="D20" s="49"/>
      <c r="E20" s="49"/>
      <c r="F20" s="51"/>
      <c r="G20" s="49"/>
      <c r="H20" s="49"/>
      <c r="I20" s="49"/>
      <c r="J20" s="49"/>
      <c r="K20" s="49"/>
      <c r="L20" s="49"/>
      <c r="M20" s="256"/>
      <c r="N20" s="256"/>
      <c r="O20" s="256"/>
      <c r="P20" s="256"/>
      <c r="Q20" s="256"/>
      <c r="R20" s="256"/>
      <c r="S20" s="256"/>
      <c r="T20" s="49"/>
      <c r="U20" s="50"/>
      <c r="V20" s="51"/>
      <c r="W20" s="50"/>
      <c r="X20" s="49"/>
      <c r="Y20" s="50"/>
      <c r="Z20" s="289"/>
      <c r="AA20" s="289"/>
      <c r="AB20" s="289"/>
      <c r="AC20" s="289"/>
      <c r="AD20" s="289"/>
      <c r="AE20" s="289"/>
      <c r="AF20" s="289"/>
      <c r="AG20" s="49"/>
      <c r="AH20" s="50"/>
      <c r="AI20" s="50"/>
      <c r="AL20" s="34"/>
    </row>
    <row r="21" spans="1:39" x14ac:dyDescent="0.4">
      <c r="A21" s="53"/>
      <c r="B21" s="50"/>
      <c r="C21" s="52" t="s">
        <v>90</v>
      </c>
      <c r="D21" s="49"/>
      <c r="E21" s="49"/>
      <c r="F21" s="51"/>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50"/>
      <c r="AI21" s="50"/>
      <c r="AL21" s="34">
        <v>12</v>
      </c>
      <c r="AM21" s="273">
        <v>4</v>
      </c>
    </row>
    <row r="22" spans="1:39" x14ac:dyDescent="0.4">
      <c r="A22" s="53"/>
      <c r="B22" s="50"/>
      <c r="C22" s="52"/>
      <c r="D22" s="52" t="s">
        <v>91</v>
      </c>
      <c r="E22" s="49"/>
      <c r="F22" s="51"/>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50"/>
      <c r="AI22" s="50"/>
      <c r="AJ22" s="50"/>
    </row>
    <row r="23" spans="1:39" x14ac:dyDescent="0.4">
      <c r="A23" s="53"/>
      <c r="B23" s="50"/>
      <c r="C23" s="52"/>
      <c r="D23" s="52"/>
      <c r="E23" s="49"/>
      <c r="F23" s="51"/>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50"/>
      <c r="AI23" s="50"/>
      <c r="AJ23" s="50"/>
    </row>
    <row r="24" spans="1:39" x14ac:dyDescent="0.4">
      <c r="A24" s="53"/>
      <c r="B24" s="51" t="s">
        <v>93</v>
      </c>
      <c r="C24" s="50"/>
      <c r="D24" s="49"/>
      <c r="E24" s="49"/>
      <c r="F24" s="51"/>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50"/>
      <c r="AI24" s="50"/>
      <c r="AJ24" s="50"/>
    </row>
    <row r="25" spans="1:39" x14ac:dyDescent="0.4">
      <c r="A25" s="35"/>
      <c r="B25" s="34" t="s">
        <v>441</v>
      </c>
      <c r="H25" s="132"/>
      <c r="I25" s="132"/>
      <c r="J25" s="132"/>
      <c r="K25" s="132"/>
      <c r="L25" s="132"/>
      <c r="M25" s="132"/>
      <c r="N25" s="132"/>
      <c r="O25" s="132"/>
      <c r="P25" s="132"/>
      <c r="Q25" s="132"/>
      <c r="R25" s="132"/>
      <c r="S25" s="132"/>
    </row>
    <row r="26" spans="1:39" x14ac:dyDescent="0.4">
      <c r="A26" s="35"/>
      <c r="C26" s="105" t="str">
        <f>IF($AK$9=1,"☑","□")</f>
        <v>□</v>
      </c>
      <c r="D26" s="131" t="s">
        <v>94</v>
      </c>
      <c r="E26" s="132"/>
      <c r="F26" s="132"/>
      <c r="G26" s="132"/>
      <c r="H26" s="132"/>
      <c r="I26" s="132"/>
      <c r="J26" s="105" t="str">
        <f>IF($AK$9=2,"☑","□")</f>
        <v>□</v>
      </c>
      <c r="K26" s="131" t="s">
        <v>95</v>
      </c>
      <c r="L26" s="132"/>
      <c r="M26" s="132"/>
      <c r="N26" s="132"/>
      <c r="O26" s="132"/>
      <c r="P26" s="132"/>
      <c r="Q26" s="105" t="str">
        <f>IF($AK$9=3,"☑","□")</f>
        <v>□</v>
      </c>
      <c r="R26" s="131" t="s">
        <v>96</v>
      </c>
      <c r="S26" s="132"/>
      <c r="T26" s="132"/>
      <c r="U26" s="132"/>
      <c r="V26" s="132"/>
      <c r="X26" s="105" t="str">
        <f>IF($AK$9=4,"☑","□")</f>
        <v>□</v>
      </c>
      <c r="Y26" s="131" t="s">
        <v>97</v>
      </c>
      <c r="Z26" s="132"/>
      <c r="AA26" s="132"/>
      <c r="AB26" s="132"/>
      <c r="AC26" s="132"/>
    </row>
    <row r="27" spans="1:39" x14ac:dyDescent="0.4">
      <c r="A27" s="35"/>
      <c r="C27" s="132"/>
      <c r="D27" s="131"/>
      <c r="E27" s="132"/>
      <c r="F27" s="132"/>
      <c r="G27" s="132"/>
      <c r="H27" s="132"/>
      <c r="I27" s="132"/>
      <c r="J27" s="132"/>
      <c r="K27" s="131"/>
      <c r="L27" s="132"/>
      <c r="M27" s="132"/>
      <c r="N27" s="132"/>
      <c r="O27" s="132"/>
      <c r="P27" s="132"/>
      <c r="Q27" s="132"/>
      <c r="R27" s="131"/>
      <c r="S27" s="132"/>
      <c r="T27" s="132"/>
      <c r="U27" s="132"/>
      <c r="V27" s="132"/>
      <c r="X27" s="132"/>
      <c r="Y27" s="131"/>
      <c r="Z27" s="132"/>
      <c r="AA27" s="132"/>
      <c r="AB27" s="132"/>
      <c r="AC27" s="132"/>
    </row>
    <row r="28" spans="1:39" x14ac:dyDescent="0.4">
      <c r="A28" s="35"/>
      <c r="B28" s="51" t="s">
        <v>442</v>
      </c>
      <c r="C28" s="50"/>
      <c r="D28" s="132"/>
      <c r="E28" s="132"/>
      <c r="G28" s="132"/>
      <c r="H28" s="132"/>
      <c r="I28" s="132"/>
      <c r="J28" s="132"/>
      <c r="K28" s="132"/>
      <c r="L28" s="132"/>
      <c r="M28" s="49"/>
      <c r="N28" s="49"/>
      <c r="O28" s="49"/>
      <c r="P28" s="49"/>
      <c r="Q28" s="49"/>
      <c r="R28" s="49"/>
      <c r="S28" s="49"/>
      <c r="T28" s="49"/>
      <c r="U28" s="49"/>
      <c r="V28" s="49"/>
      <c r="W28" s="49"/>
      <c r="X28" s="49"/>
      <c r="Y28" s="49"/>
      <c r="Z28" s="49"/>
      <c r="AA28" s="49"/>
      <c r="AB28" s="49"/>
      <c r="AC28" s="49"/>
      <c r="AD28" s="49"/>
      <c r="AE28" s="49"/>
      <c r="AF28" s="49"/>
      <c r="AG28" s="49"/>
    </row>
    <row r="29" spans="1:39" x14ac:dyDescent="0.4">
      <c r="A29" s="35"/>
      <c r="B29" s="51" t="s">
        <v>99</v>
      </c>
      <c r="C29" s="50"/>
      <c r="D29" s="132"/>
      <c r="E29" s="132"/>
      <c r="G29" s="132"/>
      <c r="H29" s="132"/>
      <c r="I29" s="132"/>
      <c r="J29" s="132"/>
      <c r="K29" s="132"/>
      <c r="L29" s="132"/>
      <c r="U29" s="271"/>
      <c r="V29" s="271"/>
      <c r="W29" s="271"/>
      <c r="X29" s="271"/>
      <c r="Y29" s="271"/>
      <c r="Z29" s="279"/>
      <c r="AA29" s="279"/>
      <c r="AB29" s="279"/>
      <c r="AC29" s="279"/>
      <c r="AD29" s="279"/>
      <c r="AE29" s="279"/>
      <c r="AF29" s="279"/>
      <c r="AG29" s="271"/>
    </row>
    <row r="30" spans="1:39" x14ac:dyDescent="0.4">
      <c r="A30" s="35"/>
      <c r="B30" s="51"/>
      <c r="C30" s="50"/>
      <c r="D30" s="132"/>
      <c r="E30" s="132"/>
      <c r="G30" s="132"/>
      <c r="H30" s="132"/>
      <c r="I30" s="132"/>
      <c r="J30" s="132"/>
      <c r="K30" s="132"/>
      <c r="L30" s="132"/>
      <c r="M30" s="443"/>
      <c r="N30" s="443"/>
      <c r="O30" s="443"/>
      <c r="P30" s="443"/>
      <c r="Q30" s="443"/>
      <c r="R30" s="443"/>
      <c r="S30" s="443"/>
      <c r="T30" s="49" t="s">
        <v>101</v>
      </c>
      <c r="U30" s="271"/>
      <c r="V30" s="277"/>
      <c r="W30" s="271"/>
      <c r="X30" s="278"/>
      <c r="Y30" s="271"/>
      <c r="Z30" s="444"/>
      <c r="AA30" s="444"/>
      <c r="AB30" s="444"/>
      <c r="AC30" s="444"/>
      <c r="AD30" s="444"/>
      <c r="AE30" s="444"/>
      <c r="AF30" s="444"/>
      <c r="AG30" s="278"/>
      <c r="AK30" s="176">
        <v>6</v>
      </c>
    </row>
    <row r="31" spans="1:39" x14ac:dyDescent="0.4">
      <c r="A31" s="35"/>
      <c r="B31" s="51" t="s">
        <v>103</v>
      </c>
      <c r="C31" s="50"/>
      <c r="D31" s="132"/>
      <c r="E31" s="132"/>
      <c r="G31" s="132"/>
      <c r="H31" s="132"/>
      <c r="I31" s="132"/>
      <c r="J31" s="132"/>
      <c r="K31" s="132"/>
      <c r="L31" s="132"/>
      <c r="M31" s="59"/>
      <c r="N31" s="59"/>
      <c r="O31" s="59"/>
      <c r="P31" s="59"/>
      <c r="Q31" s="59"/>
      <c r="R31" s="59"/>
      <c r="S31" s="59"/>
      <c r="U31" s="271"/>
      <c r="V31" s="271"/>
      <c r="W31" s="271"/>
      <c r="X31" s="271"/>
      <c r="Y31" s="271"/>
      <c r="Z31" s="280"/>
      <c r="AA31" s="280"/>
      <c r="AB31" s="280"/>
      <c r="AC31" s="280"/>
      <c r="AD31" s="280"/>
      <c r="AE31" s="280"/>
      <c r="AF31" s="280"/>
      <c r="AG31" s="271"/>
      <c r="AK31" s="265"/>
    </row>
    <row r="32" spans="1:39" x14ac:dyDescent="0.4">
      <c r="A32" s="35"/>
      <c r="B32" s="51"/>
      <c r="C32" s="50"/>
      <c r="D32" s="132"/>
      <c r="E32" s="132"/>
      <c r="G32" s="132"/>
      <c r="H32" s="132"/>
      <c r="I32" s="132"/>
      <c r="J32" s="132"/>
      <c r="K32" s="132"/>
      <c r="L32" s="132"/>
      <c r="M32" s="443"/>
      <c r="N32" s="443"/>
      <c r="O32" s="443"/>
      <c r="P32" s="443"/>
      <c r="Q32" s="443"/>
      <c r="R32" s="443"/>
      <c r="S32" s="443"/>
      <c r="T32" s="49" t="s">
        <v>101</v>
      </c>
      <c r="U32" s="271"/>
      <c r="V32" s="277"/>
      <c r="W32" s="271"/>
      <c r="X32" s="278"/>
      <c r="Y32" s="271"/>
      <c r="Z32" s="444"/>
      <c r="AA32" s="444"/>
      <c r="AB32" s="444"/>
      <c r="AC32" s="444"/>
      <c r="AD32" s="444"/>
      <c r="AE32" s="444"/>
      <c r="AF32" s="444"/>
      <c r="AG32" s="278"/>
      <c r="AK32" s="176">
        <v>2</v>
      </c>
    </row>
    <row r="33" spans="1:37" x14ac:dyDescent="0.4">
      <c r="A33" s="35"/>
      <c r="B33" s="51" t="s">
        <v>104</v>
      </c>
      <c r="C33" s="131"/>
      <c r="D33" s="132"/>
      <c r="E33" s="132"/>
      <c r="G33" s="132"/>
      <c r="H33" s="132"/>
      <c r="I33" s="132"/>
      <c r="J33" s="132"/>
      <c r="K33" s="132"/>
      <c r="L33" s="132"/>
      <c r="M33" s="59"/>
      <c r="N33" s="59"/>
      <c r="O33" s="59"/>
      <c r="P33" s="59"/>
      <c r="Q33" s="59"/>
      <c r="R33" s="59"/>
      <c r="S33" s="59"/>
      <c r="U33" s="271"/>
      <c r="V33" s="271"/>
      <c r="W33" s="271"/>
      <c r="X33" s="271"/>
      <c r="Y33" s="271"/>
      <c r="Z33" s="280"/>
      <c r="AA33" s="280"/>
      <c r="AB33" s="280"/>
      <c r="AC33" s="280"/>
      <c r="AD33" s="280"/>
      <c r="AE33" s="280"/>
      <c r="AF33" s="280"/>
      <c r="AG33" s="271"/>
      <c r="AK33" s="265"/>
    </row>
    <row r="34" spans="1:37" x14ac:dyDescent="0.4">
      <c r="A34" s="35"/>
      <c r="C34" s="131"/>
      <c r="D34" s="132"/>
      <c r="E34" s="132"/>
      <c r="G34" s="132"/>
      <c r="H34" s="132"/>
      <c r="I34" s="132"/>
      <c r="J34" s="132"/>
      <c r="K34" s="132"/>
      <c r="L34" s="132"/>
      <c r="M34" s="443"/>
      <c r="N34" s="443"/>
      <c r="O34" s="443"/>
      <c r="P34" s="443"/>
      <c r="Q34" s="443"/>
      <c r="R34" s="443"/>
      <c r="S34" s="443"/>
      <c r="T34" s="49" t="s">
        <v>101</v>
      </c>
      <c r="U34" s="271"/>
      <c r="V34" s="277"/>
      <c r="W34" s="271"/>
      <c r="X34" s="278"/>
      <c r="Y34" s="271"/>
      <c r="Z34" s="444"/>
      <c r="AA34" s="444"/>
      <c r="AB34" s="444"/>
      <c r="AC34" s="444"/>
      <c r="AD34" s="444"/>
      <c r="AE34" s="444"/>
      <c r="AF34" s="444"/>
      <c r="AG34" s="278"/>
      <c r="AK34" s="176">
        <v>28</v>
      </c>
    </row>
    <row r="35" spans="1:37" x14ac:dyDescent="0.4">
      <c r="A35" s="35"/>
      <c r="B35" s="51" t="s">
        <v>443</v>
      </c>
      <c r="C35" s="131"/>
      <c r="D35" s="132"/>
      <c r="E35" s="132"/>
      <c r="G35" s="132"/>
      <c r="H35" s="132"/>
      <c r="I35" s="132"/>
      <c r="J35" s="132"/>
      <c r="K35" s="132"/>
      <c r="L35" s="132"/>
      <c r="M35" s="60"/>
      <c r="N35" s="60"/>
      <c r="O35" s="60"/>
      <c r="P35" s="60"/>
      <c r="Q35" s="60"/>
      <c r="R35" s="60"/>
      <c r="S35" s="60"/>
      <c r="T35" s="49"/>
      <c r="U35" s="278"/>
      <c r="V35" s="278"/>
      <c r="W35" s="278"/>
      <c r="X35" s="278"/>
      <c r="Y35" s="278"/>
      <c r="Z35" s="281"/>
      <c r="AA35" s="281"/>
      <c r="AB35" s="281"/>
      <c r="AC35" s="281"/>
      <c r="AD35" s="281"/>
      <c r="AE35" s="281"/>
      <c r="AF35" s="281"/>
      <c r="AG35" s="278"/>
      <c r="AK35" s="265"/>
    </row>
    <row r="36" spans="1:37" x14ac:dyDescent="0.4">
      <c r="A36" s="35"/>
      <c r="C36" s="131"/>
      <c r="D36" s="132"/>
      <c r="E36" s="132"/>
      <c r="G36" s="132"/>
      <c r="H36" s="132"/>
      <c r="I36" s="132"/>
      <c r="J36" s="132"/>
      <c r="K36" s="132"/>
      <c r="L36" s="132"/>
      <c r="M36" s="443"/>
      <c r="N36" s="443"/>
      <c r="O36" s="443"/>
      <c r="P36" s="443"/>
      <c r="Q36" s="443"/>
      <c r="R36" s="443"/>
      <c r="S36" s="443"/>
      <c r="T36" s="49" t="s">
        <v>101</v>
      </c>
      <c r="U36" s="276"/>
      <c r="V36" s="277"/>
      <c r="W36" s="276"/>
      <c r="X36" s="278"/>
      <c r="Y36" s="276"/>
      <c r="Z36" s="444"/>
      <c r="AA36" s="444"/>
      <c r="AB36" s="444"/>
      <c r="AC36" s="444"/>
      <c r="AD36" s="444"/>
      <c r="AE36" s="444"/>
      <c r="AF36" s="444"/>
      <c r="AG36" s="278"/>
      <c r="AK36" s="176">
        <v>7</v>
      </c>
    </row>
    <row r="37" spans="1:37" x14ac:dyDescent="0.4">
      <c r="A37" s="35"/>
      <c r="B37" s="51" t="s">
        <v>444</v>
      </c>
      <c r="C37" s="50"/>
      <c r="D37" s="132"/>
      <c r="E37" s="132"/>
      <c r="G37" s="132"/>
      <c r="H37" s="132"/>
      <c r="I37" s="132"/>
      <c r="J37" s="132"/>
      <c r="K37" s="132"/>
      <c r="L37" s="132"/>
      <c r="M37" s="60"/>
      <c r="N37" s="60"/>
      <c r="O37" s="60"/>
      <c r="P37" s="60"/>
      <c r="Q37" s="60"/>
      <c r="R37" s="60"/>
      <c r="S37" s="60"/>
      <c r="T37" s="49"/>
      <c r="U37" s="278"/>
      <c r="V37" s="278"/>
      <c r="W37" s="278"/>
      <c r="X37" s="278"/>
      <c r="Y37" s="278"/>
      <c r="Z37" s="281"/>
      <c r="AA37" s="281"/>
      <c r="AB37" s="281"/>
      <c r="AC37" s="281"/>
      <c r="AD37" s="281"/>
      <c r="AE37" s="281"/>
      <c r="AF37" s="281"/>
      <c r="AG37" s="278"/>
      <c r="AK37" s="265"/>
    </row>
    <row r="38" spans="1:37" x14ac:dyDescent="0.4">
      <c r="A38" s="35"/>
      <c r="B38" s="51"/>
      <c r="C38" s="50"/>
      <c r="D38" s="132"/>
      <c r="E38" s="132"/>
      <c r="G38" s="132"/>
      <c r="H38" s="132"/>
      <c r="I38" s="132"/>
      <c r="J38" s="132"/>
      <c r="K38" s="132"/>
      <c r="L38" s="132"/>
      <c r="M38" s="443"/>
      <c r="N38" s="443"/>
      <c r="O38" s="443"/>
      <c r="P38" s="443"/>
      <c r="Q38" s="443"/>
      <c r="R38" s="443"/>
      <c r="S38" s="443"/>
      <c r="T38" s="49" t="s">
        <v>101</v>
      </c>
      <c r="U38" s="276"/>
      <c r="V38" s="277"/>
      <c r="W38" s="276"/>
      <c r="X38" s="278"/>
      <c r="Y38" s="276"/>
      <c r="Z38" s="444"/>
      <c r="AA38" s="444"/>
      <c r="AB38" s="444"/>
      <c r="AC38" s="444"/>
      <c r="AD38" s="444"/>
      <c r="AE38" s="444"/>
      <c r="AF38" s="444"/>
      <c r="AG38" s="278"/>
      <c r="AK38" s="176">
        <v>10</v>
      </c>
    </row>
    <row r="39" spans="1:37" x14ac:dyDescent="0.4">
      <c r="A39" s="35"/>
      <c r="B39" s="51" t="s">
        <v>445</v>
      </c>
      <c r="C39" s="50"/>
      <c r="D39" s="132"/>
      <c r="E39" s="132"/>
      <c r="G39" s="132"/>
      <c r="H39" s="132"/>
      <c r="I39" s="132"/>
      <c r="J39" s="132"/>
      <c r="K39" s="132"/>
      <c r="L39" s="132"/>
      <c r="M39" s="59"/>
      <c r="N39" s="59"/>
      <c r="O39" s="59"/>
      <c r="P39" s="59"/>
      <c r="Q39" s="59"/>
      <c r="R39" s="59"/>
      <c r="S39" s="59"/>
      <c r="U39" s="271"/>
      <c r="V39" s="271"/>
      <c r="W39" s="271"/>
      <c r="X39" s="271"/>
      <c r="Y39" s="271"/>
      <c r="Z39" s="280"/>
      <c r="AA39" s="280"/>
      <c r="AB39" s="280"/>
      <c r="AC39" s="280"/>
      <c r="AD39" s="280"/>
      <c r="AE39" s="280"/>
      <c r="AF39" s="280"/>
      <c r="AG39" s="271"/>
      <c r="AK39" s="265"/>
    </row>
    <row r="40" spans="1:37" x14ac:dyDescent="0.4">
      <c r="A40" s="35"/>
      <c r="C40" s="131"/>
      <c r="D40" s="132"/>
      <c r="E40" s="132"/>
      <c r="G40" s="132"/>
      <c r="H40" s="132"/>
      <c r="I40" s="132"/>
      <c r="J40" s="132"/>
      <c r="K40" s="132"/>
      <c r="L40" s="132"/>
      <c r="M40" s="443"/>
      <c r="N40" s="443"/>
      <c r="O40" s="443"/>
      <c r="P40" s="443"/>
      <c r="Q40" s="443"/>
      <c r="R40" s="443"/>
      <c r="S40" s="443"/>
      <c r="T40" s="49" t="s">
        <v>101</v>
      </c>
      <c r="U40" s="271"/>
      <c r="V40" s="277"/>
      <c r="W40" s="271"/>
      <c r="X40" s="278"/>
      <c r="Y40" s="271"/>
      <c r="Z40" s="444"/>
      <c r="AA40" s="444"/>
      <c r="AB40" s="444"/>
      <c r="AC40" s="444"/>
      <c r="AD40" s="444"/>
      <c r="AE40" s="444"/>
      <c r="AF40" s="444"/>
      <c r="AG40" s="278"/>
      <c r="AK40" s="176">
        <v>2</v>
      </c>
    </row>
    <row r="41" spans="1:37" x14ac:dyDescent="0.4">
      <c r="A41" s="35"/>
      <c r="B41" s="51" t="s">
        <v>446</v>
      </c>
      <c r="C41" s="131"/>
      <c r="D41" s="132"/>
      <c r="E41" s="132"/>
      <c r="G41" s="132"/>
      <c r="H41" s="132"/>
      <c r="I41" s="132"/>
      <c r="J41" s="132"/>
      <c r="K41" s="132"/>
      <c r="L41" s="132"/>
      <c r="M41" s="59"/>
      <c r="N41" s="59"/>
      <c r="O41" s="59"/>
      <c r="P41" s="59"/>
      <c r="Q41" s="59"/>
      <c r="R41" s="59"/>
      <c r="S41" s="59"/>
      <c r="U41" s="271"/>
      <c r="V41" s="271"/>
      <c r="W41" s="271"/>
      <c r="X41" s="271"/>
      <c r="Y41" s="271"/>
      <c r="Z41" s="280"/>
      <c r="AA41" s="280"/>
      <c r="AB41" s="280"/>
      <c r="AC41" s="280"/>
      <c r="AD41" s="280"/>
      <c r="AE41" s="280"/>
      <c r="AF41" s="280"/>
      <c r="AG41" s="271"/>
      <c r="AK41" s="265"/>
    </row>
    <row r="42" spans="1:37" x14ac:dyDescent="0.4">
      <c r="A42" s="35"/>
      <c r="C42" s="131"/>
      <c r="D42" s="132"/>
      <c r="E42" s="132"/>
      <c r="G42" s="132"/>
      <c r="H42" s="132"/>
      <c r="I42" s="132"/>
      <c r="J42" s="132"/>
      <c r="K42" s="132"/>
      <c r="L42" s="132"/>
      <c r="M42" s="443"/>
      <c r="N42" s="443"/>
      <c r="O42" s="443"/>
      <c r="P42" s="443"/>
      <c r="Q42" s="443"/>
      <c r="R42" s="443"/>
      <c r="S42" s="443"/>
      <c r="T42" s="49" t="s">
        <v>101</v>
      </c>
      <c r="U42" s="271"/>
      <c r="V42" s="277"/>
      <c r="W42" s="271"/>
      <c r="X42" s="278"/>
      <c r="Y42" s="271"/>
      <c r="Z42" s="444"/>
      <c r="AA42" s="444"/>
      <c r="AB42" s="444"/>
      <c r="AC42" s="444"/>
      <c r="AD42" s="444"/>
      <c r="AE42" s="444"/>
      <c r="AF42" s="444"/>
      <c r="AG42" s="278"/>
      <c r="AK42" s="176">
        <v>41</v>
      </c>
    </row>
    <row r="43" spans="1:37" x14ac:dyDescent="0.4">
      <c r="A43" s="35"/>
      <c r="B43" s="51" t="s">
        <v>447</v>
      </c>
      <c r="C43" s="131"/>
      <c r="D43" s="132"/>
      <c r="E43" s="132"/>
      <c r="G43" s="132"/>
      <c r="H43" s="132"/>
      <c r="I43" s="132"/>
      <c r="J43" s="132"/>
      <c r="K43" s="132"/>
      <c r="L43" s="132"/>
      <c r="M43" s="60"/>
      <c r="N43" s="60"/>
      <c r="O43" s="60"/>
      <c r="P43" s="60"/>
      <c r="Q43" s="60"/>
      <c r="R43" s="60"/>
      <c r="S43" s="60"/>
      <c r="T43" s="49"/>
      <c r="U43" s="278"/>
      <c r="V43" s="278"/>
      <c r="W43" s="278"/>
      <c r="X43" s="278"/>
      <c r="Y43" s="278"/>
      <c r="Z43" s="281"/>
      <c r="AA43" s="281"/>
      <c r="AB43" s="281"/>
      <c r="AC43" s="281"/>
      <c r="AD43" s="281"/>
      <c r="AE43" s="281"/>
      <c r="AF43" s="281"/>
      <c r="AG43" s="278"/>
      <c r="AK43" s="265"/>
    </row>
    <row r="44" spans="1:37" x14ac:dyDescent="0.4">
      <c r="A44" s="35"/>
      <c r="C44" s="131"/>
      <c r="D44" s="132"/>
      <c r="E44" s="132"/>
      <c r="G44" s="132"/>
      <c r="H44" s="132"/>
      <c r="I44" s="132"/>
      <c r="J44" s="132"/>
      <c r="K44" s="132"/>
      <c r="L44" s="132"/>
      <c r="M44" s="443"/>
      <c r="N44" s="443"/>
      <c r="O44" s="443"/>
      <c r="P44" s="443"/>
      <c r="Q44" s="443"/>
      <c r="R44" s="443"/>
      <c r="S44" s="443"/>
      <c r="T44" s="49" t="s">
        <v>101</v>
      </c>
      <c r="U44" s="276"/>
      <c r="V44" s="277"/>
      <c r="W44" s="276"/>
      <c r="X44" s="278"/>
      <c r="Y44" s="276"/>
      <c r="Z44" s="444"/>
      <c r="AA44" s="444"/>
      <c r="AB44" s="444"/>
      <c r="AC44" s="444"/>
      <c r="AD44" s="444"/>
      <c r="AE44" s="444"/>
      <c r="AF44" s="444"/>
      <c r="AG44" s="278"/>
      <c r="AK44" s="176">
        <v>10</v>
      </c>
    </row>
    <row r="45" spans="1:37" x14ac:dyDescent="0.4">
      <c r="A45" s="35"/>
      <c r="C45" s="47" t="s">
        <v>448</v>
      </c>
      <c r="D45" s="132"/>
      <c r="E45" s="132"/>
      <c r="F45" s="34"/>
      <c r="G45" s="132"/>
      <c r="H45" s="132"/>
      <c r="I45" s="132"/>
      <c r="J45" s="132"/>
      <c r="K45" s="132"/>
      <c r="L45" s="132"/>
      <c r="M45" s="49"/>
      <c r="N45" s="49"/>
      <c r="O45" s="49"/>
      <c r="P45" s="49"/>
      <c r="Q45" s="49"/>
      <c r="R45" s="49"/>
      <c r="S45" s="49"/>
      <c r="T45" s="49"/>
      <c r="U45" s="49"/>
      <c r="V45" s="49"/>
      <c r="W45" s="49"/>
      <c r="X45" s="49"/>
      <c r="Y45" s="49"/>
      <c r="Z45" s="49"/>
      <c r="AA45" s="49"/>
      <c r="AB45" s="49"/>
      <c r="AC45" s="49"/>
      <c r="AD45" s="49"/>
      <c r="AE45" s="49"/>
      <c r="AF45" s="49"/>
      <c r="AG45" s="49"/>
      <c r="AH45" s="49"/>
    </row>
    <row r="46" spans="1:37" x14ac:dyDescent="0.4">
      <c r="A46" s="35"/>
      <c r="C46" s="47" t="s">
        <v>107</v>
      </c>
      <c r="D46" s="132"/>
      <c r="E46" s="132"/>
      <c r="F46" s="34"/>
      <c r="G46" s="132"/>
      <c r="H46" s="132"/>
      <c r="I46" s="132"/>
      <c r="J46" s="132"/>
      <c r="K46" s="132"/>
      <c r="L46" s="132"/>
      <c r="M46" s="49"/>
      <c r="N46" s="49"/>
      <c r="O46" s="49"/>
      <c r="P46" s="49"/>
      <c r="Q46" s="49"/>
      <c r="R46" s="49"/>
      <c r="S46" s="49"/>
      <c r="T46" s="49"/>
      <c r="U46" s="49"/>
      <c r="V46" s="49"/>
      <c r="W46" s="49"/>
      <c r="X46" s="49"/>
      <c r="Y46" s="49"/>
      <c r="Z46" s="49"/>
      <c r="AA46" s="49"/>
      <c r="AB46" s="49"/>
      <c r="AC46" s="49"/>
      <c r="AD46" s="49"/>
      <c r="AE46" s="49"/>
      <c r="AF46" s="49"/>
      <c r="AG46" s="49"/>
      <c r="AH46" s="49"/>
    </row>
    <row r="47" spans="1:37" x14ac:dyDescent="0.4">
      <c r="A47" s="35"/>
      <c r="C47" s="47" t="s">
        <v>108</v>
      </c>
      <c r="D47" s="132"/>
      <c r="E47" s="132"/>
      <c r="F47" s="34"/>
      <c r="G47" s="132"/>
      <c r="H47" s="132"/>
      <c r="I47" s="132"/>
      <c r="J47" s="132"/>
      <c r="K47" s="132"/>
      <c r="L47" s="132"/>
      <c r="M47" s="49"/>
      <c r="N47" s="49"/>
      <c r="O47" s="49"/>
      <c r="P47" s="49"/>
      <c r="Q47" s="49"/>
      <c r="R47" s="49"/>
      <c r="S47" s="49"/>
      <c r="T47" s="49"/>
      <c r="U47" s="49"/>
      <c r="V47" s="49"/>
      <c r="W47" s="49"/>
      <c r="X47" s="49"/>
      <c r="Y47" s="49"/>
      <c r="Z47" s="49"/>
      <c r="AA47" s="49"/>
      <c r="AB47" s="49"/>
      <c r="AC47" s="49"/>
      <c r="AD47" s="49"/>
      <c r="AE47" s="49"/>
      <c r="AF47" s="49"/>
      <c r="AG47" s="49"/>
      <c r="AH47" s="49"/>
    </row>
    <row r="48" spans="1:37" x14ac:dyDescent="0.4">
      <c r="A48" s="35"/>
      <c r="C48" s="47"/>
      <c r="D48" s="132"/>
      <c r="E48" s="132"/>
      <c r="F48" s="34"/>
      <c r="G48" s="132"/>
      <c r="H48" s="132"/>
      <c r="I48" s="132"/>
      <c r="J48" s="132"/>
      <c r="K48" s="132"/>
      <c r="L48" s="132"/>
      <c r="M48" s="49"/>
      <c r="N48" s="49"/>
      <c r="O48" s="49"/>
      <c r="P48" s="49"/>
      <c r="Q48" s="49"/>
      <c r="R48" s="49"/>
      <c r="S48" s="49"/>
      <c r="T48" s="49"/>
      <c r="U48" s="49"/>
      <c r="V48" s="49"/>
      <c r="W48" s="49"/>
      <c r="X48" s="49"/>
      <c r="Y48" s="49"/>
      <c r="Z48" s="49"/>
      <c r="AA48" s="49"/>
      <c r="AB48" s="49"/>
      <c r="AC48" s="49"/>
      <c r="AD48" s="49"/>
      <c r="AE48" s="49"/>
      <c r="AF48" s="49"/>
      <c r="AG48" s="49"/>
      <c r="AH48" s="49"/>
    </row>
    <row r="49" spans="1:39" x14ac:dyDescent="0.4">
      <c r="A49" s="35"/>
      <c r="B49" s="51" t="s">
        <v>109</v>
      </c>
      <c r="C49" s="47"/>
      <c r="D49" s="132"/>
      <c r="E49" s="132"/>
      <c r="F49" s="34"/>
      <c r="G49" s="132"/>
      <c r="H49" s="132"/>
      <c r="I49" s="132"/>
      <c r="J49" s="132"/>
      <c r="K49" s="132"/>
      <c r="L49" s="132"/>
      <c r="M49" s="49"/>
      <c r="N49" s="49"/>
      <c r="O49" s="49"/>
      <c r="P49" s="49"/>
      <c r="Q49" s="49"/>
      <c r="R49" s="49"/>
      <c r="S49" s="49"/>
      <c r="T49" s="49"/>
      <c r="U49" s="49"/>
      <c r="V49" s="49"/>
      <c r="W49" s="49"/>
      <c r="X49" s="49"/>
      <c r="Y49" s="49"/>
      <c r="Z49" s="49"/>
      <c r="AA49" s="49"/>
      <c r="AB49" s="49"/>
      <c r="AC49" s="49"/>
      <c r="AD49" s="49"/>
      <c r="AE49" s="49"/>
      <c r="AF49" s="49"/>
      <c r="AG49" s="49"/>
      <c r="AH49" s="49"/>
    </row>
    <row r="50" spans="1:39" x14ac:dyDescent="0.4">
      <c r="A50" s="35"/>
      <c r="B50" s="131" t="s">
        <v>110</v>
      </c>
      <c r="C50" s="131"/>
      <c r="D50" s="132"/>
      <c r="E50" s="132"/>
      <c r="G50" s="132"/>
      <c r="H50" s="132"/>
      <c r="I50" s="132"/>
      <c r="J50" s="132"/>
      <c r="K50" s="132"/>
      <c r="L50" s="132"/>
      <c r="M50" s="49"/>
      <c r="N50" s="49"/>
      <c r="O50" s="49"/>
      <c r="P50" s="49"/>
      <c r="Q50" s="49"/>
      <c r="R50" s="49"/>
      <c r="S50" s="49"/>
      <c r="T50" s="49"/>
      <c r="U50" s="49"/>
      <c r="V50" s="282"/>
      <c r="W50" s="282"/>
      <c r="X50" s="282"/>
      <c r="Y50" s="282"/>
      <c r="Z50" s="282"/>
      <c r="AA50" s="282"/>
      <c r="AB50" s="282"/>
      <c r="AC50" s="282"/>
      <c r="AD50" s="282"/>
      <c r="AE50" s="282"/>
      <c r="AF50" s="282"/>
      <c r="AG50" s="282"/>
    </row>
    <row r="51" spans="1:39" x14ac:dyDescent="0.4">
      <c r="A51" s="35"/>
      <c r="C51" s="131"/>
      <c r="D51" s="132"/>
      <c r="E51" s="132"/>
      <c r="G51" s="132"/>
      <c r="H51" s="132"/>
      <c r="I51" s="132"/>
      <c r="J51" s="132"/>
      <c r="K51" s="132"/>
      <c r="L51" s="132"/>
      <c r="M51" s="440">
        <f>SUM(M29:S44)</f>
        <v>0</v>
      </c>
      <c r="N51" s="440"/>
      <c r="O51" s="440"/>
      <c r="P51" s="440"/>
      <c r="Q51" s="440"/>
      <c r="R51" s="440"/>
      <c r="S51" s="440"/>
      <c r="T51" s="49" t="s">
        <v>101</v>
      </c>
      <c r="U51" s="50"/>
      <c r="V51" s="283"/>
      <c r="W51" s="279"/>
      <c r="X51" s="282"/>
      <c r="Y51" s="279"/>
      <c r="Z51" s="441"/>
      <c r="AA51" s="441"/>
      <c r="AB51" s="441"/>
      <c r="AC51" s="441"/>
      <c r="AD51" s="441"/>
      <c r="AE51" s="441"/>
      <c r="AF51" s="441"/>
      <c r="AG51" s="282"/>
    </row>
    <row r="52" spans="1:39" x14ac:dyDescent="0.4">
      <c r="A52" s="35"/>
      <c r="B52" s="51" t="s">
        <v>111</v>
      </c>
      <c r="C52" s="131"/>
      <c r="D52" s="132"/>
      <c r="E52" s="132"/>
      <c r="G52" s="132"/>
      <c r="H52" s="132"/>
      <c r="I52" s="132"/>
      <c r="J52" s="132"/>
      <c r="K52" s="132"/>
      <c r="L52" s="132"/>
      <c r="M52" s="49"/>
      <c r="N52" s="49"/>
      <c r="O52" s="49"/>
      <c r="P52" s="49"/>
      <c r="Q52" s="49"/>
      <c r="R52" s="49"/>
      <c r="S52" s="49"/>
      <c r="T52" s="49"/>
      <c r="U52" s="49"/>
      <c r="V52" s="282"/>
      <c r="W52" s="282"/>
      <c r="X52" s="282"/>
      <c r="Y52" s="282"/>
      <c r="Z52" s="282"/>
      <c r="AA52" s="282"/>
      <c r="AB52" s="282"/>
      <c r="AC52" s="282"/>
      <c r="AD52" s="282"/>
      <c r="AE52" s="282"/>
      <c r="AF52" s="282"/>
      <c r="AG52" s="282"/>
    </row>
    <row r="53" spans="1:39" x14ac:dyDescent="0.4">
      <c r="A53" s="35"/>
      <c r="C53" s="131"/>
      <c r="D53" s="132"/>
      <c r="E53" s="132"/>
      <c r="G53" s="132"/>
      <c r="H53" s="132"/>
      <c r="I53" s="132"/>
      <c r="J53" s="132"/>
      <c r="K53" s="132"/>
      <c r="L53" s="132"/>
      <c r="M53" s="440">
        <f>M30*AK30+M32*AK32+M34*AK34+M36*AK36+M38*AK38+M40*AK40+M42*AK42+M44*AK44</f>
        <v>0</v>
      </c>
      <c r="N53" s="440"/>
      <c r="O53" s="440"/>
      <c r="P53" s="440"/>
      <c r="Q53" s="440"/>
      <c r="R53" s="440"/>
      <c r="S53" s="440"/>
      <c r="T53" s="49" t="s">
        <v>112</v>
      </c>
      <c r="U53" s="50"/>
      <c r="V53" s="283"/>
      <c r="W53" s="279"/>
      <c r="X53" s="282"/>
      <c r="Y53" s="279"/>
      <c r="Z53" s="441"/>
      <c r="AA53" s="441"/>
      <c r="AB53" s="441"/>
      <c r="AC53" s="441"/>
      <c r="AD53" s="441"/>
      <c r="AE53" s="441"/>
      <c r="AF53" s="441"/>
      <c r="AG53" s="282"/>
    </row>
    <row r="54" spans="1:39" x14ac:dyDescent="0.4">
      <c r="A54" s="35"/>
      <c r="C54" s="131"/>
      <c r="D54" s="132"/>
      <c r="E54" s="132"/>
      <c r="G54" s="132"/>
      <c r="H54" s="132"/>
      <c r="I54" s="132"/>
      <c r="J54" s="132"/>
      <c r="K54" s="132"/>
      <c r="L54" s="132"/>
      <c r="M54" s="132"/>
      <c r="N54" s="132"/>
      <c r="O54" s="132"/>
      <c r="P54" s="132"/>
      <c r="Q54" s="132"/>
      <c r="R54" s="132"/>
      <c r="S54" s="132"/>
      <c r="T54" s="132"/>
      <c r="U54" s="132"/>
      <c r="V54" s="284"/>
      <c r="W54" s="284"/>
      <c r="X54" s="284"/>
      <c r="Y54" s="284"/>
      <c r="Z54" s="284"/>
      <c r="AA54" s="284"/>
      <c r="AB54" s="284"/>
      <c r="AC54" s="284"/>
      <c r="AD54" s="284"/>
      <c r="AE54" s="284"/>
      <c r="AF54" s="284"/>
      <c r="AG54" s="284"/>
    </row>
    <row r="55" spans="1:39" x14ac:dyDescent="0.4">
      <c r="A55" s="35"/>
      <c r="B55" s="51" t="s">
        <v>113</v>
      </c>
      <c r="C55" s="131"/>
      <c r="D55" s="132"/>
      <c r="E55" s="132"/>
      <c r="G55" s="132"/>
      <c r="H55" s="132"/>
      <c r="I55" s="132"/>
      <c r="J55" s="132"/>
      <c r="K55" s="132"/>
      <c r="L55" s="132"/>
      <c r="M55" s="49"/>
      <c r="N55" s="49"/>
      <c r="O55" s="49"/>
      <c r="P55" s="49"/>
      <c r="Q55" s="49"/>
      <c r="R55" s="49"/>
      <c r="S55" s="49"/>
      <c r="T55" s="49"/>
      <c r="U55" s="49"/>
      <c r="V55" s="282"/>
      <c r="W55" s="282"/>
      <c r="X55" s="282"/>
      <c r="Y55" s="282"/>
      <c r="Z55" s="282"/>
      <c r="AA55" s="282"/>
      <c r="AB55" s="282"/>
      <c r="AC55" s="282"/>
      <c r="AD55" s="282"/>
      <c r="AE55" s="282"/>
      <c r="AF55" s="282"/>
      <c r="AG55" s="282"/>
      <c r="AH55" s="49"/>
    </row>
    <row r="56" spans="1:39" x14ac:dyDescent="0.4">
      <c r="A56" s="35"/>
      <c r="B56" s="131"/>
      <c r="D56" s="132"/>
      <c r="E56" s="132"/>
      <c r="G56" s="132"/>
      <c r="H56" s="132"/>
      <c r="I56" s="132"/>
      <c r="J56" s="132"/>
      <c r="K56" s="132"/>
      <c r="L56" s="132"/>
      <c r="M56" s="332" t="e">
        <f>ROUNDDOWN(M53*10/M18,4)</f>
        <v>#DIV/0!</v>
      </c>
      <c r="N56" s="332"/>
      <c r="O56" s="332"/>
      <c r="P56" s="332"/>
      <c r="Q56" s="332"/>
      <c r="R56" s="332"/>
      <c r="S56" s="332"/>
      <c r="T56" s="49"/>
      <c r="U56" s="50"/>
      <c r="V56" s="283"/>
      <c r="W56" s="279"/>
      <c r="X56" s="282"/>
      <c r="Y56" s="279"/>
      <c r="Z56" s="442"/>
      <c r="AA56" s="442"/>
      <c r="AB56" s="442"/>
      <c r="AC56" s="442"/>
      <c r="AD56" s="442"/>
      <c r="AE56" s="442"/>
      <c r="AF56" s="442"/>
      <c r="AG56" s="282"/>
    </row>
    <row r="57" spans="1:39" s="294" customFormat="1" ht="19.5" x14ac:dyDescent="0.4">
      <c r="A57" s="291"/>
      <c r="B57" s="47"/>
      <c r="C57" s="80" t="s">
        <v>1440</v>
      </c>
      <c r="D57" s="287"/>
      <c r="E57" s="287"/>
      <c r="F57" s="47"/>
      <c r="G57" s="287"/>
      <c r="H57" s="287"/>
      <c r="I57" s="287"/>
      <c r="J57" s="287"/>
      <c r="K57" s="287"/>
      <c r="L57" s="287"/>
      <c r="M57" s="287"/>
      <c r="N57" s="287"/>
      <c r="O57" s="287"/>
      <c r="P57" s="287"/>
      <c r="Q57" s="287"/>
      <c r="R57" s="287"/>
      <c r="S57" s="287"/>
      <c r="T57" s="287"/>
      <c r="U57" s="287"/>
      <c r="V57" s="287"/>
      <c r="W57" s="287"/>
      <c r="X57" s="295"/>
      <c r="Y57" s="296"/>
      <c r="Z57" s="297"/>
      <c r="AA57" s="297"/>
      <c r="AB57" s="297"/>
      <c r="AC57" s="297"/>
      <c r="AD57" s="297"/>
      <c r="AE57" s="297"/>
      <c r="AF57" s="297"/>
      <c r="AG57" s="295"/>
      <c r="AH57" s="80"/>
      <c r="AI57" s="80"/>
      <c r="AJ57" s="80"/>
      <c r="AK57" s="293"/>
      <c r="AL57" s="293"/>
      <c r="AM57" s="293"/>
    </row>
    <row r="58" spans="1:39" s="294" customFormat="1" ht="19.5" x14ac:dyDescent="0.4">
      <c r="A58" s="291"/>
      <c r="B58" s="80"/>
      <c r="C58" s="47" t="s">
        <v>1436</v>
      </c>
      <c r="D58" s="287"/>
      <c r="E58" s="287"/>
      <c r="F58" s="80"/>
      <c r="G58" s="287"/>
      <c r="H58" s="287"/>
      <c r="I58" s="287"/>
      <c r="J58" s="287"/>
      <c r="K58" s="287"/>
      <c r="L58" s="287"/>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80"/>
      <c r="AJ58" s="80"/>
      <c r="AK58" s="293"/>
      <c r="AL58" s="293"/>
      <c r="AM58" s="293"/>
    </row>
    <row r="59" spans="1:39" s="294" customFormat="1" ht="19.5" x14ac:dyDescent="0.4">
      <c r="A59" s="291"/>
      <c r="B59" s="80"/>
      <c r="C59" s="47" t="s">
        <v>1437</v>
      </c>
      <c r="D59" s="287"/>
      <c r="E59" s="287"/>
      <c r="F59" s="80"/>
      <c r="G59" s="287"/>
      <c r="H59" s="287"/>
      <c r="I59" s="287"/>
      <c r="J59" s="287"/>
      <c r="K59" s="287"/>
      <c r="L59" s="287"/>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80"/>
      <c r="AJ59" s="80"/>
      <c r="AK59" s="293"/>
      <c r="AL59" s="293"/>
      <c r="AM59" s="293"/>
    </row>
    <row r="60" spans="1:39" s="294" customFormat="1" ht="19.5" x14ac:dyDescent="0.4">
      <c r="A60" s="291"/>
      <c r="B60" s="80"/>
      <c r="C60" s="47" t="s">
        <v>1438</v>
      </c>
      <c r="D60" s="287"/>
      <c r="E60" s="287"/>
      <c r="F60" s="80"/>
      <c r="G60" s="287"/>
      <c r="H60" s="287"/>
      <c r="I60" s="287"/>
      <c r="J60" s="287"/>
      <c r="K60" s="287"/>
      <c r="L60" s="287"/>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80"/>
      <c r="AJ60" s="80"/>
      <c r="AK60" s="293"/>
      <c r="AL60" s="293"/>
      <c r="AM60" s="293"/>
    </row>
    <row r="61" spans="1:39" s="294" customFormat="1" ht="19.5" x14ac:dyDescent="0.4">
      <c r="A61" s="291"/>
      <c r="B61" s="47"/>
      <c r="C61" s="80" t="s">
        <v>1439</v>
      </c>
      <c r="D61" s="287"/>
      <c r="E61" s="287"/>
      <c r="F61" s="47"/>
      <c r="G61" s="287"/>
      <c r="H61" s="287"/>
      <c r="I61" s="287"/>
      <c r="J61" s="287"/>
      <c r="K61" s="287"/>
      <c r="L61" s="287"/>
      <c r="M61" s="287"/>
      <c r="N61" s="287"/>
      <c r="O61" s="287"/>
      <c r="P61" s="287"/>
      <c r="Q61" s="287"/>
      <c r="R61" s="287"/>
      <c r="S61" s="287"/>
      <c r="T61" s="287"/>
      <c r="U61" s="287"/>
      <c r="V61" s="287"/>
      <c r="W61" s="287"/>
      <c r="X61" s="295"/>
      <c r="Y61" s="296"/>
      <c r="Z61" s="297"/>
      <c r="AA61" s="297"/>
      <c r="AB61" s="297"/>
      <c r="AC61" s="297"/>
      <c r="AD61" s="297"/>
      <c r="AE61" s="297"/>
      <c r="AF61" s="297"/>
      <c r="AG61" s="295"/>
      <c r="AH61" s="80"/>
      <c r="AI61" s="80"/>
      <c r="AJ61" s="80"/>
      <c r="AK61" s="293"/>
      <c r="AL61" s="293"/>
      <c r="AM61" s="293"/>
    </row>
    <row r="62" spans="1:39" x14ac:dyDescent="0.4">
      <c r="A62" s="35"/>
      <c r="B62" s="285"/>
      <c r="D62" s="286"/>
      <c r="E62" s="286"/>
      <c r="F62" s="285"/>
      <c r="G62" s="286"/>
      <c r="H62" s="286"/>
      <c r="I62" s="286"/>
      <c r="J62" s="286"/>
      <c r="K62" s="286"/>
      <c r="L62" s="286"/>
      <c r="M62" s="290"/>
      <c r="N62" s="290"/>
      <c r="O62" s="290"/>
      <c r="P62" s="290"/>
      <c r="Q62" s="290"/>
      <c r="R62" s="290"/>
      <c r="S62" s="290"/>
      <c r="T62" s="49"/>
      <c r="U62" s="50"/>
      <c r="V62" s="283"/>
      <c r="W62" s="279"/>
      <c r="X62" s="282"/>
      <c r="Y62" s="279"/>
      <c r="Z62" s="288"/>
      <c r="AA62" s="288"/>
      <c r="AB62" s="288"/>
      <c r="AC62" s="288"/>
      <c r="AD62" s="288"/>
      <c r="AE62" s="288"/>
      <c r="AF62" s="288"/>
      <c r="AG62" s="282"/>
    </row>
    <row r="63" spans="1:39" x14ac:dyDescent="0.4">
      <c r="A63" s="35"/>
      <c r="B63" s="131"/>
      <c r="D63" s="52"/>
      <c r="E63" s="132"/>
      <c r="F63" s="47"/>
      <c r="G63" s="132"/>
      <c r="H63" s="132"/>
      <c r="I63" s="132"/>
      <c r="J63" s="132"/>
      <c r="K63" s="132"/>
      <c r="L63" s="132"/>
      <c r="M63" s="132"/>
      <c r="N63" s="132"/>
      <c r="O63" s="132"/>
      <c r="P63" s="132"/>
      <c r="Q63" s="132"/>
      <c r="R63" s="132"/>
      <c r="S63" s="132"/>
      <c r="AE63" s="163"/>
      <c r="AF63" s="163"/>
    </row>
    <row r="64" spans="1:39" x14ac:dyDescent="0.4">
      <c r="A64" s="34" t="s">
        <v>44</v>
      </c>
    </row>
    <row r="65" spans="1:2" x14ac:dyDescent="0.4">
      <c r="A65" s="34" t="s">
        <v>1441</v>
      </c>
    </row>
    <row r="66" spans="1:2" x14ac:dyDescent="0.4">
      <c r="A66" s="34" t="s">
        <v>134</v>
      </c>
    </row>
    <row r="67" spans="1:2" x14ac:dyDescent="0.4">
      <c r="B67" s="34" t="s">
        <v>135</v>
      </c>
    </row>
    <row r="68" spans="1:2" x14ac:dyDescent="0.4">
      <c r="A68" s="34" t="s">
        <v>1442</v>
      </c>
    </row>
    <row r="69" spans="1:2" x14ac:dyDescent="0.4">
      <c r="A69" s="34" t="s">
        <v>136</v>
      </c>
    </row>
    <row r="70" spans="1:2" x14ac:dyDescent="0.4">
      <c r="A70" s="34" t="s">
        <v>137</v>
      </c>
    </row>
    <row r="71" spans="1:2" x14ac:dyDescent="0.4">
      <c r="A71" s="34" t="s">
        <v>138</v>
      </c>
    </row>
    <row r="72" spans="1:2" x14ac:dyDescent="0.4">
      <c r="A72" s="34" t="s">
        <v>1443</v>
      </c>
    </row>
    <row r="73" spans="1:2" x14ac:dyDescent="0.4">
      <c r="A73" s="34" t="s">
        <v>139</v>
      </c>
    </row>
    <row r="74" spans="1:2" x14ac:dyDescent="0.4">
      <c r="A74" s="34" t="s">
        <v>140</v>
      </c>
    </row>
    <row r="75" spans="1:2" x14ac:dyDescent="0.4">
      <c r="A75" s="34" t="s">
        <v>141</v>
      </c>
    </row>
    <row r="76" spans="1:2" x14ac:dyDescent="0.4">
      <c r="A76" s="34" t="s">
        <v>142</v>
      </c>
    </row>
    <row r="77" spans="1:2" x14ac:dyDescent="0.4">
      <c r="A77" s="34" t="s">
        <v>143</v>
      </c>
    </row>
    <row r="78" spans="1:2" x14ac:dyDescent="0.4">
      <c r="A78" s="34" t="s">
        <v>144</v>
      </c>
    </row>
    <row r="79" spans="1:2" x14ac:dyDescent="0.4">
      <c r="A79" s="34" t="s">
        <v>145</v>
      </c>
    </row>
    <row r="80" spans="1:2" x14ac:dyDescent="0.4">
      <c r="A80" s="34" t="s">
        <v>146</v>
      </c>
    </row>
    <row r="81" spans="1:1" x14ac:dyDescent="0.4">
      <c r="A81" s="34" t="s">
        <v>147</v>
      </c>
    </row>
    <row r="82" spans="1:1" x14ac:dyDescent="0.4">
      <c r="A82" s="34" t="s">
        <v>148</v>
      </c>
    </row>
    <row r="83" spans="1:1" x14ac:dyDescent="0.4">
      <c r="A83" s="34" t="s">
        <v>1444</v>
      </c>
    </row>
    <row r="84" spans="1:1" x14ac:dyDescent="0.4">
      <c r="A84" s="34" t="s">
        <v>149</v>
      </c>
    </row>
    <row r="85" spans="1:1" x14ac:dyDescent="0.4">
      <c r="A85" s="34" t="s">
        <v>150</v>
      </c>
    </row>
    <row r="86" spans="1:1" x14ac:dyDescent="0.4">
      <c r="A86" s="34" t="s">
        <v>1445</v>
      </c>
    </row>
    <row r="87" spans="1:1" x14ac:dyDescent="0.4">
      <c r="A87" s="34" t="s">
        <v>151</v>
      </c>
    </row>
    <row r="88" spans="1:1" x14ac:dyDescent="0.4">
      <c r="A88" s="34" t="s">
        <v>152</v>
      </c>
    </row>
    <row r="89" spans="1:1" x14ac:dyDescent="0.4">
      <c r="A89" s="34" t="s">
        <v>1446</v>
      </c>
    </row>
    <row r="90" spans="1:1" x14ac:dyDescent="0.4">
      <c r="A90" s="34" t="s">
        <v>153</v>
      </c>
    </row>
    <row r="91" spans="1:1" x14ac:dyDescent="0.4">
      <c r="A91" s="34" t="s">
        <v>1447</v>
      </c>
    </row>
    <row r="92" spans="1:1" x14ac:dyDescent="0.4">
      <c r="A92" s="34" t="s">
        <v>154</v>
      </c>
    </row>
    <row r="93" spans="1:1" x14ac:dyDescent="0.4">
      <c r="A93" s="34" t="s">
        <v>155</v>
      </c>
    </row>
    <row r="94" spans="1:1" x14ac:dyDescent="0.4">
      <c r="A94" s="34" t="s">
        <v>156</v>
      </c>
    </row>
    <row r="95" spans="1:1" x14ac:dyDescent="0.4">
      <c r="A95" s="34" t="s">
        <v>157</v>
      </c>
    </row>
    <row r="96" spans="1:1" x14ac:dyDescent="0.4">
      <c r="A96" s="34" t="s">
        <v>1448</v>
      </c>
    </row>
    <row r="97" spans="1:6" x14ac:dyDescent="0.4">
      <c r="A97" s="34" t="s">
        <v>158</v>
      </c>
    </row>
    <row r="98" spans="1:6" x14ac:dyDescent="0.4">
      <c r="A98" s="34" t="s">
        <v>1449</v>
      </c>
    </row>
    <row r="99" spans="1:6" x14ac:dyDescent="0.4">
      <c r="A99" s="34" t="s">
        <v>159</v>
      </c>
    </row>
    <row r="100" spans="1:6" x14ac:dyDescent="0.4">
      <c r="A100" s="34" t="s">
        <v>160</v>
      </c>
    </row>
    <row r="101" spans="1:6" x14ac:dyDescent="0.4">
      <c r="A101" s="34" t="s">
        <v>161</v>
      </c>
    </row>
    <row r="102" spans="1:6" x14ac:dyDescent="0.4">
      <c r="A102" s="34" t="s">
        <v>162</v>
      </c>
    </row>
    <row r="103" spans="1:6" x14ac:dyDescent="0.4">
      <c r="A103" s="34" t="s">
        <v>163</v>
      </c>
    </row>
    <row r="104" spans="1:6" x14ac:dyDescent="0.4">
      <c r="A104" s="34" t="s">
        <v>164</v>
      </c>
    </row>
    <row r="105" spans="1:6" x14ac:dyDescent="0.4">
      <c r="A105" s="34" t="s">
        <v>165</v>
      </c>
    </row>
    <row r="106" spans="1:6" x14ac:dyDescent="0.4">
      <c r="F106" s="34"/>
    </row>
    <row r="107" spans="1:6" x14ac:dyDescent="0.4">
      <c r="F107" s="34"/>
    </row>
    <row r="108" spans="1:6" x14ac:dyDescent="0.4">
      <c r="F108" s="34"/>
    </row>
    <row r="109" spans="1:6" x14ac:dyDescent="0.4">
      <c r="F109" s="34"/>
    </row>
    <row r="110" spans="1:6" x14ac:dyDescent="0.4">
      <c r="F110" s="34"/>
    </row>
    <row r="111" spans="1:6" x14ac:dyDescent="0.4">
      <c r="F111" s="34"/>
    </row>
    <row r="112" spans="1:6" x14ac:dyDescent="0.4">
      <c r="F112" s="34"/>
    </row>
    <row r="113" spans="6:6" x14ac:dyDescent="0.4">
      <c r="F113" s="34"/>
    </row>
    <row r="114" spans="6:6" x14ac:dyDescent="0.4">
      <c r="F114" s="34"/>
    </row>
    <row r="115" spans="6:6" x14ac:dyDescent="0.4">
      <c r="F115" s="34"/>
    </row>
    <row r="116" spans="6:6" x14ac:dyDescent="0.4">
      <c r="F116" s="34"/>
    </row>
    <row r="117" spans="6:6" x14ac:dyDescent="0.4">
      <c r="F117" s="34"/>
    </row>
    <row r="118" spans="6:6" x14ac:dyDescent="0.4">
      <c r="F118" s="34"/>
    </row>
    <row r="119" spans="6:6" x14ac:dyDescent="0.4">
      <c r="F119" s="34"/>
    </row>
    <row r="120" spans="6:6" x14ac:dyDescent="0.4">
      <c r="F120" s="34"/>
    </row>
    <row r="121" spans="6:6" x14ac:dyDescent="0.4">
      <c r="F121" s="34"/>
    </row>
    <row r="122" spans="6:6" x14ac:dyDescent="0.4">
      <c r="F122" s="34"/>
    </row>
    <row r="123" spans="6:6" x14ac:dyDescent="0.4">
      <c r="F123" s="34"/>
    </row>
    <row r="124" spans="6:6" x14ac:dyDescent="0.4">
      <c r="F124" s="34"/>
    </row>
    <row r="125" spans="6:6" x14ac:dyDescent="0.4">
      <c r="F125" s="34"/>
    </row>
    <row r="126" spans="6:6" x14ac:dyDescent="0.4">
      <c r="F126" s="34"/>
    </row>
    <row r="127" spans="6:6" x14ac:dyDescent="0.4">
      <c r="F127" s="34"/>
    </row>
    <row r="128" spans="6:6" x14ac:dyDescent="0.4">
      <c r="F128" s="34"/>
    </row>
    <row r="129" spans="6:6" x14ac:dyDescent="0.4">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188"/>
  </cols>
  <sheetData>
    <row r="1" spans="1:781" x14ac:dyDescent="0.4">
      <c r="A1" s="189" t="s">
        <v>449</v>
      </c>
      <c r="B1" s="189" t="s">
        <v>450</v>
      </c>
      <c r="C1" s="189" t="s">
        <v>451</v>
      </c>
      <c r="D1" s="189" t="s">
        <v>452</v>
      </c>
      <c r="E1" s="189" t="s">
        <v>453</v>
      </c>
      <c r="F1" s="189" t="s">
        <v>454</v>
      </c>
      <c r="G1" s="189" t="s">
        <v>455</v>
      </c>
      <c r="H1" s="189" t="s">
        <v>456</v>
      </c>
      <c r="I1" s="189" t="s">
        <v>457</v>
      </c>
      <c r="J1" s="189" t="s">
        <v>458</v>
      </c>
      <c r="K1" s="189" t="s">
        <v>459</v>
      </c>
      <c r="L1" s="189" t="s">
        <v>460</v>
      </c>
      <c r="M1" s="189" t="s">
        <v>461</v>
      </c>
      <c r="N1" s="189" t="s">
        <v>462</v>
      </c>
      <c r="O1" s="189" t="s">
        <v>463</v>
      </c>
      <c r="P1" s="189" t="s">
        <v>464</v>
      </c>
      <c r="Q1" s="189" t="s">
        <v>465</v>
      </c>
      <c r="R1" s="189" t="s">
        <v>466</v>
      </c>
      <c r="S1" s="189" t="s">
        <v>467</v>
      </c>
      <c r="T1" s="189" t="s">
        <v>468</v>
      </c>
      <c r="U1" s="189" t="s">
        <v>469</v>
      </c>
      <c r="V1" s="189" t="s">
        <v>470</v>
      </c>
      <c r="W1" s="189" t="s">
        <v>471</v>
      </c>
      <c r="X1" s="189" t="s">
        <v>472</v>
      </c>
      <c r="Y1" s="189" t="s">
        <v>473</v>
      </c>
      <c r="Z1" s="189" t="s">
        <v>474</v>
      </c>
      <c r="AA1" s="189" t="s">
        <v>475</v>
      </c>
      <c r="AB1" s="189" t="s">
        <v>476</v>
      </c>
      <c r="AC1" s="189" t="s">
        <v>477</v>
      </c>
      <c r="AD1" s="189" t="s">
        <v>478</v>
      </c>
      <c r="AE1" s="189" t="s">
        <v>479</v>
      </c>
      <c r="AF1" s="189" t="s">
        <v>480</v>
      </c>
      <c r="AG1" s="189" t="s">
        <v>481</v>
      </c>
      <c r="AH1" s="189" t="s">
        <v>482</v>
      </c>
      <c r="AI1" s="189" t="s">
        <v>483</v>
      </c>
      <c r="AJ1" s="189" t="s">
        <v>484</v>
      </c>
      <c r="AK1" s="189" t="s">
        <v>485</v>
      </c>
      <c r="AL1" s="189" t="s">
        <v>486</v>
      </c>
      <c r="AM1" s="189" t="s">
        <v>487</v>
      </c>
      <c r="AN1" s="189" t="s">
        <v>488</v>
      </c>
      <c r="AO1" s="189" t="s">
        <v>489</v>
      </c>
      <c r="AP1" s="189" t="s">
        <v>490</v>
      </c>
      <c r="AQ1" s="189" t="s">
        <v>491</v>
      </c>
      <c r="AR1" s="189" t="s">
        <v>492</v>
      </c>
      <c r="AS1" s="189" t="s">
        <v>493</v>
      </c>
      <c r="AT1" s="189" t="s">
        <v>494</v>
      </c>
      <c r="AU1" s="189" t="s">
        <v>495</v>
      </c>
      <c r="AV1" s="189" t="s">
        <v>496</v>
      </c>
      <c r="AW1" s="189" t="s">
        <v>497</v>
      </c>
      <c r="AX1" s="189" t="s">
        <v>498</v>
      </c>
      <c r="AY1" s="189" t="s">
        <v>499</v>
      </c>
      <c r="AZ1" s="189" t="s">
        <v>500</v>
      </c>
      <c r="BA1" s="189" t="s">
        <v>501</v>
      </c>
      <c r="BB1" s="189" t="s">
        <v>502</v>
      </c>
      <c r="BC1" s="189" t="s">
        <v>503</v>
      </c>
      <c r="BD1" s="189" t="s">
        <v>504</v>
      </c>
      <c r="BE1" s="189" t="s">
        <v>505</v>
      </c>
      <c r="BF1" s="189" t="s">
        <v>506</v>
      </c>
      <c r="BG1" s="189" t="s">
        <v>507</v>
      </c>
      <c r="BH1" s="189" t="s">
        <v>508</v>
      </c>
      <c r="BI1" s="189" t="s">
        <v>509</v>
      </c>
      <c r="BJ1" s="189" t="s">
        <v>510</v>
      </c>
      <c r="BK1" s="189" t="s">
        <v>511</v>
      </c>
      <c r="BL1" s="189" t="s">
        <v>512</v>
      </c>
      <c r="BM1" s="189" t="s">
        <v>513</v>
      </c>
      <c r="BN1" s="189" t="s">
        <v>514</v>
      </c>
      <c r="BO1" s="189" t="s">
        <v>515</v>
      </c>
      <c r="BP1" s="189" t="s">
        <v>516</v>
      </c>
      <c r="BQ1" s="189" t="s">
        <v>517</v>
      </c>
      <c r="BR1" s="189" t="s">
        <v>518</v>
      </c>
      <c r="BS1" s="189" t="s">
        <v>519</v>
      </c>
      <c r="BT1" s="189" t="s">
        <v>520</v>
      </c>
      <c r="BU1" s="189" t="s">
        <v>521</v>
      </c>
      <c r="BV1" s="189" t="s">
        <v>522</v>
      </c>
      <c r="BW1" s="189" t="s">
        <v>523</v>
      </c>
      <c r="BX1" s="189" t="s">
        <v>524</v>
      </c>
      <c r="BY1" s="189" t="s">
        <v>525</v>
      </c>
      <c r="BZ1" s="189" t="s">
        <v>526</v>
      </c>
      <c r="CA1" s="189" t="s">
        <v>527</v>
      </c>
      <c r="CB1" s="189" t="s">
        <v>528</v>
      </c>
      <c r="CC1" s="189" t="s">
        <v>529</v>
      </c>
      <c r="CD1" s="189" t="s">
        <v>530</v>
      </c>
      <c r="CE1" s="189" t="s">
        <v>531</v>
      </c>
      <c r="CF1" s="189" t="s">
        <v>532</v>
      </c>
      <c r="CG1" s="189" t="s">
        <v>533</v>
      </c>
      <c r="CH1" s="189" t="s">
        <v>534</v>
      </c>
      <c r="CI1" s="189" t="s">
        <v>535</v>
      </c>
      <c r="CJ1" s="189" t="s">
        <v>536</v>
      </c>
      <c r="CK1" s="189" t="s">
        <v>537</v>
      </c>
      <c r="CL1" s="189" t="s">
        <v>538</v>
      </c>
      <c r="CM1" s="189" t="s">
        <v>539</v>
      </c>
      <c r="CN1" s="189" t="s">
        <v>540</v>
      </c>
      <c r="CO1" s="189" t="s">
        <v>541</v>
      </c>
      <c r="CP1" s="189" t="s">
        <v>542</v>
      </c>
      <c r="CQ1" s="189" t="s">
        <v>543</v>
      </c>
      <c r="CR1" s="189" t="s">
        <v>544</v>
      </c>
      <c r="CS1" s="189" t="s">
        <v>545</v>
      </c>
      <c r="CT1" s="189" t="s">
        <v>546</v>
      </c>
      <c r="CU1" s="189" t="s">
        <v>547</v>
      </c>
      <c r="CV1" s="189" t="s">
        <v>548</v>
      </c>
      <c r="CW1" s="189" t="s">
        <v>549</v>
      </c>
      <c r="CX1" s="189" t="s">
        <v>550</v>
      </c>
      <c r="CY1" s="189" t="s">
        <v>551</v>
      </c>
      <c r="CZ1" s="189" t="s">
        <v>552</v>
      </c>
      <c r="DA1" s="189" t="s">
        <v>553</v>
      </c>
      <c r="DB1" s="189" t="s">
        <v>554</v>
      </c>
      <c r="DC1" s="189" t="s">
        <v>555</v>
      </c>
      <c r="DD1" s="189" t="s">
        <v>556</v>
      </c>
      <c r="DE1" s="189" t="s">
        <v>557</v>
      </c>
      <c r="DF1" s="189" t="s">
        <v>558</v>
      </c>
      <c r="DG1" s="189" t="s">
        <v>559</v>
      </c>
      <c r="DH1" s="189" t="s">
        <v>560</v>
      </c>
      <c r="DI1" s="189" t="s">
        <v>561</v>
      </c>
      <c r="DJ1" s="189" t="s">
        <v>562</v>
      </c>
      <c r="DK1" s="189" t="s">
        <v>563</v>
      </c>
      <c r="DL1" s="189" t="s">
        <v>564</v>
      </c>
      <c r="DM1" s="189" t="s">
        <v>565</v>
      </c>
      <c r="DN1" s="189" t="s">
        <v>566</v>
      </c>
      <c r="DO1" s="189" t="s">
        <v>567</v>
      </c>
      <c r="DP1" s="189" t="s">
        <v>568</v>
      </c>
      <c r="DQ1" s="189" t="s">
        <v>569</v>
      </c>
      <c r="DR1" s="189" t="s">
        <v>570</v>
      </c>
      <c r="DS1" s="189" t="s">
        <v>571</v>
      </c>
      <c r="DT1" s="189" t="s">
        <v>572</v>
      </c>
      <c r="DU1" s="189" t="s">
        <v>573</v>
      </c>
      <c r="DV1" s="189" t="s">
        <v>574</v>
      </c>
      <c r="DW1" s="189" t="s">
        <v>575</v>
      </c>
      <c r="DX1" s="189" t="s">
        <v>576</v>
      </c>
      <c r="DY1" s="189" t="s">
        <v>577</v>
      </c>
      <c r="DZ1" s="189" t="s">
        <v>578</v>
      </c>
      <c r="EA1" s="189" t="s">
        <v>579</v>
      </c>
      <c r="EB1" s="189" t="s">
        <v>580</v>
      </c>
      <c r="EC1" s="189" t="s">
        <v>581</v>
      </c>
      <c r="ED1" s="189" t="s">
        <v>582</v>
      </c>
      <c r="EE1" s="189" t="s">
        <v>583</v>
      </c>
      <c r="EF1" s="189" t="s">
        <v>584</v>
      </c>
      <c r="EG1" s="189" t="s">
        <v>585</v>
      </c>
      <c r="EH1" s="189" t="s">
        <v>586</v>
      </c>
      <c r="EI1" s="189" t="s">
        <v>587</v>
      </c>
      <c r="EJ1" s="189" t="s">
        <v>588</v>
      </c>
      <c r="EK1" s="189" t="s">
        <v>589</v>
      </c>
      <c r="EL1" s="189" t="s">
        <v>590</v>
      </c>
      <c r="EM1" s="189" t="s">
        <v>591</v>
      </c>
      <c r="EN1" s="189" t="s">
        <v>592</v>
      </c>
      <c r="EO1" s="189" t="s">
        <v>593</v>
      </c>
      <c r="EP1" s="189" t="s">
        <v>594</v>
      </c>
      <c r="EQ1" s="189" t="s">
        <v>595</v>
      </c>
      <c r="ER1" s="189" t="s">
        <v>596</v>
      </c>
      <c r="ES1" s="189" t="s">
        <v>597</v>
      </c>
      <c r="ET1" s="189" t="s">
        <v>598</v>
      </c>
      <c r="EU1" s="189" t="s">
        <v>599</v>
      </c>
      <c r="EV1" s="189" t="s">
        <v>600</v>
      </c>
      <c r="EW1" s="189" t="s">
        <v>601</v>
      </c>
      <c r="EX1" s="189" t="s">
        <v>602</v>
      </c>
      <c r="EY1" s="189" t="s">
        <v>603</v>
      </c>
      <c r="EZ1" s="189" t="s">
        <v>604</v>
      </c>
      <c r="FA1" s="189" t="s">
        <v>605</v>
      </c>
      <c r="FB1" s="189" t="s">
        <v>606</v>
      </c>
      <c r="FC1" s="189" t="s">
        <v>607</v>
      </c>
      <c r="FD1" s="189" t="s">
        <v>608</v>
      </c>
      <c r="FE1" s="189" t="s">
        <v>609</v>
      </c>
      <c r="FF1" s="189" t="s">
        <v>610</v>
      </c>
      <c r="FG1" s="189" t="s">
        <v>611</v>
      </c>
      <c r="FH1" s="189" t="s">
        <v>612</v>
      </c>
      <c r="FI1" s="189" t="s">
        <v>613</v>
      </c>
      <c r="FJ1" s="189" t="s">
        <v>614</v>
      </c>
      <c r="FK1" s="189" t="s">
        <v>615</v>
      </c>
      <c r="FL1" s="189" t="s">
        <v>616</v>
      </c>
      <c r="FM1" s="189" t="s">
        <v>617</v>
      </c>
      <c r="FN1" s="189" t="s">
        <v>618</v>
      </c>
      <c r="FO1" s="189" t="s">
        <v>619</v>
      </c>
      <c r="FP1" s="189" t="s">
        <v>620</v>
      </c>
      <c r="FQ1" s="189" t="s">
        <v>621</v>
      </c>
      <c r="FR1" s="189" t="s">
        <v>622</v>
      </c>
      <c r="FS1" s="189" t="s">
        <v>623</v>
      </c>
      <c r="FT1" s="189" t="s">
        <v>624</v>
      </c>
      <c r="FU1" s="189" t="s">
        <v>625</v>
      </c>
      <c r="FV1" s="189" t="s">
        <v>626</v>
      </c>
      <c r="FW1" s="189" t="s">
        <v>627</v>
      </c>
      <c r="FX1" s="189" t="s">
        <v>628</v>
      </c>
      <c r="FY1" s="189" t="s">
        <v>629</v>
      </c>
      <c r="FZ1" s="189" t="s">
        <v>630</v>
      </c>
      <c r="GA1" s="189" t="s">
        <v>631</v>
      </c>
      <c r="GB1" s="189" t="s">
        <v>632</v>
      </c>
      <c r="GC1" s="189" t="s">
        <v>633</v>
      </c>
      <c r="GD1" s="189" t="s">
        <v>634</v>
      </c>
      <c r="GE1" s="189" t="s">
        <v>635</v>
      </c>
      <c r="GF1" s="189" t="s">
        <v>636</v>
      </c>
      <c r="GG1" s="189" t="s">
        <v>637</v>
      </c>
      <c r="GH1" s="189" t="s">
        <v>638</v>
      </c>
      <c r="GI1" s="189" t="s">
        <v>639</v>
      </c>
      <c r="GJ1" s="189" t="s">
        <v>640</v>
      </c>
      <c r="GK1" s="189" t="s">
        <v>641</v>
      </c>
      <c r="GL1" s="189" t="s">
        <v>642</v>
      </c>
      <c r="GM1" s="189" t="s">
        <v>643</v>
      </c>
      <c r="GN1" s="189" t="s">
        <v>644</v>
      </c>
      <c r="GO1" s="189" t="s">
        <v>645</v>
      </c>
      <c r="GP1" s="189" t="s">
        <v>646</v>
      </c>
      <c r="GQ1" s="189" t="s">
        <v>647</v>
      </c>
      <c r="GR1" s="189" t="s">
        <v>648</v>
      </c>
      <c r="GS1" s="189" t="s">
        <v>649</v>
      </c>
      <c r="GT1" s="189" t="s">
        <v>650</v>
      </c>
      <c r="GU1" s="189" t="s">
        <v>651</v>
      </c>
      <c r="GV1" s="189" t="s">
        <v>652</v>
      </c>
      <c r="GW1" s="189" t="s">
        <v>653</v>
      </c>
      <c r="GX1" s="189" t="s">
        <v>654</v>
      </c>
      <c r="GY1" s="189" t="s">
        <v>655</v>
      </c>
      <c r="GZ1" s="189" t="s">
        <v>656</v>
      </c>
      <c r="HA1" s="189" t="s">
        <v>657</v>
      </c>
      <c r="HB1" s="189" t="s">
        <v>658</v>
      </c>
      <c r="HC1" s="189" t="s">
        <v>659</v>
      </c>
      <c r="HD1" s="189" t="s">
        <v>660</v>
      </c>
      <c r="HE1" s="189" t="s">
        <v>661</v>
      </c>
      <c r="HF1" s="189" t="s">
        <v>662</v>
      </c>
      <c r="HG1" s="189" t="s">
        <v>663</v>
      </c>
      <c r="HH1" s="189" t="s">
        <v>664</v>
      </c>
      <c r="HI1" s="189" t="s">
        <v>665</v>
      </c>
      <c r="HJ1" s="189" t="s">
        <v>666</v>
      </c>
      <c r="HK1" s="189" t="s">
        <v>667</v>
      </c>
      <c r="HL1" s="189" t="s">
        <v>668</v>
      </c>
      <c r="HM1" s="189" t="s">
        <v>669</v>
      </c>
      <c r="HN1" s="189" t="s">
        <v>670</v>
      </c>
      <c r="HO1" s="189" t="s">
        <v>671</v>
      </c>
      <c r="HP1" s="189" t="s">
        <v>672</v>
      </c>
      <c r="HQ1" s="189" t="s">
        <v>673</v>
      </c>
      <c r="HR1" s="189" t="s">
        <v>674</v>
      </c>
      <c r="HS1" s="189" t="s">
        <v>675</v>
      </c>
      <c r="HT1" s="189" t="s">
        <v>676</v>
      </c>
      <c r="HU1" s="189" t="s">
        <v>677</v>
      </c>
      <c r="HV1" s="189" t="s">
        <v>678</v>
      </c>
      <c r="HW1" s="189" t="s">
        <v>679</v>
      </c>
      <c r="HX1" s="189" t="s">
        <v>680</v>
      </c>
      <c r="HY1" s="189" t="s">
        <v>681</v>
      </c>
      <c r="HZ1" s="189" t="s">
        <v>682</v>
      </c>
      <c r="IA1" s="189" t="s">
        <v>683</v>
      </c>
      <c r="IB1" s="189" t="s">
        <v>684</v>
      </c>
      <c r="IC1" s="189" t="s">
        <v>685</v>
      </c>
      <c r="ID1" s="189" t="s">
        <v>686</v>
      </c>
      <c r="IE1" s="189" t="s">
        <v>687</v>
      </c>
      <c r="IF1" s="189" t="s">
        <v>688</v>
      </c>
      <c r="IG1" s="189" t="s">
        <v>689</v>
      </c>
      <c r="IH1" s="189" t="s">
        <v>690</v>
      </c>
      <c r="II1" s="189" t="s">
        <v>691</v>
      </c>
      <c r="IJ1" s="189" t="s">
        <v>692</v>
      </c>
      <c r="IK1" s="189" t="s">
        <v>693</v>
      </c>
      <c r="IL1" s="189" t="s">
        <v>694</v>
      </c>
      <c r="IM1" s="189" t="s">
        <v>695</v>
      </c>
      <c r="IN1" s="189" t="s">
        <v>696</v>
      </c>
      <c r="IO1" s="189" t="s">
        <v>697</v>
      </c>
      <c r="IP1" s="189" t="s">
        <v>698</v>
      </c>
      <c r="IQ1" s="189" t="s">
        <v>699</v>
      </c>
      <c r="IR1" s="189" t="s">
        <v>700</v>
      </c>
      <c r="IS1" s="189" t="s">
        <v>701</v>
      </c>
      <c r="IT1" s="189" t="s">
        <v>702</v>
      </c>
      <c r="IU1" s="189" t="s">
        <v>703</v>
      </c>
      <c r="IV1" s="189" t="s">
        <v>704</v>
      </c>
      <c r="IW1" s="189" t="s">
        <v>705</v>
      </c>
      <c r="IX1" s="189" t="s">
        <v>706</v>
      </c>
      <c r="IY1" s="189" t="s">
        <v>707</v>
      </c>
      <c r="IZ1" s="189" t="s">
        <v>708</v>
      </c>
      <c r="JA1" s="189" t="s">
        <v>709</v>
      </c>
      <c r="JB1" s="189" t="s">
        <v>710</v>
      </c>
      <c r="JC1" s="189" t="s">
        <v>711</v>
      </c>
      <c r="JD1" s="189" t="s">
        <v>712</v>
      </c>
      <c r="JE1" s="189" t="s">
        <v>713</v>
      </c>
      <c r="JF1" s="189" t="s">
        <v>714</v>
      </c>
      <c r="JG1" s="189" t="s">
        <v>715</v>
      </c>
      <c r="JH1" s="189" t="s">
        <v>716</v>
      </c>
      <c r="JI1" s="189" t="s">
        <v>717</v>
      </c>
      <c r="JJ1" s="189" t="s">
        <v>718</v>
      </c>
      <c r="JK1" s="189" t="s">
        <v>719</v>
      </c>
      <c r="JL1" s="189" t="s">
        <v>720</v>
      </c>
      <c r="JM1" s="189" t="s">
        <v>721</v>
      </c>
      <c r="JN1" s="189" t="s">
        <v>722</v>
      </c>
      <c r="JO1" s="189" t="s">
        <v>723</v>
      </c>
      <c r="JP1" s="189" t="s">
        <v>724</v>
      </c>
      <c r="JQ1" s="189" t="s">
        <v>725</v>
      </c>
      <c r="JR1" s="189" t="s">
        <v>726</v>
      </c>
      <c r="JS1" s="189" t="s">
        <v>727</v>
      </c>
      <c r="JT1" s="189" t="s">
        <v>728</v>
      </c>
      <c r="JU1" s="189" t="s">
        <v>729</v>
      </c>
      <c r="JV1" s="189" t="s">
        <v>730</v>
      </c>
      <c r="JW1" s="189" t="s">
        <v>731</v>
      </c>
      <c r="JX1" s="189" t="s">
        <v>732</v>
      </c>
      <c r="JY1" s="189" t="s">
        <v>733</v>
      </c>
      <c r="JZ1" s="189" t="s">
        <v>734</v>
      </c>
      <c r="KA1" s="189" t="s">
        <v>735</v>
      </c>
      <c r="KB1" s="189" t="s">
        <v>736</v>
      </c>
      <c r="KC1" s="189" t="s">
        <v>737</v>
      </c>
      <c r="KD1" s="189" t="s">
        <v>738</v>
      </c>
      <c r="KE1" s="189" t="s">
        <v>739</v>
      </c>
      <c r="KF1" s="189" t="s">
        <v>740</v>
      </c>
      <c r="KG1" s="189" t="s">
        <v>741</v>
      </c>
      <c r="KH1" s="189" t="s">
        <v>742</v>
      </c>
      <c r="KI1" s="189" t="s">
        <v>743</v>
      </c>
      <c r="KJ1" s="189" t="s">
        <v>744</v>
      </c>
      <c r="KK1" s="189" t="s">
        <v>745</v>
      </c>
      <c r="KL1" s="189" t="s">
        <v>746</v>
      </c>
      <c r="KM1" s="189" t="s">
        <v>747</v>
      </c>
      <c r="KN1" s="189" t="s">
        <v>748</v>
      </c>
      <c r="KO1" s="189" t="s">
        <v>749</v>
      </c>
      <c r="KP1" s="189" t="s">
        <v>750</v>
      </c>
      <c r="KQ1" s="189" t="s">
        <v>751</v>
      </c>
      <c r="KR1" s="189" t="s">
        <v>752</v>
      </c>
      <c r="KS1" s="189" t="s">
        <v>753</v>
      </c>
      <c r="KT1" s="189" t="s">
        <v>754</v>
      </c>
      <c r="KU1" s="189" t="s">
        <v>755</v>
      </c>
      <c r="KV1" s="189" t="s">
        <v>756</v>
      </c>
      <c r="KW1" s="189" t="s">
        <v>757</v>
      </c>
      <c r="KX1" s="189" t="s">
        <v>758</v>
      </c>
      <c r="KY1" s="189" t="s">
        <v>759</v>
      </c>
      <c r="KZ1" s="189" t="s">
        <v>760</v>
      </c>
      <c r="LA1" s="189" t="s">
        <v>761</v>
      </c>
      <c r="LB1" s="189" t="s">
        <v>762</v>
      </c>
      <c r="LC1" s="189" t="s">
        <v>763</v>
      </c>
      <c r="LD1" s="189" t="s">
        <v>764</v>
      </c>
      <c r="LE1" s="189" t="s">
        <v>765</v>
      </c>
      <c r="LF1" s="189" t="s">
        <v>766</v>
      </c>
      <c r="LG1" s="189" t="s">
        <v>767</v>
      </c>
      <c r="LH1" s="189" t="s">
        <v>768</v>
      </c>
      <c r="LI1" s="189" t="s">
        <v>769</v>
      </c>
      <c r="LJ1" s="189" t="s">
        <v>770</v>
      </c>
      <c r="LK1" s="189" t="s">
        <v>771</v>
      </c>
      <c r="LL1" s="189" t="s">
        <v>772</v>
      </c>
      <c r="LM1" s="189" t="s">
        <v>773</v>
      </c>
      <c r="LN1" s="189" t="s">
        <v>774</v>
      </c>
      <c r="LO1" s="189" t="s">
        <v>775</v>
      </c>
      <c r="LP1" s="189" t="s">
        <v>776</v>
      </c>
      <c r="LQ1" s="189" t="s">
        <v>777</v>
      </c>
      <c r="LR1" s="189" t="s">
        <v>778</v>
      </c>
      <c r="LS1" s="189" t="s">
        <v>779</v>
      </c>
      <c r="LT1" s="189" t="s">
        <v>780</v>
      </c>
      <c r="LU1" s="189" t="s">
        <v>781</v>
      </c>
      <c r="LV1" s="189" t="s">
        <v>782</v>
      </c>
      <c r="LW1" s="189" t="s">
        <v>783</v>
      </c>
      <c r="LX1" s="189" t="s">
        <v>784</v>
      </c>
      <c r="LY1" s="189" t="s">
        <v>785</v>
      </c>
      <c r="LZ1" s="189" t="s">
        <v>786</v>
      </c>
      <c r="MA1" s="189" t="s">
        <v>787</v>
      </c>
      <c r="MB1" s="189" t="s">
        <v>788</v>
      </c>
      <c r="MC1" s="189" t="s">
        <v>789</v>
      </c>
      <c r="MD1" s="189" t="s">
        <v>790</v>
      </c>
      <c r="ME1" s="189" t="s">
        <v>791</v>
      </c>
      <c r="MF1" s="189" t="s">
        <v>792</v>
      </c>
      <c r="MG1" s="189" t="s">
        <v>793</v>
      </c>
      <c r="MH1" s="189" t="s">
        <v>794</v>
      </c>
      <c r="MI1" s="189" t="s">
        <v>795</v>
      </c>
      <c r="MJ1" s="189" t="s">
        <v>796</v>
      </c>
      <c r="MK1" s="189" t="s">
        <v>797</v>
      </c>
      <c r="ML1" s="189" t="s">
        <v>798</v>
      </c>
      <c r="MM1" s="189" t="s">
        <v>799</v>
      </c>
      <c r="MN1" s="189" t="s">
        <v>800</v>
      </c>
      <c r="MO1" s="189" t="s">
        <v>801</v>
      </c>
      <c r="MP1" s="189" t="s">
        <v>802</v>
      </c>
      <c r="MQ1" s="189" t="s">
        <v>803</v>
      </c>
      <c r="MR1" s="189" t="s">
        <v>804</v>
      </c>
      <c r="MS1" s="189" t="s">
        <v>805</v>
      </c>
      <c r="MT1" s="189" t="s">
        <v>806</v>
      </c>
      <c r="MU1" s="189" t="s">
        <v>807</v>
      </c>
      <c r="MV1" s="189" t="s">
        <v>808</v>
      </c>
      <c r="MW1" s="189" t="s">
        <v>809</v>
      </c>
      <c r="MX1" s="189" t="s">
        <v>810</v>
      </c>
      <c r="MY1" s="189" t="s">
        <v>811</v>
      </c>
      <c r="MZ1" s="189" t="s">
        <v>812</v>
      </c>
      <c r="NA1" s="189" t="s">
        <v>813</v>
      </c>
      <c r="NB1" s="189" t="s">
        <v>814</v>
      </c>
      <c r="NC1" s="189" t="s">
        <v>815</v>
      </c>
      <c r="ND1" s="189" t="s">
        <v>816</v>
      </c>
      <c r="NE1" s="189" t="s">
        <v>817</v>
      </c>
      <c r="NF1" s="189" t="s">
        <v>818</v>
      </c>
      <c r="NG1" s="189" t="s">
        <v>819</v>
      </c>
      <c r="NH1" s="189" t="s">
        <v>820</v>
      </c>
      <c r="NI1" s="189" t="s">
        <v>821</v>
      </c>
      <c r="NJ1" s="189" t="s">
        <v>822</v>
      </c>
      <c r="NK1" s="189" t="s">
        <v>823</v>
      </c>
      <c r="NL1" s="189" t="s">
        <v>824</v>
      </c>
      <c r="NM1" s="189" t="s">
        <v>825</v>
      </c>
      <c r="NN1" s="189" t="s">
        <v>826</v>
      </c>
      <c r="NO1" s="189" t="s">
        <v>827</v>
      </c>
      <c r="NP1" s="189" t="s">
        <v>828</v>
      </c>
      <c r="NQ1" s="189" t="s">
        <v>829</v>
      </c>
      <c r="NR1" s="189" t="s">
        <v>830</v>
      </c>
      <c r="NS1" s="189" t="s">
        <v>831</v>
      </c>
      <c r="NT1" s="189" t="s">
        <v>832</v>
      </c>
      <c r="NU1" s="189" t="s">
        <v>833</v>
      </c>
      <c r="NV1" s="189" t="s">
        <v>834</v>
      </c>
      <c r="NW1" s="189" t="s">
        <v>835</v>
      </c>
      <c r="NX1" s="189" t="s">
        <v>836</v>
      </c>
      <c r="NY1" s="189" t="s">
        <v>837</v>
      </c>
      <c r="NZ1" s="189" t="s">
        <v>838</v>
      </c>
      <c r="OA1" s="189" t="s">
        <v>839</v>
      </c>
      <c r="OB1" s="189" t="s">
        <v>840</v>
      </c>
      <c r="OC1" s="189" t="s">
        <v>841</v>
      </c>
      <c r="OD1" s="189" t="s">
        <v>842</v>
      </c>
      <c r="OE1" s="189" t="s">
        <v>843</v>
      </c>
      <c r="OF1" s="189" t="s">
        <v>844</v>
      </c>
      <c r="OG1" s="189" t="s">
        <v>845</v>
      </c>
      <c r="OH1" s="189" t="s">
        <v>846</v>
      </c>
      <c r="OI1" s="189" t="s">
        <v>847</v>
      </c>
      <c r="OJ1" s="189" t="s">
        <v>848</v>
      </c>
      <c r="OK1" s="189" t="s">
        <v>849</v>
      </c>
      <c r="OL1" s="189" t="s">
        <v>850</v>
      </c>
      <c r="OM1" s="189" t="s">
        <v>851</v>
      </c>
      <c r="ON1" s="189" t="s">
        <v>852</v>
      </c>
      <c r="OO1" s="189" t="s">
        <v>853</v>
      </c>
      <c r="OP1" s="189" t="s">
        <v>854</v>
      </c>
      <c r="OQ1" s="189" t="s">
        <v>855</v>
      </c>
      <c r="OR1" s="189" t="s">
        <v>856</v>
      </c>
      <c r="OS1" s="189" t="s">
        <v>857</v>
      </c>
      <c r="OT1" s="189" t="s">
        <v>858</v>
      </c>
      <c r="OU1" s="189" t="s">
        <v>859</v>
      </c>
      <c r="OV1" s="189" t="s">
        <v>860</v>
      </c>
      <c r="OW1" s="189" t="s">
        <v>861</v>
      </c>
      <c r="OX1" s="189" t="s">
        <v>862</v>
      </c>
      <c r="OY1" s="189" t="s">
        <v>863</v>
      </c>
      <c r="OZ1" s="189" t="s">
        <v>864</v>
      </c>
      <c r="PA1" s="189" t="s">
        <v>865</v>
      </c>
      <c r="PB1" s="189" t="s">
        <v>866</v>
      </c>
      <c r="PC1" s="189" t="s">
        <v>867</v>
      </c>
      <c r="PD1" s="189" t="s">
        <v>868</v>
      </c>
      <c r="PE1" s="189" t="s">
        <v>869</v>
      </c>
      <c r="PF1" s="189" t="s">
        <v>870</v>
      </c>
      <c r="PG1" s="189" t="s">
        <v>871</v>
      </c>
      <c r="PH1" s="189" t="s">
        <v>872</v>
      </c>
      <c r="PI1" s="189" t="s">
        <v>873</v>
      </c>
      <c r="PJ1" s="189" t="s">
        <v>874</v>
      </c>
      <c r="PK1" s="189" t="s">
        <v>875</v>
      </c>
      <c r="PL1" s="189" t="s">
        <v>876</v>
      </c>
      <c r="PM1" s="189" t="s">
        <v>877</v>
      </c>
      <c r="PN1" s="189" t="s">
        <v>878</v>
      </c>
      <c r="PO1" s="189" t="s">
        <v>879</v>
      </c>
      <c r="PP1" s="189" t="s">
        <v>880</v>
      </c>
      <c r="PQ1" s="189" t="s">
        <v>881</v>
      </c>
      <c r="PR1" s="189" t="s">
        <v>882</v>
      </c>
      <c r="PS1" s="189" t="s">
        <v>883</v>
      </c>
      <c r="PT1" s="189" t="s">
        <v>884</v>
      </c>
      <c r="PU1" s="189" t="s">
        <v>885</v>
      </c>
      <c r="PV1" s="189" t="s">
        <v>886</v>
      </c>
      <c r="PW1" s="189" t="s">
        <v>887</v>
      </c>
      <c r="PX1" s="189" t="s">
        <v>888</v>
      </c>
      <c r="PY1" s="189" t="s">
        <v>889</v>
      </c>
      <c r="PZ1" s="189" t="s">
        <v>890</v>
      </c>
      <c r="QA1" s="189" t="s">
        <v>891</v>
      </c>
      <c r="QB1" s="189" t="s">
        <v>892</v>
      </c>
      <c r="QC1" s="189" t="s">
        <v>893</v>
      </c>
      <c r="QD1" s="189" t="s">
        <v>894</v>
      </c>
      <c r="QE1" s="189" t="s">
        <v>895</v>
      </c>
      <c r="QF1" s="189" t="s">
        <v>896</v>
      </c>
      <c r="QG1" s="189" t="s">
        <v>897</v>
      </c>
      <c r="QH1" s="189" t="s">
        <v>898</v>
      </c>
      <c r="QI1" s="189" t="s">
        <v>899</v>
      </c>
      <c r="QJ1" s="189" t="s">
        <v>900</v>
      </c>
      <c r="QK1" s="189" t="s">
        <v>901</v>
      </c>
      <c r="QL1" s="189" t="s">
        <v>902</v>
      </c>
      <c r="QM1" s="189" t="s">
        <v>903</v>
      </c>
      <c r="QN1" s="189" t="s">
        <v>904</v>
      </c>
      <c r="QO1" s="189" t="s">
        <v>905</v>
      </c>
      <c r="QP1" s="189" t="s">
        <v>906</v>
      </c>
      <c r="QQ1" s="189" t="s">
        <v>907</v>
      </c>
      <c r="QR1" s="189" t="s">
        <v>908</v>
      </c>
      <c r="QS1" s="189" t="s">
        <v>909</v>
      </c>
      <c r="QT1" s="189" t="s">
        <v>910</v>
      </c>
      <c r="QU1" s="189" t="s">
        <v>911</v>
      </c>
      <c r="QV1" s="189" t="s">
        <v>912</v>
      </c>
      <c r="QW1" s="189" t="s">
        <v>913</v>
      </c>
      <c r="QX1" s="189" t="s">
        <v>914</v>
      </c>
      <c r="QY1" s="189" t="s">
        <v>915</v>
      </c>
      <c r="QZ1" s="189" t="s">
        <v>916</v>
      </c>
      <c r="RA1" s="189" t="s">
        <v>917</v>
      </c>
      <c r="RB1" s="189" t="s">
        <v>918</v>
      </c>
      <c r="RC1" s="189" t="s">
        <v>919</v>
      </c>
      <c r="RD1" s="189" t="s">
        <v>920</v>
      </c>
      <c r="RE1" s="189" t="s">
        <v>921</v>
      </c>
      <c r="RF1" s="189" t="s">
        <v>922</v>
      </c>
      <c r="RG1" s="189" t="s">
        <v>923</v>
      </c>
      <c r="RH1" s="189" t="s">
        <v>924</v>
      </c>
      <c r="RI1" s="189" t="s">
        <v>925</v>
      </c>
      <c r="RJ1" s="189" t="s">
        <v>926</v>
      </c>
      <c r="RK1" s="189" t="s">
        <v>927</v>
      </c>
      <c r="RL1" s="189" t="s">
        <v>928</v>
      </c>
      <c r="RM1" s="189" t="s">
        <v>929</v>
      </c>
      <c r="RN1" s="189" t="s">
        <v>930</v>
      </c>
      <c r="RO1" s="189" t="s">
        <v>931</v>
      </c>
      <c r="RP1" s="189" t="s">
        <v>932</v>
      </c>
      <c r="RQ1" s="189" t="s">
        <v>933</v>
      </c>
      <c r="RR1" s="189" t="s">
        <v>934</v>
      </c>
      <c r="RS1" s="189" t="s">
        <v>935</v>
      </c>
      <c r="RT1" s="189" t="s">
        <v>936</v>
      </c>
      <c r="RU1" s="189" t="s">
        <v>937</v>
      </c>
      <c r="RV1" s="189" t="s">
        <v>938</v>
      </c>
      <c r="RW1" s="189" t="s">
        <v>939</v>
      </c>
      <c r="RX1" s="189" t="s">
        <v>940</v>
      </c>
      <c r="RY1" s="189" t="s">
        <v>941</v>
      </c>
      <c r="RZ1" s="189" t="s">
        <v>942</v>
      </c>
      <c r="SA1" s="189" t="s">
        <v>943</v>
      </c>
      <c r="SB1" s="189" t="s">
        <v>944</v>
      </c>
      <c r="SC1" s="189" t="s">
        <v>945</v>
      </c>
      <c r="SD1" s="189" t="s">
        <v>946</v>
      </c>
      <c r="SE1" s="189" t="s">
        <v>947</v>
      </c>
      <c r="SF1" s="189" t="s">
        <v>948</v>
      </c>
      <c r="SG1" s="189" t="s">
        <v>949</v>
      </c>
      <c r="SH1" s="189" t="s">
        <v>950</v>
      </c>
      <c r="SI1" s="189" t="s">
        <v>951</v>
      </c>
      <c r="SJ1" s="189" t="s">
        <v>952</v>
      </c>
      <c r="SK1" s="189" t="s">
        <v>953</v>
      </c>
      <c r="SL1" s="189" t="s">
        <v>954</v>
      </c>
      <c r="SM1" s="189" t="s">
        <v>955</v>
      </c>
      <c r="SN1" s="189" t="s">
        <v>956</v>
      </c>
      <c r="SO1" s="189" t="s">
        <v>957</v>
      </c>
      <c r="SP1" s="189" t="s">
        <v>958</v>
      </c>
      <c r="SQ1" s="189" t="s">
        <v>959</v>
      </c>
      <c r="SR1" s="189" t="s">
        <v>960</v>
      </c>
      <c r="SS1" s="189" t="s">
        <v>961</v>
      </c>
      <c r="ST1" s="189" t="s">
        <v>962</v>
      </c>
      <c r="SU1" s="189" t="s">
        <v>963</v>
      </c>
      <c r="SV1" s="189" t="s">
        <v>964</v>
      </c>
      <c r="SW1" s="189" t="s">
        <v>965</v>
      </c>
      <c r="SX1" s="189" t="s">
        <v>966</v>
      </c>
      <c r="SY1" s="189" t="s">
        <v>967</v>
      </c>
      <c r="SZ1" s="189" t="s">
        <v>968</v>
      </c>
      <c r="TA1" s="189" t="s">
        <v>969</v>
      </c>
      <c r="TB1" s="189" t="s">
        <v>970</v>
      </c>
      <c r="TC1" s="189" t="s">
        <v>971</v>
      </c>
      <c r="TD1" s="189" t="s">
        <v>972</v>
      </c>
      <c r="TE1" s="189" t="s">
        <v>973</v>
      </c>
      <c r="TF1" s="189" t="s">
        <v>974</v>
      </c>
      <c r="TG1" s="189" t="s">
        <v>975</v>
      </c>
      <c r="TH1" s="189" t="s">
        <v>976</v>
      </c>
      <c r="TI1" s="189" t="s">
        <v>977</v>
      </c>
      <c r="TJ1" s="189" t="s">
        <v>978</v>
      </c>
      <c r="TK1" s="189" t="s">
        <v>979</v>
      </c>
      <c r="TL1" s="189" t="s">
        <v>980</v>
      </c>
      <c r="TM1" s="189" t="s">
        <v>981</v>
      </c>
      <c r="TN1" s="189" t="s">
        <v>982</v>
      </c>
      <c r="TO1" s="189" t="s">
        <v>983</v>
      </c>
      <c r="TP1" s="189" t="s">
        <v>984</v>
      </c>
      <c r="TQ1" s="189" t="s">
        <v>985</v>
      </c>
      <c r="TR1" s="189" t="s">
        <v>986</v>
      </c>
      <c r="TS1" s="189" t="s">
        <v>987</v>
      </c>
      <c r="TT1" s="189" t="s">
        <v>988</v>
      </c>
      <c r="TU1" s="189" t="s">
        <v>989</v>
      </c>
      <c r="TV1" s="189" t="s">
        <v>990</v>
      </c>
      <c r="TW1" s="189" t="s">
        <v>991</v>
      </c>
      <c r="TX1" s="189" t="s">
        <v>992</v>
      </c>
      <c r="TY1" s="189" t="s">
        <v>993</v>
      </c>
      <c r="TZ1" s="189" t="s">
        <v>994</v>
      </c>
      <c r="UA1" s="189" t="s">
        <v>995</v>
      </c>
      <c r="UB1" s="189" t="s">
        <v>996</v>
      </c>
      <c r="UC1" s="189" t="s">
        <v>997</v>
      </c>
      <c r="UD1" s="189" t="s">
        <v>998</v>
      </c>
      <c r="UE1" s="189" t="s">
        <v>999</v>
      </c>
      <c r="UF1" s="189" t="s">
        <v>1000</v>
      </c>
      <c r="UG1" s="189" t="s">
        <v>1001</v>
      </c>
      <c r="UH1" s="189" t="s">
        <v>1002</v>
      </c>
      <c r="UI1" s="189" t="s">
        <v>1003</v>
      </c>
      <c r="UJ1" s="189" t="s">
        <v>1004</v>
      </c>
      <c r="UK1" s="189" t="s">
        <v>1005</v>
      </c>
      <c r="UL1" s="189" t="s">
        <v>1006</v>
      </c>
      <c r="UM1" s="189" t="s">
        <v>1007</v>
      </c>
      <c r="UN1" s="189" t="s">
        <v>1008</v>
      </c>
      <c r="UO1" s="189" t="s">
        <v>1009</v>
      </c>
      <c r="UP1" s="189" t="s">
        <v>1010</v>
      </c>
      <c r="UQ1" s="189" t="s">
        <v>1011</v>
      </c>
      <c r="UR1" s="189" t="s">
        <v>1012</v>
      </c>
      <c r="US1" s="189" t="s">
        <v>1013</v>
      </c>
      <c r="UT1" s="189" t="s">
        <v>1014</v>
      </c>
      <c r="UU1" s="189" t="s">
        <v>1015</v>
      </c>
      <c r="UV1" s="189" t="s">
        <v>1016</v>
      </c>
      <c r="UW1" s="189" t="s">
        <v>1017</v>
      </c>
      <c r="UX1" s="189" t="s">
        <v>1018</v>
      </c>
      <c r="UY1" s="189" t="s">
        <v>1019</v>
      </c>
      <c r="UZ1" s="189" t="s">
        <v>1020</v>
      </c>
      <c r="VA1" s="189" t="s">
        <v>1021</v>
      </c>
      <c r="VB1" s="189" t="s">
        <v>1022</v>
      </c>
      <c r="VC1" s="189" t="s">
        <v>1023</v>
      </c>
      <c r="VD1" s="189" t="s">
        <v>1024</v>
      </c>
      <c r="VE1" s="189" t="s">
        <v>1025</v>
      </c>
      <c r="VF1" s="189" t="s">
        <v>1026</v>
      </c>
      <c r="VG1" s="189" t="s">
        <v>1027</v>
      </c>
      <c r="VH1" s="189" t="s">
        <v>1028</v>
      </c>
      <c r="VI1" s="189" t="s">
        <v>1029</v>
      </c>
      <c r="VJ1" s="189" t="s">
        <v>1030</v>
      </c>
      <c r="VK1" s="189" t="s">
        <v>1031</v>
      </c>
      <c r="VL1" s="189" t="s">
        <v>1032</v>
      </c>
      <c r="VM1" s="189" t="s">
        <v>1033</v>
      </c>
      <c r="VN1" s="189" t="s">
        <v>1034</v>
      </c>
      <c r="VO1" s="189" t="s">
        <v>1035</v>
      </c>
      <c r="VP1" s="189" t="s">
        <v>1036</v>
      </c>
      <c r="VQ1" s="189" t="s">
        <v>1037</v>
      </c>
      <c r="VR1" s="189" t="s">
        <v>1038</v>
      </c>
      <c r="VS1" s="189" t="s">
        <v>1039</v>
      </c>
      <c r="VT1" s="189" t="s">
        <v>1040</v>
      </c>
      <c r="VU1" s="189" t="s">
        <v>1041</v>
      </c>
      <c r="VV1" s="189" t="s">
        <v>1042</v>
      </c>
      <c r="VW1" s="189" t="s">
        <v>1043</v>
      </c>
      <c r="VX1" s="189" t="s">
        <v>1044</v>
      </c>
      <c r="VY1" s="189" t="s">
        <v>1045</v>
      </c>
      <c r="VZ1" s="189" t="s">
        <v>1046</v>
      </c>
      <c r="WA1" s="189" t="s">
        <v>1047</v>
      </c>
      <c r="WB1" s="189" t="s">
        <v>1048</v>
      </c>
      <c r="WC1" s="189" t="s">
        <v>1049</v>
      </c>
      <c r="WD1" s="189" t="s">
        <v>1050</v>
      </c>
      <c r="WE1" s="189" t="s">
        <v>1051</v>
      </c>
      <c r="WF1" s="189" t="s">
        <v>1052</v>
      </c>
      <c r="WG1" s="189" t="s">
        <v>1053</v>
      </c>
      <c r="WH1" s="189" t="s">
        <v>1054</v>
      </c>
      <c r="WI1" s="189" t="s">
        <v>1055</v>
      </c>
      <c r="WJ1" s="189" t="s">
        <v>1056</v>
      </c>
      <c r="WK1" s="189" t="s">
        <v>1057</v>
      </c>
      <c r="WL1" s="189" t="s">
        <v>1058</v>
      </c>
      <c r="WM1" s="189" t="s">
        <v>1059</v>
      </c>
      <c r="WN1" s="189" t="s">
        <v>1060</v>
      </c>
      <c r="WO1" s="189" t="s">
        <v>1061</v>
      </c>
      <c r="WP1" s="189" t="s">
        <v>1062</v>
      </c>
      <c r="WQ1" s="189" t="s">
        <v>1063</v>
      </c>
      <c r="WR1" s="189" t="s">
        <v>1064</v>
      </c>
      <c r="WS1" s="189" t="s">
        <v>1065</v>
      </c>
      <c r="WT1" s="189" t="s">
        <v>1066</v>
      </c>
      <c r="WU1" s="189" t="s">
        <v>1067</v>
      </c>
      <c r="WV1" s="189" t="s">
        <v>1068</v>
      </c>
      <c r="WW1" s="189" t="s">
        <v>1069</v>
      </c>
      <c r="WX1" s="189" t="s">
        <v>1070</v>
      </c>
      <c r="WY1" s="189" t="s">
        <v>1071</v>
      </c>
      <c r="WZ1" s="189" t="s">
        <v>1072</v>
      </c>
      <c r="XA1" s="189" t="s">
        <v>1073</v>
      </c>
      <c r="XB1" s="189" t="s">
        <v>1074</v>
      </c>
      <c r="XC1" s="189" t="s">
        <v>1075</v>
      </c>
      <c r="XD1" s="189" t="s">
        <v>1076</v>
      </c>
      <c r="XE1" s="189" t="s">
        <v>1077</v>
      </c>
      <c r="XF1" s="189" t="s">
        <v>1078</v>
      </c>
      <c r="XG1" s="189" t="s">
        <v>1079</v>
      </c>
      <c r="XH1" s="189" t="s">
        <v>1080</v>
      </c>
      <c r="XI1" s="189" t="s">
        <v>1081</v>
      </c>
      <c r="XJ1" s="189" t="s">
        <v>1082</v>
      </c>
      <c r="XK1" s="189" t="s">
        <v>1083</v>
      </c>
      <c r="XL1" s="189" t="s">
        <v>1084</v>
      </c>
      <c r="XM1" s="189" t="s">
        <v>1085</v>
      </c>
      <c r="XN1" s="189" t="s">
        <v>1086</v>
      </c>
      <c r="XO1" s="189" t="s">
        <v>1087</v>
      </c>
      <c r="XP1" s="189" t="s">
        <v>1088</v>
      </c>
      <c r="XQ1" s="189" t="s">
        <v>1089</v>
      </c>
      <c r="XR1" s="189" t="s">
        <v>1090</v>
      </c>
      <c r="XS1" s="189" t="s">
        <v>1091</v>
      </c>
      <c r="XT1" s="189" t="s">
        <v>1092</v>
      </c>
      <c r="XU1" s="189" t="s">
        <v>1093</v>
      </c>
      <c r="XV1" s="189" t="s">
        <v>1094</v>
      </c>
      <c r="XW1" s="189" t="s">
        <v>1095</v>
      </c>
      <c r="XX1" s="189" t="s">
        <v>1096</v>
      </c>
      <c r="XY1" s="189" t="s">
        <v>1097</v>
      </c>
      <c r="XZ1" s="189" t="s">
        <v>1098</v>
      </c>
      <c r="YA1" s="189" t="s">
        <v>1099</v>
      </c>
      <c r="YB1" s="189" t="s">
        <v>1100</v>
      </c>
      <c r="YC1" s="189" t="s">
        <v>1101</v>
      </c>
      <c r="YD1" s="189" t="s">
        <v>1102</v>
      </c>
      <c r="YE1" s="189" t="s">
        <v>1103</v>
      </c>
      <c r="YF1" s="189" t="s">
        <v>1104</v>
      </c>
      <c r="YG1" s="189" t="s">
        <v>1105</v>
      </c>
      <c r="YH1" s="189" t="s">
        <v>1106</v>
      </c>
      <c r="YI1" s="189" t="s">
        <v>1107</v>
      </c>
      <c r="YJ1" s="189" t="s">
        <v>1108</v>
      </c>
      <c r="YK1" s="189" t="s">
        <v>1109</v>
      </c>
      <c r="YL1" s="189" t="s">
        <v>1110</v>
      </c>
      <c r="YM1" s="189" t="s">
        <v>1111</v>
      </c>
      <c r="YN1" s="189" t="s">
        <v>1112</v>
      </c>
      <c r="YO1" s="189" t="s">
        <v>1113</v>
      </c>
      <c r="YP1" s="189" t="s">
        <v>1114</v>
      </c>
      <c r="YQ1" s="189" t="s">
        <v>1115</v>
      </c>
      <c r="YR1" s="189" t="s">
        <v>1116</v>
      </c>
      <c r="YS1" s="189" t="s">
        <v>1117</v>
      </c>
      <c r="YT1" s="189" t="s">
        <v>1118</v>
      </c>
      <c r="YU1" s="189" t="s">
        <v>1119</v>
      </c>
      <c r="YV1" s="189" t="s">
        <v>1120</v>
      </c>
      <c r="YW1" s="189" t="s">
        <v>1121</v>
      </c>
      <c r="YX1" s="189" t="s">
        <v>1122</v>
      </c>
      <c r="YY1" s="189" t="s">
        <v>1123</v>
      </c>
      <c r="YZ1" s="189" t="s">
        <v>1124</v>
      </c>
      <c r="ZA1" s="189" t="s">
        <v>1125</v>
      </c>
      <c r="ZB1" s="189" t="s">
        <v>1126</v>
      </c>
      <c r="ZC1" s="189" t="s">
        <v>1127</v>
      </c>
      <c r="ZD1" s="189" t="s">
        <v>1128</v>
      </c>
      <c r="ZE1" s="189" t="s">
        <v>1129</v>
      </c>
      <c r="ZF1" s="189" t="s">
        <v>1130</v>
      </c>
      <c r="ZG1" s="189" t="s">
        <v>1131</v>
      </c>
      <c r="ZH1" s="189" t="s">
        <v>1132</v>
      </c>
      <c r="ZI1" s="189" t="s">
        <v>1133</v>
      </c>
      <c r="ZJ1" s="189" t="s">
        <v>1134</v>
      </c>
      <c r="ZK1" s="189" t="s">
        <v>1135</v>
      </c>
      <c r="ZL1" s="189" t="s">
        <v>1136</v>
      </c>
      <c r="ZM1" s="189" t="s">
        <v>1137</v>
      </c>
      <c r="ZN1" s="189" t="s">
        <v>1138</v>
      </c>
      <c r="ZO1" s="189" t="s">
        <v>1139</v>
      </c>
      <c r="ZP1" s="189" t="s">
        <v>1140</v>
      </c>
      <c r="ZQ1" s="189" t="s">
        <v>1141</v>
      </c>
      <c r="ZR1" s="189" t="s">
        <v>1142</v>
      </c>
      <c r="ZS1" s="189" t="s">
        <v>1143</v>
      </c>
      <c r="ZT1" s="189" t="s">
        <v>1144</v>
      </c>
      <c r="ZU1" s="189" t="s">
        <v>1145</v>
      </c>
      <c r="ZV1" s="189" t="s">
        <v>1146</v>
      </c>
      <c r="ZW1" s="189" t="s">
        <v>1147</v>
      </c>
      <c r="ZX1" s="189" t="s">
        <v>1148</v>
      </c>
      <c r="ZY1" s="189" t="s">
        <v>1149</v>
      </c>
      <c r="ZZ1" s="189" t="s">
        <v>1150</v>
      </c>
      <c r="AAA1" s="189" t="s">
        <v>1151</v>
      </c>
      <c r="AAB1" s="189" t="s">
        <v>1152</v>
      </c>
      <c r="AAC1" s="189" t="s">
        <v>1153</v>
      </c>
      <c r="AAD1" s="189" t="s">
        <v>1154</v>
      </c>
      <c r="AAE1" s="189" t="s">
        <v>1155</v>
      </c>
      <c r="AAF1" s="189" t="s">
        <v>1156</v>
      </c>
      <c r="AAG1" s="189" t="s">
        <v>1157</v>
      </c>
      <c r="AAH1" s="189" t="s">
        <v>1158</v>
      </c>
      <c r="AAI1" s="189" t="s">
        <v>1159</v>
      </c>
      <c r="AAJ1" s="189" t="s">
        <v>1160</v>
      </c>
      <c r="AAK1" s="190" t="s">
        <v>1161</v>
      </c>
      <c r="AAL1" s="190" t="s">
        <v>1162</v>
      </c>
      <c r="AAM1" s="190" t="s">
        <v>1163</v>
      </c>
      <c r="AAN1" s="190" t="s">
        <v>1164</v>
      </c>
      <c r="AAO1" s="190" t="s">
        <v>1165</v>
      </c>
      <c r="AAP1" s="190" t="s">
        <v>1166</v>
      </c>
      <c r="AAQ1" s="190" t="s">
        <v>1167</v>
      </c>
      <c r="AAR1" s="190" t="s">
        <v>1168</v>
      </c>
      <c r="AAS1" s="190" t="s">
        <v>1169</v>
      </c>
      <c r="AAT1" s="190" t="s">
        <v>1170</v>
      </c>
      <c r="AAU1" s="190" t="s">
        <v>1171</v>
      </c>
      <c r="AAV1" s="190" t="s">
        <v>1172</v>
      </c>
      <c r="AAW1" s="190" t="s">
        <v>1173</v>
      </c>
      <c r="AAX1" s="190" t="s">
        <v>1174</v>
      </c>
      <c r="AAY1" s="190" t="s">
        <v>1175</v>
      </c>
      <c r="AAZ1" s="190" t="s">
        <v>1176</v>
      </c>
      <c r="ABA1" s="190" t="s">
        <v>1177</v>
      </c>
      <c r="ABB1" s="190" t="s">
        <v>1178</v>
      </c>
      <c r="ABC1" s="190" t="s">
        <v>1179</v>
      </c>
      <c r="ABD1" s="190" t="s">
        <v>1180</v>
      </c>
      <c r="ABE1" s="190" t="s">
        <v>1181</v>
      </c>
      <c r="ABF1" s="190" t="s">
        <v>1182</v>
      </c>
      <c r="ABG1" s="190" t="s">
        <v>1183</v>
      </c>
      <c r="ABH1" s="190" t="s">
        <v>1184</v>
      </c>
      <c r="ABI1" s="190" t="s">
        <v>1185</v>
      </c>
      <c r="ABJ1" s="190" t="s">
        <v>1186</v>
      </c>
      <c r="ABK1" s="190" t="s">
        <v>1187</v>
      </c>
      <c r="ABL1" s="190" t="s">
        <v>1188</v>
      </c>
      <c r="ABM1" s="190" t="s">
        <v>1189</v>
      </c>
      <c r="ABN1" s="190" t="s">
        <v>1190</v>
      </c>
      <c r="ABO1" s="190" t="s">
        <v>1191</v>
      </c>
      <c r="ABP1" s="190" t="s">
        <v>1192</v>
      </c>
      <c r="ABQ1" s="190" t="s">
        <v>1193</v>
      </c>
      <c r="ABR1" s="190" t="s">
        <v>1194</v>
      </c>
      <c r="ABS1" s="190" t="s">
        <v>1195</v>
      </c>
      <c r="ABT1" s="190" t="s">
        <v>1196</v>
      </c>
      <c r="ABU1" s="190" t="s">
        <v>1197</v>
      </c>
      <c r="ABV1" s="190" t="s">
        <v>1198</v>
      </c>
      <c r="ABW1" s="190" t="s">
        <v>1199</v>
      </c>
      <c r="ABX1" s="190" t="s">
        <v>1200</v>
      </c>
      <c r="ABY1" s="190" t="s">
        <v>1201</v>
      </c>
      <c r="ABZ1" s="190" t="s">
        <v>1202</v>
      </c>
      <c r="ACA1" s="190" t="s">
        <v>1203</v>
      </c>
      <c r="ACB1" s="190" t="s">
        <v>1204</v>
      </c>
      <c r="ACC1" s="190" t="s">
        <v>1205</v>
      </c>
      <c r="ACD1" s="190" t="s">
        <v>1206</v>
      </c>
      <c r="ACE1" s="190" t="s">
        <v>1207</v>
      </c>
      <c r="ACF1" s="190" t="s">
        <v>1208</v>
      </c>
      <c r="ACG1" s="190" t="s">
        <v>1209</v>
      </c>
      <c r="ACH1" s="190" t="s">
        <v>1210</v>
      </c>
      <c r="ACI1" s="190" t="s">
        <v>1211</v>
      </c>
      <c r="ACJ1" s="190" t="s">
        <v>1212</v>
      </c>
      <c r="ACK1" s="190" t="s">
        <v>1213</v>
      </c>
      <c r="ACL1" s="190" t="s">
        <v>1214</v>
      </c>
      <c r="ACM1" s="190" t="s">
        <v>1215</v>
      </c>
      <c r="ACN1" s="190" t="s">
        <v>1216</v>
      </c>
      <c r="ACO1" s="190" t="s">
        <v>1217</v>
      </c>
      <c r="ACP1" s="190" t="s">
        <v>1218</v>
      </c>
      <c r="ACQ1" s="190" t="s">
        <v>1219</v>
      </c>
      <c r="ACR1" s="190" t="s">
        <v>1220</v>
      </c>
      <c r="ACS1" s="190" t="s">
        <v>1221</v>
      </c>
      <c r="ACT1" s="190" t="s">
        <v>1222</v>
      </c>
      <c r="ACU1" s="190" t="s">
        <v>1223</v>
      </c>
      <c r="ACV1" s="190" t="s">
        <v>1224</v>
      </c>
      <c r="ACW1" s="190" t="s">
        <v>1225</v>
      </c>
      <c r="ACX1" s="190" t="s">
        <v>1226</v>
      </c>
      <c r="ACY1" s="190" t="s">
        <v>1227</v>
      </c>
      <c r="ACZ1" s="190" t="s">
        <v>1228</v>
      </c>
      <c r="ADA1" s="188" t="s">
        <v>1229</v>
      </c>
    </row>
    <row r="2" spans="1:781" x14ac:dyDescent="0.4">
      <c r="A2" s="191" t="s">
        <v>1230</v>
      </c>
      <c r="B2" s="248">
        <f>別添2!E6</f>
        <v>0</v>
      </c>
      <c r="C2" s="191">
        <f>別添2!E10</f>
        <v>0</v>
      </c>
      <c r="D2" s="191">
        <f>別添2!E11</f>
        <v>0</v>
      </c>
      <c r="E2" s="191">
        <f>別添2!C24</f>
        <v>0</v>
      </c>
      <c r="F2" s="191">
        <f>別添2!E24</f>
        <v>0</v>
      </c>
      <c r="G2" s="191">
        <f>別添2!G24</f>
        <v>0</v>
      </c>
      <c r="H2" s="191">
        <f>別添2!H26</f>
        <v>0</v>
      </c>
      <c r="I2" s="191">
        <f>別添2!H27</f>
        <v>0</v>
      </c>
      <c r="J2" s="191">
        <f>別添2!I29</f>
        <v>0</v>
      </c>
      <c r="K2" s="191" t="str">
        <f>'様式95_外来・在宅ベースアップ評価料（Ⅰ）'!$H$5</f>
        <v/>
      </c>
      <c r="L2" s="191" t="str">
        <f>'様式95_外来・在宅ベースアップ評価料（Ⅰ）'!$H$6</f>
        <v/>
      </c>
      <c r="M2" s="191" t="b">
        <f>'様式95_外来・在宅ベースアップ評価料（Ⅰ）'!$AK$10</f>
        <v>0</v>
      </c>
      <c r="N2" s="191" t="b">
        <f>'様式95_外来・在宅ベースアップ評価料（Ⅰ）'!$AK$11</f>
        <v>0</v>
      </c>
      <c r="O2" s="191" t="b">
        <f>'様式95_外来・在宅ベースアップ評価料（Ⅰ）'!$AK$15</f>
        <v>0</v>
      </c>
      <c r="P2" s="191" t="b">
        <f>'様式95_外来・在宅ベースアップ評価料（Ⅰ）'!$AK$16</f>
        <v>0</v>
      </c>
      <c r="Q2" s="191">
        <f>'様式95_外来・在宅ベースアップ評価料（Ⅰ）'!$F$19</f>
        <v>0</v>
      </c>
      <c r="R2" s="191" t="e">
        <f>+#REF!</f>
        <v>#REF!</v>
      </c>
      <c r="S2" s="191" t="e">
        <f>+#REF!</f>
        <v>#REF!</v>
      </c>
      <c r="T2" s="191" t="e">
        <f>+#REF!</f>
        <v>#REF!</v>
      </c>
      <c r="U2" s="191" t="e">
        <f>+#REF!</f>
        <v>#REF!</v>
      </c>
      <c r="V2" s="191" t="e">
        <f>+#REF!</f>
        <v>#REF!</v>
      </c>
      <c r="W2" s="191" t="e">
        <f>+#REF!</f>
        <v>#REF!</v>
      </c>
      <c r="X2" s="191" t="e">
        <f>+#REF!</f>
        <v>#REF!</v>
      </c>
      <c r="Y2" s="191" t="e">
        <f>+#REF!</f>
        <v>#REF!</v>
      </c>
      <c r="Z2" s="191" t="e">
        <f>+#REF!</f>
        <v>#REF!</v>
      </c>
      <c r="AA2" s="191" t="e">
        <f>+#REF!</f>
        <v>#REF!</v>
      </c>
      <c r="AB2" s="191" t="e">
        <f>+#REF!</f>
        <v>#REF!</v>
      </c>
      <c r="AC2" s="192" t="e">
        <f>+#REF!</f>
        <v>#REF!</v>
      </c>
      <c r="AD2" s="193" t="e">
        <f>+#REF!</f>
        <v>#REF!</v>
      </c>
      <c r="AE2" s="191" t="e">
        <f>+#REF!</f>
        <v>#REF!</v>
      </c>
      <c r="AF2" s="191" t="e">
        <f>+#REF!</f>
        <v>#REF!</v>
      </c>
      <c r="AG2" s="191" t="e">
        <f>+#REF!</f>
        <v>#REF!</v>
      </c>
      <c r="AH2" s="191" t="e">
        <f>+#REF!</f>
        <v>#REF!</v>
      </c>
      <c r="AI2" s="191" t="e">
        <f>+#REF!</f>
        <v>#REF!</v>
      </c>
      <c r="AJ2" s="191" t="e">
        <f>+#REF!</f>
        <v>#REF!</v>
      </c>
      <c r="AK2" s="191" t="e">
        <f>+#REF!</f>
        <v>#REF!</v>
      </c>
      <c r="AL2" s="191" t="e">
        <f>+#REF!</f>
        <v>#REF!</v>
      </c>
      <c r="AM2" s="191" t="e">
        <f>+#REF!</f>
        <v>#REF!</v>
      </c>
      <c r="AN2" s="191" t="e">
        <f>+#REF!</f>
        <v>#REF!</v>
      </c>
      <c r="AO2" s="191" t="e">
        <f>+#REF!</f>
        <v>#REF!</v>
      </c>
      <c r="AP2" s="191" t="e">
        <f>+#REF!</f>
        <v>#REF!</v>
      </c>
      <c r="AQ2" s="191" t="e">
        <f>+#REF!</f>
        <v>#REF!</v>
      </c>
      <c r="AR2" s="191" t="e">
        <f>+#REF!</f>
        <v>#REF!</v>
      </c>
      <c r="AS2" s="191" t="e">
        <f>+#REF!</f>
        <v>#REF!</v>
      </c>
      <c r="AT2" s="191" t="e">
        <f>+#REF!</f>
        <v>#REF!</v>
      </c>
      <c r="AU2" s="191" t="e">
        <f>+#REF!</f>
        <v>#REF!</v>
      </c>
      <c r="AV2" s="191" t="e">
        <f>+#REF!</f>
        <v>#REF!</v>
      </c>
      <c r="AW2" s="191" t="e">
        <f>+#REF!</f>
        <v>#REF!</v>
      </c>
      <c r="AX2" s="191" t="e">
        <f>+#REF!</f>
        <v>#REF!</v>
      </c>
      <c r="AY2" s="193" t="e">
        <f>+#REF!</f>
        <v>#REF!</v>
      </c>
      <c r="AZ2" s="194" t="e">
        <f>+#REF!</f>
        <v>#REF!</v>
      </c>
      <c r="BA2" s="195" t="e">
        <f>+#REF!</f>
        <v>#REF!</v>
      </c>
      <c r="BB2" s="191" t="e">
        <f>+#REF!</f>
        <v>#REF!</v>
      </c>
      <c r="BC2" s="191" t="e">
        <f>+#REF!</f>
        <v>#REF!</v>
      </c>
      <c r="BD2" s="191" t="e">
        <f>IF(#REF!&lt;=1.1,IF(#REF!&gt;=0.9,"TRUE","FALSE"),"FALSE")</f>
        <v>#REF!</v>
      </c>
      <c r="BE2" s="191" t="e">
        <f>IF(#REF!&lt;=1.1,IF(#REF!&gt;=0.9,"TRUE","FALSE"),"FALSE")</f>
        <v>#REF!</v>
      </c>
      <c r="BF2" s="191" t="e">
        <f>IF(#REF!&lt;=1.1,IF(#REF!&gt;=0.9,"TRUE","FALSE"),"FALSE")</f>
        <v>#REF!</v>
      </c>
      <c r="BG2" s="191" t="e">
        <f>IF(#REF!&lt;=1.1,IF(#REF!&gt;=0.9,"TRUE","FALSE"),"FALSE")</f>
        <v>#REF!</v>
      </c>
      <c r="BH2" s="191" t="e">
        <f>+#REF!</f>
        <v>#REF!</v>
      </c>
      <c r="BI2" s="191" t="e">
        <f>+#REF!</f>
        <v>#REF!</v>
      </c>
      <c r="BJ2" s="191" t="e">
        <f>+#REF!</f>
        <v>#REF!</v>
      </c>
      <c r="BK2" s="191" t="e">
        <f>+#REF!</f>
        <v>#REF!</v>
      </c>
      <c r="BL2" s="191" t="str">
        <f>+様式97_入院ベースアップ評価料!$H$5</f>
        <v/>
      </c>
      <c r="BM2" s="191" t="str">
        <f>+様式97_入院ベースアップ評価料!$H$6</f>
        <v/>
      </c>
      <c r="BN2" s="191" t="b">
        <f>+様式97_入院ベースアップ評価料!$AM$10</f>
        <v>0</v>
      </c>
      <c r="BO2" s="191" t="b">
        <f>+様式97_入院ベースアップ評価料!$AM$11</f>
        <v>0</v>
      </c>
      <c r="BP2" s="191">
        <f>+様式97_入院ベースアップ評価料!$AK$10</f>
        <v>0</v>
      </c>
      <c r="BQ2" s="191" t="b">
        <f>+様式97_入院ベースアップ評価料!$AK$28</f>
        <v>0</v>
      </c>
      <c r="BR2" s="191">
        <f>+様式97_入院ベースアップ評価料!$AK$10</f>
        <v>0</v>
      </c>
      <c r="BS2" s="193">
        <f>+様式97_入院ベースアップ評価料!$M$37</f>
        <v>0</v>
      </c>
      <c r="BT2" s="193">
        <f>+様式97_入院ベースアップ評価料!$Z$37</f>
        <v>0</v>
      </c>
      <c r="BU2" s="191">
        <f>+様式97_入院ベースアップ評価料!$AK$10</f>
        <v>0</v>
      </c>
      <c r="BV2" s="191">
        <f>+様式97_入院ベースアップ評価料!$M$48</f>
        <v>0</v>
      </c>
      <c r="BW2" s="191">
        <f>+様式97_入院ベースアップ評価料!$Z$48</f>
        <v>0</v>
      </c>
      <c r="BX2" s="191">
        <f>+様式97_入院ベースアップ評価料!$M$50</f>
        <v>0</v>
      </c>
      <c r="BY2" s="191">
        <f>+様式97_入院ベースアップ評価料!$Z$50</f>
        <v>0</v>
      </c>
      <c r="BZ2" s="191">
        <f>+様式97_入院ベースアップ評価料!$M$52</f>
        <v>0</v>
      </c>
      <c r="CA2" s="191">
        <f>+様式97_入院ベースアップ評価料!$Z$52</f>
        <v>0</v>
      </c>
      <c r="CB2" s="191">
        <f>+様式97_入院ベースアップ評価料!$M$54</f>
        <v>0</v>
      </c>
      <c r="CC2" s="191">
        <f>+様式97_入院ベースアップ評価料!$Z$54</f>
        <v>0</v>
      </c>
      <c r="CD2" s="191">
        <f>+様式97_入院ベースアップ評価料!$M$56</f>
        <v>0</v>
      </c>
      <c r="CE2" s="191">
        <f>+様式97_入院ベースアップ評価料!$Z$56</f>
        <v>0</v>
      </c>
      <c r="CF2" s="191">
        <f>+様式97_入院ベースアップ評価料!$M$58</f>
        <v>0</v>
      </c>
      <c r="CG2" s="191">
        <f>+様式97_入院ベースアップ評価料!$Z$58</f>
        <v>0</v>
      </c>
      <c r="CH2" s="191">
        <f>+様式97_入院ベースアップ評価料!$M$60</f>
        <v>0</v>
      </c>
      <c r="CI2" s="191">
        <f>+様式97_入院ベースアップ評価料!$Z$60</f>
        <v>0</v>
      </c>
      <c r="CJ2" s="191">
        <f>+様式97_入院ベースアップ評価料!$M$62</f>
        <v>0</v>
      </c>
      <c r="CK2" s="191">
        <f>+様式97_入院ベースアップ評価料!$Z$62</f>
        <v>0</v>
      </c>
      <c r="CL2" s="193">
        <f>+様式97_入院ベースアップ評価料!$M$69</f>
        <v>0</v>
      </c>
      <c r="CM2" s="193">
        <f>+様式97_入院ベースアップ評価料!$Z$69</f>
        <v>0</v>
      </c>
      <c r="CN2" s="193">
        <f>+様式97_入院ベースアップ評価料!$M$71</f>
        <v>0</v>
      </c>
      <c r="CO2" s="193">
        <f>+様式97_入院ベースアップ評価料!$Z$71</f>
        <v>0</v>
      </c>
      <c r="CP2" s="196" t="str">
        <f>+様式97_入院ベースアップ評価料!$M$73</f>
        <v/>
      </c>
      <c r="CQ2" s="191">
        <f>+様式97_入院ベースアップ評価料!$M$76</f>
        <v>0</v>
      </c>
      <c r="CR2" s="191">
        <f>+様式97_入院ベースアップ評価料!$Z$76</f>
        <v>0</v>
      </c>
      <c r="CS2" s="191" t="str">
        <f>+様式97_入院ベースアップ評価料!$I$84</f>
        <v/>
      </c>
      <c r="CT2" s="191" t="str">
        <f>+様式97_入院ベースアップ評価料!$V$84</f>
        <v/>
      </c>
      <c r="CU2" s="191" t="str">
        <f>IF(様式97_入院ベースアップ評価料!AK91&lt;=1.1,IF(様式97_入院ベースアップ評価料!AK91&gt;=0.9,"TRUE","FALSE"),"FALSE")</f>
        <v>FALSE</v>
      </c>
      <c r="CV2" s="191" t="str">
        <f>IF(様式97_入院ベースアップ評価料!AK92&lt;=1.1,IF(様式97_入院ベースアップ評価料!AK92&gt;=0.9,"TRUE","FALSE"),"FALSE")</f>
        <v>FALSE</v>
      </c>
      <c r="CW2" s="191" t="str">
        <f>IF(様式97_入院ベースアップ評価料!AK93&lt;=1.1,IF(様式97_入院ベースアップ評価料!AK93&gt;=0.9,"TRUE","FALSE"),"FALSE")</f>
        <v>FALSE</v>
      </c>
      <c r="CX2" s="191" t="str">
        <f>IF(様式97_入院ベースアップ評価料!AK94&lt;=1.1,IF(様式97_入院ベースアップ評価料!AK94&gt;=0.9,"TRUE","FALSE"),"FALSE")</f>
        <v>FALSE</v>
      </c>
      <c r="CY2" s="191" t="str">
        <f>+様式97_入院ベースアップ評価料!$P$97</f>
        <v>算定不可</v>
      </c>
      <c r="CZ2" s="191" t="str">
        <f>+'別添_計画書（病院及び有床診療所）'!$V$4</f>
        <v/>
      </c>
      <c r="DA2" s="191" t="str">
        <f>+'別添_計画書（病院及び有床診療所）'!$V$5</f>
        <v/>
      </c>
      <c r="DB2" s="191">
        <f>+'別添_計画書（病院及び有床診療所）'!$AJ$9</f>
        <v>0</v>
      </c>
      <c r="DC2" s="191">
        <f>+'別添_計画書（病院及び有床診療所）'!$E$16</f>
        <v>0</v>
      </c>
      <c r="DD2" s="191">
        <f>+'別添_計画書（病院及び有床診療所）'!$H$16</f>
        <v>0</v>
      </c>
      <c r="DE2" s="191">
        <f>+'別添_計画書（病院及び有床診療所）'!$O$16</f>
        <v>0</v>
      </c>
      <c r="DF2" s="191">
        <f>+'別添_計画書（病院及び有床診療所）'!$R$16</f>
        <v>0</v>
      </c>
      <c r="DG2" s="191">
        <f>+'別添_計画書（病院及び有床診療所）'!$V$16</f>
        <v>1</v>
      </c>
      <c r="DH2" s="191">
        <f>+'別添_計画書（病院及び有床診療所）'!$E$21</f>
        <v>0</v>
      </c>
      <c r="DI2" s="191">
        <f>+'別添_計画書（病院及び有床診療所）'!$H$21</f>
        <v>0</v>
      </c>
      <c r="DJ2" s="191">
        <f>+'別添_計画書（病院及び有床診療所）'!$O$21</f>
        <v>0</v>
      </c>
      <c r="DK2" s="191">
        <f>+'別添_計画書（病院及び有床診療所）'!$R$21</f>
        <v>0</v>
      </c>
      <c r="DL2" s="191">
        <f>+'別添_計画書（病院及び有床診療所）'!$V$21</f>
        <v>1</v>
      </c>
      <c r="DM2" s="192">
        <f>+'別添_計画書（病院及び有床診療所）'!$AB$28</f>
        <v>0</v>
      </c>
      <c r="DN2" s="192">
        <f>+'別添_計画書（病院及び有床診療所）'!$AB$29</f>
        <v>0</v>
      </c>
      <c r="DO2" s="192">
        <f>+'別添_計画書（病院及び有床診療所）'!$AB$30</f>
        <v>0</v>
      </c>
      <c r="DP2" s="191" t="str">
        <f>+'別添_計画書（病院及び有床診療所）'!$P$31</f>
        <v>算定不可</v>
      </c>
      <c r="DQ2" s="191" t="str">
        <f>+'別添_計画書（病院及び有床診療所）'!$AB$31</f>
        <v>-</v>
      </c>
      <c r="DR2" s="192" t="str">
        <f>+'別添_計画書（病院及び有床診療所）'!$AB$32</f>
        <v>0</v>
      </c>
      <c r="DS2" s="192">
        <f>+'別添_計画書（病院及び有床診療所）'!$AB$33</f>
        <v>0</v>
      </c>
      <c r="DT2" s="192">
        <f>+'別添_計画書（病院及び有床診療所）'!$AB$34</f>
        <v>0</v>
      </c>
      <c r="DU2" s="192">
        <f>+'別添_計画書（病院及び有床診療所）'!$AB$35</f>
        <v>0</v>
      </c>
      <c r="DV2" s="192">
        <f>+'別添_計画書（病院及び有床診療所）'!$AB$40</f>
        <v>0</v>
      </c>
      <c r="DW2" s="251" t="str">
        <f>'別添_計画書（病院及び有床診療所）'!AJ40</f>
        <v>OK</v>
      </c>
      <c r="DX2" s="192">
        <f>+'別添_計画書（病院及び有床診療所）'!$AB$41</f>
        <v>0</v>
      </c>
      <c r="DY2" s="192">
        <f>+'別添_計画書（病院及び有床診療所）'!$AB$42</f>
        <v>0</v>
      </c>
      <c r="DZ2" s="192">
        <f>+'別添_計画書（病院及び有床診療所）'!$AB$43</f>
        <v>0</v>
      </c>
      <c r="EA2" s="192">
        <f>+'別添_計画書（病院及び有床診療所）'!$AB$44</f>
        <v>0</v>
      </c>
      <c r="EB2" s="191">
        <f>+'別添_計画書（病院及び有床診療所）'!$AB$64</f>
        <v>0</v>
      </c>
      <c r="EC2" s="192">
        <f>+'別添_計画書（病院及び有床診療所）'!$AB$65</f>
        <v>0</v>
      </c>
      <c r="ED2" s="192">
        <f>+'別添_計画書（病院及び有床診療所）'!$AB$66</f>
        <v>0</v>
      </c>
      <c r="EE2" s="192">
        <f>+'別添_計画書（病院及び有床診療所）'!$AB$67</f>
        <v>0</v>
      </c>
      <c r="EF2" s="192">
        <f>+'別添_計画書（病院及び有床診療所）'!$AB$68</f>
        <v>0</v>
      </c>
      <c r="EG2" s="192">
        <f>+'別添_計画書（病院及び有床診療所）'!$AB$69</f>
        <v>0</v>
      </c>
      <c r="EH2" s="197">
        <f>+'別添_計画書（病院及び有床診療所）'!$AB$70</f>
        <v>0</v>
      </c>
      <c r="EI2" s="191">
        <f>+'別添_計画書（病院及び有床診療所）'!$AB$73</f>
        <v>0</v>
      </c>
      <c r="EJ2" s="192">
        <f>+'別添_計画書（病院及び有床診療所）'!$AB$74</f>
        <v>0</v>
      </c>
      <c r="EK2" s="192">
        <f>+'別添_計画書（病院及び有床診療所）'!$AB$75</f>
        <v>0</v>
      </c>
      <c r="EL2" s="192">
        <f>+'別添_計画書（病院及び有床診療所）'!$AB$76</f>
        <v>0</v>
      </c>
      <c r="EM2" s="192">
        <f>+'別添_計画書（病院及び有床診療所）'!$AB$77</f>
        <v>0</v>
      </c>
      <c r="EN2" s="192">
        <f>+'別添_計画書（病院及び有床診療所）'!$AB$78</f>
        <v>0</v>
      </c>
      <c r="EO2" s="197">
        <f>+'別添_計画書（病院及び有床診療所）'!$AB$79</f>
        <v>0</v>
      </c>
      <c r="EP2" s="191">
        <f>+'別添_計画書（病院及び有床診療所）'!$AB$82</f>
        <v>0</v>
      </c>
      <c r="EQ2" s="192">
        <f>+'別添_計画書（病院及び有床診療所）'!$AB$83</f>
        <v>0</v>
      </c>
      <c r="ER2" s="192">
        <f>+'別添_計画書（病院及び有床診療所）'!$AB$84</f>
        <v>0</v>
      </c>
      <c r="ES2" s="192">
        <f>+'別添_計画書（病院及び有床診療所）'!$AB$85</f>
        <v>0</v>
      </c>
      <c r="ET2" s="192">
        <f>+'別添_計画書（病院及び有床診療所）'!$AB$86</f>
        <v>0</v>
      </c>
      <c r="EU2" s="192">
        <f>+'別添_計画書（病院及び有床診療所）'!$AB$87</f>
        <v>0</v>
      </c>
      <c r="EV2" s="197">
        <f>+'別添_計画書（病院及び有床診療所）'!$AB$88</f>
        <v>0</v>
      </c>
      <c r="EW2" s="191">
        <f>+'別添_計画書（病院及び有床診療所）'!$AB$91</f>
        <v>0</v>
      </c>
      <c r="EX2" s="192">
        <f>+'別添_計画書（病院及び有床診療所）'!$AB$92</f>
        <v>0</v>
      </c>
      <c r="EY2" s="192">
        <f>+'別添_計画書（病院及び有床診療所）'!$AB$93</f>
        <v>0</v>
      </c>
      <c r="EZ2" s="192">
        <f>+'別添_計画書（病院及び有床診療所）'!$AB$94</f>
        <v>0</v>
      </c>
      <c r="FA2" s="192">
        <f>+'別添_計画書（病院及び有床診療所）'!$AB$95</f>
        <v>0</v>
      </c>
      <c r="FB2" s="192">
        <f>+'別添_計画書（病院及び有床診療所）'!$AB$96</f>
        <v>0</v>
      </c>
      <c r="FC2" s="197">
        <f>+'別添_計画書（病院及び有床診療所）'!$AB$97</f>
        <v>0</v>
      </c>
      <c r="FD2" s="191">
        <f>+'別添_計画書（病院及び有床診療所）'!$AB$100</f>
        <v>0</v>
      </c>
      <c r="FE2" s="192">
        <f>+'別添_計画書（病院及び有床診療所）'!$AB$101</f>
        <v>0</v>
      </c>
      <c r="FF2" s="192">
        <f>+'別添_計画書（病院及び有床診療所）'!$AB$102</f>
        <v>0</v>
      </c>
      <c r="FG2" s="192">
        <f>+'別添_計画書（病院及び有床診療所）'!$AB$103</f>
        <v>0</v>
      </c>
      <c r="FH2" s="192">
        <f>+'別添_計画書（病院及び有床診療所）'!$AB$104</f>
        <v>0</v>
      </c>
      <c r="FI2" s="192">
        <f>+'別添_計画書（病院及び有床診療所）'!$AB$105</f>
        <v>0</v>
      </c>
      <c r="FJ2" s="197">
        <f>+'別添_計画書（病院及び有床診療所）'!$AB$106</f>
        <v>0</v>
      </c>
      <c r="FK2" s="191">
        <f>+'別添_計画書（病院及び有床診療所）'!$AB$109</f>
        <v>0</v>
      </c>
      <c r="FL2" s="192">
        <f>+'別添_計画書（病院及び有床診療所）'!$AB$110</f>
        <v>0</v>
      </c>
      <c r="FM2" s="192">
        <f>+'別添_計画書（病院及び有床診療所）'!$AB$111</f>
        <v>0</v>
      </c>
      <c r="FN2" s="192">
        <f>+'別添_計画書（病院及び有床診療所）'!$AB$112</f>
        <v>0</v>
      </c>
      <c r="FO2" s="192">
        <f>+'別添_計画書（病院及び有床診療所）'!$AB$113</f>
        <v>0</v>
      </c>
      <c r="FP2" s="192">
        <f>+'別添_計画書（病院及び有床診療所）'!$AB$114</f>
        <v>0</v>
      </c>
      <c r="FQ2" s="197">
        <f>+'別添_計画書（病院及び有床診療所）'!$AB$115</f>
        <v>0</v>
      </c>
      <c r="FR2" s="191">
        <f>+'別添_計画書（病院及び有床診療所）'!$AB$119</f>
        <v>0</v>
      </c>
      <c r="FS2" s="192">
        <f>+'別添_計画書（病院及び有床診療所）'!$AB$120</f>
        <v>0</v>
      </c>
      <c r="FT2" s="192">
        <f>+'別添_計画書（病院及び有床診療所）'!$AB$121</f>
        <v>0</v>
      </c>
      <c r="FU2" s="192">
        <f>+'別添_計画書（病院及び有床診療所）'!$AB$122</f>
        <v>0</v>
      </c>
      <c r="FV2" s="192">
        <f>+'別添_計画書（病院及び有床診療所）'!$AB$123</f>
        <v>0</v>
      </c>
      <c r="FW2" s="192">
        <f>+'別添_計画書（病院及び有床診療所）'!$AB$124</f>
        <v>0</v>
      </c>
      <c r="FX2" s="192">
        <f>+'別添_計画書（病院及び有床診療所）'!$AB$125</f>
        <v>0</v>
      </c>
      <c r="FY2" s="192">
        <f>+'別添_計画書（病院及び有床診療所）'!$AB$126</f>
        <v>0</v>
      </c>
      <c r="FZ2" s="192">
        <f>+'別添_計画書（病院及び有床診療所）'!$AB$127</f>
        <v>0</v>
      </c>
      <c r="GA2" s="197">
        <f>+'別添_計画書（病院及び有床診療所）'!$AB$128</f>
        <v>0</v>
      </c>
      <c r="GB2" s="191">
        <f>+'別添_計画書（病院及び有床診療所）'!$AB$131</f>
        <v>0</v>
      </c>
      <c r="GC2" s="192">
        <f>+'別添_計画書（病院及び有床診療所）'!$AB$132</f>
        <v>0</v>
      </c>
      <c r="GD2" s="192">
        <f>+'別添_計画書（病院及び有床診療所）'!$AB$133</f>
        <v>0</v>
      </c>
      <c r="GE2" s="192">
        <f>+'別添_計画書（病院及び有床診療所）'!$AB$134</f>
        <v>0</v>
      </c>
      <c r="GF2" s="192">
        <f>+'別添_計画書（病院及び有床診療所）'!$AB$135</f>
        <v>0</v>
      </c>
      <c r="GG2" s="192">
        <f>+'別添_計画書（病院及び有床診療所）'!$AB$136</f>
        <v>0</v>
      </c>
      <c r="GH2" s="192">
        <f>+'別添_計画書（病院及び有床診療所）'!$AB$137</f>
        <v>0</v>
      </c>
      <c r="GI2" s="192">
        <f>+'別添_計画書（病院及び有床診療所）'!$AB$138</f>
        <v>0</v>
      </c>
      <c r="GJ2" s="192">
        <f>+'別添_計画書（病院及び有床診療所）'!$AB$139</f>
        <v>0</v>
      </c>
      <c r="GK2" s="197">
        <f>+'別添_計画書（病院及び有床診療所）'!$AB$140</f>
        <v>0</v>
      </c>
      <c r="GL2" s="191" t="b">
        <f>+'別添_計画書（病院及び有床診療所）'!$AJ$143</f>
        <v>0</v>
      </c>
      <c r="GM2" s="191" t="b">
        <f>+'別添_計画書（病院及び有床診療所）'!$AJ$144</f>
        <v>0</v>
      </c>
      <c r="GN2" s="191" t="b">
        <f>+'別添_計画書（病院及び有床診療所）'!$AJ$145</f>
        <v>0</v>
      </c>
      <c r="GO2" s="191">
        <f>+'別添_計画書（病院及び有床診療所）'!$J$145</f>
        <v>0</v>
      </c>
      <c r="GP2" s="191">
        <f>+'別添_計画書（病院及び有床診療所）'!$C$148</f>
        <v>0</v>
      </c>
      <c r="GQ2" s="191">
        <f>+'別添_計画書（病院及び有床診療所）'!$E$153</f>
        <v>0</v>
      </c>
      <c r="GR2" s="191">
        <f>+'別添_計画書（病院及び有床診療所）'!$H$153</f>
        <v>0</v>
      </c>
      <c r="GS2" s="191">
        <f>+'別添_計画書（病院及び有床診療所）'!$K$153</f>
        <v>0</v>
      </c>
      <c r="GT2" s="191">
        <f>+'別添_計画書（病院及び有床診療所）'!$T$153</f>
        <v>0</v>
      </c>
      <c r="GU2" s="191" t="e">
        <f>+#REF!</f>
        <v>#REF!</v>
      </c>
      <c r="GV2" s="191" t="e">
        <f>+#REF!</f>
        <v>#REF!</v>
      </c>
      <c r="GW2" s="191" t="e">
        <f>+#REF!</f>
        <v>#REF!</v>
      </c>
      <c r="GX2" s="191" t="e">
        <f>+#REF!</f>
        <v>#REF!</v>
      </c>
      <c r="GY2" s="191" t="e">
        <f>+#REF!</f>
        <v>#REF!</v>
      </c>
      <c r="GZ2" s="191" t="e">
        <f>+#REF!</f>
        <v>#REF!</v>
      </c>
      <c r="HA2" s="191" t="e">
        <f>+#REF!</f>
        <v>#REF!</v>
      </c>
      <c r="HB2" s="191" t="e">
        <f>+#REF!</f>
        <v>#REF!</v>
      </c>
      <c r="HC2" s="191" t="e">
        <f>+#REF!</f>
        <v>#REF!</v>
      </c>
      <c r="HD2" s="191" t="e">
        <f>+#REF!</f>
        <v>#REF!</v>
      </c>
      <c r="HE2" s="191" t="e">
        <f>+#REF!</f>
        <v>#REF!</v>
      </c>
      <c r="HF2" s="191" t="e">
        <f>+#REF!</f>
        <v>#REF!</v>
      </c>
      <c r="HG2" s="191" t="e">
        <f>+#REF!</f>
        <v>#REF!</v>
      </c>
      <c r="HH2" s="191" t="e">
        <f>+#REF!</f>
        <v>#REF!</v>
      </c>
      <c r="HI2" s="192" t="e">
        <f>+#REF!</f>
        <v>#REF!</v>
      </c>
      <c r="HJ2" s="192" t="e">
        <f>+#REF!</f>
        <v>#REF!</v>
      </c>
      <c r="HK2" s="192" t="e">
        <f>+#REF!</f>
        <v>#REF!</v>
      </c>
      <c r="HL2" s="192" t="e">
        <f>+#REF!</f>
        <v>#REF!</v>
      </c>
      <c r="HM2" s="191" t="e">
        <f>+#REF!</f>
        <v>#REF!</v>
      </c>
      <c r="HN2" s="191" t="e">
        <f>+#REF!</f>
        <v>#REF!</v>
      </c>
      <c r="HO2" s="191" t="e">
        <f>+#REF!</f>
        <v>#REF!</v>
      </c>
      <c r="HP2" s="191" t="e">
        <f>+#REF!</f>
        <v>#REF!</v>
      </c>
      <c r="HQ2" s="192" t="e">
        <f>+#REF!</f>
        <v>#REF!</v>
      </c>
      <c r="HR2" s="192" t="e">
        <f>+#REF!</f>
        <v>#REF!</v>
      </c>
      <c r="HS2" s="192" t="e">
        <f>+#REF!</f>
        <v>#REF!</v>
      </c>
      <c r="HT2" s="192" t="e">
        <f>+#REF!</f>
        <v>#REF!</v>
      </c>
      <c r="HU2" s="192" t="e">
        <f>+#REF!</f>
        <v>#REF!</v>
      </c>
      <c r="HV2" s="251" t="e">
        <f>#REF!</f>
        <v>#REF!</v>
      </c>
      <c r="HW2" s="192" t="e">
        <f>+#REF!</f>
        <v>#REF!</v>
      </c>
      <c r="HX2" s="192" t="e">
        <f>+#REF!</f>
        <v>#REF!</v>
      </c>
      <c r="HY2" s="192" t="e">
        <f>+#REF!</f>
        <v>#REF!</v>
      </c>
      <c r="HZ2" s="192" t="e">
        <f>+#REF!</f>
        <v>#REF!</v>
      </c>
      <c r="IA2" s="191" t="e">
        <f>+#REF!</f>
        <v>#REF!</v>
      </c>
      <c r="IB2" s="192" t="e">
        <f>+#REF!</f>
        <v>#REF!</v>
      </c>
      <c r="IC2" s="192" t="e">
        <f>+#REF!</f>
        <v>#REF!</v>
      </c>
      <c r="ID2" s="192" t="e">
        <f>+#REF!</f>
        <v>#REF!</v>
      </c>
      <c r="IE2" s="192" t="e">
        <f>+#REF!</f>
        <v>#REF!</v>
      </c>
      <c r="IF2" s="192" t="e">
        <f>+#REF!</f>
        <v>#REF!</v>
      </c>
      <c r="IG2" s="197" t="e">
        <f>+#REF!</f>
        <v>#REF!</v>
      </c>
      <c r="IH2" s="191" t="e">
        <f>+#REF!</f>
        <v>#REF!</v>
      </c>
      <c r="II2" s="192" t="e">
        <f>+#REF!</f>
        <v>#REF!</v>
      </c>
      <c r="IJ2" s="192" t="e">
        <f>+#REF!</f>
        <v>#REF!</v>
      </c>
      <c r="IK2" s="192" t="e">
        <f>+#REF!</f>
        <v>#REF!</v>
      </c>
      <c r="IL2" s="192" t="e">
        <f>+#REF!</f>
        <v>#REF!</v>
      </c>
      <c r="IM2" s="192" t="e">
        <f>+#REF!</f>
        <v>#REF!</v>
      </c>
      <c r="IN2" s="197" t="e">
        <f>+#REF!</f>
        <v>#REF!</v>
      </c>
      <c r="IO2" s="191" t="e">
        <f>+#REF!</f>
        <v>#REF!</v>
      </c>
      <c r="IP2" s="192" t="e">
        <f>+#REF!</f>
        <v>#REF!</v>
      </c>
      <c r="IQ2" s="192" t="e">
        <f>+#REF!</f>
        <v>#REF!</v>
      </c>
      <c r="IR2" s="192" t="e">
        <f>+#REF!</f>
        <v>#REF!</v>
      </c>
      <c r="IS2" s="192" t="e">
        <f>+#REF!</f>
        <v>#REF!</v>
      </c>
      <c r="IT2" s="192" t="e">
        <f>+#REF!</f>
        <v>#REF!</v>
      </c>
      <c r="IU2" s="197" t="e">
        <f>+#REF!</f>
        <v>#REF!</v>
      </c>
      <c r="IV2" s="191" t="e">
        <f>+#REF!</f>
        <v>#REF!</v>
      </c>
      <c r="IW2" s="192" t="e">
        <f>+#REF!</f>
        <v>#REF!</v>
      </c>
      <c r="IX2" s="192" t="e">
        <f>+#REF!</f>
        <v>#REF!</v>
      </c>
      <c r="IY2" s="192" t="e">
        <f>+#REF!</f>
        <v>#REF!</v>
      </c>
      <c r="IZ2" s="192" t="e">
        <f>+#REF!</f>
        <v>#REF!</v>
      </c>
      <c r="JA2" s="192" t="e">
        <f>+#REF!</f>
        <v>#REF!</v>
      </c>
      <c r="JB2" s="197" t="e">
        <f>+#REF!</f>
        <v>#REF!</v>
      </c>
      <c r="JC2" s="191" t="e">
        <f>+#REF!</f>
        <v>#REF!</v>
      </c>
      <c r="JD2" s="192" t="e">
        <f>+#REF!</f>
        <v>#REF!</v>
      </c>
      <c r="JE2" s="192" t="e">
        <f>+#REF!</f>
        <v>#REF!</v>
      </c>
      <c r="JF2" s="192" t="e">
        <f>+#REF!</f>
        <v>#REF!</v>
      </c>
      <c r="JG2" s="192" t="e">
        <f>+#REF!</f>
        <v>#REF!</v>
      </c>
      <c r="JH2" s="192" t="e">
        <f>+#REF!</f>
        <v>#REF!</v>
      </c>
      <c r="JI2" s="197" t="e">
        <f>+#REF!</f>
        <v>#REF!</v>
      </c>
      <c r="JJ2" s="191" t="e">
        <f>+#REF!</f>
        <v>#REF!</v>
      </c>
      <c r="JK2" s="192" t="e">
        <f>+#REF!</f>
        <v>#REF!</v>
      </c>
      <c r="JL2" s="192" t="e">
        <f>+#REF!</f>
        <v>#REF!</v>
      </c>
      <c r="JM2" s="192" t="e">
        <f>+#REF!</f>
        <v>#REF!</v>
      </c>
      <c r="JN2" s="192" t="e">
        <f>+#REF!</f>
        <v>#REF!</v>
      </c>
      <c r="JO2" s="192" t="e">
        <f>+#REF!</f>
        <v>#REF!</v>
      </c>
      <c r="JP2" s="192" t="e">
        <f>+#REF!</f>
        <v>#REF!</v>
      </c>
      <c r="JQ2" s="192" t="e">
        <f>+#REF!</f>
        <v>#REF!</v>
      </c>
      <c r="JR2" s="192" t="e">
        <f>+#REF!</f>
        <v>#REF!</v>
      </c>
      <c r="JS2" s="191" t="e">
        <f>+#REF!</f>
        <v>#REF!</v>
      </c>
      <c r="JT2" s="191" t="e">
        <f>+#REF!</f>
        <v>#REF!</v>
      </c>
      <c r="JU2" s="192" t="e">
        <f>+#REF!</f>
        <v>#REF!</v>
      </c>
      <c r="JV2" s="192" t="e">
        <f>+#REF!</f>
        <v>#REF!</v>
      </c>
      <c r="JW2" s="192" t="e">
        <f>+#REF!</f>
        <v>#REF!</v>
      </c>
      <c r="JX2" s="192" t="e">
        <f>+#REF!</f>
        <v>#REF!</v>
      </c>
      <c r="JY2" s="192" t="e">
        <f>+#REF!</f>
        <v>#REF!</v>
      </c>
      <c r="JZ2" s="192" t="e">
        <f>+#REF!</f>
        <v>#REF!</v>
      </c>
      <c r="KA2" s="192" t="e">
        <f>+#REF!</f>
        <v>#REF!</v>
      </c>
      <c r="KB2" s="192" t="e">
        <f>+#REF!</f>
        <v>#REF!</v>
      </c>
      <c r="KC2" s="197" t="e">
        <f>+#REF!</f>
        <v>#REF!</v>
      </c>
      <c r="KD2" s="191" t="e">
        <f>+#REF!</f>
        <v>#REF!</v>
      </c>
      <c r="KE2" s="191" t="e">
        <f>+#REF!</f>
        <v>#REF!</v>
      </c>
      <c r="KF2" s="191" t="e">
        <f>+#REF!</f>
        <v>#REF!</v>
      </c>
      <c r="KG2" s="191" t="e">
        <f>+#REF!</f>
        <v>#REF!</v>
      </c>
      <c r="KH2" s="191" t="e">
        <f>+#REF!</f>
        <v>#REF!</v>
      </c>
      <c r="KI2" s="191" t="e">
        <f>+#REF!</f>
        <v>#REF!</v>
      </c>
      <c r="KJ2" s="191" t="e">
        <f>+#REF!</f>
        <v>#REF!</v>
      </c>
      <c r="KK2" s="191" t="e">
        <f>+#REF!</f>
        <v>#REF!</v>
      </c>
      <c r="KL2" s="191" t="e">
        <f>+#REF!</f>
        <v>#REF!</v>
      </c>
      <c r="KM2" s="191" t="e">
        <f>+#REF!</f>
        <v>#REF!</v>
      </c>
      <c r="KN2" s="191" t="e">
        <f>+#REF!</f>
        <v>#REF!</v>
      </c>
      <c r="KO2" s="191" t="e">
        <f>+#REF!</f>
        <v>#REF!</v>
      </c>
      <c r="KP2" s="191" t="e">
        <f>+#REF!</f>
        <v>#REF!</v>
      </c>
      <c r="KQ2" s="191" t="e">
        <f>+#REF!</f>
        <v>#REF!</v>
      </c>
      <c r="KR2" s="191" t="e">
        <f>+#REF!</f>
        <v>#REF!</v>
      </c>
      <c r="KS2" s="191" t="e">
        <f>+#REF!</f>
        <v>#REF!</v>
      </c>
      <c r="KT2" s="191" t="e">
        <f>+#REF!</f>
        <v>#REF!</v>
      </c>
      <c r="KU2" s="191" t="e">
        <f>+#REF!</f>
        <v>#REF!</v>
      </c>
      <c r="KV2" s="191" t="e">
        <f>+#REF!</f>
        <v>#REF!</v>
      </c>
      <c r="KW2" s="191" t="e">
        <f>+#REF!</f>
        <v>#REF!</v>
      </c>
      <c r="KX2" s="191" t="e">
        <f>+#REF!</f>
        <v>#REF!</v>
      </c>
      <c r="KY2" s="191" t="e">
        <f>+#REF!</f>
        <v>#REF!</v>
      </c>
      <c r="KZ2" s="191" t="e">
        <f>+#REF!</f>
        <v>#REF!</v>
      </c>
      <c r="LA2" s="192" t="e">
        <f>+#REF!</f>
        <v>#REF!</v>
      </c>
      <c r="LB2" s="192" t="e">
        <f>+#REF!</f>
        <v>#REF!</v>
      </c>
      <c r="LC2" s="192" t="e">
        <f>+#REF!</f>
        <v>#REF!</v>
      </c>
      <c r="LD2" s="192" t="e">
        <f>+#REF!</f>
        <v>#REF!</v>
      </c>
      <c r="LE2" s="191" t="e">
        <f>+#REF!</f>
        <v>#REF!</v>
      </c>
      <c r="LF2" s="191" t="e">
        <f>+#REF!</f>
        <v>#REF!</v>
      </c>
      <c r="LG2" s="191" t="e">
        <f>+#REF!</f>
        <v>#REF!</v>
      </c>
      <c r="LH2" s="191" t="e">
        <f>+#REF!</f>
        <v>#REF!</v>
      </c>
      <c r="LI2" s="192" t="e">
        <f>+#REF!</f>
        <v>#REF!</v>
      </c>
      <c r="LJ2" s="192" t="e">
        <f>+#REF!</f>
        <v>#REF!</v>
      </c>
      <c r="LK2" s="192" t="e">
        <f>+#REF!</f>
        <v>#REF!</v>
      </c>
      <c r="LL2" s="192" t="e">
        <f>+#REF!</f>
        <v>#REF!</v>
      </c>
      <c r="LM2" s="192" t="e">
        <f>+#REF!</f>
        <v>#REF!</v>
      </c>
      <c r="LN2" s="251" t="e">
        <f>#REF!</f>
        <v>#REF!</v>
      </c>
      <c r="LO2" s="192" t="e">
        <f>+#REF!</f>
        <v>#REF!</v>
      </c>
      <c r="LP2" s="192" t="e">
        <f>+#REF!</f>
        <v>#REF!</v>
      </c>
      <c r="LQ2" s="192" t="e">
        <f>+#REF!</f>
        <v>#REF!</v>
      </c>
      <c r="LR2" s="192" t="e">
        <f>+#REF!</f>
        <v>#REF!</v>
      </c>
      <c r="LS2" s="191" t="e">
        <f>+#REF!</f>
        <v>#REF!</v>
      </c>
      <c r="LT2" s="192" t="e">
        <f>+#REF!</f>
        <v>#REF!</v>
      </c>
      <c r="LU2" s="192" t="e">
        <f>+#REF!</f>
        <v>#REF!</v>
      </c>
      <c r="LV2" s="192" t="e">
        <f>+#REF!</f>
        <v>#REF!</v>
      </c>
      <c r="LW2" s="192" t="e">
        <f>+#REF!</f>
        <v>#REF!</v>
      </c>
      <c r="LX2" s="192" t="e">
        <f>+#REF!</f>
        <v>#REF!</v>
      </c>
      <c r="LY2" s="197" t="e">
        <f>+#REF!</f>
        <v>#REF!</v>
      </c>
      <c r="LZ2" s="191" t="e">
        <f>+#REF!</f>
        <v>#REF!</v>
      </c>
      <c r="MA2" s="192" t="e">
        <f>+#REF!</f>
        <v>#REF!</v>
      </c>
      <c r="MB2" s="192" t="e">
        <f>+#REF!</f>
        <v>#REF!</v>
      </c>
      <c r="MC2" s="192" t="e">
        <f>+#REF!</f>
        <v>#REF!</v>
      </c>
      <c r="MD2" s="192" t="e">
        <f>+#REF!</f>
        <v>#REF!</v>
      </c>
      <c r="ME2" s="192" t="e">
        <f>+#REF!</f>
        <v>#REF!</v>
      </c>
      <c r="MF2" s="197" t="e">
        <f>+#REF!</f>
        <v>#REF!</v>
      </c>
      <c r="MG2" s="191" t="e">
        <f>+#REF!</f>
        <v>#REF!</v>
      </c>
      <c r="MH2" s="192" t="e">
        <f>+#REF!</f>
        <v>#REF!</v>
      </c>
      <c r="MI2" s="192" t="e">
        <f>+#REF!</f>
        <v>#REF!</v>
      </c>
      <c r="MJ2" s="192" t="e">
        <f>+#REF!</f>
        <v>#REF!</v>
      </c>
      <c r="MK2" s="192" t="e">
        <f>+#REF!</f>
        <v>#REF!</v>
      </c>
      <c r="ML2" s="192" t="e">
        <f>+#REF!</f>
        <v>#REF!</v>
      </c>
      <c r="MM2" s="197" t="e">
        <f>+#REF!</f>
        <v>#REF!</v>
      </c>
      <c r="MN2" s="191" t="e">
        <f>+#REF!</f>
        <v>#REF!</v>
      </c>
      <c r="MO2" s="192" t="e">
        <f>+#REF!</f>
        <v>#REF!</v>
      </c>
      <c r="MP2" s="192" t="e">
        <f>+#REF!</f>
        <v>#REF!</v>
      </c>
      <c r="MQ2" s="192" t="e">
        <f>+#REF!</f>
        <v>#REF!</v>
      </c>
      <c r="MR2" s="192" t="e">
        <f>+#REF!</f>
        <v>#REF!</v>
      </c>
      <c r="MS2" s="192" t="e">
        <f>+#REF!</f>
        <v>#REF!</v>
      </c>
      <c r="MT2" s="197" t="e">
        <f>+#REF!</f>
        <v>#REF!</v>
      </c>
      <c r="MU2" s="191" t="e">
        <f>+#REF!</f>
        <v>#REF!</v>
      </c>
      <c r="MV2" s="192" t="e">
        <f>+#REF!</f>
        <v>#REF!</v>
      </c>
      <c r="MW2" s="192" t="e">
        <f>+#REF!</f>
        <v>#REF!</v>
      </c>
      <c r="MX2" s="192" t="e">
        <f>+#REF!</f>
        <v>#REF!</v>
      </c>
      <c r="MY2" s="192" t="e">
        <f>+#REF!</f>
        <v>#REF!</v>
      </c>
      <c r="MZ2" s="192" t="e">
        <f>+#REF!</f>
        <v>#REF!</v>
      </c>
      <c r="NA2" s="197" t="e">
        <f>+#REF!</f>
        <v>#REF!</v>
      </c>
      <c r="NB2" s="191" t="e">
        <f>+#REF!</f>
        <v>#REF!</v>
      </c>
      <c r="NC2" s="192" t="e">
        <f>+#REF!</f>
        <v>#REF!</v>
      </c>
      <c r="ND2" s="192" t="e">
        <f>+#REF!</f>
        <v>#REF!</v>
      </c>
      <c r="NE2" s="192" t="e">
        <f>+#REF!</f>
        <v>#REF!</v>
      </c>
      <c r="NF2" s="192" t="e">
        <f>+#REF!</f>
        <v>#REF!</v>
      </c>
      <c r="NG2" s="192" t="e">
        <f>+#REF!</f>
        <v>#REF!</v>
      </c>
      <c r="NH2" s="192" t="e">
        <f>+#REF!</f>
        <v>#REF!</v>
      </c>
      <c r="NI2" s="192" t="e">
        <f>+#REF!</f>
        <v>#REF!</v>
      </c>
      <c r="NJ2" s="192" t="e">
        <f>+#REF!</f>
        <v>#REF!</v>
      </c>
      <c r="NK2" s="191" t="e">
        <f>+#REF!</f>
        <v>#REF!</v>
      </c>
      <c r="NL2" s="191" t="e">
        <f>+#REF!</f>
        <v>#REF!</v>
      </c>
      <c r="NM2" s="192" t="e">
        <f>+#REF!</f>
        <v>#REF!</v>
      </c>
      <c r="NN2" s="192" t="e">
        <f>+#REF!</f>
        <v>#REF!</v>
      </c>
      <c r="NO2" s="192" t="e">
        <f>+#REF!</f>
        <v>#REF!</v>
      </c>
      <c r="NP2" s="192" t="e">
        <f>+#REF!</f>
        <v>#REF!</v>
      </c>
      <c r="NQ2" s="192" t="e">
        <f>+#REF!</f>
        <v>#REF!</v>
      </c>
      <c r="NR2" s="192" t="e">
        <f>+#REF!</f>
        <v>#REF!</v>
      </c>
      <c r="NS2" s="192" t="e">
        <f>+#REF!</f>
        <v>#REF!</v>
      </c>
      <c r="NT2" s="192" t="e">
        <f>+#REF!</f>
        <v>#REF!</v>
      </c>
      <c r="NU2" s="191" t="e">
        <f>+#REF!</f>
        <v>#REF!</v>
      </c>
      <c r="NV2" s="191" t="e">
        <f>+#REF!</f>
        <v>#REF!</v>
      </c>
      <c r="NW2" s="191" t="e">
        <f>+#REF!</f>
        <v>#REF!</v>
      </c>
      <c r="NX2" s="191" t="e">
        <f>+#REF!</f>
        <v>#REF!</v>
      </c>
      <c r="NY2" s="191" t="e">
        <f>+#REF!</f>
        <v>#REF!</v>
      </c>
      <c r="NZ2" s="191" t="e">
        <f>+#REF!</f>
        <v>#REF!</v>
      </c>
      <c r="OA2" s="191" t="e">
        <f>+#REF!</f>
        <v>#REF!</v>
      </c>
      <c r="OB2" s="191" t="e">
        <f>+#REF!</f>
        <v>#REF!</v>
      </c>
      <c r="OC2" s="191" t="e">
        <f>+#REF!</f>
        <v>#REF!</v>
      </c>
      <c r="OD2" s="191" t="e">
        <f>+#REF!</f>
        <v>#REF!</v>
      </c>
      <c r="OE2" s="191" t="str">
        <f>+'（別添）_実績報告書（病院及び有床診療所）'!$X$4</f>
        <v/>
      </c>
      <c r="OF2" s="191" t="str">
        <f>+'（別添）_実績報告書（病院及び有床診療所）'!$X$5</f>
        <v/>
      </c>
      <c r="OG2" s="191">
        <f>+'（別添）_実績報告書（病院及び有床診療所）'!$AK$9</f>
        <v>0</v>
      </c>
      <c r="OH2" s="191" t="str">
        <f>+'（別添）_実績報告書（病院及び有床診療所）'!$E$13</f>
        <v/>
      </c>
      <c r="OI2" s="191" t="str">
        <f>+'（別添）_実績報告書（病院及び有床診療所）'!$H$13</f>
        <v/>
      </c>
      <c r="OJ2" s="191" t="str">
        <f>+'（別添）_実績報告書（病院及び有床診療所）'!$O$13</f>
        <v/>
      </c>
      <c r="OK2" s="191" t="str">
        <f>+'（別添）_実績報告書（病院及び有床診療所）'!$R$13</f>
        <v/>
      </c>
      <c r="OL2" s="191">
        <f>+'（別添）_実績報告書（病院及び有床診療所）'!$V$13</f>
        <v>1</v>
      </c>
      <c r="OM2" s="191" t="str">
        <f>+'（別添）_実績報告書（病院及び有床診療所）'!$E$16</f>
        <v/>
      </c>
      <c r="ON2" s="191" t="str">
        <f>+'（別添）_実績報告書（病院及び有床診療所）'!$H$16</f>
        <v/>
      </c>
      <c r="OO2" s="191">
        <f>+'（別添）_実績報告書（病院及び有床診療所）'!$O$16</f>
        <v>0</v>
      </c>
      <c r="OP2" s="191">
        <f>+'（別添）_実績報告書（病院及び有床診療所）'!$R$16</f>
        <v>0</v>
      </c>
      <c r="OQ2" s="191">
        <f>+'（別添）_実績報告書（病院及び有床診療所）'!$V$16</f>
        <v>1</v>
      </c>
      <c r="OR2" s="191" t="str">
        <f>+'（別添）_実績報告書（病院及び有床診療所）'!$D$21</f>
        <v/>
      </c>
      <c r="OS2" s="191" t="str">
        <f>+'（別添）_実績報告書（病院及び有床診療所）'!$G$21</f>
        <v/>
      </c>
      <c r="OT2" s="191">
        <f>+'（別添）_実績報告書（病院及び有床診療所）'!$M$21</f>
        <v>0</v>
      </c>
      <c r="OU2" s="191">
        <f>+'（別添）_実績報告書（病院及び有床診療所）'!$P$21</f>
        <v>0</v>
      </c>
      <c r="OV2" s="191" t="str">
        <f>+'（別添）_実績報告書（病院及び有床診療所）'!$T$21</f>
        <v>算定不可</v>
      </c>
      <c r="OW2" s="191" t="str">
        <f>+'（別添）_実績報告書（病院及び有床診療所）'!$AC$21</f>
        <v>-</v>
      </c>
      <c r="OX2" s="191">
        <f>+'（別添）_実績報告書（病院及び有床診療所）'!$D$22</f>
        <v>0</v>
      </c>
      <c r="OY2" s="191">
        <f>+'（別添）_実績報告書（病院及び有床診療所）'!$G$22</f>
        <v>0</v>
      </c>
      <c r="OZ2" s="191">
        <f>+'（別添）_実績報告書（病院及び有床診療所）'!$M$22</f>
        <v>0</v>
      </c>
      <c r="PA2" s="191">
        <f>+'（別添）_実績報告書（病院及び有床診療所）'!$P$22</f>
        <v>0</v>
      </c>
      <c r="PB2" s="191">
        <f>+'（別添）_実績報告書（病院及び有床診療所）'!$T$22</f>
        <v>0</v>
      </c>
      <c r="PC2" s="191" t="str">
        <f>+'（別添）_実績報告書（病院及び有床診療所）'!$AC$22</f>
        <v>-</v>
      </c>
      <c r="PD2" s="191">
        <f>+'（別添）_実績報告書（病院及び有床診療所）'!$D$23</f>
        <v>0</v>
      </c>
      <c r="PE2" s="191">
        <f>+'（別添）_実績報告書（病院及び有床診療所）'!$G$23</f>
        <v>0</v>
      </c>
      <c r="PF2" s="191">
        <f>+'（別添）_実績報告書（病院及び有床診療所）'!$M$23</f>
        <v>0</v>
      </c>
      <c r="PG2" s="191">
        <f>+'（別添）_実績報告書（病院及び有床診療所）'!$P$23</f>
        <v>0</v>
      </c>
      <c r="PH2" s="191">
        <f>+'（別添）_実績報告書（病院及び有床診療所）'!$T$23</f>
        <v>0</v>
      </c>
      <c r="PI2" s="191" t="str">
        <f>+'（別添）_実績報告書（病院及び有床診療所）'!$AC$23</f>
        <v>-</v>
      </c>
      <c r="PJ2" s="191">
        <f>+'（別添）_実績報告書（病院及び有床診療所）'!$D$24</f>
        <v>0</v>
      </c>
      <c r="PK2" s="191">
        <f>+'（別添）_実績報告書（病院及び有床診療所）'!$G$24</f>
        <v>0</v>
      </c>
      <c r="PL2" s="191">
        <f>+'（別添）_実績報告書（病院及び有床診療所）'!$M$24</f>
        <v>0</v>
      </c>
      <c r="PM2" s="191">
        <f>+'（別添）_実績報告書（病院及び有床診療所）'!$P$24</f>
        <v>0</v>
      </c>
      <c r="PN2" s="191">
        <f>+'（別添）_実績報告書（病院及び有床診療所）'!$T$24</f>
        <v>0</v>
      </c>
      <c r="PO2" s="191" t="str">
        <f>+'（別添）_実績報告書（病院及び有床診療所）'!$AC$24</f>
        <v>-</v>
      </c>
      <c r="PP2" s="192">
        <f>+'（別添）_実績報告書（病院及び有床診療所）'!$AC$27</f>
        <v>0</v>
      </c>
      <c r="PQ2" s="192">
        <f>+'（別添）_実績報告書（病院及び有床診療所）'!$AC$28</f>
        <v>0</v>
      </c>
      <c r="PR2" s="192">
        <f>+'（別添）_実績報告書（病院及び有床診療所）'!$AC$29</f>
        <v>0</v>
      </c>
      <c r="PS2" s="192">
        <f>+'（別添）_実績報告書（病院及び有床診療所）'!$AC$30</f>
        <v>0</v>
      </c>
      <c r="PT2" s="192" t="str">
        <f>+'（別添）_実績報告書（病院及び有床診療所）'!$AC$31</f>
        <v/>
      </c>
      <c r="PU2" s="192" t="str">
        <f>+'（別添）_実績報告書（病院及び有床診療所）'!$AC$34</f>
        <v/>
      </c>
      <c r="PV2" s="192" t="str">
        <f>+'（別添）_実績報告書（病院及び有床診療所）'!$AC$35</f>
        <v/>
      </c>
      <c r="PW2" s="192" t="str">
        <f>+'（別添）_実績報告書（病院及び有床診療所）'!$AC$36</f>
        <v/>
      </c>
      <c r="PX2" s="192" t="str">
        <f>+'（別添）_実績報告書（病院及び有床診療所）'!$AC$37</f>
        <v/>
      </c>
      <c r="PY2" s="192">
        <f>+'（別添）_実績報告書（病院及び有床診療所）'!$AC$38</f>
        <v>0</v>
      </c>
      <c r="PZ2" s="192">
        <f>+'（別添）_実績報告書（病院及び有床診療所）'!$AC$39</f>
        <v>0</v>
      </c>
      <c r="QA2" s="192" t="str">
        <f>+'（別添）_実績報告書（病院及び有床診療所）'!$AC$40</f>
        <v/>
      </c>
      <c r="QB2" s="192">
        <f>+'（別添）_実績報告書（病院及び有床診療所）'!$AB$43</f>
        <v>0</v>
      </c>
      <c r="QC2" s="192">
        <f>+'（別添）_実績報告書（病院及び有床診療所）'!$AB$44</f>
        <v>0</v>
      </c>
      <c r="QD2" s="192" t="str">
        <f>+'（別添）_実績報告書（病院及び有床診療所）'!$AB$45</f>
        <v/>
      </c>
      <c r="QE2" s="193">
        <f>+'（別添）_実績報告書（病院及び有床診療所）'!$AB$46</f>
        <v>0</v>
      </c>
      <c r="QF2" s="193">
        <f>+'（別添）_実績報告書（病院及び有床診療所）'!$AB$47</f>
        <v>0</v>
      </c>
      <c r="QG2" s="192">
        <f>+'（別添）_実績報告書（病院及び有床診療所）'!$AB$48</f>
        <v>0</v>
      </c>
      <c r="QH2" s="192">
        <f>+'（別添）_実績報告書（病院及び有床診療所）'!$AB$49</f>
        <v>0</v>
      </c>
      <c r="QI2" s="192">
        <f>+'（別添）_実績報告書（病院及び有床診療所）'!$AB$50</f>
        <v>0</v>
      </c>
      <c r="QJ2" s="191" t="b">
        <f>+'（別添）_実績報告書（病院及び有床診療所）'!$AH$51</f>
        <v>0</v>
      </c>
      <c r="QK2" s="191">
        <f>+'（別添）_実績報告書（病院及び有床診療所）'!$AB$64</f>
        <v>0</v>
      </c>
      <c r="QL2" s="192">
        <f>+'（別添）_実績報告書（病院及び有床診療所）'!$AB$65</f>
        <v>0</v>
      </c>
      <c r="QM2" s="192">
        <f>+'（別添）_実績報告書（病院及び有床診療所）'!$AB$66</f>
        <v>0</v>
      </c>
      <c r="QN2" s="192">
        <f>+'（別添）_実績報告書（病院及び有床診療所）'!$AB$67</f>
        <v>0</v>
      </c>
      <c r="QO2" s="192">
        <f>+'（別添）_実績報告書（病院及び有床診療所）'!$AB$68</f>
        <v>0</v>
      </c>
      <c r="QP2" s="192">
        <f>+'（別添）_実績報告書（病院及び有床診療所）'!$AB$69</f>
        <v>0</v>
      </c>
      <c r="QQ2" s="191">
        <f>+'（別添）_実績報告書（病院及び有床診療所）'!$AB$70</f>
        <v>0</v>
      </c>
      <c r="QR2" s="197">
        <f>+'（別添）_実績報告書（病院及び有床診療所）'!$AB$73</f>
        <v>0</v>
      </c>
      <c r="QS2" s="192">
        <f>+'（別添）_実績報告書（病院及び有床診療所）'!$AB$74</f>
        <v>0</v>
      </c>
      <c r="QT2" s="192">
        <f>+'（別添）_実績報告書（病院及び有床診療所）'!$AB$75</f>
        <v>0</v>
      </c>
      <c r="QU2" s="192">
        <f>+'（別添）_実績報告書（病院及び有床診療所）'!$AB$76</f>
        <v>0</v>
      </c>
      <c r="QV2" s="192">
        <f>+'（別添）_実績報告書（病院及び有床診療所）'!$AB$77</f>
        <v>0</v>
      </c>
      <c r="QW2" s="192">
        <f>+'（別添）_実績報告書（病院及び有床診療所）'!$AB$78</f>
        <v>0</v>
      </c>
      <c r="QX2" s="191">
        <f>+'（別添）_実績報告書（病院及び有床診療所）'!$AB$79</f>
        <v>0</v>
      </c>
      <c r="QY2" s="197">
        <f>+'（別添）_実績報告書（病院及び有床診療所）'!$AB$82</f>
        <v>0</v>
      </c>
      <c r="QZ2" s="192">
        <f>+'（別添）_実績報告書（病院及び有床診療所）'!$AB$83</f>
        <v>0</v>
      </c>
      <c r="RA2" s="192">
        <f>+'（別添）_実績報告書（病院及び有床診療所）'!$AB$84</f>
        <v>0</v>
      </c>
      <c r="RB2" s="192">
        <f>+'（別添）_実績報告書（病院及び有床診療所）'!$AB$85</f>
        <v>0</v>
      </c>
      <c r="RC2" s="192">
        <f>+'（別添）_実績報告書（病院及び有床診療所）'!$AB$86</f>
        <v>0</v>
      </c>
      <c r="RD2" s="192">
        <f>+'（別添）_実績報告書（病院及び有床診療所）'!$AB$87</f>
        <v>0</v>
      </c>
      <c r="RE2" s="191">
        <f>+'（別添）_実績報告書（病院及び有床診療所）'!$AB$88</f>
        <v>0</v>
      </c>
      <c r="RF2" s="197">
        <f>+'（別添）_実績報告書（病院及び有床診療所）'!$AB$91</f>
        <v>0</v>
      </c>
      <c r="RG2" s="192">
        <f>+'（別添）_実績報告書（病院及び有床診療所）'!$AB$92</f>
        <v>0</v>
      </c>
      <c r="RH2" s="192">
        <f>+'（別添）_実績報告書（病院及び有床診療所）'!$AB$93</f>
        <v>0</v>
      </c>
      <c r="RI2" s="192">
        <f>+'（別添）_実績報告書（病院及び有床診療所）'!$AB$94</f>
        <v>0</v>
      </c>
      <c r="RJ2" s="192">
        <f>+'（別添）_実績報告書（病院及び有床診療所）'!$AB$95</f>
        <v>0</v>
      </c>
      <c r="RK2" s="192">
        <f>+'（別添）_実績報告書（病院及び有床診療所）'!$AB$96</f>
        <v>0</v>
      </c>
      <c r="RL2" s="191">
        <f>+'（別添）_実績報告書（病院及び有床診療所）'!$AB$97</f>
        <v>0</v>
      </c>
      <c r="RM2" s="197">
        <f>+'（別添）_実績報告書（病院及び有床診療所）'!$AB$100</f>
        <v>0</v>
      </c>
      <c r="RN2" s="192">
        <f>+'（別添）_実績報告書（病院及び有床診療所）'!$AB$101</f>
        <v>0</v>
      </c>
      <c r="RO2" s="192">
        <f>+'（別添）_実績報告書（病院及び有床診療所）'!$AB$102</f>
        <v>0</v>
      </c>
      <c r="RP2" s="192">
        <f>+'（別添）_実績報告書（病院及び有床診療所）'!$AB$103</f>
        <v>0</v>
      </c>
      <c r="RQ2" s="192">
        <f>+'（別添）_実績報告書（病院及び有床診療所）'!$AB$104</f>
        <v>0</v>
      </c>
      <c r="RR2" s="192">
        <f>+'（別添）_実績報告書（病院及び有床診療所）'!$AB$105</f>
        <v>0</v>
      </c>
      <c r="RS2" s="191">
        <f>+'（別添）_実績報告書（病院及び有床診療所）'!$AB$106</f>
        <v>0</v>
      </c>
      <c r="RT2" s="197">
        <f>+'（別添）_実績報告書（病院及び有床診療所）'!$AB$109</f>
        <v>0</v>
      </c>
      <c r="RU2" s="192">
        <f>+'（別添）_実績報告書（病院及び有床診療所）'!$AB$110</f>
        <v>0</v>
      </c>
      <c r="RV2" s="192">
        <f>+'（別添）_実績報告書（病院及び有床診療所）'!$AB$111</f>
        <v>0</v>
      </c>
      <c r="RW2" s="192">
        <f>+'（別添）_実績報告書（病院及び有床診療所）'!$AB$112</f>
        <v>0</v>
      </c>
      <c r="RX2" s="192">
        <f>+'（別添）_実績報告書（病院及び有床診療所）'!$AB$113</f>
        <v>0</v>
      </c>
      <c r="RY2" s="192">
        <f>+'（別添）_実績報告書（病院及び有床診療所）'!$AB$114</f>
        <v>0</v>
      </c>
      <c r="RZ2" s="192">
        <f>+'（別添）_実績報告書（病院及び有床診療所）'!$AB$115</f>
        <v>0</v>
      </c>
      <c r="SA2" s="192">
        <f>+'（別添）_実績報告書（病院及び有床診療所）'!$AB$119</f>
        <v>0</v>
      </c>
      <c r="SB2" s="192">
        <f>+'（別添）_実績報告書（病院及び有床診療所）'!$AB$120</f>
        <v>0</v>
      </c>
      <c r="SC2" s="192">
        <f>+'（別添）_実績報告書（病院及び有床診療所）'!$AB$121</f>
        <v>0</v>
      </c>
      <c r="SD2" s="192">
        <f>+'（別添）_実績報告書（病院及び有床診療所）'!$AB$122</f>
        <v>0</v>
      </c>
      <c r="SE2" s="192">
        <f>+'（別添）_実績報告書（病院及び有床診療所）'!$AB$123</f>
        <v>0</v>
      </c>
      <c r="SF2" s="192">
        <f>+'（別添）_実績報告書（病院及び有床診療所）'!$AB$124</f>
        <v>0</v>
      </c>
      <c r="SG2" s="192">
        <f>+'（別添）_実績報告書（病院及び有床診療所）'!$AB$125</f>
        <v>0</v>
      </c>
      <c r="SH2" s="192">
        <f>+'（別添）_実績報告書（病院及び有床診療所）'!$AB$126</f>
        <v>0</v>
      </c>
      <c r="SI2" s="192">
        <f>+'（別添）_実績報告書（病院及び有床診療所）'!$AB$127</f>
        <v>0</v>
      </c>
      <c r="SJ2" s="192">
        <f>+'（別添）_実績報告書（病院及び有床診療所）'!$AB$128</f>
        <v>0</v>
      </c>
      <c r="SK2" s="192">
        <f>+'（別添）_実績報告書（病院及び有床診療所）'!$AB$131</f>
        <v>0</v>
      </c>
      <c r="SL2" s="192">
        <f>+'（別添）_実績報告書（病院及び有床診療所）'!$AB$132</f>
        <v>0</v>
      </c>
      <c r="SM2" s="192">
        <f>+'（別添）_実績報告書（病院及び有床診療所）'!$AB$133</f>
        <v>0</v>
      </c>
      <c r="SN2" s="192">
        <f>+'（別添）_実績報告書（病院及び有床診療所）'!$AB$134</f>
        <v>0</v>
      </c>
      <c r="SO2" s="192">
        <f>+'（別添）_実績報告書（病院及び有床診療所）'!$AB$135</f>
        <v>0</v>
      </c>
      <c r="SP2" s="192">
        <f>+'（別添）_実績報告書（病院及び有床診療所）'!$AB$136</f>
        <v>0</v>
      </c>
      <c r="SQ2" s="192">
        <f>+'（別添）_実績報告書（病院及び有床診療所）'!$AB$137</f>
        <v>0</v>
      </c>
      <c r="SR2" s="192">
        <f>+'（別添）_実績報告書（病院及び有床診療所）'!$AB$138</f>
        <v>0</v>
      </c>
      <c r="SS2" s="192">
        <f>+'（別添）_実績報告書（病院及び有床診療所）'!$AB$139</f>
        <v>0</v>
      </c>
      <c r="ST2" s="192">
        <f>+'（別添）_実績報告書（病院及び有床診療所）'!$AB$140</f>
        <v>0</v>
      </c>
      <c r="SU2" s="191">
        <f>+'（別添）_実績報告書（病院及び有床診療所）'!$F$145</f>
        <v>0</v>
      </c>
      <c r="SV2" s="191">
        <f>+'（別添）_実績報告書（病院及び有床診療所）'!$I$145</f>
        <v>0</v>
      </c>
      <c r="SW2" s="191">
        <f>+'（別添）_実績報告書（病院及び有床診療所）'!$L$145</f>
        <v>0</v>
      </c>
      <c r="SX2" s="191">
        <f>+'（別添）_実績報告書（病院及び有床診療所）'!$U$145</f>
        <v>0</v>
      </c>
      <c r="SY2" s="191" t="e">
        <f>#REF!</f>
        <v>#REF!</v>
      </c>
      <c r="SZ2" s="191" t="e">
        <f>#REF!</f>
        <v>#REF!</v>
      </c>
      <c r="TA2" s="191" t="e">
        <f>#REF!</f>
        <v>#REF!</v>
      </c>
      <c r="TB2" s="191" t="e">
        <f>#REF!</f>
        <v>#REF!</v>
      </c>
      <c r="TC2" s="191" t="e">
        <f>#REF!</f>
        <v>#REF!</v>
      </c>
      <c r="TD2" s="191" t="e">
        <f>#REF!</f>
        <v>#REF!</v>
      </c>
      <c r="TE2" s="191" t="e">
        <f>#REF!</f>
        <v>#REF!</v>
      </c>
      <c r="TF2" s="191" t="e">
        <f>#REF!</f>
        <v>#REF!</v>
      </c>
      <c r="TG2" s="191" t="e">
        <f>+#REF!</f>
        <v>#REF!</v>
      </c>
      <c r="TH2" s="191" t="e">
        <f>+#REF!</f>
        <v>#REF!</v>
      </c>
      <c r="TI2" s="191" t="e">
        <f>+#REF!</f>
        <v>#REF!</v>
      </c>
      <c r="TJ2" s="191" t="e">
        <f>+#REF!</f>
        <v>#REF!</v>
      </c>
      <c r="TK2" s="191" t="e">
        <f>+#REF!</f>
        <v>#REF!</v>
      </c>
      <c r="TL2" s="191" t="e">
        <f>+#REF!</f>
        <v>#REF!</v>
      </c>
      <c r="TM2" s="191" t="e">
        <f>+#REF!</f>
        <v>#REF!</v>
      </c>
      <c r="TN2" s="191" t="e">
        <f>+#REF!</f>
        <v>#REF!</v>
      </c>
      <c r="TO2" s="191" t="e">
        <f>+#REF!</f>
        <v>#REF!</v>
      </c>
      <c r="TP2" s="191" t="e">
        <f>+#REF!</f>
        <v>#REF!</v>
      </c>
      <c r="TQ2" s="191" t="e">
        <f>+#REF!</f>
        <v>#REF!</v>
      </c>
      <c r="TR2" s="191" t="e">
        <f>+#REF!</f>
        <v>#REF!</v>
      </c>
      <c r="TS2" s="191" t="e">
        <f>+#REF!</f>
        <v>#REF!</v>
      </c>
      <c r="TT2" s="191" t="e">
        <f>+#REF!</f>
        <v>#REF!</v>
      </c>
      <c r="TU2" s="191" t="e">
        <f>+#REF!</f>
        <v>#REF!</v>
      </c>
      <c r="TV2" s="191" t="e">
        <f>+#REF!</f>
        <v>#REF!</v>
      </c>
      <c r="TW2" s="191" t="e">
        <f>+#REF!</f>
        <v>#REF!</v>
      </c>
      <c r="TX2" s="191" t="e">
        <f>+#REF!</f>
        <v>#REF!</v>
      </c>
      <c r="TY2" s="191" t="e">
        <f>+#REF!</f>
        <v>#REF!</v>
      </c>
      <c r="TZ2" s="191" t="e">
        <f>+#REF!</f>
        <v>#REF!</v>
      </c>
      <c r="UA2" s="191" t="e">
        <f>+#REF!</f>
        <v>#REF!</v>
      </c>
      <c r="UB2" s="191" t="e">
        <f>+#REF!</f>
        <v>#REF!</v>
      </c>
      <c r="UC2" s="191" t="e">
        <f>+#REF!</f>
        <v>#REF!</v>
      </c>
      <c r="UD2" s="191" t="e">
        <f>+#REF!</f>
        <v>#REF!</v>
      </c>
      <c r="UE2" s="191" t="e">
        <f>+#REF!</f>
        <v>#REF!</v>
      </c>
      <c r="UF2" s="191" t="e">
        <f>+#REF!</f>
        <v>#REF!</v>
      </c>
      <c r="UG2" s="191" t="e">
        <f>+#REF!</f>
        <v>#REF!</v>
      </c>
      <c r="UH2" s="191" t="e">
        <f>+#REF!</f>
        <v>#REF!</v>
      </c>
      <c r="UI2" s="191" t="e">
        <f>+#REF!</f>
        <v>#REF!</v>
      </c>
      <c r="UJ2" s="191" t="e">
        <f>+#REF!</f>
        <v>#REF!</v>
      </c>
      <c r="UK2" s="191" t="e">
        <f>+#REF!</f>
        <v>#REF!</v>
      </c>
      <c r="UL2" s="191" t="e">
        <f>+#REF!</f>
        <v>#REF!</v>
      </c>
      <c r="UM2" s="191" t="e">
        <f>+#REF!</f>
        <v>#REF!</v>
      </c>
      <c r="UN2" s="191" t="e">
        <f>+#REF!</f>
        <v>#REF!</v>
      </c>
      <c r="UO2" s="192" t="e">
        <f>+#REF!</f>
        <v>#REF!</v>
      </c>
      <c r="UP2" s="192" t="e">
        <f>+#REF!</f>
        <v>#REF!</v>
      </c>
      <c r="UQ2" s="192" t="e">
        <f>+#REF!</f>
        <v>#REF!</v>
      </c>
      <c r="UR2" s="192" t="e">
        <f>+#REF!</f>
        <v>#REF!</v>
      </c>
      <c r="US2" s="192" t="e">
        <f>+#REF!</f>
        <v>#REF!</v>
      </c>
      <c r="UT2" s="192" t="e">
        <f>+#REF!</f>
        <v>#REF!</v>
      </c>
      <c r="UU2" s="192" t="e">
        <f>+#REF!</f>
        <v>#REF!</v>
      </c>
      <c r="UV2" s="192" t="e">
        <f>+#REF!</f>
        <v>#REF!</v>
      </c>
      <c r="UW2" s="192" t="e">
        <f>+#REF!</f>
        <v>#REF!</v>
      </c>
      <c r="UX2" s="192" t="e">
        <f>+#REF!</f>
        <v>#REF!</v>
      </c>
      <c r="UY2" s="192" t="e">
        <f>+#REF!</f>
        <v>#REF!</v>
      </c>
      <c r="UZ2" s="192" t="e">
        <f>+#REF!</f>
        <v>#REF!</v>
      </c>
      <c r="VA2" s="192" t="e">
        <f>+#REF!</f>
        <v>#REF!</v>
      </c>
      <c r="VB2" s="192" t="e">
        <f>+#REF!</f>
        <v>#REF!</v>
      </c>
      <c r="VC2" s="192" t="e">
        <f>+#REF!</f>
        <v>#REF!</v>
      </c>
      <c r="VD2" s="192" t="e">
        <f>+#REF!</f>
        <v>#REF!</v>
      </c>
      <c r="VE2" s="192" t="e">
        <f>+#REF!</f>
        <v>#REF!</v>
      </c>
      <c r="VF2" s="192" t="e">
        <f>+#REF!</f>
        <v>#REF!</v>
      </c>
      <c r="VG2" s="191" t="e">
        <f>+#REF!</f>
        <v>#REF!</v>
      </c>
      <c r="VH2" s="191" t="e">
        <f>+#REF!</f>
        <v>#REF!</v>
      </c>
      <c r="VI2" s="192" t="e">
        <f>+#REF!</f>
        <v>#REF!</v>
      </c>
      <c r="VJ2" s="192" t="e">
        <f>+#REF!</f>
        <v>#REF!</v>
      </c>
      <c r="VK2" s="192" t="e">
        <f>+#REF!</f>
        <v>#REF!</v>
      </c>
      <c r="VL2" s="192" t="e">
        <f>+#REF!</f>
        <v>#REF!</v>
      </c>
      <c r="VM2" s="193" t="e">
        <f>+#REF!</f>
        <v>#REF!</v>
      </c>
      <c r="VN2" s="193" t="e">
        <f>+#REF!</f>
        <v>#REF!</v>
      </c>
      <c r="VO2" s="192" t="e">
        <f>+#REF!</f>
        <v>#REF!</v>
      </c>
      <c r="VP2" s="192" t="e">
        <f>+#REF!</f>
        <v>#REF!</v>
      </c>
      <c r="VQ2" s="192" t="e">
        <f>+#REF!</f>
        <v>#REF!</v>
      </c>
      <c r="VR2" s="191" t="e">
        <f>+#REF!</f>
        <v>#REF!</v>
      </c>
      <c r="VS2" s="191" t="e">
        <f>+#REF!</f>
        <v>#REF!</v>
      </c>
      <c r="VT2" s="192" t="e">
        <f>+#REF!</f>
        <v>#REF!</v>
      </c>
      <c r="VU2" s="192" t="e">
        <f>+#REF!</f>
        <v>#REF!</v>
      </c>
      <c r="VV2" s="192" t="e">
        <f>+#REF!</f>
        <v>#REF!</v>
      </c>
      <c r="VW2" s="192" t="e">
        <f>+#REF!</f>
        <v>#REF!</v>
      </c>
      <c r="VX2" s="192" t="e">
        <f>+#REF!</f>
        <v>#REF!</v>
      </c>
      <c r="VY2" s="197" t="e">
        <f>+#REF!</f>
        <v>#REF!</v>
      </c>
      <c r="VZ2" s="191" t="e">
        <f>+#REF!</f>
        <v>#REF!</v>
      </c>
      <c r="WA2" s="192" t="e">
        <f>+#REF!</f>
        <v>#REF!</v>
      </c>
      <c r="WB2" s="192" t="e">
        <f>+#REF!</f>
        <v>#REF!</v>
      </c>
      <c r="WC2" s="192" t="e">
        <f>+#REF!</f>
        <v>#REF!</v>
      </c>
      <c r="WD2" s="192" t="e">
        <f>+#REF!</f>
        <v>#REF!</v>
      </c>
      <c r="WE2" s="192" t="e">
        <f>+#REF!</f>
        <v>#REF!</v>
      </c>
      <c r="WF2" s="197" t="e">
        <f>+#REF!</f>
        <v>#REF!</v>
      </c>
      <c r="WG2" s="191" t="e">
        <f>+#REF!</f>
        <v>#REF!</v>
      </c>
      <c r="WH2" s="192" t="e">
        <f>+#REF!</f>
        <v>#REF!</v>
      </c>
      <c r="WI2" s="192" t="e">
        <f>+#REF!</f>
        <v>#REF!</v>
      </c>
      <c r="WJ2" s="192" t="e">
        <f>+#REF!</f>
        <v>#REF!</v>
      </c>
      <c r="WK2" s="192" t="e">
        <f>+#REF!</f>
        <v>#REF!</v>
      </c>
      <c r="WL2" s="192" t="e">
        <f>+#REF!</f>
        <v>#REF!</v>
      </c>
      <c r="WM2" s="197" t="e">
        <f>+#REF!</f>
        <v>#REF!</v>
      </c>
      <c r="WN2" s="191" t="e">
        <f>+#REF!</f>
        <v>#REF!</v>
      </c>
      <c r="WO2" s="192" t="e">
        <f>+#REF!</f>
        <v>#REF!</v>
      </c>
      <c r="WP2" s="192" t="e">
        <f>+#REF!</f>
        <v>#REF!</v>
      </c>
      <c r="WQ2" s="192" t="e">
        <f>+#REF!</f>
        <v>#REF!</v>
      </c>
      <c r="WR2" s="192" t="e">
        <f>+#REF!</f>
        <v>#REF!</v>
      </c>
      <c r="WS2" s="192" t="e">
        <f>+#REF!</f>
        <v>#REF!</v>
      </c>
      <c r="WT2" s="197" t="e">
        <f>+#REF!</f>
        <v>#REF!</v>
      </c>
      <c r="WU2" s="191" t="e">
        <f>+#REF!</f>
        <v>#REF!</v>
      </c>
      <c r="WV2" s="192" t="e">
        <f>+#REF!</f>
        <v>#REF!</v>
      </c>
      <c r="WW2" s="192" t="e">
        <f>+#REF!</f>
        <v>#REF!</v>
      </c>
      <c r="WX2" s="192" t="e">
        <f>+#REF!</f>
        <v>#REF!</v>
      </c>
      <c r="WY2" s="192" t="e">
        <f>+#REF!</f>
        <v>#REF!</v>
      </c>
      <c r="WZ2" s="192" t="e">
        <f>+#REF!</f>
        <v>#REF!</v>
      </c>
      <c r="XA2" s="197" t="e">
        <f>+#REF!</f>
        <v>#REF!</v>
      </c>
      <c r="XB2" s="191" t="e">
        <f>+#REF!</f>
        <v>#REF!</v>
      </c>
      <c r="XC2" s="192" t="e">
        <f>+#REF!</f>
        <v>#REF!</v>
      </c>
      <c r="XD2" s="192" t="e">
        <f>+#REF!</f>
        <v>#REF!</v>
      </c>
      <c r="XE2" s="192" t="e">
        <f>+#REF!</f>
        <v>#REF!</v>
      </c>
      <c r="XF2" s="192" t="e">
        <f>+#REF!</f>
        <v>#REF!</v>
      </c>
      <c r="XG2" s="192" t="e">
        <f>+#REF!</f>
        <v>#REF!</v>
      </c>
      <c r="XH2" s="192" t="e">
        <f>+#REF!</f>
        <v>#REF!</v>
      </c>
      <c r="XI2" s="192" t="e">
        <f>+#REF!</f>
        <v>#REF!</v>
      </c>
      <c r="XJ2" s="192" t="e">
        <f>+#REF!</f>
        <v>#REF!</v>
      </c>
      <c r="XK2" s="197" t="e">
        <f>+#REF!</f>
        <v>#REF!</v>
      </c>
      <c r="XL2" s="191" t="e">
        <f>+#REF!</f>
        <v>#REF!</v>
      </c>
      <c r="XM2" s="192" t="e">
        <f>+#REF!</f>
        <v>#REF!</v>
      </c>
      <c r="XN2" s="192" t="e">
        <f>+#REF!</f>
        <v>#REF!</v>
      </c>
      <c r="XO2" s="192" t="e">
        <f>+#REF!</f>
        <v>#REF!</v>
      </c>
      <c r="XP2" s="192" t="e">
        <f>+#REF!</f>
        <v>#REF!</v>
      </c>
      <c r="XQ2" s="192" t="e">
        <f>+#REF!</f>
        <v>#REF!</v>
      </c>
      <c r="XR2" s="192" t="e">
        <f>+#REF!</f>
        <v>#REF!</v>
      </c>
      <c r="XS2" s="192" t="e">
        <f>+#REF!</f>
        <v>#REF!</v>
      </c>
      <c r="XT2" s="192" t="e">
        <f>+#REF!</f>
        <v>#REF!</v>
      </c>
      <c r="XU2" s="197" t="e">
        <f>+#REF!</f>
        <v>#REF!</v>
      </c>
      <c r="XV2" s="191" t="e">
        <f>+#REF!</f>
        <v>#REF!</v>
      </c>
      <c r="XW2" s="191" t="e">
        <f>+#REF!</f>
        <v>#REF!</v>
      </c>
      <c r="XX2" s="191" t="e">
        <f>+#REF!</f>
        <v>#REF!</v>
      </c>
      <c r="XY2" s="191" t="e">
        <f>+#REF!</f>
        <v>#REF!</v>
      </c>
      <c r="XZ2" s="191" t="e">
        <f>+#REF!</f>
        <v>#REF!</v>
      </c>
      <c r="YA2" s="191" t="e">
        <f>+#REF!</f>
        <v>#REF!</v>
      </c>
      <c r="YB2" s="191" t="e">
        <f>+#REF!</f>
        <v>#REF!</v>
      </c>
      <c r="YC2" s="191" t="e">
        <f>+#REF!</f>
        <v>#REF!</v>
      </c>
      <c r="YD2" s="191" t="e">
        <f>+#REF!</f>
        <v>#REF!</v>
      </c>
      <c r="YE2" s="191" t="e">
        <f>+#REF!</f>
        <v>#REF!</v>
      </c>
      <c r="YF2" s="191" t="e">
        <f>+#REF!</f>
        <v>#REF!</v>
      </c>
      <c r="YG2" s="191" t="e">
        <f>+#REF!</f>
        <v>#REF!</v>
      </c>
      <c r="YH2" s="191" t="e">
        <f>+#REF!</f>
        <v>#REF!</v>
      </c>
      <c r="YI2" s="191" t="e">
        <f>+#REF!</f>
        <v>#REF!</v>
      </c>
      <c r="YJ2" s="191" t="e">
        <f>+#REF!</f>
        <v>#REF!</v>
      </c>
      <c r="YK2" s="191" t="e">
        <f>+#REF!</f>
        <v>#REF!</v>
      </c>
      <c r="YL2" s="191" t="e">
        <f>+#REF!</f>
        <v>#REF!</v>
      </c>
      <c r="YM2" s="191" t="e">
        <f>+#REF!</f>
        <v>#REF!</v>
      </c>
      <c r="YN2" s="191" t="e">
        <f>+#REF!</f>
        <v>#REF!</v>
      </c>
      <c r="YO2" s="191" t="e">
        <f>+#REF!</f>
        <v>#REF!</v>
      </c>
      <c r="YP2" s="191" t="e">
        <f>+#REF!</f>
        <v>#REF!</v>
      </c>
      <c r="YQ2" s="191" t="e">
        <f>+#REF!</f>
        <v>#REF!</v>
      </c>
      <c r="YR2" s="191" t="e">
        <f>+#REF!</f>
        <v>#REF!</v>
      </c>
      <c r="YS2" s="191" t="e">
        <f>+#REF!</f>
        <v>#REF!</v>
      </c>
      <c r="YT2" s="191" t="e">
        <f>+#REF!</f>
        <v>#REF!</v>
      </c>
      <c r="YU2" s="191" t="e">
        <f>+#REF!</f>
        <v>#REF!</v>
      </c>
      <c r="YV2" s="191" t="e">
        <f>+#REF!</f>
        <v>#REF!</v>
      </c>
      <c r="YW2" s="191" t="e">
        <f>+#REF!</f>
        <v>#REF!</v>
      </c>
      <c r="YX2" s="191" t="e">
        <f>+#REF!</f>
        <v>#REF!</v>
      </c>
      <c r="YY2" s="191" t="e">
        <f>+#REF!</f>
        <v>#REF!</v>
      </c>
      <c r="YZ2" s="191" t="e">
        <f>+#REF!</f>
        <v>#REF!</v>
      </c>
      <c r="ZA2" s="191" t="e">
        <f>+#REF!</f>
        <v>#REF!</v>
      </c>
      <c r="ZB2" s="191" t="e">
        <f>+#REF!</f>
        <v>#REF!</v>
      </c>
      <c r="ZC2" s="191" t="e">
        <f>+#REF!</f>
        <v>#REF!</v>
      </c>
      <c r="ZD2" s="191" t="e">
        <f>+#REF!</f>
        <v>#REF!</v>
      </c>
      <c r="ZE2" s="191" t="e">
        <f>+#REF!</f>
        <v>#REF!</v>
      </c>
      <c r="ZF2" s="191" t="e">
        <f>+#REF!</f>
        <v>#REF!</v>
      </c>
      <c r="ZG2" s="191" t="e">
        <f>+#REF!</f>
        <v>#REF!</v>
      </c>
      <c r="ZH2" s="191" t="e">
        <f>+#REF!</f>
        <v>#REF!</v>
      </c>
      <c r="ZI2" s="191" t="e">
        <f>+#REF!</f>
        <v>#REF!</v>
      </c>
      <c r="ZJ2" s="191" t="e">
        <f>+#REF!</f>
        <v>#REF!</v>
      </c>
      <c r="ZK2" s="191" t="e">
        <f>+#REF!</f>
        <v>#REF!</v>
      </c>
      <c r="ZL2" s="191" t="e">
        <f>+#REF!</f>
        <v>#REF!</v>
      </c>
      <c r="ZM2" s="191" t="e">
        <f>+#REF!</f>
        <v>#REF!</v>
      </c>
      <c r="ZN2" s="191" t="e">
        <f>+#REF!</f>
        <v>#REF!</v>
      </c>
      <c r="ZO2" s="191" t="e">
        <f>+#REF!</f>
        <v>#REF!</v>
      </c>
      <c r="ZP2" s="192" t="e">
        <f>+#REF!</f>
        <v>#REF!</v>
      </c>
      <c r="ZQ2" s="192" t="e">
        <f>+#REF!</f>
        <v>#REF!</v>
      </c>
      <c r="ZR2" s="192" t="e">
        <f>+#REF!</f>
        <v>#REF!</v>
      </c>
      <c r="ZS2" s="192" t="e">
        <f>+#REF!</f>
        <v>#REF!</v>
      </c>
      <c r="ZT2" s="192" t="e">
        <f>+#REF!</f>
        <v>#REF!</v>
      </c>
      <c r="ZU2" s="192" t="e">
        <f>+#REF!</f>
        <v>#REF!</v>
      </c>
      <c r="ZV2" s="192" t="e">
        <f>+#REF!</f>
        <v>#REF!</v>
      </c>
      <c r="ZW2" s="192" t="e">
        <f>+#REF!</f>
        <v>#REF!</v>
      </c>
      <c r="ZX2" s="192" t="e">
        <f>+#REF!</f>
        <v>#REF!</v>
      </c>
      <c r="ZY2" s="192" t="e">
        <f>+#REF!</f>
        <v>#REF!</v>
      </c>
      <c r="ZZ2" s="192" t="e">
        <f>+#REF!</f>
        <v>#REF!</v>
      </c>
      <c r="AAA2" s="192" t="e">
        <f>+#REF!</f>
        <v>#REF!</v>
      </c>
      <c r="AAB2" s="192" t="e">
        <f>+#REF!</f>
        <v>#REF!</v>
      </c>
      <c r="AAC2" s="192" t="e">
        <f>+#REF!</f>
        <v>#REF!</v>
      </c>
      <c r="AAD2" s="192" t="e">
        <f>+#REF!</f>
        <v>#REF!</v>
      </c>
      <c r="AAE2" s="192" t="e">
        <f>+#REF!</f>
        <v>#REF!</v>
      </c>
      <c r="AAF2" s="192" t="e">
        <f>+#REF!</f>
        <v>#REF!</v>
      </c>
      <c r="AAG2" s="192" t="e">
        <f>+#REF!</f>
        <v>#REF!</v>
      </c>
      <c r="AAH2" s="191" t="e">
        <f>+#REF!</f>
        <v>#REF!</v>
      </c>
      <c r="AAI2" s="191" t="e">
        <f>+#REF!</f>
        <v>#REF!</v>
      </c>
      <c r="AAJ2" s="192" t="e">
        <f>+#REF!</f>
        <v>#REF!</v>
      </c>
      <c r="AAK2" s="192" t="e">
        <f>+#REF!</f>
        <v>#REF!</v>
      </c>
      <c r="AAL2" s="192" t="e">
        <f>+#REF!</f>
        <v>#REF!</v>
      </c>
      <c r="AAM2" s="192" t="e">
        <f>+#REF!</f>
        <v>#REF!</v>
      </c>
      <c r="AAN2" s="191" t="e">
        <f>+#REF!</f>
        <v>#REF!</v>
      </c>
      <c r="AAO2" s="191" t="e">
        <f>+#REF!</f>
        <v>#REF!</v>
      </c>
      <c r="AAP2" s="192" t="e">
        <f>+#REF!</f>
        <v>#REF!</v>
      </c>
      <c r="AAQ2" s="192" t="e">
        <f>+#REF!</f>
        <v>#REF!</v>
      </c>
      <c r="AAR2" s="192" t="e">
        <f>+#REF!</f>
        <v>#REF!</v>
      </c>
      <c r="AAS2" s="191" t="e">
        <f>+#REF!</f>
        <v>#REF!</v>
      </c>
      <c r="AAT2" s="191" t="e">
        <f>+#REF!</f>
        <v>#REF!</v>
      </c>
      <c r="AAU2" s="192" t="e">
        <f>+#REF!</f>
        <v>#REF!</v>
      </c>
      <c r="AAV2" s="192" t="e">
        <f>+#REF!</f>
        <v>#REF!</v>
      </c>
      <c r="AAW2" s="192" t="e">
        <f>+#REF!</f>
        <v>#REF!</v>
      </c>
      <c r="AAX2" s="192" t="e">
        <f>+#REF!</f>
        <v>#REF!</v>
      </c>
      <c r="AAY2" s="192" t="e">
        <f>+#REF!</f>
        <v>#REF!</v>
      </c>
      <c r="AAZ2" s="191" t="e">
        <f>+#REF!</f>
        <v>#REF!</v>
      </c>
      <c r="ABA2" s="191" t="e">
        <f>+#REF!</f>
        <v>#REF!</v>
      </c>
      <c r="ABB2" s="192" t="e">
        <f>+#REF!</f>
        <v>#REF!</v>
      </c>
      <c r="ABC2" s="192" t="e">
        <f>+#REF!</f>
        <v>#REF!</v>
      </c>
      <c r="ABD2" s="192" t="e">
        <f>+#REF!</f>
        <v>#REF!</v>
      </c>
      <c r="ABE2" s="192" t="e">
        <f>+#REF!</f>
        <v>#REF!</v>
      </c>
      <c r="ABF2" s="192" t="e">
        <f>+#REF!</f>
        <v>#REF!</v>
      </c>
      <c r="ABG2" s="197" t="e">
        <f>+#REF!</f>
        <v>#REF!</v>
      </c>
      <c r="ABH2" s="191" t="e">
        <f>+#REF!</f>
        <v>#REF!</v>
      </c>
      <c r="ABI2" s="192" t="e">
        <f>+#REF!</f>
        <v>#REF!</v>
      </c>
      <c r="ABJ2" s="192" t="e">
        <f>+#REF!</f>
        <v>#REF!</v>
      </c>
      <c r="ABK2" s="192" t="e">
        <f>+#REF!</f>
        <v>#REF!</v>
      </c>
      <c r="ABL2" s="192" t="e">
        <f>+#REF!</f>
        <v>#REF!</v>
      </c>
      <c r="ABM2" s="192" t="e">
        <f>+#REF!</f>
        <v>#REF!</v>
      </c>
      <c r="ABN2" s="191" t="e">
        <f>+#REF!</f>
        <v>#REF!</v>
      </c>
      <c r="ABO2" s="191" t="e">
        <f>+#REF!</f>
        <v>#REF!</v>
      </c>
      <c r="ABP2" s="192" t="e">
        <f>+#REF!</f>
        <v>#REF!</v>
      </c>
      <c r="ABQ2" s="192" t="e">
        <f>+#REF!</f>
        <v>#REF!</v>
      </c>
      <c r="ABR2" s="192" t="e">
        <f>+#REF!</f>
        <v>#REF!</v>
      </c>
      <c r="ABS2" s="192" t="e">
        <f>+#REF!</f>
        <v>#REF!</v>
      </c>
      <c r="ABT2" s="192" t="e">
        <f>+#REF!</f>
        <v>#REF!</v>
      </c>
      <c r="ABU2" s="191" t="e">
        <f>+#REF!</f>
        <v>#REF!</v>
      </c>
      <c r="ABV2" s="191" t="e">
        <f>+#REF!</f>
        <v>#REF!</v>
      </c>
      <c r="ABW2" s="192" t="e">
        <f>+#REF!</f>
        <v>#REF!</v>
      </c>
      <c r="ABX2" s="192" t="e">
        <f>+#REF!</f>
        <v>#REF!</v>
      </c>
      <c r="ABY2" s="192" t="e">
        <f>+#REF!</f>
        <v>#REF!</v>
      </c>
      <c r="ABZ2" s="192" t="e">
        <f>+#REF!</f>
        <v>#REF!</v>
      </c>
      <c r="ACA2" s="192" t="e">
        <f>+#REF!</f>
        <v>#REF!</v>
      </c>
      <c r="ACB2" s="197" t="e">
        <f>+#REF!</f>
        <v>#REF!</v>
      </c>
      <c r="ACC2" s="191" t="e">
        <f>+#REF!</f>
        <v>#REF!</v>
      </c>
      <c r="ACD2" s="192" t="e">
        <f>+#REF!</f>
        <v>#REF!</v>
      </c>
      <c r="ACE2" s="192" t="e">
        <f>+#REF!</f>
        <v>#REF!</v>
      </c>
      <c r="ACF2" s="192" t="e">
        <f>+#REF!</f>
        <v>#REF!</v>
      </c>
      <c r="ACG2" s="192" t="e">
        <f>+#REF!</f>
        <v>#REF!</v>
      </c>
      <c r="ACH2" s="192" t="e">
        <f>+#REF!</f>
        <v>#REF!</v>
      </c>
      <c r="ACI2" s="192" t="e">
        <f>+#REF!</f>
        <v>#REF!</v>
      </c>
      <c r="ACJ2" s="192" t="e">
        <f>+#REF!</f>
        <v>#REF!</v>
      </c>
      <c r="ACK2" s="192" t="e">
        <f>+#REF!</f>
        <v>#REF!</v>
      </c>
      <c r="ACL2" s="191" t="e">
        <f>+#REF!</f>
        <v>#REF!</v>
      </c>
      <c r="ACM2" s="191" t="e">
        <f>+#REF!</f>
        <v>#REF!</v>
      </c>
      <c r="ACN2" s="192" t="e">
        <f>+#REF!</f>
        <v>#REF!</v>
      </c>
      <c r="ACO2" s="192" t="e">
        <f>+#REF!</f>
        <v>#REF!</v>
      </c>
      <c r="ACP2" s="192" t="e">
        <f>+#REF!</f>
        <v>#REF!</v>
      </c>
      <c r="ACQ2" s="192" t="e">
        <f>+#REF!</f>
        <v>#REF!</v>
      </c>
      <c r="ACR2" s="192" t="e">
        <f>+#REF!</f>
        <v>#REF!</v>
      </c>
      <c r="ACS2" s="192" t="e">
        <f>+#REF!</f>
        <v>#REF!</v>
      </c>
      <c r="ACT2" s="192" t="e">
        <f>+#REF!</f>
        <v>#REF!</v>
      </c>
      <c r="ACU2" s="192" t="e">
        <f>+#REF!</f>
        <v>#REF!</v>
      </c>
      <c r="ACV2" s="191" t="e">
        <f>+#REF!</f>
        <v>#REF!</v>
      </c>
      <c r="ACW2" s="191" t="e">
        <f>+#REF!</f>
        <v>#REF!</v>
      </c>
      <c r="ACX2" s="191" t="e">
        <f>+#REF!</f>
        <v>#REF!</v>
      </c>
      <c r="ACY2" s="191" t="e">
        <f>+#REF!</f>
        <v>#REF!</v>
      </c>
      <c r="ACZ2" s="191" t="e">
        <f>+#REF!</f>
        <v>#REF!</v>
      </c>
      <c r="ADA2" s="188">
        <f>別添2!M1</f>
        <v>20241121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29"/>
    <col min="3" max="3" width="31.625" style="29" customWidth="1"/>
    <col min="4" max="16384" width="9" style="29"/>
  </cols>
  <sheetData>
    <row r="1" spans="1:11" x14ac:dyDescent="0.4">
      <c r="A1" s="33"/>
      <c r="B1" s="33"/>
    </row>
    <row r="2" spans="1:11" x14ac:dyDescent="0.4">
      <c r="A2" s="447" t="s">
        <v>1231</v>
      </c>
      <c r="B2" s="447"/>
      <c r="C2" s="447" t="s">
        <v>1232</v>
      </c>
      <c r="D2" s="447" t="s">
        <v>1233</v>
      </c>
    </row>
    <row r="3" spans="1:11" x14ac:dyDescent="0.4">
      <c r="A3" s="32" t="s">
        <v>1234</v>
      </c>
      <c r="B3" s="32" t="s">
        <v>1235</v>
      </c>
      <c r="C3" s="447"/>
      <c r="D3" s="447"/>
      <c r="I3" s="29" t="s">
        <v>1236</v>
      </c>
      <c r="J3" s="29" t="s">
        <v>1237</v>
      </c>
    </row>
    <row r="4" spans="1:11" x14ac:dyDescent="0.4">
      <c r="B4" s="29">
        <v>1.5</v>
      </c>
      <c r="C4" s="29" t="s">
        <v>1238</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1238</v>
      </c>
    </row>
    <row r="5" spans="1:11" x14ac:dyDescent="0.4">
      <c r="A5" s="29">
        <v>1.5</v>
      </c>
      <c r="B5" s="29">
        <v>2.5</v>
      </c>
      <c r="C5" s="29" t="s">
        <v>1239</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1239</v>
      </c>
    </row>
    <row r="6" spans="1:11" x14ac:dyDescent="0.4">
      <c r="A6" s="29">
        <v>2.5</v>
      </c>
      <c r="B6" s="29">
        <v>3.5</v>
      </c>
      <c r="C6" s="29" t="s">
        <v>1240</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1240</v>
      </c>
    </row>
    <row r="7" spans="1:11" x14ac:dyDescent="0.4">
      <c r="A7" s="29">
        <v>3.5</v>
      </c>
      <c r="B7" s="29">
        <v>4.5</v>
      </c>
      <c r="C7" s="29" t="s">
        <v>1241</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1241</v>
      </c>
    </row>
    <row r="8" spans="1:11" x14ac:dyDescent="0.4">
      <c r="A8" s="29">
        <v>4.5</v>
      </c>
      <c r="B8" s="29">
        <v>5.5</v>
      </c>
      <c r="C8" s="29" t="s">
        <v>1242</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1242</v>
      </c>
    </row>
    <row r="9" spans="1:11" x14ac:dyDescent="0.4">
      <c r="A9" s="29">
        <v>5.5</v>
      </c>
      <c r="B9" s="29">
        <v>6.5</v>
      </c>
      <c r="C9" s="29" t="s">
        <v>1243</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1243</v>
      </c>
    </row>
    <row r="10" spans="1:11" x14ac:dyDescent="0.4">
      <c r="A10" s="29">
        <v>6.5</v>
      </c>
      <c r="B10" s="29">
        <v>7.5</v>
      </c>
      <c r="C10" s="29" t="s">
        <v>1244</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1244</v>
      </c>
    </row>
    <row r="11" spans="1:11" x14ac:dyDescent="0.4">
      <c r="A11" s="29">
        <v>7.5</v>
      </c>
      <c r="B11" s="29">
        <v>8.5</v>
      </c>
      <c r="C11" s="29" t="s">
        <v>1245</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1245</v>
      </c>
    </row>
    <row r="12" spans="1:11" x14ac:dyDescent="0.4">
      <c r="A12" s="29">
        <v>8.5</v>
      </c>
      <c r="B12" s="29">
        <v>9.5</v>
      </c>
      <c r="C12" s="29" t="s">
        <v>1246</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1246</v>
      </c>
    </row>
    <row r="13" spans="1:11" x14ac:dyDescent="0.4">
      <c r="A13" s="29">
        <v>9.5</v>
      </c>
      <c r="B13" s="29">
        <v>10.5</v>
      </c>
      <c r="C13" s="29" t="s">
        <v>1247</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1247</v>
      </c>
    </row>
    <row r="14" spans="1:11" x14ac:dyDescent="0.4">
      <c r="A14" s="29">
        <v>10.5</v>
      </c>
      <c r="B14" s="29">
        <v>11.5</v>
      </c>
      <c r="C14" s="29" t="s">
        <v>1248</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1248</v>
      </c>
    </row>
    <row r="15" spans="1:11" x14ac:dyDescent="0.4">
      <c r="A15" s="29">
        <v>11.5</v>
      </c>
      <c r="B15" s="29">
        <v>12.5</v>
      </c>
      <c r="C15" s="29" t="s">
        <v>1249</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1249</v>
      </c>
    </row>
    <row r="16" spans="1:11" x14ac:dyDescent="0.4">
      <c r="A16" s="29">
        <v>12.5</v>
      </c>
      <c r="B16" s="29">
        <v>13.5</v>
      </c>
      <c r="C16" s="29" t="s">
        <v>1250</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1250</v>
      </c>
    </row>
    <row r="17" spans="1:11" x14ac:dyDescent="0.4">
      <c r="A17" s="29">
        <v>13.5</v>
      </c>
      <c r="B17" s="29">
        <v>14.5</v>
      </c>
      <c r="C17" s="29" t="s">
        <v>1251</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1251</v>
      </c>
    </row>
    <row r="18" spans="1:11" x14ac:dyDescent="0.4">
      <c r="A18" s="29">
        <v>14.5</v>
      </c>
      <c r="B18" s="29">
        <v>15.5</v>
      </c>
      <c r="C18" s="29" t="s">
        <v>1252</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1252</v>
      </c>
    </row>
    <row r="19" spans="1:11" x14ac:dyDescent="0.4">
      <c r="A19" s="29">
        <v>15.5</v>
      </c>
      <c r="B19" s="29">
        <v>16.5</v>
      </c>
      <c r="C19" s="29" t="s">
        <v>1253</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1253</v>
      </c>
    </row>
    <row r="20" spans="1:11" x14ac:dyDescent="0.4">
      <c r="A20" s="29">
        <v>16.5</v>
      </c>
      <c r="B20" s="29">
        <v>17.5</v>
      </c>
      <c r="C20" s="29" t="s">
        <v>1254</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1254</v>
      </c>
    </row>
    <row r="21" spans="1:11" x14ac:dyDescent="0.4">
      <c r="A21" s="29">
        <v>17.5</v>
      </c>
      <c r="B21" s="29">
        <v>18.5</v>
      </c>
      <c r="C21" s="29" t="s">
        <v>1255</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1255</v>
      </c>
    </row>
    <row r="22" spans="1:11" x14ac:dyDescent="0.4">
      <c r="A22" s="29">
        <v>18.5</v>
      </c>
      <c r="B22" s="29">
        <v>19.5</v>
      </c>
      <c r="C22" s="29" t="s">
        <v>1256</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1256</v>
      </c>
    </row>
    <row r="23" spans="1:11" x14ac:dyDescent="0.4">
      <c r="A23" s="29">
        <v>19.5</v>
      </c>
      <c r="B23" s="29">
        <v>20.5</v>
      </c>
      <c r="C23" s="29" t="s">
        <v>1257</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1257</v>
      </c>
    </row>
    <row r="24" spans="1:11" x14ac:dyDescent="0.4">
      <c r="A24" s="29">
        <v>20.5</v>
      </c>
      <c r="B24" s="29">
        <v>21.5</v>
      </c>
      <c r="C24" s="29" t="s">
        <v>1258</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1258</v>
      </c>
    </row>
    <row r="25" spans="1:11" x14ac:dyDescent="0.4">
      <c r="A25" s="29">
        <v>21.5</v>
      </c>
      <c r="B25" s="29">
        <v>22.5</v>
      </c>
      <c r="C25" s="29" t="s">
        <v>1259</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1259</v>
      </c>
    </row>
    <row r="26" spans="1:11" x14ac:dyDescent="0.4">
      <c r="A26" s="29">
        <v>22.5</v>
      </c>
      <c r="B26" s="29">
        <v>23.5</v>
      </c>
      <c r="C26" s="29" t="s">
        <v>1260</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1260</v>
      </c>
    </row>
    <row r="27" spans="1:11" x14ac:dyDescent="0.4">
      <c r="A27" s="29">
        <v>23.5</v>
      </c>
      <c r="B27" s="29">
        <v>24.5</v>
      </c>
      <c r="C27" s="29" t="s">
        <v>1261</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1261</v>
      </c>
    </row>
    <row r="28" spans="1:11" x14ac:dyDescent="0.4">
      <c r="A28" s="29">
        <v>24.5</v>
      </c>
      <c r="B28" s="29">
        <v>25.5</v>
      </c>
      <c r="C28" s="29" t="s">
        <v>1262</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1262</v>
      </c>
    </row>
    <row r="29" spans="1:11" x14ac:dyDescent="0.4">
      <c r="A29" s="29">
        <v>25.5</v>
      </c>
      <c r="B29" s="29">
        <v>26.5</v>
      </c>
      <c r="C29" s="29" t="s">
        <v>1263</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1263</v>
      </c>
    </row>
    <row r="30" spans="1:11" x14ac:dyDescent="0.4">
      <c r="A30" s="29">
        <v>26.5</v>
      </c>
      <c r="B30" s="29">
        <v>27.5</v>
      </c>
      <c r="C30" s="29" t="s">
        <v>1264</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1264</v>
      </c>
    </row>
    <row r="31" spans="1:11" x14ac:dyDescent="0.4">
      <c r="A31" s="29">
        <v>27.5</v>
      </c>
      <c r="B31" s="29">
        <v>28.5</v>
      </c>
      <c r="C31" s="29" t="s">
        <v>1265</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1265</v>
      </c>
    </row>
    <row r="32" spans="1:11" x14ac:dyDescent="0.4">
      <c r="A32" s="29">
        <v>28.5</v>
      </c>
      <c r="B32" s="29">
        <v>29.5</v>
      </c>
      <c r="C32" s="29" t="s">
        <v>1266</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1266</v>
      </c>
    </row>
    <row r="33" spans="1:11" x14ac:dyDescent="0.4">
      <c r="A33" s="29">
        <v>29.5</v>
      </c>
      <c r="B33" s="29">
        <v>30.5</v>
      </c>
      <c r="C33" s="29" t="s">
        <v>1267</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1267</v>
      </c>
    </row>
    <row r="34" spans="1:11" x14ac:dyDescent="0.4">
      <c r="A34" s="29">
        <v>30.5</v>
      </c>
      <c r="B34" s="29">
        <v>31.5</v>
      </c>
      <c r="C34" s="29" t="s">
        <v>1268</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1268</v>
      </c>
    </row>
    <row r="35" spans="1:11" x14ac:dyDescent="0.4">
      <c r="A35" s="29">
        <v>31.5</v>
      </c>
      <c r="B35" s="29">
        <v>32.5</v>
      </c>
      <c r="C35" s="29" t="s">
        <v>1269</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1269</v>
      </c>
    </row>
    <row r="36" spans="1:11" x14ac:dyDescent="0.4">
      <c r="A36" s="29">
        <v>32.5</v>
      </c>
      <c r="B36" s="29">
        <v>33.5</v>
      </c>
      <c r="C36" s="29" t="s">
        <v>1270</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1270</v>
      </c>
    </row>
    <row r="37" spans="1:11" x14ac:dyDescent="0.4">
      <c r="A37" s="29">
        <v>33.5</v>
      </c>
      <c r="B37" s="29">
        <v>34.5</v>
      </c>
      <c r="C37" s="29" t="s">
        <v>1271</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1271</v>
      </c>
    </row>
    <row r="38" spans="1:11" x14ac:dyDescent="0.4">
      <c r="A38" s="29">
        <v>34.5</v>
      </c>
      <c r="B38" s="29">
        <v>35.5</v>
      </c>
      <c r="C38" s="29" t="s">
        <v>1272</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1272</v>
      </c>
    </row>
    <row r="39" spans="1:11" x14ac:dyDescent="0.4">
      <c r="A39" s="29">
        <v>35.5</v>
      </c>
      <c r="B39" s="29">
        <v>36.5</v>
      </c>
      <c r="C39" s="29" t="s">
        <v>1273</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1273</v>
      </c>
    </row>
    <row r="40" spans="1:11" x14ac:dyDescent="0.4">
      <c r="A40" s="29">
        <v>36.5</v>
      </c>
      <c r="B40" s="29">
        <v>37.5</v>
      </c>
      <c r="C40" s="29" t="s">
        <v>1274</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1274</v>
      </c>
    </row>
    <row r="41" spans="1:11" x14ac:dyDescent="0.4">
      <c r="A41" s="29">
        <v>37.5</v>
      </c>
      <c r="B41" s="29">
        <v>38.5</v>
      </c>
      <c r="C41" s="29" t="s">
        <v>1275</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1275</v>
      </c>
    </row>
    <row r="42" spans="1:11" x14ac:dyDescent="0.4">
      <c r="A42" s="29">
        <v>38.5</v>
      </c>
      <c r="B42" s="29">
        <v>39.5</v>
      </c>
      <c r="C42" s="29" t="s">
        <v>1276</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1276</v>
      </c>
    </row>
    <row r="43" spans="1:11" x14ac:dyDescent="0.4">
      <c r="A43" s="29">
        <v>39.5</v>
      </c>
      <c r="B43" s="29">
        <v>40.5</v>
      </c>
      <c r="C43" s="29" t="s">
        <v>1277</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1277</v>
      </c>
    </row>
    <row r="44" spans="1:11" x14ac:dyDescent="0.4">
      <c r="A44" s="29">
        <v>40.5</v>
      </c>
      <c r="B44" s="29">
        <v>41.5</v>
      </c>
      <c r="C44" s="29" t="s">
        <v>1278</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1278</v>
      </c>
    </row>
    <row r="45" spans="1:11" x14ac:dyDescent="0.4">
      <c r="A45" s="29">
        <v>41.5</v>
      </c>
      <c r="B45" s="29">
        <v>42.5</v>
      </c>
      <c r="C45" s="29" t="s">
        <v>1279</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1279</v>
      </c>
    </row>
    <row r="46" spans="1:11" x14ac:dyDescent="0.4">
      <c r="A46" s="29">
        <v>42.5</v>
      </c>
      <c r="B46" s="29">
        <v>43.5</v>
      </c>
      <c r="C46" s="29" t="s">
        <v>1280</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1280</v>
      </c>
    </row>
    <row r="47" spans="1:11" x14ac:dyDescent="0.4">
      <c r="A47" s="29">
        <v>43.5</v>
      </c>
      <c r="B47" s="29">
        <v>44.5</v>
      </c>
      <c r="C47" s="29" t="s">
        <v>1281</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1281</v>
      </c>
    </row>
    <row r="48" spans="1:11" x14ac:dyDescent="0.4">
      <c r="A48" s="29">
        <v>44.5</v>
      </c>
      <c r="B48" s="29">
        <v>45.5</v>
      </c>
      <c r="C48" s="29" t="s">
        <v>1282</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1282</v>
      </c>
    </row>
    <row r="49" spans="1:11" x14ac:dyDescent="0.4">
      <c r="A49" s="29">
        <v>45.5</v>
      </c>
      <c r="B49" s="29">
        <v>46.5</v>
      </c>
      <c r="C49" s="29" t="s">
        <v>1283</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1283</v>
      </c>
    </row>
    <row r="50" spans="1:11" x14ac:dyDescent="0.4">
      <c r="A50" s="29">
        <v>46.5</v>
      </c>
      <c r="B50" s="29">
        <v>47.5</v>
      </c>
      <c r="C50" s="29" t="s">
        <v>1284</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1284</v>
      </c>
    </row>
    <row r="51" spans="1:11" x14ac:dyDescent="0.4">
      <c r="A51" s="29">
        <v>47.5</v>
      </c>
      <c r="B51" s="29">
        <v>48.5</v>
      </c>
      <c r="C51" s="29" t="s">
        <v>1285</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1285</v>
      </c>
    </row>
    <row r="52" spans="1:11" x14ac:dyDescent="0.4">
      <c r="A52" s="29">
        <v>48.5</v>
      </c>
      <c r="B52" s="29">
        <v>49.5</v>
      </c>
      <c r="C52" s="29" t="s">
        <v>1286</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1286</v>
      </c>
    </row>
    <row r="53" spans="1:11" x14ac:dyDescent="0.4">
      <c r="A53" s="29">
        <v>49.5</v>
      </c>
      <c r="B53" s="29">
        <v>50.5</v>
      </c>
      <c r="C53" s="29" t="s">
        <v>1287</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1287</v>
      </c>
    </row>
    <row r="54" spans="1:11" x14ac:dyDescent="0.4">
      <c r="A54" s="29">
        <v>50.5</v>
      </c>
      <c r="B54" s="29">
        <v>51.5</v>
      </c>
      <c r="C54" s="29" t="s">
        <v>1288</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1288</v>
      </c>
    </row>
    <row r="55" spans="1:11" x14ac:dyDescent="0.4">
      <c r="A55" s="29">
        <v>51.5</v>
      </c>
      <c r="B55" s="29">
        <v>52.5</v>
      </c>
      <c r="C55" s="29" t="s">
        <v>1289</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1289</v>
      </c>
    </row>
    <row r="56" spans="1:11" x14ac:dyDescent="0.4">
      <c r="A56" s="29">
        <v>52.5</v>
      </c>
      <c r="B56" s="29">
        <v>53.5</v>
      </c>
      <c r="C56" s="29" t="s">
        <v>1290</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1290</v>
      </c>
    </row>
    <row r="57" spans="1:11" x14ac:dyDescent="0.4">
      <c r="A57" s="29">
        <v>53.5</v>
      </c>
      <c r="B57" s="29">
        <v>54.5</v>
      </c>
      <c r="C57" s="29" t="s">
        <v>1291</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1291</v>
      </c>
    </row>
    <row r="58" spans="1:11" x14ac:dyDescent="0.4">
      <c r="A58" s="29">
        <v>54.5</v>
      </c>
      <c r="B58" s="29">
        <v>55.5</v>
      </c>
      <c r="C58" s="29" t="s">
        <v>1292</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1292</v>
      </c>
    </row>
    <row r="59" spans="1:11" x14ac:dyDescent="0.4">
      <c r="A59" s="29">
        <v>55.5</v>
      </c>
      <c r="B59" s="29">
        <v>56.5</v>
      </c>
      <c r="C59" s="29" t="s">
        <v>1293</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1293</v>
      </c>
    </row>
    <row r="60" spans="1:11" x14ac:dyDescent="0.4">
      <c r="A60" s="29">
        <v>56.5</v>
      </c>
      <c r="B60" s="29">
        <v>57.5</v>
      </c>
      <c r="C60" s="29" t="s">
        <v>1294</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1294</v>
      </c>
    </row>
    <row r="61" spans="1:11" x14ac:dyDescent="0.4">
      <c r="A61" s="29">
        <v>57.5</v>
      </c>
      <c r="B61" s="29">
        <v>58.5</v>
      </c>
      <c r="C61" s="29" t="s">
        <v>1295</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1295</v>
      </c>
    </row>
    <row r="62" spans="1:11" x14ac:dyDescent="0.4">
      <c r="A62" s="29">
        <v>58.5</v>
      </c>
      <c r="B62" s="29">
        <v>59.5</v>
      </c>
      <c r="C62" s="29" t="s">
        <v>1296</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1296</v>
      </c>
    </row>
    <row r="63" spans="1:11" x14ac:dyDescent="0.4">
      <c r="A63" s="29">
        <v>59.5</v>
      </c>
      <c r="B63" s="29">
        <v>60.5</v>
      </c>
      <c r="C63" s="29" t="s">
        <v>1297</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1297</v>
      </c>
    </row>
    <row r="64" spans="1:11" x14ac:dyDescent="0.4">
      <c r="A64" s="29">
        <v>60.5</v>
      </c>
      <c r="B64" s="29">
        <v>61.5</v>
      </c>
      <c r="C64" s="29" t="s">
        <v>1298</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1298</v>
      </c>
    </row>
    <row r="65" spans="1:11" x14ac:dyDescent="0.4">
      <c r="A65" s="29">
        <v>61.5</v>
      </c>
      <c r="B65" s="29">
        <v>62.5</v>
      </c>
      <c r="C65" s="29" t="s">
        <v>1299</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1299</v>
      </c>
    </row>
    <row r="66" spans="1:11" x14ac:dyDescent="0.4">
      <c r="A66" s="29">
        <v>62.5</v>
      </c>
      <c r="B66" s="29">
        <v>63.5</v>
      </c>
      <c r="C66" s="29" t="s">
        <v>1300</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1300</v>
      </c>
    </row>
    <row r="67" spans="1:11" x14ac:dyDescent="0.4">
      <c r="A67" s="29">
        <v>63.5</v>
      </c>
      <c r="B67" s="29">
        <v>64.5</v>
      </c>
      <c r="C67" s="29" t="s">
        <v>1301</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1301</v>
      </c>
    </row>
    <row r="68" spans="1:11" x14ac:dyDescent="0.4">
      <c r="A68" s="29">
        <v>64.5</v>
      </c>
      <c r="B68" s="29">
        <v>65.5</v>
      </c>
      <c r="C68" s="29" t="s">
        <v>1302</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1302</v>
      </c>
    </row>
    <row r="69" spans="1:11" x14ac:dyDescent="0.4">
      <c r="A69" s="29">
        <v>65.5</v>
      </c>
      <c r="B69" s="29">
        <v>66.5</v>
      </c>
      <c r="C69" s="29" t="s">
        <v>1303</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1303</v>
      </c>
    </row>
    <row r="70" spans="1:11" x14ac:dyDescent="0.4">
      <c r="A70" s="29">
        <v>66.5</v>
      </c>
      <c r="B70" s="29">
        <v>67.5</v>
      </c>
      <c r="C70" s="29" t="s">
        <v>1304</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1304</v>
      </c>
    </row>
    <row r="71" spans="1:11" x14ac:dyDescent="0.4">
      <c r="A71" s="29">
        <v>67.5</v>
      </c>
      <c r="B71" s="29">
        <v>68.5</v>
      </c>
      <c r="C71" s="29" t="s">
        <v>1305</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1305</v>
      </c>
    </row>
    <row r="72" spans="1:11" x14ac:dyDescent="0.4">
      <c r="A72" s="29">
        <v>68.5</v>
      </c>
      <c r="B72" s="29">
        <v>69.5</v>
      </c>
      <c r="C72" s="29" t="s">
        <v>1306</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1306</v>
      </c>
    </row>
    <row r="73" spans="1:11" x14ac:dyDescent="0.4">
      <c r="A73" s="29">
        <v>69.5</v>
      </c>
      <c r="B73" s="29">
        <v>70.5</v>
      </c>
      <c r="C73" s="29" t="s">
        <v>1307</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1307</v>
      </c>
    </row>
    <row r="74" spans="1:11" x14ac:dyDescent="0.4">
      <c r="A74" s="29">
        <v>70.5</v>
      </c>
      <c r="B74" s="29">
        <v>71.5</v>
      </c>
      <c r="C74" s="29" t="s">
        <v>1308</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1308</v>
      </c>
    </row>
    <row r="75" spans="1:11" x14ac:dyDescent="0.4">
      <c r="A75" s="29">
        <v>71.5</v>
      </c>
      <c r="B75" s="29">
        <v>72.5</v>
      </c>
      <c r="C75" s="29" t="s">
        <v>1309</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1309</v>
      </c>
    </row>
    <row r="76" spans="1:11" x14ac:dyDescent="0.4">
      <c r="A76" s="29">
        <v>72.5</v>
      </c>
      <c r="B76" s="29">
        <v>73.5</v>
      </c>
      <c r="C76" s="29" t="s">
        <v>1310</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1310</v>
      </c>
    </row>
    <row r="77" spans="1:11" x14ac:dyDescent="0.4">
      <c r="A77" s="29">
        <v>73.5</v>
      </c>
      <c r="B77" s="29">
        <v>74.5</v>
      </c>
      <c r="C77" s="29" t="s">
        <v>1311</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1311</v>
      </c>
    </row>
    <row r="78" spans="1:11" x14ac:dyDescent="0.4">
      <c r="A78" s="29">
        <v>74.5</v>
      </c>
      <c r="B78" s="29">
        <v>75.5</v>
      </c>
      <c r="C78" s="29" t="s">
        <v>1312</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1312</v>
      </c>
    </row>
    <row r="79" spans="1:11" x14ac:dyDescent="0.4">
      <c r="A79" s="29">
        <v>75.5</v>
      </c>
      <c r="B79" s="29">
        <v>76.5</v>
      </c>
      <c r="C79" s="29" t="s">
        <v>1313</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1313</v>
      </c>
    </row>
    <row r="80" spans="1:11" x14ac:dyDescent="0.4">
      <c r="A80" s="29">
        <v>76.5</v>
      </c>
      <c r="B80" s="29">
        <v>77.5</v>
      </c>
      <c r="C80" s="29" t="s">
        <v>1314</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1314</v>
      </c>
    </row>
    <row r="81" spans="1:11" x14ac:dyDescent="0.4">
      <c r="A81" s="29">
        <v>77.5</v>
      </c>
      <c r="B81" s="29">
        <v>78.5</v>
      </c>
      <c r="C81" s="29" t="s">
        <v>1315</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1315</v>
      </c>
    </row>
    <row r="82" spans="1:11" x14ac:dyDescent="0.4">
      <c r="A82" s="29">
        <v>78.5</v>
      </c>
      <c r="B82" s="29">
        <v>79.5</v>
      </c>
      <c r="C82" s="29" t="s">
        <v>1316</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1316</v>
      </c>
    </row>
    <row r="83" spans="1:11" x14ac:dyDescent="0.4">
      <c r="A83" s="29">
        <v>79.5</v>
      </c>
      <c r="B83" s="29">
        <v>80.5</v>
      </c>
      <c r="C83" s="29" t="s">
        <v>1317</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1317</v>
      </c>
    </row>
    <row r="84" spans="1:11" x14ac:dyDescent="0.4">
      <c r="A84" s="29">
        <v>80.5</v>
      </c>
      <c r="B84" s="29">
        <v>81.5</v>
      </c>
      <c r="C84" s="29" t="s">
        <v>1318</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1318</v>
      </c>
    </row>
    <row r="85" spans="1:11" x14ac:dyDescent="0.4">
      <c r="A85" s="29">
        <v>81.5</v>
      </c>
      <c r="B85" s="29">
        <v>82.5</v>
      </c>
      <c r="C85" s="29" t="s">
        <v>1319</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1319</v>
      </c>
    </row>
    <row r="86" spans="1:11" x14ac:dyDescent="0.4">
      <c r="A86" s="29">
        <v>82.5</v>
      </c>
      <c r="B86" s="29">
        <v>83.5</v>
      </c>
      <c r="C86" s="29" t="s">
        <v>1320</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1320</v>
      </c>
    </row>
    <row r="87" spans="1:11" x14ac:dyDescent="0.4">
      <c r="A87" s="29">
        <v>83.5</v>
      </c>
      <c r="B87" s="29">
        <v>84.5</v>
      </c>
      <c r="C87" s="29" t="s">
        <v>1321</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1321</v>
      </c>
    </row>
    <row r="88" spans="1:11" x14ac:dyDescent="0.4">
      <c r="A88" s="29">
        <v>84.5</v>
      </c>
      <c r="B88" s="29">
        <v>85.5</v>
      </c>
      <c r="C88" s="29" t="s">
        <v>1322</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1322</v>
      </c>
    </row>
    <row r="89" spans="1:11" x14ac:dyDescent="0.4">
      <c r="A89" s="29">
        <v>85.5</v>
      </c>
      <c r="B89" s="29">
        <v>86.5</v>
      </c>
      <c r="C89" s="29" t="s">
        <v>1323</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1323</v>
      </c>
    </row>
    <row r="90" spans="1:11" x14ac:dyDescent="0.4">
      <c r="A90" s="29">
        <v>86.5</v>
      </c>
      <c r="B90" s="29">
        <v>87.5</v>
      </c>
      <c r="C90" s="29" t="s">
        <v>1324</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1324</v>
      </c>
    </row>
    <row r="91" spans="1:11" x14ac:dyDescent="0.4">
      <c r="A91" s="29">
        <v>87.5</v>
      </c>
      <c r="B91" s="29">
        <v>88.5</v>
      </c>
      <c r="C91" s="29" t="s">
        <v>1325</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1325</v>
      </c>
    </row>
    <row r="92" spans="1:11" x14ac:dyDescent="0.4">
      <c r="A92" s="29">
        <v>88.5</v>
      </c>
      <c r="B92" s="29">
        <v>89.5</v>
      </c>
      <c r="C92" s="29" t="s">
        <v>1326</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1326</v>
      </c>
    </row>
    <row r="93" spans="1:11" x14ac:dyDescent="0.4">
      <c r="A93" s="29">
        <v>89.5</v>
      </c>
      <c r="B93" s="29">
        <v>90.5</v>
      </c>
      <c r="C93" s="29" t="s">
        <v>1327</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1327</v>
      </c>
    </row>
    <row r="94" spans="1:11" x14ac:dyDescent="0.4">
      <c r="A94" s="29">
        <v>90.5</v>
      </c>
      <c r="B94" s="29">
        <v>91.5</v>
      </c>
      <c r="C94" s="29" t="s">
        <v>1328</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1328</v>
      </c>
    </row>
    <row r="95" spans="1:11" x14ac:dyDescent="0.4">
      <c r="A95" s="29">
        <v>91.5</v>
      </c>
      <c r="B95" s="29">
        <v>92.5</v>
      </c>
      <c r="C95" s="29" t="s">
        <v>1329</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1329</v>
      </c>
    </row>
    <row r="96" spans="1:11" x14ac:dyDescent="0.4">
      <c r="A96" s="29">
        <v>92.5</v>
      </c>
      <c r="B96" s="29">
        <v>93.5</v>
      </c>
      <c r="C96" s="29" t="s">
        <v>1330</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1330</v>
      </c>
    </row>
    <row r="97" spans="1:11" x14ac:dyDescent="0.4">
      <c r="A97" s="29">
        <v>93.5</v>
      </c>
      <c r="B97" s="29">
        <v>94.5</v>
      </c>
      <c r="C97" s="29" t="s">
        <v>1331</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1331</v>
      </c>
    </row>
    <row r="98" spans="1:11" x14ac:dyDescent="0.4">
      <c r="A98" s="29">
        <v>94.5</v>
      </c>
      <c r="B98" s="29">
        <v>95.5</v>
      </c>
      <c r="C98" s="29" t="s">
        <v>1332</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1332</v>
      </c>
    </row>
    <row r="99" spans="1:11" x14ac:dyDescent="0.4">
      <c r="A99" s="29">
        <v>95.5</v>
      </c>
      <c r="B99" s="29">
        <v>96.5</v>
      </c>
      <c r="C99" s="29" t="s">
        <v>1333</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1333</v>
      </c>
    </row>
    <row r="100" spans="1:11" x14ac:dyDescent="0.4">
      <c r="A100" s="29">
        <v>96.5</v>
      </c>
      <c r="B100" s="29">
        <v>97.5</v>
      </c>
      <c r="C100" s="29" t="s">
        <v>1334</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1334</v>
      </c>
    </row>
    <row r="101" spans="1:11" x14ac:dyDescent="0.4">
      <c r="A101" s="29">
        <v>97.5</v>
      </c>
      <c r="B101" s="29">
        <v>98.5</v>
      </c>
      <c r="C101" s="29" t="s">
        <v>1335</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1335</v>
      </c>
    </row>
    <row r="102" spans="1:11" x14ac:dyDescent="0.4">
      <c r="A102" s="29">
        <v>98.5</v>
      </c>
      <c r="B102" s="29">
        <v>99.5</v>
      </c>
      <c r="C102" s="29" t="s">
        <v>1336</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1336</v>
      </c>
    </row>
    <row r="103" spans="1:11" x14ac:dyDescent="0.4">
      <c r="A103" s="29">
        <v>99.5</v>
      </c>
      <c r="B103" s="29">
        <v>100.5</v>
      </c>
      <c r="C103" s="29" t="s">
        <v>1337</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1337</v>
      </c>
    </row>
    <row r="104" spans="1:11" x14ac:dyDescent="0.4">
      <c r="A104" s="29">
        <v>100.5</v>
      </c>
      <c r="B104" s="29">
        <v>101.5</v>
      </c>
      <c r="C104" s="29" t="s">
        <v>1338</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1338</v>
      </c>
    </row>
    <row r="105" spans="1:11" x14ac:dyDescent="0.4">
      <c r="A105" s="29">
        <v>101.5</v>
      </c>
      <c r="B105" s="29">
        <v>102.5</v>
      </c>
      <c r="C105" s="29" t="s">
        <v>1339</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1339</v>
      </c>
    </row>
    <row r="106" spans="1:11" x14ac:dyDescent="0.4">
      <c r="A106" s="29">
        <v>102.5</v>
      </c>
      <c r="B106" s="29">
        <v>103.5</v>
      </c>
      <c r="C106" s="29" t="s">
        <v>1340</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1340</v>
      </c>
    </row>
    <row r="107" spans="1:11" x14ac:dyDescent="0.4">
      <c r="A107" s="29">
        <v>103.5</v>
      </c>
      <c r="B107" s="29">
        <v>104.5</v>
      </c>
      <c r="C107" s="29" t="s">
        <v>1341</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1341</v>
      </c>
    </row>
    <row r="108" spans="1:11" x14ac:dyDescent="0.4">
      <c r="A108" s="29">
        <v>104.5</v>
      </c>
      <c r="B108" s="29">
        <v>105.5</v>
      </c>
      <c r="C108" s="29" t="s">
        <v>1342</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1342</v>
      </c>
    </row>
    <row r="109" spans="1:11" x14ac:dyDescent="0.4">
      <c r="A109" s="29">
        <v>105.5</v>
      </c>
      <c r="B109" s="29">
        <v>106.5</v>
      </c>
      <c r="C109" s="29" t="s">
        <v>1343</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1343</v>
      </c>
    </row>
    <row r="110" spans="1:11" x14ac:dyDescent="0.4">
      <c r="A110" s="29">
        <v>106.5</v>
      </c>
      <c r="B110" s="29">
        <v>107.5</v>
      </c>
      <c r="C110" s="29" t="s">
        <v>1344</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1344</v>
      </c>
    </row>
    <row r="111" spans="1:11" x14ac:dyDescent="0.4">
      <c r="A111" s="29">
        <v>107.5</v>
      </c>
      <c r="B111" s="29">
        <v>108.5</v>
      </c>
      <c r="C111" s="29" t="s">
        <v>1345</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1345</v>
      </c>
    </row>
    <row r="112" spans="1:11" x14ac:dyDescent="0.4">
      <c r="A112" s="29">
        <v>108.5</v>
      </c>
      <c r="B112" s="29">
        <v>109.5</v>
      </c>
      <c r="C112" s="29" t="s">
        <v>1346</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1346</v>
      </c>
    </row>
    <row r="113" spans="1:11" x14ac:dyDescent="0.4">
      <c r="A113" s="29">
        <v>109.5</v>
      </c>
      <c r="B113" s="29">
        <v>110.5</v>
      </c>
      <c r="C113" s="29" t="s">
        <v>1347</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1347</v>
      </c>
    </row>
    <row r="114" spans="1:11" x14ac:dyDescent="0.4">
      <c r="A114" s="29">
        <v>110.5</v>
      </c>
      <c r="B114" s="29">
        <v>111.5</v>
      </c>
      <c r="C114" s="29" t="s">
        <v>1348</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1348</v>
      </c>
    </row>
    <row r="115" spans="1:11" x14ac:dyDescent="0.4">
      <c r="A115" s="29">
        <v>111.5</v>
      </c>
      <c r="B115" s="29">
        <v>112.5</v>
      </c>
      <c r="C115" s="29" t="s">
        <v>1349</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1349</v>
      </c>
    </row>
    <row r="116" spans="1:11" x14ac:dyDescent="0.4">
      <c r="A116" s="29">
        <v>112.5</v>
      </c>
      <c r="B116" s="29">
        <v>113.5</v>
      </c>
      <c r="C116" s="29" t="s">
        <v>1350</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1350</v>
      </c>
    </row>
    <row r="117" spans="1:11" x14ac:dyDescent="0.4">
      <c r="A117" s="29">
        <v>113.5</v>
      </c>
      <c r="B117" s="29">
        <v>114.5</v>
      </c>
      <c r="C117" s="29" t="s">
        <v>1351</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1351</v>
      </c>
    </row>
    <row r="118" spans="1:11" x14ac:dyDescent="0.4">
      <c r="A118" s="29">
        <v>114.5</v>
      </c>
      <c r="B118" s="29">
        <v>115.5</v>
      </c>
      <c r="C118" s="29" t="s">
        <v>1352</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1352</v>
      </c>
    </row>
    <row r="119" spans="1:11" x14ac:dyDescent="0.4">
      <c r="A119" s="29">
        <v>115.5</v>
      </c>
      <c r="B119" s="29">
        <v>116.5</v>
      </c>
      <c r="C119" s="29" t="s">
        <v>1353</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1353</v>
      </c>
    </row>
    <row r="120" spans="1:11" x14ac:dyDescent="0.4">
      <c r="A120" s="29">
        <v>116.5</v>
      </c>
      <c r="B120" s="29">
        <v>117.5</v>
      </c>
      <c r="C120" s="29" t="s">
        <v>1354</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1354</v>
      </c>
    </row>
    <row r="121" spans="1:11" x14ac:dyDescent="0.4">
      <c r="A121" s="29">
        <v>117.5</v>
      </c>
      <c r="B121" s="29">
        <v>118.5</v>
      </c>
      <c r="C121" s="29" t="s">
        <v>1355</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1355</v>
      </c>
    </row>
    <row r="122" spans="1:11" x14ac:dyDescent="0.4">
      <c r="A122" s="29">
        <v>118.5</v>
      </c>
      <c r="B122" s="29">
        <v>119.5</v>
      </c>
      <c r="C122" s="29" t="s">
        <v>1356</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1356</v>
      </c>
    </row>
    <row r="123" spans="1:11" x14ac:dyDescent="0.4">
      <c r="A123" s="29">
        <v>119.5</v>
      </c>
      <c r="B123" s="29">
        <v>120.5</v>
      </c>
      <c r="C123" s="29" t="s">
        <v>1357</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1357</v>
      </c>
    </row>
    <row r="124" spans="1:11" x14ac:dyDescent="0.4">
      <c r="A124" s="29">
        <v>120.5</v>
      </c>
      <c r="B124" s="29">
        <v>121.5</v>
      </c>
      <c r="C124" s="29" t="s">
        <v>1358</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1358</v>
      </c>
    </row>
    <row r="125" spans="1:11" x14ac:dyDescent="0.4">
      <c r="A125" s="29">
        <v>121.5</v>
      </c>
      <c r="B125" s="29">
        <v>122.5</v>
      </c>
      <c r="C125" s="29" t="s">
        <v>1359</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1359</v>
      </c>
    </row>
    <row r="126" spans="1:11" x14ac:dyDescent="0.4">
      <c r="A126" s="29">
        <v>122.5</v>
      </c>
      <c r="B126" s="29">
        <v>123.5</v>
      </c>
      <c r="C126" s="29" t="s">
        <v>1360</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1360</v>
      </c>
    </row>
    <row r="127" spans="1:11" x14ac:dyDescent="0.4">
      <c r="A127" s="29">
        <v>123.5</v>
      </c>
      <c r="B127" s="29">
        <v>124.5</v>
      </c>
      <c r="C127" s="29" t="s">
        <v>1361</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1361</v>
      </c>
    </row>
    <row r="128" spans="1:11" x14ac:dyDescent="0.4">
      <c r="A128" s="29">
        <v>124.5</v>
      </c>
      <c r="B128" s="29">
        <v>125.5</v>
      </c>
      <c r="C128" s="29" t="s">
        <v>1362</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1362</v>
      </c>
    </row>
    <row r="129" spans="1:11" x14ac:dyDescent="0.4">
      <c r="A129" s="29">
        <v>125.5</v>
      </c>
      <c r="B129" s="29">
        <v>126.5</v>
      </c>
      <c r="C129" s="29" t="s">
        <v>1363</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1363</v>
      </c>
    </row>
    <row r="130" spans="1:11" x14ac:dyDescent="0.4">
      <c r="A130" s="29">
        <v>126.5</v>
      </c>
      <c r="B130" s="29">
        <v>127.5</v>
      </c>
      <c r="C130" s="29" t="s">
        <v>1364</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1364</v>
      </c>
    </row>
    <row r="131" spans="1:11" x14ac:dyDescent="0.4">
      <c r="A131" s="29">
        <v>127.5</v>
      </c>
      <c r="B131" s="29">
        <v>128.5</v>
      </c>
      <c r="C131" s="29" t="s">
        <v>1365</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1365</v>
      </c>
    </row>
    <row r="132" spans="1:11" x14ac:dyDescent="0.4">
      <c r="A132" s="29">
        <v>128.5</v>
      </c>
      <c r="B132" s="29">
        <v>129.5</v>
      </c>
      <c r="C132" s="29" t="s">
        <v>1366</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1366</v>
      </c>
    </row>
    <row r="133" spans="1:11" x14ac:dyDescent="0.4">
      <c r="A133" s="29">
        <v>129.5</v>
      </c>
      <c r="B133" s="29">
        <v>130.5</v>
      </c>
      <c r="C133" s="29" t="s">
        <v>1367</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1367</v>
      </c>
    </row>
    <row r="134" spans="1:11" x14ac:dyDescent="0.4">
      <c r="A134" s="29">
        <v>130.5</v>
      </c>
      <c r="B134" s="29">
        <v>131.5</v>
      </c>
      <c r="C134" s="29" t="s">
        <v>1368</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1368</v>
      </c>
    </row>
    <row r="135" spans="1:11" x14ac:dyDescent="0.4">
      <c r="A135" s="29">
        <v>131.5</v>
      </c>
      <c r="B135" s="29">
        <v>132.5</v>
      </c>
      <c r="C135" s="29" t="s">
        <v>1369</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1369</v>
      </c>
    </row>
    <row r="136" spans="1:11" x14ac:dyDescent="0.4">
      <c r="A136" s="29">
        <v>132.5</v>
      </c>
      <c r="B136" s="29">
        <v>133.5</v>
      </c>
      <c r="C136" s="29" t="s">
        <v>1370</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1370</v>
      </c>
    </row>
    <row r="137" spans="1:11" x14ac:dyDescent="0.4">
      <c r="A137" s="29">
        <v>133.5</v>
      </c>
      <c r="B137" s="29">
        <v>134.5</v>
      </c>
      <c r="C137" s="29" t="s">
        <v>1371</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1371</v>
      </c>
    </row>
    <row r="138" spans="1:11" x14ac:dyDescent="0.4">
      <c r="A138" s="29">
        <v>134.5</v>
      </c>
      <c r="B138" s="29">
        <v>135.5</v>
      </c>
      <c r="C138" s="29" t="s">
        <v>1372</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1372</v>
      </c>
    </row>
    <row r="139" spans="1:11" x14ac:dyDescent="0.4">
      <c r="A139" s="29">
        <v>135.5</v>
      </c>
      <c r="B139" s="29">
        <v>136.5</v>
      </c>
      <c r="C139" s="29" t="s">
        <v>1373</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1373</v>
      </c>
    </row>
    <row r="140" spans="1:11" x14ac:dyDescent="0.4">
      <c r="A140" s="29">
        <v>136.5</v>
      </c>
      <c r="B140" s="29">
        <v>137.5</v>
      </c>
      <c r="C140" s="29" t="s">
        <v>1374</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1374</v>
      </c>
    </row>
    <row r="141" spans="1:11" x14ac:dyDescent="0.4">
      <c r="A141" s="29">
        <v>137.5</v>
      </c>
      <c r="B141" s="29">
        <v>138.5</v>
      </c>
      <c r="C141" s="29" t="s">
        <v>1375</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1375</v>
      </c>
    </row>
    <row r="142" spans="1:11" x14ac:dyDescent="0.4">
      <c r="A142" s="29">
        <v>138.5</v>
      </c>
      <c r="B142" s="29">
        <v>139.5</v>
      </c>
      <c r="C142" s="29" t="s">
        <v>1376</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1376</v>
      </c>
    </row>
    <row r="143" spans="1:11" x14ac:dyDescent="0.4">
      <c r="A143" s="29">
        <v>139.5</v>
      </c>
      <c r="B143" s="29">
        <v>140.5</v>
      </c>
      <c r="C143" s="29" t="s">
        <v>1377</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1377</v>
      </c>
    </row>
    <row r="144" spans="1:11" x14ac:dyDescent="0.4">
      <c r="A144" s="29">
        <v>140.5</v>
      </c>
      <c r="B144" s="29">
        <v>141.5</v>
      </c>
      <c r="C144" s="29" t="s">
        <v>1378</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1378</v>
      </c>
    </row>
    <row r="145" spans="1:11" x14ac:dyDescent="0.4">
      <c r="A145" s="29">
        <v>141.5</v>
      </c>
      <c r="B145" s="29">
        <v>142.5</v>
      </c>
      <c r="C145" s="29" t="s">
        <v>1379</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1379</v>
      </c>
    </row>
    <row r="146" spans="1:11" x14ac:dyDescent="0.4">
      <c r="A146" s="29">
        <v>142.5</v>
      </c>
      <c r="B146" s="29">
        <v>143.5</v>
      </c>
      <c r="C146" s="29" t="s">
        <v>1380</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1380</v>
      </c>
    </row>
    <row r="147" spans="1:11" x14ac:dyDescent="0.4">
      <c r="A147" s="29">
        <v>143.5</v>
      </c>
      <c r="B147" s="29">
        <v>144.5</v>
      </c>
      <c r="C147" s="29" t="s">
        <v>1381</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1381</v>
      </c>
    </row>
    <row r="148" spans="1:11" x14ac:dyDescent="0.4">
      <c r="A148" s="29">
        <v>144.5</v>
      </c>
      <c r="B148" s="29">
        <v>145.5</v>
      </c>
      <c r="C148" s="29" t="s">
        <v>1382</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1382</v>
      </c>
    </row>
    <row r="149" spans="1:11" x14ac:dyDescent="0.4">
      <c r="A149" s="29">
        <v>145.5</v>
      </c>
      <c r="B149" s="29">
        <v>146.5</v>
      </c>
      <c r="C149" s="29" t="s">
        <v>1383</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1383</v>
      </c>
    </row>
    <row r="150" spans="1:11" x14ac:dyDescent="0.4">
      <c r="A150" s="29">
        <v>146.5</v>
      </c>
      <c r="B150" s="29">
        <v>147.5</v>
      </c>
      <c r="C150" s="29" t="s">
        <v>1384</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1384</v>
      </c>
    </row>
    <row r="151" spans="1:11" x14ac:dyDescent="0.4">
      <c r="A151" s="29">
        <v>147.5</v>
      </c>
      <c r="B151" s="29">
        <v>148.5</v>
      </c>
      <c r="C151" s="29" t="s">
        <v>1385</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1385</v>
      </c>
    </row>
    <row r="152" spans="1:11" x14ac:dyDescent="0.4">
      <c r="A152" s="29">
        <v>148.5</v>
      </c>
      <c r="B152" s="29">
        <v>149.5</v>
      </c>
      <c r="C152" s="29" t="s">
        <v>1386</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1386</v>
      </c>
    </row>
    <row r="153" spans="1:11" x14ac:dyDescent="0.4">
      <c r="A153" s="29">
        <v>149.5</v>
      </c>
      <c r="B153" s="29">
        <v>150.5</v>
      </c>
      <c r="C153" s="29" t="s">
        <v>1387</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1387</v>
      </c>
    </row>
    <row r="154" spans="1:11" x14ac:dyDescent="0.4">
      <c r="A154" s="29">
        <v>150.5</v>
      </c>
      <c r="B154" s="29">
        <v>151.5</v>
      </c>
      <c r="C154" s="29" t="s">
        <v>1388</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1388</v>
      </c>
    </row>
    <row r="155" spans="1:11" x14ac:dyDescent="0.4">
      <c r="A155" s="29">
        <v>151.5</v>
      </c>
      <c r="B155" s="29">
        <v>152.5</v>
      </c>
      <c r="C155" s="29" t="s">
        <v>1389</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1389</v>
      </c>
    </row>
    <row r="156" spans="1:11" x14ac:dyDescent="0.4">
      <c r="A156" s="29">
        <v>152.5</v>
      </c>
      <c r="B156" s="29">
        <v>153.5</v>
      </c>
      <c r="C156" s="29" t="s">
        <v>1390</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1390</v>
      </c>
    </row>
    <row r="157" spans="1:11" x14ac:dyDescent="0.4">
      <c r="A157" s="29">
        <v>153.5</v>
      </c>
      <c r="B157" s="29">
        <v>154.5</v>
      </c>
      <c r="C157" s="29" t="s">
        <v>1391</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1391</v>
      </c>
    </row>
    <row r="158" spans="1:11" x14ac:dyDescent="0.4">
      <c r="A158" s="29">
        <v>154.5</v>
      </c>
      <c r="B158" s="29">
        <v>155.5</v>
      </c>
      <c r="C158" s="29" t="s">
        <v>1392</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1392</v>
      </c>
    </row>
    <row r="159" spans="1:11" x14ac:dyDescent="0.4">
      <c r="A159" s="29">
        <v>155.5</v>
      </c>
      <c r="B159" s="29">
        <v>156.5</v>
      </c>
      <c r="C159" s="29" t="s">
        <v>1393</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1393</v>
      </c>
    </row>
    <row r="160" spans="1:11" x14ac:dyDescent="0.4">
      <c r="A160" s="29">
        <v>156.5</v>
      </c>
      <c r="B160" s="29">
        <v>157.5</v>
      </c>
      <c r="C160" s="29" t="s">
        <v>1394</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1394</v>
      </c>
    </row>
    <row r="161" spans="1:11" x14ac:dyDescent="0.4">
      <c r="A161" s="29">
        <v>157.5</v>
      </c>
      <c r="B161" s="29">
        <v>158.5</v>
      </c>
      <c r="C161" s="29" t="s">
        <v>1395</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1395</v>
      </c>
    </row>
    <row r="162" spans="1:11" x14ac:dyDescent="0.4">
      <c r="A162" s="29">
        <v>158.5</v>
      </c>
      <c r="B162" s="29">
        <v>159.5</v>
      </c>
      <c r="C162" s="29" t="s">
        <v>1396</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1396</v>
      </c>
    </row>
    <row r="163" spans="1:11" x14ac:dyDescent="0.4">
      <c r="A163" s="29">
        <v>159.5</v>
      </c>
      <c r="B163" s="29">
        <v>160.5</v>
      </c>
      <c r="C163" s="29" t="s">
        <v>1397</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1397</v>
      </c>
    </row>
    <row r="164" spans="1:11" x14ac:dyDescent="0.4">
      <c r="A164" s="29">
        <v>160.5</v>
      </c>
      <c r="B164" s="29">
        <v>161.5</v>
      </c>
      <c r="C164" s="29" t="s">
        <v>1398</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1398</v>
      </c>
    </row>
    <row r="165" spans="1:11" x14ac:dyDescent="0.4">
      <c r="A165" s="29">
        <v>161.5</v>
      </c>
      <c r="B165" s="29">
        <v>162.5</v>
      </c>
      <c r="C165" s="29" t="s">
        <v>1399</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1399</v>
      </c>
    </row>
    <row r="166" spans="1:11" x14ac:dyDescent="0.4">
      <c r="A166" s="29">
        <v>162.5</v>
      </c>
      <c r="B166" s="29">
        <v>163.5</v>
      </c>
      <c r="C166" s="29" t="s">
        <v>1400</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1400</v>
      </c>
    </row>
    <row r="167" spans="1:11" x14ac:dyDescent="0.4">
      <c r="A167" s="29">
        <v>163.5</v>
      </c>
      <c r="B167" s="29">
        <v>164.5</v>
      </c>
      <c r="C167" s="29" t="s">
        <v>1401</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1401</v>
      </c>
    </row>
    <row r="168" spans="1:11" x14ac:dyDescent="0.4">
      <c r="A168" s="29">
        <v>164.5</v>
      </c>
      <c r="B168" s="29">
        <v>165.5</v>
      </c>
      <c r="C168" s="29" t="s">
        <v>1402</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1402</v>
      </c>
    </row>
    <row r="169" spans="1:11" x14ac:dyDescent="0.4">
      <c r="A169" s="29">
        <v>165.5</v>
      </c>
      <c r="C169" s="29" t="s">
        <v>1402</v>
      </c>
      <c r="D169" s="29">
        <v>165</v>
      </c>
      <c r="F169" s="29" t="e">
        <f>様式97_入院ベースアップ評価料!$I$84-A169</f>
        <v>#VALUE!</v>
      </c>
      <c r="G169" s="29" t="e">
        <f>様式97_入院ベースアップ評価料!$I$84-B169</f>
        <v>#VALUE!</v>
      </c>
      <c r="H169" s="29" t="e">
        <f t="shared" ref="H169" si="7">F169*G169</f>
        <v>#VALUE!</v>
      </c>
      <c r="I169" s="146" t="s">
        <v>1403</v>
      </c>
      <c r="J169" s="146" t="s">
        <v>1403</v>
      </c>
      <c r="K169" s="29" t="s">
        <v>1402</v>
      </c>
    </row>
    <row r="170" spans="1:11" x14ac:dyDescent="0.4">
      <c r="I170" s="147" t="s">
        <v>1404</v>
      </c>
    </row>
  </sheetData>
  <mergeCells count="3">
    <mergeCell ref="A2:B2"/>
    <mergeCell ref="C2:C3"/>
    <mergeCell ref="D2:D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x14ac:dyDescent="0.4">
      <c r="A1" s="33"/>
      <c r="B1" s="33"/>
    </row>
    <row r="2" spans="1:14" x14ac:dyDescent="0.4">
      <c r="A2" s="447" t="s">
        <v>1231</v>
      </c>
      <c r="B2" s="447"/>
      <c r="C2" s="447" t="s">
        <v>1405</v>
      </c>
      <c r="D2" s="447" t="s">
        <v>1406</v>
      </c>
      <c r="E2" s="447" t="s">
        <v>1407</v>
      </c>
    </row>
    <row r="3" spans="1:14" x14ac:dyDescent="0.4">
      <c r="A3" s="32" t="s">
        <v>1234</v>
      </c>
      <c r="B3" s="32" t="s">
        <v>1235</v>
      </c>
      <c r="C3" s="447"/>
      <c r="D3" s="447"/>
      <c r="E3" s="447"/>
      <c r="J3" s="71" t="s">
        <v>1236</v>
      </c>
      <c r="K3" s="71" t="s">
        <v>1237</v>
      </c>
    </row>
    <row r="4" spans="1:14" x14ac:dyDescent="0.4">
      <c r="B4" s="29">
        <v>1.5</v>
      </c>
      <c r="C4" s="29" t="s">
        <v>119</v>
      </c>
      <c r="D4" s="29">
        <v>8</v>
      </c>
      <c r="E4" s="29">
        <v>1</v>
      </c>
      <c r="G4" s="29" t="e">
        <f>#REF!-A4</f>
        <v>#REF!</v>
      </c>
      <c r="H4" s="29" t="e">
        <f>#REF!-B4</f>
        <v>#REF!</v>
      </c>
      <c r="I4" s="29" t="e">
        <f>G4*H4</f>
        <v>#REF!</v>
      </c>
      <c r="J4" s="29" t="e">
        <f>IF(#REF!=B4,"",IF(I4&lt;=0,"該当",""))</f>
        <v>#REF!</v>
      </c>
      <c r="K4" s="29" t="e">
        <f>IF(B4&gt;#REF!,"該当","")</f>
        <v>#REF!</v>
      </c>
      <c r="L4" s="29" t="s">
        <v>119</v>
      </c>
      <c r="M4" s="29" t="s">
        <v>1408</v>
      </c>
      <c r="N4" s="29">
        <v>1</v>
      </c>
    </row>
    <row r="5" spans="1:14" x14ac:dyDescent="0.4">
      <c r="A5" s="29">
        <v>1.5</v>
      </c>
      <c r="B5" s="29">
        <v>2.5</v>
      </c>
      <c r="C5" s="29" t="s">
        <v>120</v>
      </c>
      <c r="D5" s="29">
        <v>16</v>
      </c>
      <c r="E5" s="29">
        <v>2</v>
      </c>
      <c r="G5" s="29" t="e">
        <f>#REF!-A5</f>
        <v>#REF!</v>
      </c>
      <c r="H5" s="29" t="e">
        <f>#REF!-B5</f>
        <v>#REF!</v>
      </c>
      <c r="I5" s="29" t="e">
        <f t="shared" ref="I5:I11" si="0">G5*H5</f>
        <v>#REF!</v>
      </c>
      <c r="J5" s="29" t="e">
        <f>IF(#REF!=B5,"",IF(I5&lt;=0,"該当",""))</f>
        <v>#REF!</v>
      </c>
      <c r="K5" s="29" t="e">
        <f>IF(B5&gt;#REF!,"該当","")</f>
        <v>#REF!</v>
      </c>
      <c r="L5" s="29" t="s">
        <v>1409</v>
      </c>
      <c r="M5" s="29" t="s">
        <v>1410</v>
      </c>
      <c r="N5" s="29">
        <v>2</v>
      </c>
    </row>
    <row r="6" spans="1:14" x14ac:dyDescent="0.4">
      <c r="A6" s="29">
        <v>2.5</v>
      </c>
      <c r="B6" s="29">
        <v>3.5</v>
      </c>
      <c r="C6" s="29" t="s">
        <v>121</v>
      </c>
      <c r="D6" s="29">
        <v>24</v>
      </c>
      <c r="E6" s="29">
        <v>3</v>
      </c>
      <c r="G6" s="29" t="e">
        <f>#REF!-A6</f>
        <v>#REF!</v>
      </c>
      <c r="H6" s="29" t="e">
        <f>#REF!-B6</f>
        <v>#REF!</v>
      </c>
      <c r="I6" s="29" t="e">
        <f t="shared" si="0"/>
        <v>#REF!</v>
      </c>
      <c r="J6" s="29" t="e">
        <f>IF(#REF!=B6,"",IF(I6&lt;=0,"該当",""))</f>
        <v>#REF!</v>
      </c>
      <c r="K6" s="29" t="e">
        <f>IF(B6&gt;#REF!,"該当","")</f>
        <v>#REF!</v>
      </c>
      <c r="L6" s="29" t="s">
        <v>1411</v>
      </c>
      <c r="M6" s="29" t="s">
        <v>1412</v>
      </c>
      <c r="N6" s="29">
        <v>3</v>
      </c>
    </row>
    <row r="7" spans="1:14" x14ac:dyDescent="0.4">
      <c r="A7" s="29">
        <v>3.5</v>
      </c>
      <c r="B7" s="29">
        <v>4.5</v>
      </c>
      <c r="C7" s="29" t="s">
        <v>123</v>
      </c>
      <c r="D7" s="29">
        <v>32</v>
      </c>
      <c r="E7" s="29">
        <v>4</v>
      </c>
      <c r="G7" s="29" t="e">
        <f>#REF!-A7</f>
        <v>#REF!</v>
      </c>
      <c r="H7" s="29" t="e">
        <f>#REF!-B7</f>
        <v>#REF!</v>
      </c>
      <c r="I7" s="29" t="e">
        <f t="shared" si="0"/>
        <v>#REF!</v>
      </c>
      <c r="J7" s="29" t="e">
        <f>IF(#REF!=B7,"",IF(I7&lt;=0,"該当",""))</f>
        <v>#REF!</v>
      </c>
      <c r="K7" s="29" t="e">
        <f>IF(B7&gt;#REF!,"該当","")</f>
        <v>#REF!</v>
      </c>
      <c r="L7" s="29" t="s">
        <v>1413</v>
      </c>
      <c r="M7" s="29" t="s">
        <v>1414</v>
      </c>
      <c r="N7" s="29">
        <v>4</v>
      </c>
    </row>
    <row r="8" spans="1:14" x14ac:dyDescent="0.4">
      <c r="A8" s="29">
        <v>4.5</v>
      </c>
      <c r="B8" s="29">
        <v>5.5</v>
      </c>
      <c r="C8" s="29" t="s">
        <v>125</v>
      </c>
      <c r="D8" s="29">
        <v>40</v>
      </c>
      <c r="E8" s="29">
        <v>5</v>
      </c>
      <c r="G8" s="29" t="e">
        <f>#REF!-A8</f>
        <v>#REF!</v>
      </c>
      <c r="H8" s="29" t="e">
        <f>#REF!-B8</f>
        <v>#REF!</v>
      </c>
      <c r="I8" s="29" t="e">
        <f t="shared" si="0"/>
        <v>#REF!</v>
      </c>
      <c r="J8" s="29" t="e">
        <f>IF(#REF!=B8,"",IF(I8&lt;=0,"該当",""))</f>
        <v>#REF!</v>
      </c>
      <c r="K8" s="29" t="e">
        <f>IF(B8&gt;#REF!,"該当","")</f>
        <v>#REF!</v>
      </c>
      <c r="L8" s="29" t="s">
        <v>1415</v>
      </c>
      <c r="M8" s="29" t="s">
        <v>1416</v>
      </c>
      <c r="N8" s="29">
        <v>5</v>
      </c>
    </row>
    <row r="9" spans="1:14" x14ac:dyDescent="0.4">
      <c r="A9" s="29">
        <v>5.5</v>
      </c>
      <c r="B9" s="29">
        <v>6.5</v>
      </c>
      <c r="C9" s="29" t="s">
        <v>127</v>
      </c>
      <c r="D9" s="29">
        <v>48</v>
      </c>
      <c r="E9" s="29">
        <v>6</v>
      </c>
      <c r="G9" s="29" t="e">
        <f>#REF!-A9</f>
        <v>#REF!</v>
      </c>
      <c r="H9" s="29" t="e">
        <f>#REF!-B9</f>
        <v>#REF!</v>
      </c>
      <c r="I9" s="29" t="e">
        <f t="shared" si="0"/>
        <v>#REF!</v>
      </c>
      <c r="J9" s="29" t="e">
        <f>IF(#REF!=B9,"",IF(I9&lt;=0,"該当",""))</f>
        <v>#REF!</v>
      </c>
      <c r="K9" s="29" t="e">
        <f>IF(B9&gt;#REF!,"該当","")</f>
        <v>#REF!</v>
      </c>
      <c r="L9" s="29" t="s">
        <v>1417</v>
      </c>
      <c r="M9" s="29" t="s">
        <v>1418</v>
      </c>
      <c r="N9" s="29">
        <v>6</v>
      </c>
    </row>
    <row r="10" spans="1:14" x14ac:dyDescent="0.4">
      <c r="A10" s="29">
        <v>6.5</v>
      </c>
      <c r="B10" s="29">
        <v>7.5</v>
      </c>
      <c r="C10" s="29" t="s">
        <v>129</v>
      </c>
      <c r="D10" s="29">
        <v>56</v>
      </c>
      <c r="E10" s="29">
        <v>7</v>
      </c>
      <c r="G10" s="29" t="e">
        <f>#REF!-A10</f>
        <v>#REF!</v>
      </c>
      <c r="H10" s="29" t="e">
        <f>#REF!-B10</f>
        <v>#REF!</v>
      </c>
      <c r="I10" s="29" t="e">
        <f t="shared" si="0"/>
        <v>#REF!</v>
      </c>
      <c r="J10" s="29" t="e">
        <f>IF(#REF!=B10,"",IF(I10&lt;=0,"該当",""))</f>
        <v>#REF!</v>
      </c>
      <c r="K10" s="29" t="e">
        <f>IF(B10&gt;#REF!,"該当","")</f>
        <v>#REF!</v>
      </c>
      <c r="L10" s="29" t="s">
        <v>1419</v>
      </c>
      <c r="M10" s="29" t="s">
        <v>1420</v>
      </c>
      <c r="N10" s="29">
        <v>7</v>
      </c>
    </row>
    <row r="11" spans="1:14" x14ac:dyDescent="0.4">
      <c r="A11" s="29">
        <v>7.5</v>
      </c>
      <c r="B11" s="29">
        <v>8.5</v>
      </c>
      <c r="C11" s="29" t="s">
        <v>131</v>
      </c>
      <c r="D11" s="29">
        <v>64</v>
      </c>
      <c r="E11" s="29">
        <v>8</v>
      </c>
      <c r="G11" s="29" t="e">
        <f>#REF!-A11</f>
        <v>#REF!</v>
      </c>
      <c r="H11" s="29" t="e">
        <f>#REF!-B11</f>
        <v>#REF!</v>
      </c>
      <c r="I11" s="29" t="e">
        <f t="shared" si="0"/>
        <v>#REF!</v>
      </c>
      <c r="J11" s="146" t="s">
        <v>1403</v>
      </c>
      <c r="K11" s="146" t="s">
        <v>1403</v>
      </c>
      <c r="L11" s="29" t="s">
        <v>1421</v>
      </c>
      <c r="M11" s="29" t="s">
        <v>1422</v>
      </c>
      <c r="N11" s="29">
        <v>8</v>
      </c>
    </row>
    <row r="12" spans="1:14" x14ac:dyDescent="0.4">
      <c r="C12" s="29" t="s">
        <v>1423</v>
      </c>
      <c r="D12" s="29" t="s">
        <v>1424</v>
      </c>
      <c r="E12" s="29" t="s">
        <v>1424</v>
      </c>
      <c r="J12" s="147" t="s">
        <v>1404</v>
      </c>
    </row>
    <row r="13" spans="1:14" x14ac:dyDescent="0.4">
      <c r="A13" s="447" t="s">
        <v>1231</v>
      </c>
      <c r="B13" s="447"/>
      <c r="C13" s="447" t="s">
        <v>1405</v>
      </c>
      <c r="D13" s="447" t="s">
        <v>1406</v>
      </c>
      <c r="E13" s="447" t="s">
        <v>1407</v>
      </c>
    </row>
    <row r="14" spans="1:14" x14ac:dyDescent="0.4">
      <c r="A14" s="32" t="s">
        <v>1234</v>
      </c>
      <c r="B14" s="32" t="s">
        <v>1235</v>
      </c>
      <c r="C14" s="447"/>
      <c r="D14" s="447"/>
      <c r="E14" s="447"/>
    </row>
    <row r="15" spans="1:14" x14ac:dyDescent="0.4">
      <c r="B15" s="29">
        <v>1.5</v>
      </c>
      <c r="C15" s="29" t="s">
        <v>1408</v>
      </c>
      <c r="D15" s="29">
        <v>8</v>
      </c>
      <c r="E15" s="29">
        <v>1</v>
      </c>
    </row>
    <row r="16" spans="1:14" x14ac:dyDescent="0.4">
      <c r="A16" s="29">
        <v>1.5</v>
      </c>
      <c r="B16" s="29">
        <v>2.5</v>
      </c>
      <c r="C16" s="29" t="s">
        <v>1425</v>
      </c>
      <c r="D16" s="29">
        <v>16</v>
      </c>
      <c r="E16" s="29">
        <v>2</v>
      </c>
    </row>
    <row r="17" spans="1:5" x14ac:dyDescent="0.4">
      <c r="A17" s="29">
        <v>2.5</v>
      </c>
      <c r="B17" s="29">
        <v>3.5</v>
      </c>
      <c r="C17" s="29" t="s">
        <v>122</v>
      </c>
      <c r="D17" s="29">
        <v>24</v>
      </c>
      <c r="E17" s="29">
        <v>3</v>
      </c>
    </row>
    <row r="18" spans="1:5" x14ac:dyDescent="0.4">
      <c r="A18" s="29">
        <v>3.5</v>
      </c>
      <c r="B18" s="29">
        <v>4.5</v>
      </c>
      <c r="C18" s="29" t="s">
        <v>124</v>
      </c>
      <c r="D18" s="29">
        <v>32</v>
      </c>
      <c r="E18" s="29">
        <v>4</v>
      </c>
    </row>
    <row r="19" spans="1:5" x14ac:dyDescent="0.4">
      <c r="A19" s="29">
        <v>4.5</v>
      </c>
      <c r="B19" s="29">
        <v>5.5</v>
      </c>
      <c r="C19" s="29" t="s">
        <v>126</v>
      </c>
      <c r="D19" s="29">
        <v>40</v>
      </c>
      <c r="E19" s="29">
        <v>5</v>
      </c>
    </row>
    <row r="20" spans="1:5" x14ac:dyDescent="0.4">
      <c r="A20" s="29">
        <v>5.5</v>
      </c>
      <c r="B20" s="29">
        <v>6.5</v>
      </c>
      <c r="C20" s="29" t="s">
        <v>128</v>
      </c>
      <c r="D20" s="29">
        <v>48</v>
      </c>
      <c r="E20" s="29">
        <v>6</v>
      </c>
    </row>
    <row r="21" spans="1:5" x14ac:dyDescent="0.4">
      <c r="A21" s="29">
        <v>6.5</v>
      </c>
      <c r="B21" s="29">
        <v>7.5</v>
      </c>
      <c r="C21" s="29" t="s">
        <v>130</v>
      </c>
      <c r="D21" s="29">
        <v>56</v>
      </c>
      <c r="E21" s="29">
        <v>7</v>
      </c>
    </row>
    <row r="22" spans="1:5" x14ac:dyDescent="0.4">
      <c r="A22" s="29">
        <v>7.5</v>
      </c>
      <c r="B22" s="29">
        <v>8.5</v>
      </c>
      <c r="C22" s="29" t="s">
        <v>132</v>
      </c>
      <c r="D22" s="29">
        <v>64</v>
      </c>
      <c r="E22" s="29">
        <v>8</v>
      </c>
    </row>
    <row r="153" spans="1:2" x14ac:dyDescent="0.4">
      <c r="A153" s="31"/>
      <c r="B153" s="31"/>
    </row>
    <row r="154" spans="1:2" x14ac:dyDescent="0.4">
      <c r="A154" s="31"/>
      <c r="B154" s="31"/>
    </row>
    <row r="155" spans="1:2" x14ac:dyDescent="0.4">
      <c r="A155" s="31"/>
      <c r="B155" s="31"/>
    </row>
    <row r="156" spans="1:2" x14ac:dyDescent="0.4">
      <c r="A156" s="31"/>
      <c r="B156" s="31"/>
    </row>
    <row r="157" spans="1:2" x14ac:dyDescent="0.4">
      <c r="A157" s="31"/>
      <c r="B157" s="31"/>
    </row>
    <row r="158" spans="1:2" x14ac:dyDescent="0.4">
      <c r="A158" s="31"/>
      <c r="B158" s="31"/>
    </row>
    <row r="159" spans="1:2" x14ac:dyDescent="0.4">
      <c r="A159" s="31"/>
      <c r="B159" s="31"/>
    </row>
    <row r="160" spans="1:2" x14ac:dyDescent="0.4">
      <c r="A160" s="31"/>
      <c r="B160" s="31"/>
    </row>
    <row r="161" spans="1:8" x14ac:dyDescent="0.4">
      <c r="A161" s="31"/>
      <c r="B161" s="31"/>
    </row>
    <row r="162" spans="1:8" x14ac:dyDescent="0.4">
      <c r="A162" s="31"/>
      <c r="B162" s="31"/>
    </row>
    <row r="163" spans="1:8" x14ac:dyDescent="0.4">
      <c r="A163" s="31"/>
      <c r="B163" s="31"/>
    </row>
    <row r="164" spans="1:8" x14ac:dyDescent="0.4">
      <c r="A164" s="31"/>
      <c r="B164" s="31"/>
    </row>
    <row r="165" spans="1:8" x14ac:dyDescent="0.4">
      <c r="A165" s="31"/>
      <c r="B165" s="31"/>
    </row>
    <row r="166" spans="1:8" x14ac:dyDescent="0.4">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elements/1.1/"/>
    <ds:schemaRef ds:uri="http://purl.org/dc/dcmitype/"/>
    <ds:schemaRef ds:uri="263dbbe5-076b-4606-a03b-9598f5f2f35a"/>
    <ds:schemaRef ds:uri="http://www.w3.org/XML/1998/namespace"/>
    <ds:schemaRef ds:uri="http://schemas.openxmlformats.org/package/2006/metadata/core-properties"/>
    <ds:schemaRef ds:uri="33f003c0-0d95-44a8-96ef-b6b435aaba2f"/>
  </ds:schemaRefs>
</ds:datastoreItem>
</file>

<file path=customXml/itemProps2.xml><?xml version="1.0" encoding="utf-8"?>
<ds:datastoreItem xmlns:ds="http://schemas.openxmlformats.org/officeDocument/2006/customXml" ds:itemID="{7AC2F40C-DB72-4054-B116-FE7ECED2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別添2</vt:lpstr>
      <vt:lpstr>様式95_外来・在宅ベースアップ評価料（Ⅰ）</vt:lpstr>
      <vt:lpstr>様式97_入院ベースアップ評価料</vt:lpstr>
      <vt:lpstr>様式98_賃金改善実績報告書（表紙）</vt:lpstr>
      <vt:lpstr>別添_計画書（病院及び有床診療所）</vt:lpstr>
      <vt:lpstr>（別添）_実績報告書（病院及び有床診療所）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'（別添）_実績報告書（病院及び有床診療所）'!Print_Area</vt:lpstr>
      <vt:lpstr>'別添_計画書（病院及び有床診療所）'!Print_Area</vt:lpstr>
      <vt:lpstr>別添2!Print_Area</vt:lpstr>
      <vt:lpstr>'様式95_外来・在宅ベースアップ評価料（Ⅰ）'!Print_Area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2024-11-26T04:32:18Z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