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418" documentId="8_{00BD3458-0ED6-4EB1-BEC1-4DB46E294772}" xr6:coauthVersionLast="47" xr6:coauthVersionMax="47" xr10:uidLastSave="{6C182F74-4BAE-490A-BBF0-4D064B091EFD}"/>
  <workbookProtection workbookAlgorithmName="SHA-512" workbookHashValue="/Y1a2l16lZqy8qqxNQCcLO9PVx7gKoNW1m85PzcXTrZ77j8LGwS8++rTm0cCpRDNOoNlhCJoDcxwLmmsz82hDw==" workbookSaltValue="DTJUh98zyAj93pUsJb+o4Q==" workbookSpinCount="100000" lockStructure="1"/>
  <bookViews>
    <workbookView xWindow="1920" yWindow="900" windowWidth="21600" windowHeight="11385" tabRatio="952" firstSheet="4" activeTab="6" xr2:uid="{267EAD69-4E90-4369-9A5C-88EC81EC9FD9}"/>
  </bookViews>
  <sheets>
    <sheet name="別添2" sheetId="22" r:id="rId1"/>
    <sheet name="様式95_外来・在宅ベースアップ評価料（Ⅰ）" sheetId="6" r:id="rId2"/>
    <sheet name="様式96_外来・在宅ベースアップ評価料（Ⅱ）" sheetId="7" r:id="rId3"/>
    <sheet name="様式98_賃金改善実績報告書（表紙）" sheetId="19" r:id="rId4"/>
    <sheet name="（別添）_計画書（無床診療所及びⅡを算定する有床診療所）" sheetId="11" r:id="rId5"/>
    <sheet name="（別添）_実績報告書（無床診療所及びⅡを算定する有床診療所）" sheetId="24" r:id="rId6"/>
    <sheet name="（参考）賃金引き上げ計画書作成のための計算シート" sheetId="13" r:id="rId7"/>
    <sheet name="医療機関集計用シート（横）" sheetId="21" state="hidden" r:id="rId8"/>
    <sheet name="リスト（入院）" sheetId="5" state="hidden" r:id="rId9"/>
    <sheet name="リスト（外来）" sheetId="8" state="hidden" r:id="rId10"/>
  </sheets>
  <externalReferences>
    <externalReference r:id="rId11"/>
    <externalReference r:id="rId12"/>
    <externalReference r:id="rId13"/>
    <externalReference r:id="rId14"/>
    <externalReference r:id="rId15"/>
  </externalReferences>
  <definedNames>
    <definedName name="_new1">[1]【参考】サービス名一覧!$A$4:$A$27</definedName>
    <definedName name="erea">#REF!</definedName>
    <definedName name="new">#REF!</definedName>
    <definedName name="_xlnm.Print_Area" localSheetId="6">'（参考）賃金引き上げ計画書作成のための計算シート'!$A$1:$AG$105</definedName>
    <definedName name="_xlnm.Print_Area" localSheetId="4">'（別添）_計画書（無床診療所及びⅡを算定する有床診療所）'!$A$1:$AG$179</definedName>
    <definedName name="_xlnm.Print_Area" localSheetId="5">'（別添）_実績報告書（無床診療所及びⅡを算定する有床診療所）'!$A$1:$AG$150</definedName>
    <definedName name="_xlnm.Print_Area" localSheetId="0">別添2!$A$1:$M$35</definedName>
    <definedName name="_xlnm.Print_Area" localSheetId="1">'様式95_外来・在宅ベースアップ評価料（Ⅰ）'!$A$1:$AE$31</definedName>
    <definedName name="_xlnm.Print_Area" localSheetId="2">'様式96_外来・在宅ベースアップ評価料（Ⅱ）'!$A$1:$AJ$167</definedName>
    <definedName name="www" localSheetId="0">#REF!</definedName>
    <definedName name="www" localSheetId="3">#REF!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サービス" localSheetId="0">#REF!</definedName>
    <definedName name="サービス" localSheetId="3">#REF!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3">#REF!</definedName>
    <definedName name="サービス名">#REF!</definedName>
    <definedName name="サービス名称" localSheetId="0">#REF!</definedName>
    <definedName name="サービス名称" localSheetId="3">#REF!</definedName>
    <definedName name="サービス名称">#REF!</definedName>
    <definedName name="一覧">[4]加算率一覧!$A$4:$A$25</definedName>
    <definedName name="種類">[5]サービス種類一覧!$A$4:$A$20</definedName>
    <definedName name="特定" localSheetId="0">#REF!</definedName>
    <definedName name="特定" localSheetId="3">#REF!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9" i="13" l="1"/>
  <c r="TF2" i="21" l="1"/>
  <c r="BQ2" i="21"/>
  <c r="TI2" i="21" l="1"/>
  <c r="ACZ2" i="21"/>
  <c r="ACY2" i="21"/>
  <c r="ACX2" i="21"/>
  <c r="ACW2" i="21"/>
  <c r="ACU2" i="21"/>
  <c r="ACT2" i="21"/>
  <c r="ACQ2" i="21"/>
  <c r="ACP2" i="21"/>
  <c r="ACK2" i="21"/>
  <c r="ACJ2" i="21"/>
  <c r="ACG2" i="21"/>
  <c r="ACF2" i="21"/>
  <c r="ACA2" i="21"/>
  <c r="ABZ2" i="21"/>
  <c r="ABX2" i="21"/>
  <c r="ABT2" i="21"/>
  <c r="ABS2" i="21"/>
  <c r="ABQ2" i="21"/>
  <c r="ABM2" i="21"/>
  <c r="ABL2" i="21"/>
  <c r="ABJ2" i="21"/>
  <c r="ABF2" i="21"/>
  <c r="ABE2" i="21"/>
  <c r="ABC2" i="21"/>
  <c r="AAY2" i="21"/>
  <c r="AAX2" i="21"/>
  <c r="AAV2" i="21"/>
  <c r="AAS2" i="21"/>
  <c r="AAQ2" i="21"/>
  <c r="AAP2" i="21"/>
  <c r="AAO2" i="21"/>
  <c r="AAN2" i="21"/>
  <c r="AAL2" i="21"/>
  <c r="AAK2" i="21"/>
  <c r="AAI2" i="21"/>
  <c r="AAH2" i="21"/>
  <c r="ZW2" i="21"/>
  <c r="ZV2" i="21"/>
  <c r="ZU2" i="21"/>
  <c r="ZT2" i="21"/>
  <c r="ZS2" i="21"/>
  <c r="ZR2" i="21"/>
  <c r="ZQ2" i="21"/>
  <c r="ZP2" i="21"/>
  <c r="ZM2" i="21"/>
  <c r="ZL2" i="21"/>
  <c r="ZK2" i="21"/>
  <c r="ZJ2" i="21"/>
  <c r="ZI2" i="21"/>
  <c r="ZF2" i="21"/>
  <c r="ZE2" i="21"/>
  <c r="ZD2" i="21"/>
  <c r="ZC2" i="21"/>
  <c r="ZB2" i="21"/>
  <c r="YY2" i="21"/>
  <c r="YX2" i="21"/>
  <c r="YW2" i="21"/>
  <c r="YV2" i="21"/>
  <c r="YU2" i="21"/>
  <c r="YR2" i="21"/>
  <c r="YQ2" i="21"/>
  <c r="YP2" i="21"/>
  <c r="YM2" i="21"/>
  <c r="YK2" i="21"/>
  <c r="YJ2" i="21"/>
  <c r="YB2" i="21"/>
  <c r="XY2" i="21"/>
  <c r="XX2" i="21"/>
  <c r="XW2" i="21"/>
  <c r="XV2" i="21"/>
  <c r="XT2" i="21"/>
  <c r="XS2" i="21"/>
  <c r="XP2" i="21"/>
  <c r="XO2" i="21"/>
  <c r="XJ2" i="21"/>
  <c r="XI2" i="21"/>
  <c r="XF2" i="21"/>
  <c r="XE2" i="21"/>
  <c r="WZ2" i="21"/>
  <c r="WY2" i="21"/>
  <c r="WW2" i="21"/>
  <c r="WV2" i="21"/>
  <c r="WU2" i="21"/>
  <c r="WS2" i="21"/>
  <c r="WR2" i="21"/>
  <c r="WP2" i="21"/>
  <c r="WO2" i="21"/>
  <c r="WN2" i="21"/>
  <c r="WL2" i="21"/>
  <c r="WK2" i="21"/>
  <c r="WI2" i="21"/>
  <c r="WH2" i="21"/>
  <c r="WG2" i="21"/>
  <c r="WE2" i="21"/>
  <c r="WD2" i="21"/>
  <c r="WB2" i="21"/>
  <c r="WA2" i="21"/>
  <c r="VZ2" i="21"/>
  <c r="VX2" i="21"/>
  <c r="VW2" i="21"/>
  <c r="VU2" i="21"/>
  <c r="VR2" i="21"/>
  <c r="VP2" i="21"/>
  <c r="VO2" i="21"/>
  <c r="VN2" i="21"/>
  <c r="VM2" i="21"/>
  <c r="VK2" i="21"/>
  <c r="VJ2" i="21"/>
  <c r="VH2" i="21"/>
  <c r="VG2" i="21"/>
  <c r="UV2" i="21"/>
  <c r="UU2" i="21"/>
  <c r="UT2" i="21"/>
  <c r="US2" i="21"/>
  <c r="UR2" i="21"/>
  <c r="UQ2" i="21"/>
  <c r="UP2" i="21"/>
  <c r="UO2" i="21"/>
  <c r="UL2" i="21"/>
  <c r="UK2" i="21"/>
  <c r="UJ2" i="21"/>
  <c r="UI2" i="21"/>
  <c r="UH2" i="21"/>
  <c r="UE2" i="21"/>
  <c r="UD2" i="21"/>
  <c r="UC2" i="21"/>
  <c r="UB2" i="21"/>
  <c r="UA2" i="21"/>
  <c r="TX2" i="21"/>
  <c r="TW2" i="21"/>
  <c r="TV2" i="21"/>
  <c r="TU2" i="21"/>
  <c r="TT2" i="21"/>
  <c r="TQ2" i="21"/>
  <c r="TP2" i="21"/>
  <c r="TO2" i="21"/>
  <c r="TL2" i="21"/>
  <c r="TJ2" i="21"/>
  <c r="TA2" i="21" l="1"/>
  <c r="OS2" i="21" l="1"/>
  <c r="OR2" i="21"/>
  <c r="SX2" i="21"/>
  <c r="SW2" i="21"/>
  <c r="SV2" i="21"/>
  <c r="SU2" i="21"/>
  <c r="SS2" i="21"/>
  <c r="SR2" i="21"/>
  <c r="SO2" i="21"/>
  <c r="SN2" i="21"/>
  <c r="SI2" i="21"/>
  <c r="SH2" i="21"/>
  <c r="SE2" i="21"/>
  <c r="SD2" i="21"/>
  <c r="RY2" i="21"/>
  <c r="RX2" i="21"/>
  <c r="RV2" i="21"/>
  <c r="RR2" i="21"/>
  <c r="RQ2" i="21"/>
  <c r="RO2" i="21"/>
  <c r="RK2" i="21"/>
  <c r="RJ2" i="21"/>
  <c r="RH2" i="21"/>
  <c r="RD2" i="21"/>
  <c r="RC2" i="21"/>
  <c r="RA2" i="21"/>
  <c r="QW2" i="21"/>
  <c r="QV2" i="21"/>
  <c r="QT2" i="21"/>
  <c r="QP2" i="21"/>
  <c r="QO2" i="21"/>
  <c r="QM2" i="21"/>
  <c r="QJ2" i="21"/>
  <c r="QH2" i="21"/>
  <c r="QG2" i="21"/>
  <c r="QF2" i="21"/>
  <c r="QE2" i="21"/>
  <c r="QC2" i="21"/>
  <c r="QB2" i="21"/>
  <c r="PZ2" i="21"/>
  <c r="PY2" i="21"/>
  <c r="PS2" i="21"/>
  <c r="PR2" i="21"/>
  <c r="PQ2" i="21"/>
  <c r="PP2" i="21"/>
  <c r="PN2" i="21"/>
  <c r="PM2" i="21"/>
  <c r="PL2" i="21"/>
  <c r="PK2" i="21"/>
  <c r="PJ2" i="21"/>
  <c r="PH2" i="21"/>
  <c r="PG2" i="21"/>
  <c r="PF2" i="21"/>
  <c r="PE2" i="21"/>
  <c r="PD2" i="21"/>
  <c r="PB2" i="21"/>
  <c r="PA2" i="21"/>
  <c r="OZ2" i="21"/>
  <c r="OY2" i="21"/>
  <c r="OX2" i="21"/>
  <c r="OU2" i="21"/>
  <c r="OT2" i="21"/>
  <c r="OP2" i="21"/>
  <c r="OO2" i="21"/>
  <c r="OG2" i="21"/>
  <c r="ZA2" i="21" l="1"/>
  <c r="ZH2" i="21"/>
  <c r="ZO2" i="21"/>
  <c r="YT2" i="21"/>
  <c r="YZ2" i="21"/>
  <c r="ZG2" i="21"/>
  <c r="YH2" i="21"/>
  <c r="YF2" i="21"/>
  <c r="YE2" i="21"/>
  <c r="YD2" i="21"/>
  <c r="YC2" i="21"/>
  <c r="AD22" i="24"/>
  <c r="TZ2" i="21" s="1"/>
  <c r="AD23" i="24"/>
  <c r="UG2" i="21" s="1"/>
  <c r="AD24" i="24"/>
  <c r="AD21" i="24"/>
  <c r="Z22" i="24"/>
  <c r="TY2" i="21" s="1"/>
  <c r="Z23" i="24"/>
  <c r="UF2" i="21" s="1"/>
  <c r="Z24" i="24"/>
  <c r="UM2" i="21" s="1"/>
  <c r="Z21" i="24"/>
  <c r="TR2" i="21" s="1"/>
  <c r="H15" i="24"/>
  <c r="E15" i="24"/>
  <c r="R12" i="24"/>
  <c r="TE2" i="21" s="1"/>
  <c r="O12" i="24"/>
  <c r="TD2" i="21" s="1"/>
  <c r="H12" i="24"/>
  <c r="TC2" i="21" s="1"/>
  <c r="E12" i="24"/>
  <c r="TB2" i="21" s="1"/>
  <c r="OK2" i="21"/>
  <c r="OJ2" i="21"/>
  <c r="OI2" i="21"/>
  <c r="OH2" i="21"/>
  <c r="PI2" i="21"/>
  <c r="PO2" i="21"/>
  <c r="ON2" i="21"/>
  <c r="OM2" i="21"/>
  <c r="ACO2" i="21"/>
  <c r="ACN2" i="21"/>
  <c r="ACM2" i="21"/>
  <c r="ACC2" i="21"/>
  <c r="ABW2" i="21"/>
  <c r="ABV2" i="21"/>
  <c r="ABP2" i="21"/>
  <c r="ABO2" i="21"/>
  <c r="ABI2" i="21"/>
  <c r="ABH2" i="21"/>
  <c r="ABB2" i="21"/>
  <c r="ABA2" i="21"/>
  <c r="AAT2" i="21"/>
  <c r="AB127" i="24"/>
  <c r="AB126" i="24"/>
  <c r="AB125" i="24"/>
  <c r="XL2" i="21" s="1"/>
  <c r="AB115" i="24"/>
  <c r="AB114" i="24"/>
  <c r="AB113" i="24"/>
  <c r="XB2" i="21" s="1"/>
  <c r="AB104" i="24"/>
  <c r="AB103" i="24"/>
  <c r="AB95" i="24"/>
  <c r="AB94" i="24"/>
  <c r="AB86" i="24"/>
  <c r="AB85" i="24"/>
  <c r="AB77" i="24"/>
  <c r="AB76" i="24"/>
  <c r="AB68" i="24"/>
  <c r="VT2" i="21" s="1"/>
  <c r="AB67" i="24"/>
  <c r="VS2" i="21" s="1"/>
  <c r="SK2" i="21"/>
  <c r="SA2" i="21"/>
  <c r="RT2" i="21"/>
  <c r="RN2" i="21"/>
  <c r="RM2" i="21"/>
  <c r="RF2" i="21"/>
  <c r="QY2" i="21"/>
  <c r="QR2" i="21"/>
  <c r="ABY2" i="21"/>
  <c r="ACB2" i="21"/>
  <c r="ABK2" i="21"/>
  <c r="ABN2" i="21"/>
  <c r="ABG2" i="21"/>
  <c r="ZY2" i="21"/>
  <c r="ZX2" i="21"/>
  <c r="AB109" i="24"/>
  <c r="XA2" i="21" s="1"/>
  <c r="AB106" i="24"/>
  <c r="WX2" i="21" s="1"/>
  <c r="AB100" i="24"/>
  <c r="WT2" i="21" s="1"/>
  <c r="AB91" i="24"/>
  <c r="WM2" i="21" s="1"/>
  <c r="AB88" i="24"/>
  <c r="WJ2" i="21" s="1"/>
  <c r="AB82" i="24"/>
  <c r="WF2" i="21" s="1"/>
  <c r="AB52" i="24"/>
  <c r="P37" i="24"/>
  <c r="M37" i="24"/>
  <c r="G37" i="24"/>
  <c r="D37" i="24"/>
  <c r="P36" i="24"/>
  <c r="M36" i="24"/>
  <c r="G36" i="24"/>
  <c r="D36" i="24"/>
  <c r="P35" i="24"/>
  <c r="M35" i="24"/>
  <c r="G35" i="24"/>
  <c r="D35" i="24"/>
  <c r="P34" i="24"/>
  <c r="M34" i="24"/>
  <c r="Z31" i="24"/>
  <c r="UX2" i="21" s="1"/>
  <c r="S31" i="24"/>
  <c r="UW2" i="21" s="1"/>
  <c r="P30" i="24"/>
  <c r="M30" i="24"/>
  <c r="G30" i="24"/>
  <c r="D30" i="24"/>
  <c r="P29" i="24"/>
  <c r="M29" i="24"/>
  <c r="G29" i="24"/>
  <c r="D29" i="24"/>
  <c r="P28" i="24"/>
  <c r="M28" i="24"/>
  <c r="G28" i="24"/>
  <c r="D28" i="24"/>
  <c r="P27" i="24"/>
  <c r="M27" i="24"/>
  <c r="PT2" i="21"/>
  <c r="ABU2" i="21" l="1"/>
  <c r="RP2" i="21"/>
  <c r="ACR2" i="21"/>
  <c r="ACV2" i="21"/>
  <c r="ACI2" i="21"/>
  <c r="ACE2" i="21"/>
  <c r="ACH2" i="21"/>
  <c r="ACD2" i="21"/>
  <c r="AAW2" i="21"/>
  <c r="AAU2" i="21"/>
  <c r="YI2" i="21"/>
  <c r="YL2" i="21"/>
  <c r="AB119" i="24"/>
  <c r="XH2" i="21" s="1"/>
  <c r="XD2" i="21"/>
  <c r="AB122" i="24"/>
  <c r="XK2" i="21" s="1"/>
  <c r="AB118" i="24"/>
  <c r="XG2" i="21" s="1"/>
  <c r="XC2" i="21"/>
  <c r="D21" i="24"/>
  <c r="TM2" i="21" s="1"/>
  <c r="TG2" i="21"/>
  <c r="G21" i="24"/>
  <c r="TN2" i="21" s="1"/>
  <c r="TH2" i="21"/>
  <c r="AB130" i="24"/>
  <c r="XQ2" i="21" s="1"/>
  <c r="XM2" i="21"/>
  <c r="AB134" i="24"/>
  <c r="XU2" i="21" s="1"/>
  <c r="XN2" i="21"/>
  <c r="SQ2" i="21"/>
  <c r="SM2" i="21"/>
  <c r="SP2" i="21"/>
  <c r="SL2" i="21"/>
  <c r="SJ2" i="21"/>
  <c r="SC2" i="21"/>
  <c r="SF2" i="21"/>
  <c r="SB2" i="21"/>
  <c r="RZ2" i="21"/>
  <c r="RU2" i="21"/>
  <c r="RL2" i="21"/>
  <c r="RG2" i="21"/>
  <c r="RB2" i="21"/>
  <c r="QZ2" i="21"/>
  <c r="OQ2" i="21"/>
  <c r="QX2" i="21"/>
  <c r="QS2" i="21"/>
  <c r="AAG2" i="21"/>
  <c r="AAF2" i="21"/>
  <c r="ZN2" i="21"/>
  <c r="AAD2" i="21"/>
  <c r="AAE2" i="21"/>
  <c r="AAB2" i="21"/>
  <c r="AAC2" i="21"/>
  <c r="ZZ2" i="21"/>
  <c r="YS2" i="21"/>
  <c r="AAA2" i="21"/>
  <c r="S37" i="24"/>
  <c r="VE2" i="21" s="1"/>
  <c r="Z37" i="24"/>
  <c r="VF2" i="21" s="1"/>
  <c r="UN2" i="21"/>
  <c r="Z36" i="24"/>
  <c r="VD2" i="21" s="1"/>
  <c r="S36" i="24"/>
  <c r="VC2" i="21" s="1"/>
  <c r="S35" i="24"/>
  <c r="VA2" i="21" s="1"/>
  <c r="Z35" i="24"/>
  <c r="VB2" i="21" s="1"/>
  <c r="Z34" i="24"/>
  <c r="UZ2" i="21" s="1"/>
  <c r="TS2" i="21"/>
  <c r="S34" i="24"/>
  <c r="UY2" i="21" s="1"/>
  <c r="PX2" i="21"/>
  <c r="PW2" i="21"/>
  <c r="PV2" i="21"/>
  <c r="PC2" i="21"/>
  <c r="ACL2" i="21"/>
  <c r="AAZ2" i="21"/>
  <c r="AB73" i="24"/>
  <c r="VY2" i="21" s="1"/>
  <c r="AB70" i="24"/>
  <c r="VV2" i="21" s="1"/>
  <c r="RE2" i="21"/>
  <c r="RS2" i="21"/>
  <c r="ST2" i="21"/>
  <c r="SG2" i="21"/>
  <c r="AB79" i="24"/>
  <c r="WC2" i="21" s="1"/>
  <c r="AB97" i="24"/>
  <c r="WQ2" i="21" s="1"/>
  <c r="AB131" i="24"/>
  <c r="XR2" i="21" s="1"/>
  <c r="V15" i="24"/>
  <c r="TK2" i="21" s="1"/>
  <c r="QU2" i="21"/>
  <c r="RI2" i="21"/>
  <c r="RW2" i="21"/>
  <c r="ABD2" i="21"/>
  <c r="ABR2" i="21"/>
  <c r="ACS2" i="21"/>
  <c r="YN2" i="21" l="1"/>
  <c r="YO2" i="21"/>
  <c r="D27" i="24"/>
  <c r="D34" i="24"/>
  <c r="G27" i="24"/>
  <c r="G34" i="24"/>
  <c r="Z40" i="24"/>
  <c r="QL2" i="21"/>
  <c r="QK2" i="21"/>
  <c r="AAJ2" i="21" l="1"/>
  <c r="AAR2" i="21"/>
  <c r="AAM2" i="21"/>
  <c r="AB45" i="24"/>
  <c r="VI2" i="21"/>
  <c r="QQ2" i="21"/>
  <c r="QN2" i="21"/>
  <c r="ADA2" i="21"/>
  <c r="AB50" i="24" l="1"/>
  <c r="VQ2" i="21" s="1"/>
  <c r="VL2" i="21"/>
  <c r="H6" i="13"/>
  <c r="H5" i="13"/>
  <c r="H6" i="6" l="1"/>
  <c r="H5" i="6"/>
  <c r="J2" i="21"/>
  <c r="I2" i="21"/>
  <c r="H2" i="21"/>
  <c r="G2" i="21"/>
  <c r="F2" i="21"/>
  <c r="E2" i="21"/>
  <c r="D2" i="21"/>
  <c r="C2" i="21"/>
  <c r="B2" i="21"/>
  <c r="O16" i="22"/>
  <c r="B16" i="22" s="1"/>
  <c r="CU2" i="21"/>
  <c r="AB136" i="11"/>
  <c r="AB124" i="11"/>
  <c r="AB111" i="11"/>
  <c r="AB102" i="11"/>
  <c r="AB93" i="11"/>
  <c r="AB84" i="11"/>
  <c r="AB75" i="11"/>
  <c r="E5" i="22"/>
  <c r="J44" i="7"/>
  <c r="OD2" i="21"/>
  <c r="OC2" i="21"/>
  <c r="OB2" i="21"/>
  <c r="OA2" i="21"/>
  <c r="NZ2" i="21"/>
  <c r="NY2" i="21"/>
  <c r="NX2" i="21"/>
  <c r="NW2" i="21"/>
  <c r="NV2" i="21"/>
  <c r="NT2" i="21"/>
  <c r="NS2" i="21"/>
  <c r="NP2" i="21"/>
  <c r="NO2" i="21"/>
  <c r="NN2" i="21"/>
  <c r="NM2" i="21"/>
  <c r="NL2" i="21"/>
  <c r="NJ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X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B2" i="21"/>
  <c r="KA2" i="21"/>
  <c r="JX2" i="21"/>
  <c r="JW2" i="21"/>
  <c r="JV2" i="21"/>
  <c r="JU2" i="21"/>
  <c r="JT2" i="21"/>
  <c r="JR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F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J2" i="21"/>
  <c r="GI2" i="21"/>
  <c r="GF2" i="21"/>
  <c r="GE2" i="21"/>
  <c r="GD2" i="21"/>
  <c r="GC2" i="21"/>
  <c r="GB2" i="21"/>
  <c r="FZ2" i="21"/>
  <c r="FY2" i="21"/>
  <c r="FV2" i="21"/>
  <c r="FU2" i="21"/>
  <c r="FT2" i="21"/>
  <c r="FS2" i="21"/>
  <c r="FR2" i="21"/>
  <c r="FP2" i="21"/>
  <c r="FO2" i="21"/>
  <c r="FM2" i="21"/>
  <c r="FL2" i="21"/>
  <c r="FK2" i="21"/>
  <c r="FI2" i="21"/>
  <c r="FH2" i="21"/>
  <c r="FF2" i="21"/>
  <c r="FE2" i="21"/>
  <c r="FD2" i="21"/>
  <c r="FB2" i="21"/>
  <c r="FA2" i="21"/>
  <c r="EY2" i="21"/>
  <c r="EX2" i="21"/>
  <c r="EW2" i="21"/>
  <c r="EU2" i="21"/>
  <c r="ET2" i="21"/>
  <c r="ER2" i="21"/>
  <c r="EQ2" i="21"/>
  <c r="EP2" i="21"/>
  <c r="EN2" i="21"/>
  <c r="EM2" i="21"/>
  <c r="EK2" i="21"/>
  <c r="EJ2" i="21"/>
  <c r="EI2" i="21"/>
  <c r="EG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K2" i="21" l="1"/>
  <c r="XZ2" i="21"/>
  <c r="OE2" i="21"/>
  <c r="X4" i="24"/>
  <c r="SY2" i="21" s="1"/>
  <c r="X5" i="24"/>
  <c r="SZ2" i="21" s="1"/>
  <c r="YA2" i="21"/>
  <c r="OF2" i="21"/>
  <c r="L2" i="21"/>
  <c r="H6" i="7"/>
  <c r="EO2" i="21"/>
  <c r="C54" i="7" l="1"/>
  <c r="NU2" i="21"/>
  <c r="NR2" i="21"/>
  <c r="NQ2" i="21"/>
  <c r="NK2" i="21"/>
  <c r="NH2" i="21"/>
  <c r="NG2" i="21"/>
  <c r="NA2" i="21"/>
  <c r="MX2" i="21"/>
  <c r="MT2" i="21"/>
  <c r="MQ2" i="21"/>
  <c r="MM2" i="21"/>
  <c r="MJ2" i="21"/>
  <c r="MF2" i="21"/>
  <c r="MC2" i="21"/>
  <c r="LY2" i="21"/>
  <c r="LV2" i="21"/>
  <c r="KC2" i="21"/>
  <c r="AB133" i="11"/>
  <c r="JZ2" i="21" s="1"/>
  <c r="AB132" i="11"/>
  <c r="JY2" i="21" s="1"/>
  <c r="JS2" i="21"/>
  <c r="AB121" i="11"/>
  <c r="JP2" i="21" s="1"/>
  <c r="AB120" i="11"/>
  <c r="JO2" i="21" s="1"/>
  <c r="JI2" i="21"/>
  <c r="AB108" i="11"/>
  <c r="JF2" i="21" s="1"/>
  <c r="JB2" i="21"/>
  <c r="AB99" i="11"/>
  <c r="IY2" i="21" s="1"/>
  <c r="IU2" i="21"/>
  <c r="AB90" i="11"/>
  <c r="IR2" i="21" s="1"/>
  <c r="IN2" i="21"/>
  <c r="AB81" i="11"/>
  <c r="IK2" i="21" s="1"/>
  <c r="IG2" i="21"/>
  <c r="AB72" i="11"/>
  <c r="ID2" i="21" s="1"/>
  <c r="GK2" i="21"/>
  <c r="V4" i="11"/>
  <c r="GU2" i="21" s="1"/>
  <c r="EH2" i="21"/>
  <c r="EV2" i="21"/>
  <c r="FC2" i="21"/>
  <c r="FJ2" i="21"/>
  <c r="FQ2" i="21"/>
  <c r="GA2" i="21"/>
  <c r="OL2" i="21"/>
  <c r="CL2" i="21"/>
  <c r="YG2" i="21"/>
  <c r="KM2" i="21"/>
  <c r="CZ2" i="21"/>
  <c r="BL2" i="21"/>
  <c r="H5" i="7"/>
  <c r="R2" i="21" s="1"/>
  <c r="KT2" i="21" l="1"/>
  <c r="CT2" i="21"/>
  <c r="CO2" i="21"/>
  <c r="DG2" i="21"/>
  <c r="V5" i="11"/>
  <c r="GV2" i="21" s="1"/>
  <c r="S2" i="21"/>
  <c r="LE2" i="21" l="1"/>
  <c r="KY2" i="21"/>
  <c r="KN2" i="21"/>
  <c r="LI2" i="21" l="1"/>
  <c r="LF2" i="21"/>
  <c r="LG2" i="21"/>
  <c r="LH2" i="21" l="1"/>
  <c r="LD2" i="21"/>
  <c r="X54" i="7"/>
  <c r="Q54" i="7"/>
  <c r="J54" i="7"/>
  <c r="R37" i="11"/>
  <c r="HM2" i="21" s="1"/>
  <c r="FG2" i="21" l="1"/>
  <c r="M53" i="13"/>
  <c r="M51" i="13"/>
  <c r="X26" i="13"/>
  <c r="Q26" i="13"/>
  <c r="J26" i="13"/>
  <c r="C26" i="13"/>
  <c r="X15" i="13"/>
  <c r="Q15" i="13"/>
  <c r="J15" i="13"/>
  <c r="C15" i="13"/>
  <c r="GH2" i="21"/>
  <c r="GG2" i="21"/>
  <c r="FX2" i="21"/>
  <c r="FW2" i="21"/>
  <c r="CM2" i="21"/>
  <c r="M56" i="13" l="1"/>
  <c r="AK98" i="7"/>
  <c r="BD2" i="21" s="1"/>
  <c r="CW2" i="21"/>
  <c r="J98" i="7" l="1"/>
  <c r="AA37" i="11"/>
  <c r="HN2" i="21" s="1"/>
  <c r="V21" i="11"/>
  <c r="HG2" i="21" s="1"/>
  <c r="V16" i="11"/>
  <c r="ES2" i="21"/>
  <c r="FN2" i="21"/>
  <c r="EZ2" i="21"/>
  <c r="M81" i="7"/>
  <c r="M87" i="7" s="1"/>
  <c r="M79" i="7"/>
  <c r="AV2" i="21" s="1"/>
  <c r="Z81" i="7"/>
  <c r="X44" i="7"/>
  <c r="Q44" i="7"/>
  <c r="C44" i="7"/>
  <c r="HB2" i="21" l="1"/>
  <c r="V12" i="24"/>
  <c r="AY2" i="21"/>
  <c r="Z87" i="7"/>
  <c r="BC2" i="21" s="1"/>
  <c r="CP2" i="21"/>
  <c r="CN2" i="21"/>
  <c r="AX2" i="21"/>
  <c r="BB2" i="21"/>
  <c r="M84" i="7"/>
  <c r="Z84" i="7"/>
  <c r="BA2" i="21" s="1"/>
  <c r="LC2" i="21"/>
  <c r="AB35" i="11"/>
  <c r="HK2" i="21" s="1"/>
  <c r="CS2" i="21"/>
  <c r="AB38" i="11"/>
  <c r="AB39" i="11"/>
  <c r="HQ2" i="21" s="1"/>
  <c r="AK99" i="7"/>
  <c r="BE2" i="21" s="1"/>
  <c r="CV2" i="21"/>
  <c r="AF37" i="11"/>
  <c r="HO2" i="21" s="1"/>
  <c r="EL2" i="21"/>
  <c r="DL2" i="21"/>
  <c r="EE2" i="21"/>
  <c r="AK37" i="7"/>
  <c r="HP2" i="21" l="1"/>
  <c r="AB36" i="11"/>
  <c r="HL2" i="21" s="1"/>
  <c r="AZ2" i="21"/>
  <c r="AK84" i="7"/>
  <c r="AB34" i="11"/>
  <c r="HJ2" i="21" s="1"/>
  <c r="LB2" i="21"/>
  <c r="J99" i="7"/>
  <c r="DR2" i="21"/>
  <c r="DN2" i="21"/>
  <c r="H10" i="8"/>
  <c r="G10" i="8"/>
  <c r="H11" i="8"/>
  <c r="G11" i="8"/>
  <c r="AB33" i="11" l="1"/>
  <c r="HI2" i="21" s="1"/>
  <c r="I10" i="8"/>
  <c r="J10" i="8" s="1"/>
  <c r="I11" i="8"/>
  <c r="G5" i="8"/>
  <c r="Z79" i="7"/>
  <c r="AW2" i="21" s="1"/>
  <c r="AK34" i="7"/>
  <c r="DA2" i="21" l="1"/>
  <c r="BM2" i="21"/>
  <c r="LA2" i="21"/>
  <c r="AK100" i="7"/>
  <c r="BF2" i="21" s="1"/>
  <c r="AB42" i="11"/>
  <c r="AB48" i="11" s="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HU2" i="21"/>
  <c r="AH47" i="11"/>
  <c r="BH2" i="21"/>
  <c r="BI2" i="21"/>
  <c r="AK106" i="7"/>
  <c r="AL114" i="7" s="1"/>
  <c r="LN2" i="21" l="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CX2" i="21" l="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H135" i="5" l="1"/>
  <c r="I135" i="5" s="1"/>
  <c r="H151" i="5"/>
  <c r="I151" i="5" s="1"/>
  <c r="H4" i="5"/>
  <c r="I4" i="5"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OV2" i="21" l="1"/>
  <c r="DP2" i="21" l="1"/>
  <c r="DQ2" i="21"/>
  <c r="PU2" i="21" l="1"/>
  <c r="OW2" i="21"/>
  <c r="DO2" i="21"/>
  <c r="QI2" i="21" l="1"/>
  <c r="DM2" i="21"/>
  <c r="QD2" i="21" l="1"/>
  <c r="QA2" i="21"/>
  <c r="DU2" i="21" l="1"/>
  <c r="DX2" i="21" l="1"/>
  <c r="EA2" i="21"/>
  <c r="DV2" i="21" l="1"/>
  <c r="DW2" i="21" l="1"/>
</calcChain>
</file>

<file path=xl/sharedStrings.xml><?xml version="1.0" encoding="utf-8"?>
<sst xmlns="http://schemas.openxmlformats.org/spreadsheetml/2006/main" count="2087" uniqueCount="1434">
  <si>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</si>
  <si>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</si>
  <si>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</si>
  <si>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</si>
  <si>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</si>
  <si>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</si>
  <si>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</si>
  <si>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</si>
  <si>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</si>
  <si>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</si>
  <si>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</si>
  <si>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</si>
  <si>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</si>
  <si>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</si>
  <si>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</si>
  <si>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</si>
  <si>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</si>
  <si>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</si>
  <si>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</si>
  <si>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</si>
  <si>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</si>
  <si>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</si>
  <si>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</si>
  <si>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</si>
  <si>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</si>
  <si>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</si>
  <si>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</si>
  <si>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</si>
  <si>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</si>
  <si>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</si>
  <si>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</si>
  <si>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</si>
  <si>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</si>
  <si>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</si>
  <si>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</si>
  <si>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</si>
  <si>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</si>
  <si>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</si>
  <si>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</si>
  <si>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</si>
  <si>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</si>
  <si>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</si>
  <si>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</si>
  <si>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</si>
  <si>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</si>
  <si>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</si>
  <si>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</si>
  <si>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</si>
  <si>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</si>
  <si>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</si>
  <si>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</si>
  <si>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</si>
  <si>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</si>
  <si>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</si>
  <si>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</si>
  <si>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</si>
  <si>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</si>
  <si>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</si>
  <si>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</si>
  <si>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</si>
  <si>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</si>
  <si>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</si>
  <si>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</si>
  <si>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</si>
  <si>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</si>
  <si>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</si>
  <si>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</si>
  <si>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</si>
  <si>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</si>
  <si>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</si>
  <si>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</si>
  <si>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</si>
  <si>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</si>
  <si>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</si>
  <si>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</si>
  <si>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</si>
  <si>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</si>
  <si>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</si>
  <si>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</si>
  <si>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</si>
  <si>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</si>
  <si>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</si>
  <si>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</si>
  <si>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</si>
  <si>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</si>
  <si>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</si>
  <si>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</si>
  <si>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</si>
  <si>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</si>
  <si>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</si>
  <si>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</si>
  <si>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</si>
  <si>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</si>
  <si>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</si>
  <si>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</si>
  <si>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</si>
  <si>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</si>
  <si>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</si>
  <si>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</si>
  <si>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</si>
  <si>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</si>
  <si>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</si>
  <si>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</si>
  <si>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</si>
  <si>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</si>
  <si>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</si>
  <si>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</si>
  <si>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</si>
  <si>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</si>
  <si>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</si>
  <si>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</si>
  <si>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</si>
  <si>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</si>
  <si>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</si>
  <si>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</si>
  <si>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</si>
  <si>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</si>
  <si>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</si>
  <si>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</si>
  <si>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</si>
  <si>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</si>
  <si>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</si>
  <si>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</si>
  <si>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</si>
  <si>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</si>
  <si>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</si>
  <si>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</si>
  <si>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</si>
  <si>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</si>
  <si>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</si>
  <si>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</si>
  <si>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</si>
  <si>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</si>
  <si>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</si>
  <si>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</si>
  <si>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</si>
  <si>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</si>
  <si>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</si>
  <si>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</si>
  <si>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</si>
  <si>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</si>
  <si>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</si>
  <si>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</si>
  <si>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</si>
  <si>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</si>
  <si>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</si>
  <si>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</si>
  <si>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</si>
  <si>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</si>
  <si>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</si>
  <si>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</si>
  <si>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</si>
  <si>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</si>
  <si>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</si>
  <si>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</si>
  <si>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</si>
  <si>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</si>
  <si>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</si>
  <si>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</si>
  <si>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</si>
  <si>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</si>
  <si>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</si>
  <si>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</si>
  <si>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</si>
  <si>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</si>
  <si>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</si>
  <si>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</si>
  <si>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</si>
  <si>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</si>
  <si>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</si>
  <si>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</si>
  <si>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</si>
  <si>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</si>
  <si>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</si>
  <si>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</si>
  <si>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</si>
  <si>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</si>
  <si>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</si>
  <si>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</si>
  <si>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</si>
  <si>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</si>
  <si>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</si>
  <si>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</si>
  <si>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</si>
  <si>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</si>
  <si>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</si>
  <si>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</si>
  <si>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</si>
  <si>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</si>
  <si>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</si>
  <si>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</si>
  <si>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</si>
  <si>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</si>
  <si>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</si>
  <si>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</si>
  <si>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</si>
  <si>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</si>
  <si>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</si>
  <si>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</si>
  <si>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</si>
  <si>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</si>
  <si>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</si>
  <si>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</si>
  <si>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</si>
  <si>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</si>
  <si>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</si>
  <si>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</si>
  <si>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</si>
  <si>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</si>
  <si>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</si>
  <si>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</si>
  <si>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</si>
  <si>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</si>
  <si>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</si>
  <si>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</si>
  <si>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</si>
  <si>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</si>
  <si>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</si>
  <si>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</si>
  <si>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</si>
  <si>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</si>
  <si>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</si>
  <si>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</si>
  <si>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</si>
  <si>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</si>
  <si>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</si>
  <si>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</si>
  <si>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t>
    <phoneticPr fontId="1"/>
  </si>
  <si>
    <t>点</t>
    <rPh sb="0" eb="1">
      <t>テン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</si>
  <si>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</si>
  <si>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</si>
  <si>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</si>
  <si>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</si>
  <si>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</si>
  <si>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</si>
  <si>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</si>
  <si>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</si>
  <si>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</si>
  <si>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</si>
  <si>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　以下、基本給等総額、給与総額についてはそれぞれ１ヶ月当たりの額を記載してください。</t>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</si>
  <si>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</si>
  <si>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人</t>
    <rPh sb="0" eb="1">
      <t>ニン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</si>
  <si>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</si>
  <si>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</si>
  <si>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</si>
  <si>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</si>
  <si>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</si>
  <si>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円</t>
    <phoneticPr fontId="1"/>
  </si>
  <si>
    <t>（19）ベア等による賃金増率【（18）÷（14）】</t>
    <rPh sb="6" eb="7">
      <t>トウ</t>
    </rPh>
    <rPh sb="10" eb="12">
      <t>チンギン</t>
    </rPh>
    <rPh sb="12" eb="13">
      <t>ゾウ</t>
    </rPh>
    <rPh sb="13" eb="14">
      <t>リツ</t>
    </rPh>
    <phoneticPr fontId="1"/>
  </si>
  <si>
    <t>％</t>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</si>
  <si>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</si>
  <si>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</si>
  <si>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</si>
  <si>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</si>
  <si>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</si>
  <si>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</si>
  <si>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</si>
  <si>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</si>
  <si>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</si>
  <si>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</si>
  <si>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</si>
  <si>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</si>
  <si>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</si>
  <si>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</si>
  <si>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</si>
  <si>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</si>
  <si>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</si>
  <si>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</si>
  <si>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</si>
  <si>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</si>
  <si>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</si>
  <si>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</si>
  <si>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</si>
  <si>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</si>
  <si>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</si>
  <si>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</si>
  <si>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【ベースアップ評価料対象外職種について】</t>
    <rPh sb="7" eb="9">
      <t>ヒョウカ</t>
    </rPh>
    <rPh sb="9" eb="10">
      <t>リョウ</t>
    </rPh>
    <rPh sb="10" eb="13">
      <t>タイショウガイ</t>
    </rPh>
    <rPh sb="13" eb="15">
      <t>ショクシュ</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</si>
  <si>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</si>
  <si>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</si>
  <si>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</si>
  <si>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</si>
  <si>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</si>
  <si>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</si>
  <si>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</si>
  <si>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</si>
  <si>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</si>
  <si>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</si>
  <si>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</si>
  <si>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</si>
  <si>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</si>
  <si>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</si>
  <si>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</si>
  <si>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</si>
  <si>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</si>
  <si>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</si>
  <si>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</si>
  <si>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</si>
  <si>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</si>
  <si>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</si>
  <si>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</si>
  <si>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</si>
  <si>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</si>
  <si>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</si>
  <si>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</si>
  <si>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</si>
  <si>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</si>
  <si>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（49）賃金改善する前の40歳未満の勤務医師等の給与総額【賃金改善実施期間（２）の開始月】</t>
    <rPh sb="24" eb="26">
      <t>キュウヨ</t>
    </rPh>
    <phoneticPr fontId="1"/>
  </si>
  <si>
    <t>（21）賃金改善する前の40歳未満の勤務医師等の基本給等総額【賃金改善実施期間（２）の開始月】</t>
    <phoneticPr fontId="1"/>
  </si>
  <si>
    <t>（51）賃金改善した後の40歳未満の勤務医師等の給与総額【賃金改善実施期間（２）の開始月】</t>
    <rPh sb="24" eb="26">
      <t>キュウヨ</t>
    </rPh>
    <phoneticPr fontId="1"/>
  </si>
  <si>
    <t>（22）賃金改善した後の40歳未満の勤務医師等の基本給等総額【賃金改善実施期間（２）の開始月】</t>
    <rPh sb="10" eb="11">
      <t>アト</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</si>
  <si>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</si>
  <si>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</si>
  <si>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</si>
  <si>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（59）賃金改善する前の事務職員の給与総額【賃金改善実施期間（２）の開始月】</t>
    <rPh sb="17" eb="19">
      <t>キュウヨ</t>
    </rPh>
    <phoneticPr fontId="1"/>
  </si>
  <si>
    <t>（28）賃金改善する前の事務職員の基本給等総額【賃金改善実施期間（２）の開始月】</t>
    <phoneticPr fontId="1"/>
  </si>
  <si>
    <t>（61）賃金改善した後の事務職員の給与総額【賃金改善実施期間（２）の開始月】</t>
    <rPh sb="17" eb="19">
      <t>キュウヨ</t>
    </rPh>
    <phoneticPr fontId="1"/>
  </si>
  <si>
    <t>（29）賃金改善した後の事務職員の基本給等総額【賃金改善実施期間（２）の開始月】</t>
    <rPh sb="10" eb="11">
      <t>アト</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</si>
  <si>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</si>
  <si>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</si>
  <si>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（34）賃上げの担保方法</t>
    <rPh sb="4" eb="6">
      <t>チンア</t>
    </rPh>
    <rPh sb="8" eb="10">
      <t>タンポ</t>
    </rPh>
    <rPh sb="10" eb="12">
      <t>ホウホウ</t>
    </rPh>
    <phoneticPr fontId="1"/>
  </si>
  <si>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</si>
  <si>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</si>
  <si>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</si>
  <si>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</si>
  <si>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</si>
  <si>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</si>
  <si>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</si>
  <si>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</si>
  <si>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</si>
  <si>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</si>
  <si>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計</t>
    <rPh sb="0" eb="1">
      <t>ケイ</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</si>
  <si>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</si>
  <si>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</si>
  <si>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</si>
  <si>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</si>
  <si>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Ⅲ．全体の賃金改善の実績額【（２）の期間中】</t>
    <rPh sb="2" eb="4">
      <t>ゼンタイ</t>
    </rPh>
    <rPh sb="5" eb="7">
      <t>チンギン</t>
    </rPh>
    <rPh sb="7" eb="9">
      <t>カイゼン</t>
    </rPh>
    <rPh sb="10" eb="12">
      <t>ジッセキ</t>
    </rPh>
    <rPh sb="12" eb="13">
      <t>ガク</t>
    </rPh>
    <rPh sb="18" eb="21">
      <t>キカンチュウ</t>
    </rPh>
    <phoneticPr fontId="1"/>
  </si>
  <si>
    <t>（７）全体の賃金改善の実績額</t>
    <rPh sb="3" eb="5">
      <t>ゼンタイ</t>
    </rPh>
    <rPh sb="6" eb="8">
      <t>チンギン</t>
    </rPh>
    <rPh sb="8" eb="10">
      <t>カイゼン</t>
    </rPh>
    <rPh sb="11" eb="13">
      <t>ジッセキ</t>
    </rPh>
    <rPh sb="13" eb="14">
      <t>ガク</t>
    </rPh>
    <phoneticPr fontId="1"/>
  </si>
  <si>
    <r>
      <t>（８）うち</t>
    </r>
    <r>
      <rPr>
        <b/>
        <sz val="11"/>
        <rFont val="ＭＳ ゴシック"/>
        <family val="3"/>
        <charset val="128"/>
      </rPr>
      <t>外来・在宅ベースアップ評価料（Ⅰ）等</t>
    </r>
    <r>
      <rPr>
        <sz val="11"/>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</si>
  <si>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</si>
  <si>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（12）うち（８）及び（９）以外によるベア等実施分</t>
    <rPh sb="9" eb="10">
      <t>オヨ</t>
    </rPh>
    <rPh sb="14" eb="16">
      <t>イガイ</t>
    </rPh>
    <rPh sb="21" eb="22">
      <t>トウ</t>
    </rPh>
    <rPh sb="22" eb="24">
      <t>ジッシ</t>
    </rPh>
    <rPh sb="24" eb="25">
      <t>ブン</t>
    </rPh>
    <phoneticPr fontId="1"/>
  </si>
  <si>
    <t>（13）うち定期昇給相当分</t>
    <phoneticPr fontId="1"/>
  </si>
  <si>
    <t>（14）うちその他分【（７）－（８）－（９）－（10）－（11）－（12）－（13）】</t>
    <rPh sb="8" eb="9">
      <t>タ</t>
    </rPh>
    <rPh sb="9" eb="10">
      <t>ブン</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</si>
  <si>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</si>
  <si>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</si>
  <si>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（16）対象職員の常勤換算数【賃金改善実施期間（２）の開始月時点】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</si>
  <si>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（17）賃金改善する前の対象職員の基本給等総額【賃金改善実施期間（２）の開始月時点】</t>
    <rPh sb="39" eb="41">
      <t>ジテン</t>
    </rPh>
    <phoneticPr fontId="1"/>
  </si>
  <si>
    <t>（18）賃金改善した後の対象職員の基本給等総額【賃金改善実施期間（２）の開始月時点】</t>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</si>
  <si>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</si>
  <si>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（20）うち定期昇給相当分</t>
    <phoneticPr fontId="1"/>
  </si>
  <si>
    <t>（21）うちベア等実施分</t>
    <rPh sb="8" eb="9">
      <t>トウ</t>
    </rPh>
    <rPh sb="9" eb="11">
      <t>ジッシ</t>
    </rPh>
    <rPh sb="11" eb="12">
      <t>ブン</t>
    </rPh>
    <phoneticPr fontId="1"/>
  </si>
  <si>
    <t>（22）ベア等による賃金増率【（21）÷（17）】</t>
    <rPh sb="6" eb="7">
      <t>トウ</t>
    </rPh>
    <rPh sb="10" eb="12">
      <t>チンギン</t>
    </rPh>
    <rPh sb="12" eb="13">
      <t>ゾウ</t>
    </rPh>
    <rPh sb="13" eb="14">
      <t>リツ</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</si>
  <si>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</si>
  <si>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</si>
  <si>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</si>
  <si>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</si>
  <si>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</si>
  <si>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</si>
  <si>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</si>
  <si>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</si>
  <si>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</si>
  <si>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</si>
  <si>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</si>
  <si>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</si>
  <si>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</si>
  <si>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</si>
  <si>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</si>
  <si>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</si>
  <si>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</si>
  <si>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</si>
  <si>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</si>
  <si>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</si>
  <si>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</si>
  <si>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</si>
  <si>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</si>
  <si>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</si>
  <si>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</si>
  <si>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</si>
  <si>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</si>
  <si>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</si>
  <si>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（３）ベースアップ評価料算定期間</t>
    <rPh sb="13" eb="15">
      <t>ヒョウカ</t>
    </rPh>
    <rPh sb="15" eb="16">
      <t>リョウサンテイキカン</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</si>
  <si>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</si>
  <si>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</si>
  <si>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</si>
  <si>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</si>
  <si>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</si>
  <si>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</si>
  <si>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</si>
  <si>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r>
      <t>（９）うち</t>
    </r>
    <r>
      <rPr>
        <b/>
        <sz val="11"/>
        <rFont val="ＭＳ ゴシック"/>
        <family val="3"/>
        <charset val="128"/>
      </rPr>
      <t>外来・在宅ベースアップ評価料（Ⅱ）等</t>
    </r>
    <r>
      <rPr>
        <sz val="11"/>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</si>
  <si>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</si>
  <si>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</si>
  <si>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</si>
  <si>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</si>
  <si>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（51）40歳未満の勤務医師等の常勤換算数【賃金改善実施期間（２）の開始月時点】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</si>
  <si>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（52）賃金改善する前の40歳未満の勤務医師等の給与総額【賃金改善実施期間（２）の開始月】</t>
    <rPh sb="24" eb="26">
      <t>キュウヨ</t>
    </rPh>
    <phoneticPr fontId="1"/>
  </si>
  <si>
    <t>　（53）うち賃金改善する前の40歳未満の勤務医師等の基本給等総額【賃金改善実施期間（２）の開始月】</t>
    <phoneticPr fontId="1"/>
  </si>
  <si>
    <t>（54）賃金改善した後の40歳未満の勤務医師等の給与総額【賃金改善実施期間（２）の開始月】</t>
    <rPh sb="24" eb="26">
      <t>キュウヨ</t>
    </rPh>
    <phoneticPr fontId="1"/>
  </si>
  <si>
    <t>　（55）うち賃金改善した後の40歳未満の勤務医師等の基本給等総額【賃金改善実施期間（２）の開始月】</t>
    <rPh sb="13" eb="14">
      <t>アト</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</si>
  <si>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</si>
  <si>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（57）基本給等に係る賃金改善の見込み額（１ヶ月分）【（55）－（53）】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</si>
  <si>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（58）うち定期昇給相当分</t>
    <phoneticPr fontId="1"/>
  </si>
  <si>
    <t>（59）うちベア等実施分</t>
    <rPh sb="8" eb="9">
      <t>トウ</t>
    </rPh>
    <rPh sb="9" eb="11">
      <t>ジッシ</t>
    </rPh>
    <rPh sb="11" eb="12">
      <t>ブン</t>
    </rPh>
    <phoneticPr fontId="1"/>
  </si>
  <si>
    <t>（60）ベア等による賃金増率【（59）÷（53）】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</si>
  <si>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</si>
  <si>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</si>
  <si>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（62）賃金改善する前の事務職員の給与総額【賃金改善実施期間（２）の開始月】</t>
    <rPh sb="17" eb="19">
      <t>キュウヨ</t>
    </rPh>
    <phoneticPr fontId="1"/>
  </si>
  <si>
    <t>　（63）うち賃金改善する前の事務職員の基本給等総額【賃金改善実施期間（２）の開始月】</t>
    <phoneticPr fontId="1"/>
  </si>
  <si>
    <t>（64）賃金改善した後の事務職員の給与総額【賃金改善実施期間（２）の開始月】</t>
    <rPh sb="17" eb="19">
      <t>キュウヨ</t>
    </rPh>
    <phoneticPr fontId="1"/>
  </si>
  <si>
    <t>　（65）うち賃金改善した後の事務職員の基本給等総額【賃金改善実施期間（２）の開始月】</t>
    <rPh sb="13" eb="14">
      <t>アト</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</si>
  <si>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</si>
  <si>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（67）基本給等に係る賃金改善の見込み額（１ヶ月分）【（65）－（63）】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</si>
  <si>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（68）うち定期昇給相当分</t>
    <phoneticPr fontId="1"/>
  </si>
  <si>
    <t>（69）うちベア等実施分</t>
    <rPh sb="8" eb="9">
      <t>トウ</t>
    </rPh>
    <rPh sb="9" eb="11">
      <t>ジッシ</t>
    </rPh>
    <rPh sb="11" eb="12">
      <t>ブン</t>
    </rPh>
    <phoneticPr fontId="1"/>
  </si>
  <si>
    <t>（70）ベア等による賃金増率【（69）÷（63）】</t>
    <rPh sb="6" eb="7">
      <t>トウ</t>
    </rPh>
    <rPh sb="10" eb="12">
      <t>チンギン</t>
    </rPh>
    <rPh sb="12" eb="13">
      <t>ゾウ</t>
    </rPh>
    <rPh sb="13" eb="14">
      <t>リツ</t>
    </rPh>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</si>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</sst>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Red]\-#,##0.0"/>
    <numFmt numFmtId="177" formatCode="0.0"/>
    <numFmt numFmtId="178" formatCode="0_);[Red]\(0\)"/>
    <numFmt numFmtId="179" formatCode="0.0%"/>
    <numFmt numFmtId="180" formatCode="0_ "/>
    <numFmt numFmtId="182" formatCode="\ "/>
    <numFmt numFmtId="184" formatCode="&quot;¥&quot;#,##0_);[Red]\(&quot;¥&quot;#,##0\)"/>
  </numFmts>
  <fonts count="41"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2"/>
      <name val="游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57">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491">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33"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15" xfId="0" applyFont="1" applyFill="1" applyBorder="1">
      <alignment vertical="center"/>
    </xf>
    <xf numFmtId="0" fontId="14" fillId="2" borderId="0" xfId="0" applyFont="1" applyFill="1">
      <alignment vertical="center"/>
    </xf>
    <xf numFmtId="0" fontId="14" fillId="2" borderId="5" xfId="0" applyFont="1" applyFill="1" applyBorder="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0" borderId="5" xfId="0" applyFont="1" applyBorder="1">
      <alignmen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5"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11" fillId="2" borderId="36"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6" xfId="0" applyFont="1" applyFill="1" applyBorder="1">
      <alignment vertical="center"/>
    </xf>
    <xf numFmtId="0" fontId="17" fillId="2" borderId="37" xfId="0" applyFont="1" applyFill="1" applyBorder="1">
      <alignment vertical="center"/>
    </xf>
    <xf numFmtId="0" fontId="17" fillId="2" borderId="47" xfId="0" applyFont="1" applyFill="1" applyBorder="1">
      <alignment vertical="center"/>
    </xf>
    <xf numFmtId="0" fontId="14" fillId="2" borderId="48" xfId="0" applyFont="1" applyFill="1" applyBorder="1">
      <alignment vertical="center"/>
    </xf>
    <xf numFmtId="0" fontId="11" fillId="2" borderId="2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19" fillId="2" borderId="20" xfId="0" applyFont="1" applyFill="1" applyBorder="1">
      <alignment vertical="center"/>
    </xf>
    <xf numFmtId="0" fontId="9" fillId="4" borderId="0" xfId="1" applyFont="1" applyFill="1" applyAlignment="1">
      <alignment horizontal="center" vertical="center"/>
    </xf>
    <xf numFmtId="0" fontId="14" fillId="2" borderId="5" xfId="0" applyFont="1" applyFill="1" applyBorder="1" applyAlignment="1">
      <alignment horizontal="center" vertical="center"/>
    </xf>
    <xf numFmtId="0" fontId="14" fillId="2" borderId="17" xfId="0" applyFont="1" applyFill="1" applyBorder="1" applyAlignment="1">
      <alignment horizontal="left"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6" borderId="18" xfId="0" applyFont="1" applyFill="1" applyBorder="1">
      <alignment vertical="center"/>
    </xf>
    <xf numFmtId="0" fontId="2" fillId="0" borderId="18" xfId="0" applyFont="1" applyBorder="1">
      <alignment vertical="center"/>
    </xf>
    <xf numFmtId="0" fontId="20"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1"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1"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14" fillId="2" borderId="2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49"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pplyAlignment="1">
      <alignment horizontal="center" vertical="center"/>
    </xf>
    <xf numFmtId="0" fontId="2" fillId="6" borderId="49" xfId="0" applyFont="1" applyFill="1" applyBorder="1" applyAlignment="1">
      <alignment horizontal="center" vertical="center"/>
    </xf>
    <xf numFmtId="0" fontId="4" fillId="7" borderId="0" xfId="1" applyFill="1">
      <alignment vertical="center"/>
    </xf>
    <xf numFmtId="0" fontId="23" fillId="0" borderId="0" xfId="1" applyFont="1">
      <alignment vertical="center"/>
    </xf>
    <xf numFmtId="0" fontId="2" fillId="4" borderId="26" xfId="0" applyFont="1" applyFill="1" applyBorder="1" applyAlignment="1">
      <alignment horizontal="right" vertical="center"/>
    </xf>
    <xf numFmtId="0" fontId="2" fillId="2" borderId="24" xfId="0" applyFont="1" applyFill="1" applyBorder="1" applyAlignment="1">
      <alignment horizontal="center" vertical="center"/>
    </xf>
    <xf numFmtId="0" fontId="2" fillId="0" borderId="31" xfId="0" applyFont="1" applyBorder="1" applyAlignment="1">
      <alignment vertical="center" shrinkToFit="1"/>
    </xf>
    <xf numFmtId="0" fontId="2" fillId="0" borderId="36"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7" xfId="0" applyFont="1" applyBorder="1" applyAlignment="1">
      <alignment horizontal="left" vertical="center"/>
    </xf>
    <xf numFmtId="0" fontId="20"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1" xfId="0" applyFont="1" applyBorder="1">
      <alignment vertical="center"/>
    </xf>
    <xf numFmtId="0" fontId="20" fillId="0" borderId="0" xfId="0" applyFont="1" applyAlignment="1">
      <alignment horizontal="left" vertical="center"/>
    </xf>
    <xf numFmtId="0" fontId="20"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9" xfId="0" applyFont="1" applyFill="1" applyBorder="1" applyAlignment="1">
      <alignment horizontal="center" vertical="center"/>
    </xf>
    <xf numFmtId="0" fontId="24" fillId="2" borderId="0" xfId="0" applyFont="1" applyFill="1">
      <alignment vertical="center"/>
    </xf>
    <xf numFmtId="0" fontId="25" fillId="0" borderId="0" xfId="1" applyFont="1" applyAlignment="1">
      <alignment horizontal="center" vertical="center"/>
    </xf>
    <xf numFmtId="176" fontId="9" fillId="0" borderId="0" xfId="1" applyNumberFormat="1" applyFont="1" applyAlignment="1">
      <alignment horizontal="center" vertical="center"/>
    </xf>
    <xf numFmtId="0" fontId="26" fillId="0" borderId="0" xfId="1" applyFont="1" applyAlignment="1">
      <alignment vertical="center" textRotation="255"/>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7" xfId="0" applyFont="1" applyFill="1" applyBorder="1">
      <alignment vertical="center"/>
    </xf>
    <xf numFmtId="0" fontId="14" fillId="2" borderId="47" xfId="0" applyFont="1" applyFill="1" applyBorder="1">
      <alignment vertical="center"/>
    </xf>
    <xf numFmtId="0" fontId="27"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28" fillId="0" borderId="0" xfId="0" applyFont="1">
      <alignment vertical="center"/>
    </xf>
    <xf numFmtId="0" fontId="11" fillId="0" borderId="0" xfId="0" applyFont="1">
      <alignment vertical="center"/>
    </xf>
    <xf numFmtId="0" fontId="29"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14" xfId="0" applyFont="1" applyBorder="1">
      <alignment vertical="center"/>
    </xf>
    <xf numFmtId="0" fontId="2" fillId="0" borderId="29" xfId="0" applyFont="1" applyBorder="1">
      <alignment vertical="center"/>
    </xf>
    <xf numFmtId="0" fontId="0" fillId="0" borderId="0" xfId="0" applyAlignment="1">
      <alignment vertical="center" shrinkToFit="1"/>
    </xf>
    <xf numFmtId="0" fontId="0" fillId="0" borderId="53" xfId="0" applyBorder="1" applyAlignment="1">
      <alignment vertical="center" shrinkToFit="1"/>
    </xf>
    <xf numFmtId="0" fontId="30" fillId="0" borderId="53" xfId="0" applyFont="1" applyBorder="1" applyAlignment="1">
      <alignment vertical="center" shrinkToFit="1"/>
    </xf>
    <xf numFmtId="0" fontId="0" fillId="7" borderId="53" xfId="0" applyFill="1" applyBorder="1" applyAlignment="1">
      <alignment vertical="center" shrinkToFit="1"/>
    </xf>
    <xf numFmtId="38" fontId="0" fillId="7" borderId="53" xfId="0" applyNumberFormat="1" applyFill="1" applyBorder="1" applyAlignment="1">
      <alignment vertical="center" shrinkToFit="1"/>
    </xf>
    <xf numFmtId="38" fontId="0" fillId="7" borderId="53" xfId="3" applyFont="1" applyFill="1" applyBorder="1" applyAlignment="1">
      <alignment vertical="center" shrinkToFit="1"/>
    </xf>
    <xf numFmtId="179" fontId="0" fillId="7" borderId="53" xfId="0" applyNumberFormat="1" applyFill="1" applyBorder="1" applyAlignment="1">
      <alignment vertical="center" shrinkToFit="1"/>
    </xf>
    <xf numFmtId="179" fontId="0" fillId="7" borderId="53" xfId="4" applyNumberFormat="1" applyFont="1" applyFill="1" applyBorder="1" applyAlignment="1">
      <alignment vertical="center" shrinkToFit="1"/>
    </xf>
    <xf numFmtId="10" fontId="0" fillId="7" borderId="53" xfId="0" applyNumberFormat="1" applyFill="1" applyBorder="1" applyAlignment="1">
      <alignment vertical="center" shrinkToFit="1"/>
    </xf>
    <xf numFmtId="177" fontId="0" fillId="7" borderId="53"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1"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29" fillId="0" borderId="15" xfId="0" applyFont="1" applyBorder="1" applyAlignment="1">
      <alignment vertical="center" wrapText="1"/>
    </xf>
    <xf numFmtId="0" fontId="11" fillId="0" borderId="0" xfId="0" applyFont="1" applyAlignment="1">
      <alignment vertical="center" wrapText="1"/>
    </xf>
    <xf numFmtId="0" fontId="29"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5" fillId="0" borderId="0" xfId="0" applyFont="1">
      <alignment vertical="center"/>
    </xf>
    <xf numFmtId="0" fontId="33" fillId="0" borderId="0" xfId="0" applyFont="1">
      <alignment vertical="center"/>
    </xf>
    <xf numFmtId="0" fontId="11" fillId="0" borderId="16" xfId="0" applyFont="1" applyBorder="1">
      <alignment vertical="center"/>
    </xf>
    <xf numFmtId="0" fontId="33"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6" xfId="0" applyFont="1" applyBorder="1">
      <alignment vertical="center"/>
    </xf>
    <xf numFmtId="0" fontId="11" fillId="0" borderId="1" xfId="0" applyFont="1" applyBorder="1">
      <alignment vertical="center"/>
    </xf>
    <xf numFmtId="0" fontId="11" fillId="0" borderId="55" xfId="0" applyFont="1" applyBorder="1">
      <alignment vertical="center"/>
    </xf>
    <xf numFmtId="0" fontId="11" fillId="0" borderId="37" xfId="0" applyFont="1" applyBorder="1">
      <alignment vertical="center"/>
    </xf>
    <xf numFmtId="0" fontId="11" fillId="0" borderId="37"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3" fillId="0" borderId="10" xfId="0" applyFont="1" applyBorder="1" applyAlignment="1">
      <alignment horizontal="left" vertical="center"/>
    </xf>
    <xf numFmtId="0" fontId="34" fillId="0" borderId="10" xfId="0" applyFont="1" applyBorder="1" applyAlignment="1">
      <alignment horizontal="left" vertical="center" wrapText="1"/>
    </xf>
    <xf numFmtId="0" fontId="33" fillId="0" borderId="10" xfId="0" applyFont="1" applyBorder="1" applyAlignment="1">
      <alignment horizontal="left" vertical="center" indent="2"/>
    </xf>
    <xf numFmtId="0" fontId="11" fillId="0" borderId="3" xfId="0" applyFont="1" applyBorder="1" applyAlignment="1">
      <alignment horizontal="center" vertical="center"/>
    </xf>
    <xf numFmtId="0" fontId="33" fillId="0" borderId="3" xfId="0" applyFont="1" applyBorder="1" applyAlignment="1">
      <alignment horizontal="left" vertical="center"/>
    </xf>
    <xf numFmtId="0" fontId="33" fillId="0" borderId="4" xfId="0" applyFont="1" applyBorder="1" applyAlignment="1">
      <alignment horizontal="left" vertical="center"/>
    </xf>
    <xf numFmtId="0" fontId="11" fillId="0" borderId="52" xfId="0" applyFont="1" applyBorder="1">
      <alignment vertical="center"/>
    </xf>
    <xf numFmtId="0" fontId="11" fillId="3" borderId="37" xfId="0" applyFont="1" applyFill="1" applyBorder="1" applyProtection="1">
      <alignment vertical="center"/>
      <protection locked="0"/>
    </xf>
    <xf numFmtId="0" fontId="11" fillId="3" borderId="0" xfId="0" applyFont="1" applyFill="1" applyProtection="1">
      <alignment vertical="center"/>
      <protection locked="0"/>
    </xf>
    <xf numFmtId="0" fontId="23" fillId="0" borderId="8" xfId="0" applyFont="1" applyBorder="1">
      <alignment vertical="center"/>
    </xf>
    <xf numFmtId="0" fontId="37" fillId="0" borderId="37" xfId="0" applyFont="1" applyBorder="1">
      <alignment vertical="center"/>
    </xf>
    <xf numFmtId="49" fontId="0" fillId="7" borderId="53"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3" xfId="0" applyNumberFormat="1" applyFill="1" applyBorder="1" applyAlignment="1">
      <alignment vertical="center" shrinkToFit="1"/>
    </xf>
    <xf numFmtId="0" fontId="39" fillId="0" borderId="0" xfId="0"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0" borderId="0" xfId="0" applyFont="1" applyAlignment="1">
      <alignment horizontal="center" vertical="center"/>
    </xf>
    <xf numFmtId="0" fontId="14" fillId="0" borderId="8" xfId="0" applyFont="1" applyBorder="1" applyAlignment="1">
      <alignment horizontal="center" vertical="center"/>
    </xf>
    <xf numFmtId="0" fontId="2" fillId="0" borderId="15" xfId="0" applyFont="1" applyBorder="1">
      <alignment vertical="center"/>
    </xf>
    <xf numFmtId="0" fontId="2" fillId="0" borderId="31" xfId="0" applyFont="1" applyBorder="1" applyAlignment="1">
      <alignment horizontal="center"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33" xfId="0" applyFont="1" applyBorder="1">
      <alignment vertical="center"/>
    </xf>
    <xf numFmtId="0" fontId="2" fillId="0" borderId="30" xfId="0" applyFont="1" applyBorder="1">
      <alignment vertical="center"/>
    </xf>
    <xf numFmtId="0" fontId="2" fillId="0" borderId="23" xfId="0" applyFont="1" applyBorder="1" applyAlignment="1">
      <alignment horizontal="center" vertical="center"/>
    </xf>
    <xf numFmtId="0" fontId="14" fillId="0" borderId="21" xfId="0" applyFont="1" applyBorder="1" applyAlignment="1">
      <alignment horizontal="center" vertical="center"/>
    </xf>
    <xf numFmtId="0" fontId="2" fillId="0" borderId="34" xfId="0" applyFont="1" applyBorder="1" applyAlignment="1">
      <alignment horizontal="center" vertical="center"/>
    </xf>
    <xf numFmtId="0" fontId="2" fillId="0" borderId="17" xfId="0" applyFont="1" applyBorder="1">
      <alignment vertical="center"/>
    </xf>
    <xf numFmtId="0" fontId="14" fillId="0" borderId="15" xfId="0" applyFont="1" applyBorder="1">
      <alignment vertical="center"/>
    </xf>
    <xf numFmtId="0" fontId="14" fillId="0" borderId="34" xfId="0" applyFont="1" applyBorder="1" applyAlignment="1">
      <alignment horizontal="center" vertical="center"/>
    </xf>
    <xf numFmtId="0" fontId="14" fillId="0" borderId="5" xfId="0" applyFont="1" applyBorder="1">
      <alignment vertical="center"/>
    </xf>
    <xf numFmtId="0" fontId="14" fillId="0" borderId="5" xfId="0" applyFont="1" applyBorder="1" applyAlignment="1">
      <alignment horizontal="center" vertical="center"/>
    </xf>
    <xf numFmtId="0" fontId="14" fillId="0" borderId="30" xfId="0" applyFont="1" applyBorder="1" applyAlignment="1">
      <alignment horizontal="center" vertical="center"/>
    </xf>
    <xf numFmtId="0" fontId="2" fillId="0" borderId="16" xfId="0" applyFont="1" applyBorder="1">
      <alignment vertical="center"/>
    </xf>
    <xf numFmtId="0" fontId="2" fillId="0" borderId="13" xfId="0" applyFont="1" applyBorder="1" applyAlignment="1">
      <alignment horizontal="center" vertical="center"/>
    </xf>
    <xf numFmtId="0" fontId="2" fillId="2" borderId="50"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28"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0"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11" fillId="3" borderId="0" xfId="0" applyFont="1" applyFill="1" applyAlignment="1" applyProtection="1">
      <alignment horizontal="center" vertical="center" shrinkToFit="1"/>
      <protection locked="0"/>
    </xf>
    <xf numFmtId="0" fontId="11" fillId="3" borderId="37"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11" fillId="3" borderId="0" xfId="0" applyFont="1" applyFill="1" applyAlignment="1" applyProtection="1">
      <alignment horizontal="center" vertical="center" wrapText="1"/>
      <protection locked="0"/>
    </xf>
    <xf numFmtId="0" fontId="33" fillId="0" borderId="0" xfId="0" applyFont="1" applyAlignment="1">
      <alignment horizontal="right" vertical="center"/>
    </xf>
    <xf numFmtId="0" fontId="33" fillId="0" borderId="52" xfId="0" applyFont="1" applyBorder="1" applyAlignment="1">
      <alignment horizontal="right" vertical="center"/>
    </xf>
    <xf numFmtId="0" fontId="11" fillId="0" borderId="0" xfId="0" applyFont="1" applyAlignment="1">
      <alignment vertical="center"/>
    </xf>
    <xf numFmtId="0" fontId="11" fillId="0" borderId="52" xfId="0" applyFont="1" applyBorder="1" applyAlignment="1">
      <alignment vertical="center"/>
    </xf>
    <xf numFmtId="0" fontId="33" fillId="0" borderId="37" xfId="0" applyFont="1" applyBorder="1" applyAlignment="1">
      <alignment horizontal="left" vertical="center" indent="2"/>
    </xf>
    <xf numFmtId="0" fontId="33" fillId="0" borderId="0" xfId="0" applyFont="1" applyAlignment="1">
      <alignment horizontal="left" vertical="center" indent="2"/>
    </xf>
    <xf numFmtId="0" fontId="33" fillId="0" borderId="52" xfId="0" applyFont="1" applyBorder="1" applyAlignment="1">
      <alignment horizontal="left" vertical="center" indent="2"/>
    </xf>
    <xf numFmtId="0" fontId="11" fillId="0" borderId="0" xfId="0" applyFont="1" applyAlignment="1">
      <alignment horizontal="left" vertical="center" wrapText="1" indent="1"/>
    </xf>
    <xf numFmtId="0" fontId="34" fillId="0" borderId="0" xfId="0" applyFont="1" applyAlignment="1">
      <alignment horizontal="left" vertical="center" wrapText="1"/>
    </xf>
    <xf numFmtId="0" fontId="34" fillId="0" borderId="52" xfId="0" applyFont="1" applyBorder="1" applyAlignment="1">
      <alignment horizontal="left" vertical="center" wrapText="1"/>
    </xf>
    <xf numFmtId="0" fontId="11" fillId="0" borderId="0" xfId="0" applyFont="1" applyAlignment="1">
      <alignment horizontal="left" vertical="center" wrapText="1" indent="2"/>
    </xf>
    <xf numFmtId="0" fontId="36" fillId="3" borderId="0" xfId="0" applyFont="1" applyFill="1" applyAlignment="1" applyProtection="1">
      <alignment horizontal="center" vertical="center" wrapText="1"/>
      <protection locked="0"/>
    </xf>
    <xf numFmtId="0" fontId="11" fillId="0" borderId="30" xfId="0" applyFont="1" applyBorder="1" applyAlignment="1">
      <alignment horizontal="center" vertical="center" wrapText="1"/>
    </xf>
    <xf numFmtId="0" fontId="11" fillId="0" borderId="56" xfId="0" applyFont="1" applyBorder="1" applyAlignment="1">
      <alignment horizontal="left" vertical="center" wrapText="1"/>
    </xf>
    <xf numFmtId="0" fontId="11" fillId="0" borderId="54" xfId="0" applyFont="1" applyBorder="1" applyAlignment="1">
      <alignment horizontal="left" vertical="center" wrapText="1"/>
    </xf>
    <xf numFmtId="49" fontId="11" fillId="3" borderId="36"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5"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10" fillId="0" borderId="0" xfId="1" applyFont="1" applyAlignment="1">
      <alignment horizontal="center" vertical="center"/>
    </xf>
    <xf numFmtId="0" fontId="9" fillId="4" borderId="3" xfId="1" applyFont="1" applyFill="1" applyBorder="1" applyAlignment="1">
      <alignment horizontal="center" vertical="center"/>
    </xf>
    <xf numFmtId="182" fontId="9" fillId="4" borderId="3" xfId="1" applyNumberFormat="1" applyFont="1" applyFill="1" applyBorder="1" applyAlignment="1">
      <alignment horizontal="center" vertical="center" shrinkToFit="1"/>
    </xf>
    <xf numFmtId="0" fontId="6" fillId="0" borderId="5" xfId="0" applyFont="1" applyBorder="1" applyAlignment="1">
      <alignment vertical="center"/>
    </xf>
    <xf numFmtId="0" fontId="6" fillId="0" borderId="6" xfId="0" applyFont="1" applyBorder="1" applyAlignment="1">
      <alignment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176" fontId="9" fillId="4" borderId="3" xfId="2" applyNumberFormat="1" applyFont="1" applyFill="1" applyBorder="1" applyAlignment="1">
      <alignment horizontal="center" vertical="center"/>
    </xf>
    <xf numFmtId="38" fontId="9" fillId="3" borderId="3" xfId="3" applyFont="1" applyFill="1" applyBorder="1" applyAlignment="1" applyProtection="1">
      <alignment horizontal="center" vertical="center"/>
      <protection locked="0"/>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6" xfId="1" applyFont="1" applyBorder="1" applyAlignment="1">
      <alignment horizontal="center" vertical="center"/>
    </xf>
    <xf numFmtId="0" fontId="6" fillId="0" borderId="55" xfId="1" applyFont="1" applyBorder="1" applyAlignment="1">
      <alignment horizontal="center" vertical="center"/>
    </xf>
    <xf numFmtId="0" fontId="6" fillId="0" borderId="37" xfId="1" applyFont="1" applyBorder="1" applyAlignment="1">
      <alignment horizontal="center" vertical="center"/>
    </xf>
    <xf numFmtId="0" fontId="6" fillId="0" borderId="52"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10" fontId="9" fillId="4" borderId="3" xfId="4" applyNumberFormat="1" applyFont="1" applyFill="1" applyBorder="1" applyAlignment="1">
      <alignment horizontal="center" vertical="center"/>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0" fontId="3" fillId="0" borderId="12" xfId="0" applyFont="1" applyBorder="1" applyAlignment="1">
      <alignment horizontal="center" vertical="center"/>
    </xf>
    <xf numFmtId="38" fontId="2" fillId="3" borderId="5"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176" fontId="2" fillId="4" borderId="48" xfId="3" applyNumberFormat="1" applyFont="1" applyFill="1" applyBorder="1" applyAlignment="1">
      <alignment horizontal="right" vertical="center" shrinkToFit="1"/>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1" xfId="3" applyFont="1" applyFill="1" applyBorder="1" applyAlignment="1">
      <alignment vertical="center" shrinkToFit="1"/>
    </xf>
    <xf numFmtId="38" fontId="2" fillId="3" borderId="3" xfId="3" applyFont="1" applyFill="1" applyBorder="1" applyAlignment="1" applyProtection="1">
      <alignment vertical="center" shrinkToFit="1"/>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2" borderId="0" xfId="0" applyFont="1" applyFill="1" applyAlignment="1">
      <alignment horizontal="center" vertical="center" shrinkToFit="1"/>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38" fontId="2" fillId="4" borderId="12" xfId="3" applyFont="1" applyFill="1" applyBorder="1" applyAlignment="1">
      <alignment vertical="center"/>
    </xf>
    <xf numFmtId="38" fontId="2" fillId="3" borderId="43" xfId="3" applyFont="1" applyFill="1" applyBorder="1" applyAlignment="1" applyProtection="1">
      <alignment horizontal="right" vertical="center" shrinkToFit="1"/>
      <protection locked="0"/>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38" fontId="2" fillId="3" borderId="8" xfId="3" applyFont="1" applyFill="1" applyBorder="1" applyAlignment="1" applyProtection="1">
      <alignment horizontal="right" vertical="center" shrinkToFit="1"/>
      <protection locked="0"/>
    </xf>
    <xf numFmtId="38" fontId="2" fillId="4" borderId="5" xfId="3" applyFont="1" applyFill="1" applyBorder="1" applyAlignment="1">
      <alignment horizontal="right" vertical="center" shrinkToFit="1"/>
    </xf>
    <xf numFmtId="0" fontId="2" fillId="2" borderId="4" xfId="0" applyFont="1" applyFill="1" applyBorder="1" applyAlignment="1">
      <alignment horizontal="left" vertical="center"/>
    </xf>
    <xf numFmtId="38" fontId="2" fillId="4" borderId="3" xfId="3" applyFont="1" applyFill="1" applyBorder="1" applyAlignment="1">
      <alignment horizontal="right" vertical="center"/>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2" fillId="4" borderId="1" xfId="3" applyFont="1" applyFill="1" applyBorder="1" applyAlignment="1">
      <alignment horizontal="right" vertical="center"/>
    </xf>
    <xf numFmtId="0" fontId="20" fillId="4" borderId="5" xfId="0" applyFont="1" applyFill="1" applyBorder="1" applyAlignment="1">
      <alignment horizontal="center" vertical="center" shrinkToFit="1"/>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39"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2" xfId="0" applyFont="1" applyFill="1" applyBorder="1" applyAlignment="1">
      <alignment horizontal="center" vertical="center"/>
    </xf>
    <xf numFmtId="184" fontId="2" fillId="4" borderId="3" xfId="0" applyNumberFormat="1" applyFont="1" applyFill="1" applyBorder="1" applyAlignment="1">
      <alignment horizontal="right"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5" xfId="0" applyFont="1" applyFill="1" applyBorder="1" applyAlignment="1">
      <alignment horizontal="center" vertical="center"/>
    </xf>
    <xf numFmtId="0" fontId="2" fillId="3" borderId="25"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3" borderId="5"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shrinkToFit="1"/>
      <protection locked="0"/>
    </xf>
    <xf numFmtId="38" fontId="14" fillId="3" borderId="5" xfId="3" applyFont="1" applyFill="1" applyBorder="1" applyAlignment="1" applyProtection="1">
      <alignment horizontal="right" vertical="center" shrinkToFit="1"/>
      <protection locked="0"/>
    </xf>
    <xf numFmtId="38" fontId="14" fillId="4" borderId="1" xfId="3" applyFont="1" applyFill="1" applyBorder="1" applyAlignment="1">
      <alignment horizontal="right" vertical="center" shrinkToFit="1"/>
    </xf>
    <xf numFmtId="38" fontId="14" fillId="3" borderId="11" xfId="3" applyFont="1" applyFill="1" applyBorder="1" applyAlignment="1" applyProtection="1">
      <alignment horizontal="right" vertical="center" shrinkToFit="1"/>
      <protection locked="0"/>
    </xf>
    <xf numFmtId="38" fontId="14" fillId="4" borderId="5" xfId="3" applyFont="1" applyFill="1" applyBorder="1" applyAlignment="1">
      <alignment horizontal="right" vertical="center" shrinkToFit="1"/>
    </xf>
    <xf numFmtId="176" fontId="14" fillId="4" borderId="48"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14" fillId="3" borderId="0" xfId="3" applyFont="1" applyFill="1" applyBorder="1" applyAlignment="1" applyProtection="1">
      <alignment horizontal="right" vertical="center" shrinkToFit="1"/>
      <protection locked="0"/>
    </xf>
    <xf numFmtId="176" fontId="2" fillId="4" borderId="48" xfId="3" applyNumberFormat="1" applyFont="1" applyFill="1" applyBorder="1" applyAlignment="1">
      <alignment vertical="center" shrinkToFi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vertical="center"/>
    </xf>
    <xf numFmtId="0" fontId="2" fillId="0" borderId="30"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0" fontId="2" fillId="3" borderId="17"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protection locked="0"/>
    </xf>
    <xf numFmtId="38" fontId="2" fillId="3" borderId="17"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38" fontId="2" fillId="3" borderId="17" xfId="3" applyFont="1" applyFill="1" applyBorder="1" applyAlignment="1" applyProtection="1">
      <alignment horizontal="center" vertical="center" shrinkToFit="1"/>
      <protection locked="0"/>
    </xf>
    <xf numFmtId="38" fontId="2" fillId="3" borderId="5" xfId="3" applyFont="1" applyFill="1" applyBorder="1" applyAlignment="1" applyProtection="1">
      <alignment horizontal="center" vertical="center" shrinkToFit="1"/>
      <protection locked="0"/>
    </xf>
    <xf numFmtId="0" fontId="2" fillId="0" borderId="5" xfId="0" applyFont="1" applyBorder="1" applyAlignment="1">
      <alignment vertical="center"/>
    </xf>
    <xf numFmtId="38" fontId="2" fillId="4" borderId="17" xfId="3" applyFont="1" applyFill="1" applyBorder="1" applyAlignment="1">
      <alignment horizontal="center" vertical="center"/>
    </xf>
    <xf numFmtId="38" fontId="2" fillId="4" borderId="5" xfId="3" applyFont="1" applyFill="1" applyBorder="1" applyAlignment="1">
      <alignment horizontal="center" vertical="center"/>
    </xf>
    <xf numFmtId="38" fontId="2" fillId="4" borderId="17" xfId="3" applyFont="1" applyFill="1" applyBorder="1" applyAlignment="1">
      <alignment horizontal="center" vertical="center" shrinkToFit="1"/>
    </xf>
    <xf numFmtId="38" fontId="2" fillId="4" borderId="5" xfId="3" applyFont="1" applyFill="1" applyBorder="1" applyAlignment="1">
      <alignment horizontal="center" vertical="center" shrinkToFit="1"/>
    </xf>
    <xf numFmtId="0" fontId="2" fillId="0" borderId="17"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38" fontId="2" fillId="4" borderId="17" xfId="3" applyFont="1" applyFill="1" applyBorder="1" applyAlignment="1">
      <alignment horizontal="right" vertical="center"/>
    </xf>
    <xf numFmtId="38" fontId="2" fillId="4" borderId="5" xfId="3" applyFont="1" applyFill="1" applyBorder="1" applyAlignment="1">
      <alignment horizontal="right" vertical="center"/>
    </xf>
    <xf numFmtId="38" fontId="2" fillId="4" borderId="17" xfId="3" applyFont="1" applyFill="1" applyBorder="1" applyAlignment="1">
      <alignment horizontal="right" vertical="center" shrinkToFit="1"/>
    </xf>
    <xf numFmtId="0" fontId="2" fillId="0" borderId="3" xfId="0" applyFont="1" applyBorder="1" applyAlignment="1">
      <alignment vertical="center"/>
    </xf>
    <xf numFmtId="0" fontId="14" fillId="3" borderId="17"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2" fillId="0" borderId="32" xfId="0" applyFont="1" applyBorder="1" applyAlignment="1">
      <alignment horizontal="right" vertical="center"/>
    </xf>
    <xf numFmtId="0" fontId="2" fillId="0" borderId="11" xfId="0" applyFont="1" applyBorder="1" applyAlignment="1">
      <alignment horizontal="right" vertical="center"/>
    </xf>
    <xf numFmtId="0" fontId="2" fillId="0" borderId="50" xfId="0" applyFont="1" applyBorder="1" applyAlignment="1">
      <alignment horizontal="right" vertical="center"/>
    </xf>
    <xf numFmtId="38" fontId="2" fillId="4" borderId="32" xfId="3" applyFont="1" applyFill="1" applyBorder="1" applyAlignment="1">
      <alignment horizontal="right" vertical="center" shrinkToFit="1"/>
    </xf>
    <xf numFmtId="0" fontId="2" fillId="2" borderId="32"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5" xfId="3" applyFont="1" applyFill="1" applyBorder="1" applyAlignment="1" applyProtection="1">
      <alignment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38" fontId="12" fillId="3" borderId="3" xfId="3" applyFont="1" applyFill="1" applyBorder="1" applyAlignment="1" applyProtection="1">
      <alignment horizontal="center" vertical="center"/>
      <protection locked="0"/>
    </xf>
    <xf numFmtId="0" fontId="18" fillId="0" borderId="0" xfId="1" applyFont="1" applyAlignment="1">
      <alignment horizontal="center" vertical="center"/>
    </xf>
    <xf numFmtId="0" fontId="4" fillId="0" borderId="30" xfId="1" applyBorder="1" applyAlignment="1">
      <alignment horizontal="center" vertical="center"/>
    </xf>
  </cellXfs>
  <cellStyles count="5">
    <cellStyle name="パーセント" xfId="4" builtinId="5"/>
    <cellStyle name="桁区切り" xfId="3" builtinId="6"/>
    <cellStyle name="桁区切り 2" xfId="2" xr:uid="{00000000-0005-0000-0000-000001000000}"/>
    <cellStyle name="標準" xfId="0" builtinId="0"/>
    <cellStyle name="標準 2" xfId="1" xr:uid="{00000000-0005-0000-0000-000003000000}"/>
  </cellStyles>
  <dxfs count="11">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rgb="FFFF0000"/>
      </font>
    </dxf>
    <dxf>
      <font>
        <color rgb="FFFF0000"/>
      </font>
    </dxf>
    <dxf>
      <fill>
        <patternFill>
          <bgColor theme="2" tint="-0.499984740745262"/>
        </patternFill>
      </fill>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20" Target="../customXml/item1.xml" Type="http://schemas.openxmlformats.org/officeDocument/2006/relationships/customXml"/><Relationship Id="rId21" Target="../customXml/item2.xml" Type="http://schemas.openxmlformats.org/officeDocument/2006/relationships/customXml"/><Relationship Id="rId22"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7"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8"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1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J$139" lockText="1" noThreeD="1"/>
</file>

<file path=xl/ctrlProps/ctrlProp4.xml><?xml version="1.0" encoding="utf-8"?>
<formControlPr xmlns="http://schemas.microsoft.com/office/spreadsheetml/2009/9/main" objectType="CheckBox" fmlaLink="$O$20" lockText="1" noThreeD="1"/>
</file>

<file path=xl/ctrlProps/ctrlProp40.xml><?xml version="1.0" encoding="utf-8"?>
<formControlPr xmlns="http://schemas.microsoft.com/office/spreadsheetml/2009/9/main" objectType="CheckBox" fmlaLink="$AJ$141" lockText="1" noThreeD="1"/>
</file>

<file path=xl/ctrlProps/ctrlProp41.xml><?xml version="1.0" encoding="utf-8"?>
<formControlPr xmlns="http://schemas.microsoft.com/office/spreadsheetml/2009/9/main" objectType="CheckBox" fmlaLink="$AJ$140" lockText="1" noThreeD="1"/>
</file>

<file path=xl/ctrlProps/ctrlProp42.xml><?xml version="1.0" encoding="utf-8"?>
<formControlPr xmlns="http://schemas.microsoft.com/office/spreadsheetml/2009/9/main" objectType="Radio" firstButton="1" fmlaLink="$AJ$9" lockText="1" noThreeD="1"/>
</file>

<file path=xl/ctrlProps/ctrlProp43.xml><?xml version="1.0" encoding="utf-8"?>
<formControlPr xmlns="http://schemas.microsoft.com/office/spreadsheetml/2009/9/main" objectType="CheckBox" checked="Checked" fmlaLink="$AH$27"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fmlaLink="$AH$8"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checked="Checked" fmlaLink="$AH$17" lockText="1" noThreeD="1"/>
</file>

<file path=xl/ctrlProps/ctrlProp48.xml><?xml version="1.0" encoding="utf-8"?>
<formControlPr xmlns="http://schemas.microsoft.com/office/spreadsheetml/2009/9/main" objectType="CheckBox" fmlaLink="$AH$51" lockText="1" noThreeD="1"/>
</file>

<file path=xl/ctrlProps/ctrlProp5.xml><?xml version="1.0" encoding="utf-8"?>
<formControlPr xmlns="http://schemas.microsoft.com/office/spreadsheetml/2009/9/main" objectType="CheckBox" fmlaLink="$AK$15" lockText="1" noThreeD="1"/>
</file>

<file path=xl/ctrlProps/ctrlProp6.xml><?xml version="1.0" encoding="utf-8"?>
<formControlPr xmlns="http://schemas.microsoft.com/office/spreadsheetml/2009/9/main" objectType="CheckBox" fmlaLink="$AK$16"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28575</xdr:rowOff>
    </xdr:from>
    <xdr:to>
      <xdr:col>9</xdr:col>
      <xdr:colOff>171450</xdr:colOff>
      <xdr:row>13</xdr:row>
      <xdr:rowOff>571500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924175"/>
          <a:ext cx="3876675" cy="542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16</xdr:row>
          <xdr:rowOff>104775</xdr:rowOff>
        </xdr:from>
        <xdr:to>
          <xdr:col>1</xdr:col>
          <xdr:colOff>428625</xdr:colOff>
          <xdr:row>16</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114300</xdr:rowOff>
        </xdr:from>
        <xdr:to>
          <xdr:col>1</xdr:col>
          <xdr:colOff>438150</xdr:colOff>
          <xdr:row>17</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133350</xdr:rowOff>
        </xdr:from>
        <xdr:to>
          <xdr:col>1</xdr:col>
          <xdr:colOff>438150</xdr:colOff>
          <xdr:row>18</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114300</xdr:rowOff>
        </xdr:from>
        <xdr:to>
          <xdr:col>1</xdr:col>
          <xdr:colOff>447675</xdr:colOff>
          <xdr:row>19</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9525</xdr:rowOff>
        </xdr:from>
        <xdr:to>
          <xdr:col>2</xdr:col>
          <xdr:colOff>28575</xdr:colOff>
          <xdr:row>141</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9525</xdr:rowOff>
        </xdr:from>
        <xdr:to>
          <xdr:col>12</xdr:col>
          <xdr:colOff>57150</xdr:colOff>
          <xdr:row>139</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161925</xdr:colOff>
      <xdr:row>42</xdr:row>
      <xdr:rowOff>47625</xdr:rowOff>
    </xdr:from>
    <xdr:to>
      <xdr:col>32</xdr:col>
      <xdr:colOff>171450</xdr:colOff>
      <xdr:row>44</xdr:row>
      <xdr:rowOff>123825</xdr:rowOff>
    </xdr:to>
    <xdr:sp macro="" textlink="">
      <xdr:nvSpPr>
        <xdr:cNvPr id="6" name="テキスト ボックス 4">
          <a:extLst>
            <a:ext uri="{FF2B5EF4-FFF2-40B4-BE49-F238E27FC236}">
              <a16:creationId xmlns:a16="http://schemas.microsoft.com/office/drawing/2014/main" id="{00000000-0008-0000-0600-000006000000}"/>
            </a:ext>
          </a:extLst>
        </xdr:cNvPr>
        <xdr:cNvSpPr txBox="1"/>
      </xdr:nvSpPr>
      <xdr:spPr>
        <a:xfrm>
          <a:off x="161925" y="7829550"/>
          <a:ext cx="8848725" cy="476250"/>
        </a:xfrm>
        <a:prstGeom prst="rect">
          <a:avLst/>
        </a:prstGeom>
        <a:solidFill>
          <a:schemeClr val="lt1"/>
        </a:solid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150</xdr:row>
      <xdr:rowOff>171450</xdr:rowOff>
    </xdr:from>
    <xdr:to>
      <xdr:col>32</xdr:col>
      <xdr:colOff>200025</xdr:colOff>
      <xdr:row>179</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59</xdr:row>
      <xdr:rowOff>123825</xdr:rowOff>
    </xdr:to>
    <xdr:sp macro="" textlink="">
      <xdr:nvSpPr>
        <xdr:cNvPr id="12" name="テキスト ボックス 4">
          <a:extLst>
            <a:ext uri="{FF2B5EF4-FFF2-40B4-BE49-F238E27FC236}">
              <a16:creationId xmlns:a16="http://schemas.microsoft.com/office/drawing/2014/main" id="{00000000-0008-0000-0600-00000C000000}"/>
            </a:ext>
          </a:extLst>
        </xdr:cNvPr>
        <xdr:cNvSpPr txBox="1"/>
      </xdr:nvSpPr>
      <xdr:spPr>
        <a:xfrm>
          <a:off x="95250" y="10182225"/>
          <a:ext cx="9020175" cy="17240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13" name="テキスト ボックス 4">
          <a:extLst>
            <a:ext uri="{FF2B5EF4-FFF2-40B4-BE49-F238E27FC236}">
              <a16:creationId xmlns:a16="http://schemas.microsoft.com/office/drawing/2014/main" id="{00000000-0008-0000-0600-00000D000000}"/>
            </a:ext>
          </a:extLst>
        </xdr:cNvPr>
        <xdr:cNvSpPr txBox="1"/>
      </xdr:nvSpPr>
      <xdr:spPr>
        <a:xfrm>
          <a:off x="47625" y="12220574"/>
          <a:ext cx="9067800" cy="117157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52</xdr:row>
      <xdr:rowOff>47625</xdr:rowOff>
    </xdr:from>
    <xdr:to>
      <xdr:col>32</xdr:col>
      <xdr:colOff>142875</xdr:colOff>
      <xdr:row>62</xdr:row>
      <xdr:rowOff>152401</xdr:rowOff>
    </xdr:to>
    <xdr:sp macro="" textlink="">
      <xdr:nvSpPr>
        <xdr:cNvPr id="2" name="テキスト ボックス 2">
          <a:extLst>
            <a:ext uri="{FF2B5EF4-FFF2-40B4-BE49-F238E27FC236}">
              <a16:creationId xmlns:a16="http://schemas.microsoft.com/office/drawing/2014/main" id="{00000000-0008-0000-0900-000002000000}"/>
            </a:ext>
          </a:extLst>
        </xdr:cNvPr>
        <xdr:cNvSpPr txBox="1"/>
      </xdr:nvSpPr>
      <xdr:spPr>
        <a:xfrm>
          <a:off x="19050" y="10325100"/>
          <a:ext cx="8553450" cy="21050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「（７）全体の賃金改善の実績額」については、賃金改善実施期間において、「賃金の改善措置が実施されなかった場合の給与総額」と、「実際の給与総額」との差分により判断すること。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「（８）うち外来・在宅ベースアップ評価料（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）等による算定実績」及び「（９）うち入院ベースアップ評価料による算定実績」については、対象職員のベア等及びそれに伴う賞与、時間外手当、法定福利費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r>
            <a:rPr lang="ja-JP" altLang="en-US" sz="1050">
              <a:latin typeface="ＭＳ ゴシック" panose="020B0609070205080204" pitchFamily="49" charset="-128"/>
              <a:ea typeface="ＭＳ ゴシック" panose="020B0609070205080204" pitchFamily="49" charset="-128"/>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12</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８）及び（９）以外によるベア等実施分」については、医療機関等における経営上の余剰や新たに「看護職員処遇改善評価料」等を届け出ることにより、当該年度においてベア等を実施した分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13</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）うち定期昇給相当分」については、賃金改善実施期間において定期昇給により改善する賃金額を記載すること。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なお、定期昇給とは、毎年一定の時期を定めて、組織内の昇給制度に従って行われる昇給のことをいい、ベア等実施分と明確に区別できる場合にのみ記載すること。</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14</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）うちその他分」については、賃金改善実施期間において、定期昇給やベア等によらない、一時金による賃金改善額となること。</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absolute">
        <xdr:from>
          <xdr:col>1</xdr:col>
          <xdr:colOff>180975</xdr:colOff>
          <xdr:row>6</xdr:row>
          <xdr:rowOff>171450</xdr:rowOff>
        </xdr:from>
        <xdr:to>
          <xdr:col>2</xdr:col>
          <xdr:colOff>228600</xdr:colOff>
          <xdr:row>8</xdr:row>
          <xdr:rowOff>19050</xdr:rowOff>
        </xdr:to>
        <xdr:sp macro="" textlink="">
          <xdr:nvSpPr>
            <xdr:cNvPr id="54273" name="Option Button 1" hidden="1">
              <a:extLst>
                <a:ext uri="{63B3BB69-23CF-44E3-9099-C40C66FF867C}">
                  <a14:compatExt spid="_x0000_s54273"/>
                </a:ext>
                <a:ext uri="{FF2B5EF4-FFF2-40B4-BE49-F238E27FC236}">
                  <a16:creationId xmlns:a16="http://schemas.microsoft.com/office/drawing/2014/main" id="{00000000-0008-0000-0900-000001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180975</xdr:colOff>
          <xdr:row>7</xdr:row>
          <xdr:rowOff>171450</xdr:rowOff>
        </xdr:from>
        <xdr:to>
          <xdr:col>2</xdr:col>
          <xdr:colOff>238125</xdr:colOff>
          <xdr:row>9</xdr:row>
          <xdr:rowOff>19050</xdr:rowOff>
        </xdr:to>
        <xdr:sp macro="" textlink="">
          <xdr:nvSpPr>
            <xdr:cNvPr id="54274" name="Option Button 2" hidden="1">
              <a:extLst>
                <a:ext uri="{63B3BB69-23CF-44E3-9099-C40C66FF867C}">
                  <a14:compatExt spid="_x0000_s54274"/>
                </a:ext>
                <a:ext uri="{FF2B5EF4-FFF2-40B4-BE49-F238E27FC236}">
                  <a16:creationId xmlns:a16="http://schemas.microsoft.com/office/drawing/2014/main" id="{00000000-0008-0000-09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28575</xdr:colOff>
          <xdr:row>16</xdr:row>
          <xdr:rowOff>19050</xdr:rowOff>
        </xdr:from>
        <xdr:to>
          <xdr:col>22</xdr:col>
          <xdr:colOff>238125</xdr:colOff>
          <xdr:row>16</xdr:row>
          <xdr:rowOff>180975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900-000003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141</xdr:row>
      <xdr:rowOff>38100</xdr:rowOff>
    </xdr:from>
    <xdr:to>
      <xdr:col>32</xdr:col>
      <xdr:colOff>133350</xdr:colOff>
      <xdr:row>148</xdr:row>
      <xdr:rowOff>85725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8100" y="27803475"/>
          <a:ext cx="8524875" cy="13811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49</xdr:row>
          <xdr:rowOff>171450</xdr:rowOff>
        </xdr:from>
        <xdr:to>
          <xdr:col>32</xdr:col>
          <xdr:colOff>171450</xdr:colOff>
          <xdr:row>51</xdr:row>
          <xdr:rowOff>19050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5.xml" Type="http://schemas.openxmlformats.org/officeDocument/2006/relationships/ctrlProp"/><Relationship Id="rId5" Target="../ctrlProps/ctrlProp46.xml" Type="http://schemas.openxmlformats.org/officeDocument/2006/relationships/ctrlProp"/><Relationship Id="rId6" Target="../ctrlProps/ctrlProp47.xml" Type="http://schemas.openxmlformats.org/officeDocument/2006/relationships/ctrlProp"/><Relationship Id="rId7" Target="../ctrlProps/ctrlProp48.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5"/>
  <sheetViews>
    <sheetView showGridLines="0" view="pageBreakPreview" topLeftCell="A3" zoomScaleNormal="100" zoomScaleSheetLayoutView="100" workbookViewId="0">
      <selection activeCell="E10" sqref="E10:H10"/>
    </sheetView>
  </sheetViews>
  <sheetFormatPr defaultRowHeight="13.5" x14ac:dyDescent="0.4"/>
  <cols>
    <col min="1" max="1" width="2.875" style="179" customWidth="1"/>
    <col min="2" max="8" width="6.25" style="179" customWidth="1"/>
    <col min="9" max="11" width="9" style="179"/>
    <col min="12" max="13" width="3.625" style="179" customWidth="1"/>
    <col min="14" max="14" width="9.5" style="179" bestFit="1" customWidth="1"/>
    <col min="15" max="15" width="0" style="179" hidden="1" customWidth="1"/>
    <col min="16" max="16384" width="9" style="179"/>
  </cols>
  <sheetData>
    <row r="1" spans="1:15" x14ac:dyDescent="0.4">
      <c r="A1" s="179" t="s">
        <v>0</v>
      </c>
      <c r="M1" s="249">
        <v>20250122</v>
      </c>
    </row>
    <row r="3" spans="1:15" ht="18.75" customHeight="1" x14ac:dyDescent="0.4">
      <c r="A3" s="206" t="s">
        <v>1</v>
      </c>
      <c r="B3" s="207"/>
      <c r="C3" s="207"/>
      <c r="D3" s="207"/>
      <c r="E3" s="207"/>
      <c r="F3" s="207"/>
      <c r="G3" s="207"/>
      <c r="H3" s="207"/>
      <c r="I3" s="207"/>
      <c r="J3" s="207"/>
      <c r="K3" s="207"/>
      <c r="L3" s="207"/>
      <c r="M3" s="207"/>
    </row>
    <row r="4" spans="1:15" ht="11.25" customHeight="1" thickBot="1" x14ac:dyDescent="0.45">
      <c r="A4" s="206"/>
      <c r="B4" s="207"/>
      <c r="C4" s="207"/>
      <c r="D4" s="207"/>
      <c r="E4" s="207"/>
      <c r="F4" s="207"/>
      <c r="G4" s="207"/>
      <c r="H4" s="207"/>
      <c r="I4" s="207"/>
      <c r="J4" s="207"/>
      <c r="K4" s="207"/>
      <c r="L4" s="207"/>
      <c r="M4" s="207"/>
    </row>
    <row r="5" spans="1:15" x14ac:dyDescent="0.4">
      <c r="A5" s="209"/>
      <c r="B5" s="210"/>
      <c r="C5" s="210"/>
      <c r="D5" s="210"/>
      <c r="E5" s="243" t="str">
        <f>IF(E6="","",IF(LEN(E6)=7,"","↓保険医療機関コードを7桁で記載してください"))</f>
        <v/>
      </c>
      <c r="F5" s="210"/>
      <c r="G5" s="210"/>
      <c r="H5" s="210"/>
      <c r="I5" s="210"/>
      <c r="J5" s="210"/>
      <c r="K5" s="210"/>
      <c r="L5" s="210"/>
      <c r="M5" s="211"/>
    </row>
    <row r="6" spans="1:15" ht="22.5" customHeight="1" x14ac:dyDescent="0.4">
      <c r="A6" s="212"/>
      <c r="B6" s="328" t="s">
        <v>2</v>
      </c>
      <c r="C6" s="328"/>
      <c r="D6" s="328"/>
      <c r="E6" s="330"/>
      <c r="F6" s="331"/>
      <c r="G6" s="332"/>
      <c r="H6" s="208"/>
      <c r="I6" s="327" t="s">
        <v>3</v>
      </c>
      <c r="J6" s="327"/>
      <c r="K6" s="327"/>
      <c r="L6" s="208"/>
      <c r="M6" s="213"/>
    </row>
    <row r="7" spans="1:15" ht="22.5" customHeight="1" x14ac:dyDescent="0.4">
      <c r="A7" s="214"/>
      <c r="B7" s="329" t="s">
        <v>4</v>
      </c>
      <c r="C7" s="329"/>
      <c r="D7" s="329"/>
      <c r="E7" s="333"/>
      <c r="F7" s="334"/>
      <c r="G7" s="335"/>
      <c r="H7" s="208"/>
      <c r="I7" s="327"/>
      <c r="J7" s="327"/>
      <c r="K7" s="327"/>
      <c r="L7" s="208"/>
      <c r="M7" s="213"/>
    </row>
    <row r="8" spans="1:15" ht="11.25" customHeight="1" x14ac:dyDescent="0.4">
      <c r="A8" s="215"/>
      <c r="B8" s="216"/>
      <c r="C8" s="216"/>
      <c r="D8" s="216"/>
      <c r="E8" s="180"/>
      <c r="F8" s="180"/>
      <c r="G8" s="180"/>
      <c r="H8" s="180"/>
      <c r="I8" s="180"/>
      <c r="J8" s="180"/>
      <c r="K8" s="180"/>
      <c r="L8" s="180"/>
      <c r="M8" s="217"/>
    </row>
    <row r="9" spans="1:15" ht="22.5" customHeight="1" x14ac:dyDescent="0.4">
      <c r="A9" s="215"/>
      <c r="B9" s="322" t="s">
        <v>5</v>
      </c>
      <c r="C9" s="322"/>
      <c r="D9" s="322"/>
      <c r="E9" s="180"/>
      <c r="F9" s="180"/>
      <c r="G9" s="180"/>
      <c r="H9" s="180"/>
      <c r="I9" s="180"/>
      <c r="J9" s="180"/>
      <c r="K9" s="180"/>
      <c r="L9" s="180"/>
      <c r="M9" s="217"/>
    </row>
    <row r="10" spans="1:15" ht="22.5" customHeight="1" x14ac:dyDescent="0.4">
      <c r="A10" s="215"/>
      <c r="B10" s="325" t="s">
        <v>6</v>
      </c>
      <c r="C10" s="325"/>
      <c r="D10" s="325"/>
      <c r="E10" s="326"/>
      <c r="F10" s="326"/>
      <c r="G10" s="326"/>
      <c r="H10" s="326"/>
      <c r="I10" s="180"/>
      <c r="J10" s="180"/>
      <c r="K10" s="180"/>
      <c r="L10" s="180"/>
      <c r="M10" s="217"/>
    </row>
    <row r="11" spans="1:15" ht="22.5" customHeight="1" x14ac:dyDescent="0.4">
      <c r="A11" s="215"/>
      <c r="B11" s="325" t="s">
        <v>7</v>
      </c>
      <c r="C11" s="325"/>
      <c r="D11" s="325"/>
      <c r="E11" s="326"/>
      <c r="F11" s="326"/>
      <c r="G11" s="326"/>
      <c r="H11" s="326"/>
      <c r="I11" s="180"/>
      <c r="J11" s="180"/>
      <c r="K11" s="180"/>
      <c r="L11" s="180"/>
      <c r="M11" s="217"/>
    </row>
    <row r="12" spans="1:15" ht="11.25" customHeight="1" x14ac:dyDescent="0.4">
      <c r="A12" s="212"/>
      <c r="M12" s="218"/>
    </row>
    <row r="13" spans="1:15" ht="22.5" customHeight="1" x14ac:dyDescent="0.4">
      <c r="A13" s="212"/>
      <c r="B13" s="226" t="s">
        <v>8</v>
      </c>
      <c r="C13" s="227"/>
      <c r="D13" s="227"/>
      <c r="E13" s="227"/>
      <c r="F13" s="227"/>
      <c r="G13" s="227"/>
      <c r="H13" s="227"/>
      <c r="I13" s="227"/>
      <c r="J13" s="227"/>
      <c r="K13" s="227"/>
      <c r="L13" s="228"/>
      <c r="M13" s="218"/>
    </row>
    <row r="14" spans="1:15" ht="48.75" customHeight="1" x14ac:dyDescent="0.4">
      <c r="A14" s="212"/>
      <c r="B14" s="229"/>
      <c r="C14" s="314"/>
      <c r="D14" s="314"/>
      <c r="E14" s="314"/>
      <c r="F14" s="314"/>
      <c r="G14" s="314"/>
      <c r="H14" s="314"/>
      <c r="I14" s="314"/>
      <c r="J14" s="315" t="s">
        <v>9</v>
      </c>
      <c r="K14" s="315"/>
      <c r="L14" s="316"/>
      <c r="M14" s="234"/>
    </row>
    <row r="15" spans="1:15" ht="11.25" customHeight="1" x14ac:dyDescent="0.4">
      <c r="A15" s="212"/>
      <c r="B15" s="231"/>
      <c r="C15" s="237"/>
      <c r="D15" s="237"/>
      <c r="E15" s="237"/>
      <c r="F15" s="237"/>
      <c r="G15" s="237"/>
      <c r="H15" s="237"/>
      <c r="I15" s="237"/>
      <c r="J15" s="238"/>
      <c r="K15" s="238"/>
      <c r="L15" s="239"/>
      <c r="M15" s="234"/>
      <c r="O15" s="246"/>
    </row>
    <row r="16" spans="1:15" ht="11.25" customHeight="1" x14ac:dyDescent="0.4">
      <c r="A16" s="212"/>
      <c r="B16" s="244" t="str">
        <f>IF(O16=4,"","↓チェックをしてください。すべての基準に適合していない場合には届出ができません。")</f>
        <v>↓チェックをしてください。すべての基準に適合していない場合には届出ができません。</v>
      </c>
      <c r="L16" s="240"/>
      <c r="M16" s="218"/>
      <c r="O16" s="246">
        <f>COUNTIF(O17:O20,"TRUE")</f>
        <v>0</v>
      </c>
    </row>
    <row r="17" spans="1:15" ht="36.75" customHeight="1" x14ac:dyDescent="0.4">
      <c r="A17" s="212"/>
      <c r="B17" s="241"/>
      <c r="C17" s="323" t="s">
        <v>10</v>
      </c>
      <c r="D17" s="323"/>
      <c r="E17" s="323"/>
      <c r="F17" s="323"/>
      <c r="G17" s="323"/>
      <c r="H17" s="323"/>
      <c r="I17" s="323"/>
      <c r="J17" s="323"/>
      <c r="K17" s="323"/>
      <c r="L17" s="324"/>
      <c r="M17" s="235"/>
      <c r="O17" s="246" t="b">
        <v>0</v>
      </c>
    </row>
    <row r="18" spans="1:15" ht="36.75" customHeight="1" x14ac:dyDescent="0.4">
      <c r="A18" s="212"/>
      <c r="B18" s="241"/>
      <c r="C18" s="323" t="s">
        <v>11</v>
      </c>
      <c r="D18" s="323"/>
      <c r="E18" s="323"/>
      <c r="F18" s="323"/>
      <c r="G18" s="323"/>
      <c r="H18" s="323"/>
      <c r="I18" s="323"/>
      <c r="J18" s="323"/>
      <c r="K18" s="323"/>
      <c r="L18" s="324"/>
      <c r="M18" s="235"/>
      <c r="O18" s="246" t="b">
        <v>0</v>
      </c>
    </row>
    <row r="19" spans="1:15" ht="36.75" customHeight="1" x14ac:dyDescent="0.4">
      <c r="A19" s="212"/>
      <c r="B19" s="241"/>
      <c r="C19" s="323" t="s">
        <v>12</v>
      </c>
      <c r="D19" s="323"/>
      <c r="E19" s="323"/>
      <c r="F19" s="323"/>
      <c r="G19" s="323"/>
      <c r="H19" s="323"/>
      <c r="I19" s="323"/>
      <c r="J19" s="323"/>
      <c r="K19" s="323"/>
      <c r="L19" s="324"/>
      <c r="M19" s="235"/>
      <c r="O19" s="246" t="b">
        <v>0</v>
      </c>
    </row>
    <row r="20" spans="1:15" ht="36.75" customHeight="1" x14ac:dyDescent="0.4">
      <c r="A20" s="212"/>
      <c r="B20" s="241"/>
      <c r="C20" s="323" t="s">
        <v>13</v>
      </c>
      <c r="D20" s="323"/>
      <c r="E20" s="323"/>
      <c r="F20" s="323"/>
      <c r="G20" s="323"/>
      <c r="H20" s="323"/>
      <c r="I20" s="323"/>
      <c r="J20" s="323"/>
      <c r="K20" s="323"/>
      <c r="L20" s="324"/>
      <c r="M20" s="235"/>
      <c r="O20" s="246" t="b">
        <v>0</v>
      </c>
    </row>
    <row r="21" spans="1:15" ht="15" customHeight="1" x14ac:dyDescent="0.4">
      <c r="A21" s="212"/>
      <c r="B21" s="229"/>
      <c r="D21" s="317"/>
      <c r="E21" s="317"/>
      <c r="F21" s="317"/>
      <c r="G21" s="317"/>
      <c r="H21" s="317"/>
      <c r="I21" s="317"/>
      <c r="J21" s="317"/>
      <c r="K21" s="317"/>
      <c r="L21" s="318"/>
      <c r="M21" s="218"/>
    </row>
    <row r="22" spans="1:15" ht="22.5" customHeight="1" x14ac:dyDescent="0.4">
      <c r="A22" s="212"/>
      <c r="B22" s="319" t="s">
        <v>14</v>
      </c>
      <c r="C22" s="320"/>
      <c r="D22" s="320"/>
      <c r="E22" s="320"/>
      <c r="F22" s="320"/>
      <c r="G22" s="320"/>
      <c r="H22" s="320"/>
      <c r="I22" s="320"/>
      <c r="J22" s="320"/>
      <c r="K22" s="320"/>
      <c r="L22" s="321"/>
      <c r="M22" s="236"/>
    </row>
    <row r="23" spans="1:15" ht="15" customHeight="1" x14ac:dyDescent="0.4">
      <c r="A23" s="212"/>
      <c r="B23" s="229"/>
      <c r="L23" s="240"/>
      <c r="M23" s="218"/>
    </row>
    <row r="24" spans="1:15" ht="22.5" customHeight="1" x14ac:dyDescent="0.4">
      <c r="A24" s="212"/>
      <c r="B24" s="230" t="s">
        <v>15</v>
      </c>
      <c r="C24" s="242"/>
      <c r="D24" s="219" t="s">
        <v>16</v>
      </c>
      <c r="E24" s="242"/>
      <c r="F24" s="219" t="s">
        <v>17</v>
      </c>
      <c r="G24" s="242"/>
      <c r="H24" s="219" t="s">
        <v>18</v>
      </c>
      <c r="L24" s="240"/>
      <c r="M24" s="218"/>
    </row>
    <row r="25" spans="1:15" ht="15" customHeight="1" x14ac:dyDescent="0.4">
      <c r="A25" s="212"/>
      <c r="B25" s="229"/>
      <c r="L25" s="240"/>
      <c r="M25" s="218"/>
    </row>
    <row r="26" spans="1:15" ht="22.5" customHeight="1" x14ac:dyDescent="0.4">
      <c r="A26" s="212"/>
      <c r="B26" s="229"/>
      <c r="C26" s="220" t="s">
        <v>19</v>
      </c>
      <c r="H26" s="313"/>
      <c r="I26" s="313"/>
      <c r="J26" s="313"/>
      <c r="K26" s="313"/>
      <c r="L26" s="240"/>
      <c r="M26" s="218"/>
    </row>
    <row r="27" spans="1:15" ht="22.5" customHeight="1" x14ac:dyDescent="0.4">
      <c r="A27" s="212"/>
      <c r="B27" s="229"/>
      <c r="C27" s="220" t="s">
        <v>20</v>
      </c>
      <c r="H27" s="313"/>
      <c r="I27" s="313"/>
      <c r="J27" s="313"/>
      <c r="K27" s="313"/>
      <c r="L27" s="240"/>
      <c r="M27" s="218"/>
    </row>
    <row r="28" spans="1:15" ht="15" customHeight="1" x14ac:dyDescent="0.4">
      <c r="A28" s="212"/>
      <c r="B28" s="229"/>
      <c r="L28" s="240"/>
      <c r="M28" s="218"/>
    </row>
    <row r="29" spans="1:15" ht="22.5" customHeight="1" x14ac:dyDescent="0.4">
      <c r="A29" s="212"/>
      <c r="B29" s="229"/>
      <c r="G29" s="179" t="s">
        <v>21</v>
      </c>
      <c r="I29" s="311"/>
      <c r="J29" s="311"/>
      <c r="K29" s="311"/>
      <c r="L29" s="240"/>
      <c r="M29" s="218"/>
    </row>
    <row r="30" spans="1:15" ht="15" customHeight="1" x14ac:dyDescent="0.4">
      <c r="A30" s="212"/>
      <c r="B30" s="229"/>
      <c r="L30" s="240"/>
      <c r="M30" s="218"/>
    </row>
    <row r="31" spans="1:15" ht="22.5" customHeight="1" x14ac:dyDescent="0.4">
      <c r="A31" s="212"/>
      <c r="B31" s="312"/>
      <c r="C31" s="311"/>
      <c r="D31" s="311"/>
      <c r="E31" s="311"/>
      <c r="F31" s="179" t="s">
        <v>22</v>
      </c>
      <c r="L31" s="240"/>
      <c r="M31" s="218"/>
    </row>
    <row r="32" spans="1:15" ht="11.25" customHeight="1" x14ac:dyDescent="0.4">
      <c r="A32" s="212"/>
      <c r="B32" s="231"/>
      <c r="C32" s="232"/>
      <c r="D32" s="232"/>
      <c r="E32" s="232"/>
      <c r="F32" s="232"/>
      <c r="G32" s="232"/>
      <c r="H32" s="232"/>
      <c r="I32" s="232"/>
      <c r="J32" s="232"/>
      <c r="K32" s="232"/>
      <c r="L32" s="233"/>
      <c r="M32" s="218"/>
    </row>
    <row r="33" spans="1:13" ht="22.5" customHeight="1" x14ac:dyDescent="0.4">
      <c r="A33" s="212"/>
      <c r="B33" s="221" t="s">
        <v>23</v>
      </c>
      <c r="M33" s="218"/>
    </row>
    <row r="34" spans="1:13" ht="22.5" customHeight="1" x14ac:dyDescent="0.4">
      <c r="A34" s="212"/>
      <c r="B34" s="221" t="s">
        <v>24</v>
      </c>
      <c r="M34" s="218"/>
    </row>
    <row r="35" spans="1:13" ht="22.5" customHeight="1" thickBot="1" x14ac:dyDescent="0.45">
      <c r="A35" s="222"/>
      <c r="B35" s="223" t="s">
        <v>25</v>
      </c>
      <c r="C35" s="224"/>
      <c r="D35" s="224"/>
      <c r="E35" s="224"/>
      <c r="F35" s="224"/>
      <c r="G35" s="224"/>
      <c r="H35" s="224"/>
      <c r="I35" s="224"/>
      <c r="J35" s="224"/>
      <c r="K35" s="224"/>
      <c r="L35" s="224"/>
      <c r="M35" s="225"/>
    </row>
  </sheetData>
  <sheetProtection algorithmName="SHA-512" hashValue="kX0huP/jKMwI2K//4pDWOmkIop1Vj6vsYPCbrcrBW5ugP15Rpj/KlddC6AX3Ch4qD4ODsnOesq3sOeNNsMcS7A==" saltValue="FGb/kWZMmAOoWMfNGSvZgQ==" spinCount="100000" sheet="1" objects="1" scenarios="1"/>
  <mergeCells count="22">
    <mergeCell ref="J6:K7"/>
    <mergeCell ref="B6:D6"/>
    <mergeCell ref="B7:D7"/>
    <mergeCell ref="I6:I7"/>
    <mergeCell ref="E6:G7"/>
    <mergeCell ref="B9:D9"/>
    <mergeCell ref="C17:L17"/>
    <mergeCell ref="C18:L18"/>
    <mergeCell ref="C19:L19"/>
    <mergeCell ref="C20:L20"/>
    <mergeCell ref="B10:D10"/>
    <mergeCell ref="B11:D11"/>
    <mergeCell ref="E10:H10"/>
    <mergeCell ref="E11:H11"/>
    <mergeCell ref="I29:K29"/>
    <mergeCell ref="B31:E31"/>
    <mergeCell ref="H26:K26"/>
    <mergeCell ref="H27:K27"/>
    <mergeCell ref="C14:I14"/>
    <mergeCell ref="J14:L14"/>
    <mergeCell ref="D21:L21"/>
    <mergeCell ref="B22:L22"/>
  </mergeCells>
  <phoneticPr fontId="1"/>
  <dataValidations count="1">
    <dataValidation type="textLength" operator="equal" allowBlank="1" showInputMessage="1" showErrorMessage="1" sqref="E6" xr:uid="{455C9BAC-0496-4054-B965-35C8F2309A80}">
      <formula1>7</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16</xdr:row>
                    <xdr:rowOff>104775</xdr:rowOff>
                  </from>
                  <to>
                    <xdr:col>1</xdr:col>
                    <xdr:colOff>428625</xdr:colOff>
                    <xdr:row>16</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17</xdr:row>
                    <xdr:rowOff>114300</xdr:rowOff>
                  </from>
                  <to>
                    <xdr:col>1</xdr:col>
                    <xdr:colOff>438150</xdr:colOff>
                    <xdr:row>17</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18</xdr:row>
                    <xdr:rowOff>133350</xdr:rowOff>
                  </from>
                  <to>
                    <xdr:col>1</xdr:col>
                    <xdr:colOff>438150</xdr:colOff>
                    <xdr:row>18</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19</xdr:row>
                    <xdr:rowOff>114300</xdr:rowOff>
                  </from>
                  <to>
                    <xdr:col>1</xdr:col>
                    <xdr:colOff>447675</xdr:colOff>
                    <xdr:row>19</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election activeCell="M18" sqref="M18:S18"/>
    </sheetView>
  </sheetViews>
  <sheetFormatPr defaultRowHeight="13.5" x14ac:dyDescent="0.4"/>
  <cols>
    <col min="1" max="2" width="9" style="30"/>
    <col min="3" max="3" width="37.625" style="30" bestFit="1" customWidth="1"/>
    <col min="4" max="11" width="9" style="30"/>
    <col min="12" max="12" width="39.375" style="30" customWidth="1"/>
    <col min="13" max="13" width="34.5" style="30" bestFit="1" customWidth="1"/>
    <col min="14" max="16384" width="9" style="30"/>
  </cols>
  <sheetData>
    <row r="1" spans="1:14" x14ac:dyDescent="0.4">
      <c r="A1" s="34"/>
      <c r="B1" s="34"/>
    </row>
    <row r="2" spans="1:14" x14ac:dyDescent="0.4">
      <c r="A2" s="490" t="s">
        <v>1208</v>
      </c>
      <c r="B2" s="490"/>
      <c r="C2" s="490" t="s">
        <v>1382</v>
      </c>
      <c r="D2" s="490" t="s">
        <v>1383</v>
      </c>
      <c r="E2" s="490" t="s">
        <v>1384</v>
      </c>
    </row>
    <row r="3" spans="1:14" x14ac:dyDescent="0.4">
      <c r="A3" s="33" t="s">
        <v>1211</v>
      </c>
      <c r="B3" s="33" t="s">
        <v>1212</v>
      </c>
      <c r="C3" s="490"/>
      <c r="D3" s="490"/>
      <c r="E3" s="490"/>
      <c r="J3" s="61" t="s">
        <v>1213</v>
      </c>
      <c r="K3" s="61" t="s">
        <v>1214</v>
      </c>
    </row>
    <row r="4" spans="1:14" x14ac:dyDescent="0.4">
      <c r="B4" s="30">
        <v>1.5</v>
      </c>
      <c r="C4" s="30" t="s">
        <v>153</v>
      </c>
      <c r="D4" s="30">
        <v>8</v>
      </c>
      <c r="E4" s="30">
        <v>1</v>
      </c>
      <c r="G4" s="30" t="e">
        <f>'様式96_外来・在宅ベースアップ評価料（Ⅱ）'!$M$87-A4</f>
        <v>#VALUE!</v>
      </c>
      <c r="H4" s="30" t="e">
        <f>'様式96_外来・在宅ベースアップ評価料（Ⅱ）'!$M$87-B4</f>
        <v>#VALUE!</v>
      </c>
      <c r="I4" s="30" t="e">
        <f>G4*H4</f>
        <v>#VALUE!</v>
      </c>
      <c r="J4" s="30" t="e">
        <f>IF('様式96_外来・在宅ベースアップ評価料（Ⅱ）'!$M$87=B4,"",IF(I4&lt;=0,"該当",""))</f>
        <v>#VALUE!</v>
      </c>
      <c r="K4" s="30" t="str">
        <f>IF(B4&gt;'様式96_外来・在宅ベースアップ評価料（Ⅱ）'!$Z$87,"該当","")</f>
        <v/>
      </c>
      <c r="L4" s="30" t="s">
        <v>153</v>
      </c>
      <c r="M4" s="30" t="s">
        <v>1385</v>
      </c>
      <c r="N4" s="30">
        <v>1</v>
      </c>
    </row>
    <row r="5" spans="1:14" x14ac:dyDescent="0.4">
      <c r="A5" s="30">
        <v>1.5</v>
      </c>
      <c r="B5" s="30">
        <v>2.5</v>
      </c>
      <c r="C5" s="30" t="s">
        <v>155</v>
      </c>
      <c r="D5" s="30">
        <v>16</v>
      </c>
      <c r="E5" s="30">
        <v>2</v>
      </c>
      <c r="G5" s="30" t="e">
        <f>'様式96_外来・在宅ベースアップ評価料（Ⅱ）'!$M$87-A5</f>
        <v>#VALUE!</v>
      </c>
      <c r="H5" s="30" t="e">
        <f>'様式96_外来・在宅ベースアップ評価料（Ⅱ）'!$M$87-B5</f>
        <v>#VALUE!</v>
      </c>
      <c r="I5" s="30" t="e">
        <f t="shared" ref="I5:I11" si="0">G5*H5</f>
        <v>#VALUE!</v>
      </c>
      <c r="J5" s="30" t="e">
        <f>IF('様式96_外来・在宅ベースアップ評価料（Ⅱ）'!$M$87=B5,"",IF(I5&lt;=0,"該当",""))</f>
        <v>#VALUE!</v>
      </c>
      <c r="K5" s="30" t="str">
        <f>IF(B5&gt;'様式96_外来・在宅ベースアップ評価料（Ⅱ）'!$Z$87,"該当","")</f>
        <v/>
      </c>
      <c r="L5" s="30" t="s">
        <v>1386</v>
      </c>
      <c r="M5" s="30" t="s">
        <v>1387</v>
      </c>
      <c r="N5" s="30">
        <v>2</v>
      </c>
    </row>
    <row r="6" spans="1:14" x14ac:dyDescent="0.4">
      <c r="A6" s="30">
        <v>2.5</v>
      </c>
      <c r="B6" s="30">
        <v>3.5</v>
      </c>
      <c r="C6" s="30" t="s">
        <v>157</v>
      </c>
      <c r="D6" s="30">
        <v>24</v>
      </c>
      <c r="E6" s="30">
        <v>3</v>
      </c>
      <c r="G6" s="30" t="e">
        <f>'様式96_外来・在宅ベースアップ評価料（Ⅱ）'!$M$87-A6</f>
        <v>#VALUE!</v>
      </c>
      <c r="H6" s="30" t="e">
        <f>'様式96_外来・在宅ベースアップ評価料（Ⅱ）'!$M$87-B6</f>
        <v>#VALUE!</v>
      </c>
      <c r="I6" s="30" t="e">
        <f t="shared" si="0"/>
        <v>#VALUE!</v>
      </c>
      <c r="J6" s="30" t="e">
        <f>IF('様式96_外来・在宅ベースアップ評価料（Ⅱ）'!$M$87=B6,"",IF(I6&lt;=0,"該当",""))</f>
        <v>#VALUE!</v>
      </c>
      <c r="K6" s="30" t="str">
        <f>IF(B6&gt;'様式96_外来・在宅ベースアップ評価料（Ⅱ）'!$Z$87,"該当","")</f>
        <v/>
      </c>
      <c r="L6" s="30" t="s">
        <v>1388</v>
      </c>
      <c r="M6" s="30" t="s">
        <v>1389</v>
      </c>
      <c r="N6" s="30">
        <v>3</v>
      </c>
    </row>
    <row r="7" spans="1:14" x14ac:dyDescent="0.4">
      <c r="A7" s="30">
        <v>3.5</v>
      </c>
      <c r="B7" s="30">
        <v>4.5</v>
      </c>
      <c r="C7" s="30" t="s">
        <v>159</v>
      </c>
      <c r="D7" s="30">
        <v>32</v>
      </c>
      <c r="E7" s="30">
        <v>4</v>
      </c>
      <c r="G7" s="30" t="e">
        <f>'様式96_外来・在宅ベースアップ評価料（Ⅱ）'!$M$87-A7</f>
        <v>#VALUE!</v>
      </c>
      <c r="H7" s="30" t="e">
        <f>'様式96_外来・在宅ベースアップ評価料（Ⅱ）'!$M$87-B7</f>
        <v>#VALUE!</v>
      </c>
      <c r="I7" s="30" t="e">
        <f t="shared" si="0"/>
        <v>#VALUE!</v>
      </c>
      <c r="J7" s="30" t="e">
        <f>IF('様式96_外来・在宅ベースアップ評価料（Ⅱ）'!$M$87=B7,"",IF(I7&lt;=0,"該当",""))</f>
        <v>#VALUE!</v>
      </c>
      <c r="K7" s="30" t="str">
        <f>IF(B7&gt;'様式96_外来・在宅ベースアップ評価料（Ⅱ）'!$Z$87,"該当","")</f>
        <v/>
      </c>
      <c r="L7" s="30" t="s">
        <v>1390</v>
      </c>
      <c r="M7" s="30" t="s">
        <v>1391</v>
      </c>
      <c r="N7" s="30">
        <v>4</v>
      </c>
    </row>
    <row r="8" spans="1:14" x14ac:dyDescent="0.4">
      <c r="A8" s="30">
        <v>4.5</v>
      </c>
      <c r="B8" s="30">
        <v>5.5</v>
      </c>
      <c r="C8" s="30" t="s">
        <v>161</v>
      </c>
      <c r="D8" s="30">
        <v>40</v>
      </c>
      <c r="E8" s="30">
        <v>5</v>
      </c>
      <c r="G8" s="30" t="e">
        <f>'様式96_外来・在宅ベースアップ評価料（Ⅱ）'!$M$87-A8</f>
        <v>#VALUE!</v>
      </c>
      <c r="H8" s="30" t="e">
        <f>'様式96_外来・在宅ベースアップ評価料（Ⅱ）'!$M$87-B8</f>
        <v>#VALUE!</v>
      </c>
      <c r="I8" s="30" t="e">
        <f t="shared" si="0"/>
        <v>#VALUE!</v>
      </c>
      <c r="J8" s="30" t="e">
        <f>IF('様式96_外来・在宅ベースアップ評価料（Ⅱ）'!$M$87=B8,"",IF(I8&lt;=0,"該当",""))</f>
        <v>#VALUE!</v>
      </c>
      <c r="K8" s="30" t="str">
        <f>IF(B8&gt;'様式96_外来・在宅ベースアップ評価料（Ⅱ）'!$Z$87,"該当","")</f>
        <v/>
      </c>
      <c r="L8" s="30" t="s">
        <v>1392</v>
      </c>
      <c r="M8" s="30" t="s">
        <v>1393</v>
      </c>
      <c r="N8" s="30">
        <v>5</v>
      </c>
    </row>
    <row r="9" spans="1:14" x14ac:dyDescent="0.4">
      <c r="A9" s="30">
        <v>5.5</v>
      </c>
      <c r="B9" s="30">
        <v>6.5</v>
      </c>
      <c r="C9" s="30" t="s">
        <v>163</v>
      </c>
      <c r="D9" s="30">
        <v>48</v>
      </c>
      <c r="E9" s="30">
        <v>6</v>
      </c>
      <c r="G9" s="30" t="e">
        <f>'様式96_外来・在宅ベースアップ評価料（Ⅱ）'!$M$87-A9</f>
        <v>#VALUE!</v>
      </c>
      <c r="H9" s="30" t="e">
        <f>'様式96_外来・在宅ベースアップ評価料（Ⅱ）'!$M$87-B9</f>
        <v>#VALUE!</v>
      </c>
      <c r="I9" s="30" t="e">
        <f t="shared" si="0"/>
        <v>#VALUE!</v>
      </c>
      <c r="J9" s="30" t="e">
        <f>IF('様式96_外来・在宅ベースアップ評価料（Ⅱ）'!$M$87=B9,"",IF(I9&lt;=0,"該当",""))</f>
        <v>#VALUE!</v>
      </c>
      <c r="K9" s="30" t="str">
        <f>IF(B9&gt;'様式96_外来・在宅ベースアップ評価料（Ⅱ）'!$Z$87,"該当","")</f>
        <v/>
      </c>
      <c r="L9" s="30" t="s">
        <v>1394</v>
      </c>
      <c r="M9" s="30" t="s">
        <v>1395</v>
      </c>
      <c r="N9" s="30">
        <v>6</v>
      </c>
    </row>
    <row r="10" spans="1:14" x14ac:dyDescent="0.4">
      <c r="A10" s="30">
        <v>6.5</v>
      </c>
      <c r="B10" s="30">
        <v>7.5</v>
      </c>
      <c r="C10" s="30" t="s">
        <v>165</v>
      </c>
      <c r="D10" s="30">
        <v>56</v>
      </c>
      <c r="E10" s="30">
        <v>7</v>
      </c>
      <c r="G10" s="30" t="e">
        <f>'様式96_外来・在宅ベースアップ評価料（Ⅱ）'!$M$87-A10</f>
        <v>#VALUE!</v>
      </c>
      <c r="H10" s="30" t="e">
        <f>'様式96_外来・在宅ベースアップ評価料（Ⅱ）'!$M$87-B10</f>
        <v>#VALUE!</v>
      </c>
      <c r="I10" s="30" t="e">
        <f t="shared" si="0"/>
        <v>#VALUE!</v>
      </c>
      <c r="J10" s="30" t="e">
        <f>IF('様式96_外来・在宅ベースアップ評価料（Ⅱ）'!$M$87=B10,"",IF(I10&lt;=0,"該当",""))</f>
        <v>#VALUE!</v>
      </c>
      <c r="K10" s="30" t="str">
        <f>IF(B10&gt;'様式96_外来・在宅ベースアップ評価料（Ⅱ）'!$Z$87,"該当","")</f>
        <v/>
      </c>
      <c r="L10" s="30" t="s">
        <v>1396</v>
      </c>
      <c r="M10" s="30" t="s">
        <v>1397</v>
      </c>
      <c r="N10" s="30">
        <v>7</v>
      </c>
    </row>
    <row r="11" spans="1:14" x14ac:dyDescent="0.4">
      <c r="A11" s="30">
        <v>7.5</v>
      </c>
      <c r="B11" s="30">
        <v>8.5</v>
      </c>
      <c r="C11" s="30" t="s">
        <v>167</v>
      </c>
      <c r="D11" s="30">
        <v>64</v>
      </c>
      <c r="E11" s="30">
        <v>8</v>
      </c>
      <c r="G11" s="30" t="e">
        <f>'様式96_外来・在宅ベースアップ評価料（Ⅱ）'!$M$87-A11</f>
        <v>#VALUE!</v>
      </c>
      <c r="H11" s="30" t="e">
        <f>'様式96_外来・在宅ベースアップ評価料（Ⅱ）'!$M$87-B11</f>
        <v>#VALUE!</v>
      </c>
      <c r="I11" s="30" t="e">
        <f t="shared" si="0"/>
        <v>#VALUE!</v>
      </c>
      <c r="J11" s="131" t="s">
        <v>1380</v>
      </c>
      <c r="K11" s="131" t="s">
        <v>1380</v>
      </c>
      <c r="L11" s="30" t="s">
        <v>1398</v>
      </c>
      <c r="M11" s="30" t="s">
        <v>1399</v>
      </c>
      <c r="N11" s="30">
        <v>8</v>
      </c>
    </row>
    <row r="12" spans="1:14" x14ac:dyDescent="0.4">
      <c r="C12" s="30" t="s">
        <v>1400</v>
      </c>
      <c r="D12" s="30" t="s">
        <v>1401</v>
      </c>
      <c r="E12" s="30" t="s">
        <v>1401</v>
      </c>
      <c r="J12" s="132" t="s">
        <v>1381</v>
      </c>
    </row>
    <row r="13" spans="1:14" x14ac:dyDescent="0.4">
      <c r="A13" s="490" t="s">
        <v>1208</v>
      </c>
      <c r="B13" s="490"/>
      <c r="C13" s="490" t="s">
        <v>1382</v>
      </c>
      <c r="D13" s="490" t="s">
        <v>1383</v>
      </c>
      <c r="E13" s="490" t="s">
        <v>1384</v>
      </c>
    </row>
    <row r="14" spans="1:14" x14ac:dyDescent="0.4">
      <c r="A14" s="33" t="s">
        <v>1211</v>
      </c>
      <c r="B14" s="33" t="s">
        <v>1212</v>
      </c>
      <c r="C14" s="490"/>
      <c r="D14" s="490"/>
      <c r="E14" s="490"/>
    </row>
    <row r="15" spans="1:14" x14ac:dyDescent="0.4">
      <c r="B15" s="30">
        <v>1.5</v>
      </c>
      <c r="C15" s="30" t="s">
        <v>1385</v>
      </c>
      <c r="D15" s="30">
        <v>8</v>
      </c>
      <c r="E15" s="30">
        <v>1</v>
      </c>
    </row>
    <row r="16" spans="1:14" x14ac:dyDescent="0.4">
      <c r="A16" s="30">
        <v>1.5</v>
      </c>
      <c r="B16" s="30">
        <v>2.5</v>
      </c>
      <c r="C16" s="30" t="s">
        <v>1402</v>
      </c>
      <c r="D16" s="30">
        <v>16</v>
      </c>
      <c r="E16" s="30">
        <v>2</v>
      </c>
    </row>
    <row r="17" spans="1:5" x14ac:dyDescent="0.4">
      <c r="A17" s="30">
        <v>2.5</v>
      </c>
      <c r="B17" s="30">
        <v>3.5</v>
      </c>
      <c r="C17" s="30" t="s">
        <v>158</v>
      </c>
      <c r="D17" s="30">
        <v>24</v>
      </c>
      <c r="E17" s="30">
        <v>3</v>
      </c>
    </row>
    <row r="18" spans="1:5" x14ac:dyDescent="0.4">
      <c r="A18" s="30">
        <v>3.5</v>
      </c>
      <c r="B18" s="30">
        <v>4.5</v>
      </c>
      <c r="C18" s="30" t="s">
        <v>160</v>
      </c>
      <c r="D18" s="30">
        <v>32</v>
      </c>
      <c r="E18" s="30">
        <v>4</v>
      </c>
    </row>
    <row r="19" spans="1:5" x14ac:dyDescent="0.4">
      <c r="A19" s="30">
        <v>4.5</v>
      </c>
      <c r="B19" s="30">
        <v>5.5</v>
      </c>
      <c r="C19" s="30" t="s">
        <v>162</v>
      </c>
      <c r="D19" s="30">
        <v>40</v>
      </c>
      <c r="E19" s="30">
        <v>5</v>
      </c>
    </row>
    <row r="20" spans="1:5" x14ac:dyDescent="0.4">
      <c r="A20" s="30">
        <v>5.5</v>
      </c>
      <c r="B20" s="30">
        <v>6.5</v>
      </c>
      <c r="C20" s="30" t="s">
        <v>164</v>
      </c>
      <c r="D20" s="30">
        <v>48</v>
      </c>
      <c r="E20" s="30">
        <v>6</v>
      </c>
    </row>
    <row r="21" spans="1:5" x14ac:dyDescent="0.4">
      <c r="A21" s="30">
        <v>6.5</v>
      </c>
      <c r="B21" s="30">
        <v>7.5</v>
      </c>
      <c r="C21" s="30" t="s">
        <v>166</v>
      </c>
      <c r="D21" s="30">
        <v>56</v>
      </c>
      <c r="E21" s="30">
        <v>7</v>
      </c>
    </row>
    <row r="22" spans="1:5" x14ac:dyDescent="0.4">
      <c r="A22" s="30">
        <v>7.5</v>
      </c>
      <c r="B22" s="30">
        <v>8.5</v>
      </c>
      <c r="C22" s="30" t="s">
        <v>168</v>
      </c>
      <c r="D22" s="30">
        <v>64</v>
      </c>
      <c r="E22" s="30">
        <v>8</v>
      </c>
    </row>
    <row r="153" spans="1:2" x14ac:dyDescent="0.4">
      <c r="A153" s="32"/>
      <c r="B153" s="32"/>
    </row>
    <row r="154" spans="1:2" x14ac:dyDescent="0.4">
      <c r="A154" s="32"/>
      <c r="B154" s="32"/>
    </row>
    <row r="155" spans="1:2" x14ac:dyDescent="0.4">
      <c r="A155" s="32"/>
      <c r="B155" s="32"/>
    </row>
    <row r="156" spans="1:2" x14ac:dyDescent="0.4">
      <c r="A156" s="32"/>
      <c r="B156" s="32"/>
    </row>
    <row r="157" spans="1:2" x14ac:dyDescent="0.4">
      <c r="A157" s="32"/>
      <c r="B157" s="32"/>
    </row>
    <row r="158" spans="1:2" x14ac:dyDescent="0.4">
      <c r="A158" s="32"/>
      <c r="B158" s="32"/>
    </row>
    <row r="159" spans="1:2" x14ac:dyDescent="0.4">
      <c r="A159" s="32"/>
      <c r="B159" s="32"/>
    </row>
    <row r="160" spans="1:2" x14ac:dyDescent="0.4">
      <c r="A160" s="32"/>
      <c r="B160" s="32"/>
    </row>
    <row r="161" spans="1:8" x14ac:dyDescent="0.4">
      <c r="A161" s="32"/>
      <c r="B161" s="32"/>
    </row>
    <row r="162" spans="1:8" x14ac:dyDescent="0.4">
      <c r="A162" s="32"/>
      <c r="B162" s="32"/>
    </row>
    <row r="163" spans="1:8" x14ac:dyDescent="0.4">
      <c r="A163" s="32"/>
      <c r="B163" s="32"/>
    </row>
    <row r="164" spans="1:8" x14ac:dyDescent="0.4">
      <c r="A164" s="32"/>
      <c r="B164" s="32"/>
    </row>
    <row r="165" spans="1:8" x14ac:dyDescent="0.4">
      <c r="A165" s="32"/>
      <c r="B165" s="32"/>
    </row>
    <row r="166" spans="1:8" x14ac:dyDescent="0.4">
      <c r="A166" s="32"/>
      <c r="H166" s="31"/>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election activeCell="AU10" sqref="AU10"/>
    </sheetView>
  </sheetViews>
  <sheetFormatPr defaultRowHeight="17.25" outlineLevelCol="1" x14ac:dyDescent="0.4"/>
  <cols>
    <col min="1" max="5" width="3.625" style="44" customWidth="1"/>
    <col min="6" max="6" width="3.625" style="116" customWidth="1"/>
    <col min="7" max="31" width="3.625" style="44" customWidth="1"/>
    <col min="32" max="36" width="3.625" style="44" hidden="1" customWidth="1" outlineLevel="1"/>
    <col min="37" max="37" width="8.625" style="117" hidden="1" customWidth="1" outlineLevel="1"/>
    <col min="38" max="41" width="3.625" style="44" hidden="1" customWidth="1" outlineLevel="1"/>
    <col min="42" max="42" width="3.625" style="44" customWidth="1" collapsed="1"/>
    <col min="43" max="49" width="3.625" style="44" customWidth="1"/>
    <col min="50" max="16384" width="9" style="44"/>
  </cols>
  <sheetData>
    <row r="1" spans="1:37" ht="30" customHeight="1" x14ac:dyDescent="0.4">
      <c r="A1" s="44" t="s">
        <v>26</v>
      </c>
    </row>
    <row r="2" spans="1:37" ht="30" customHeight="1" x14ac:dyDescent="0.4"/>
    <row r="3" spans="1:37" ht="50.1" customHeight="1" x14ac:dyDescent="0.4">
      <c r="A3" s="337" t="s">
        <v>27</v>
      </c>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row>
    <row r="4" spans="1:37" ht="30" customHeight="1" x14ac:dyDescent="0.4">
      <c r="A4" s="117"/>
      <c r="B4" s="117"/>
      <c r="C4" s="117"/>
      <c r="D4" s="117"/>
      <c r="E4" s="117"/>
      <c r="G4" s="117"/>
      <c r="H4" s="117"/>
      <c r="I4" s="117"/>
    </row>
    <row r="5" spans="1:37" ht="30" customHeight="1" x14ac:dyDescent="0.4">
      <c r="A5" s="36" t="s">
        <v>28</v>
      </c>
      <c r="B5" s="338" t="s">
        <v>29</v>
      </c>
      <c r="C5" s="338"/>
      <c r="D5" s="338"/>
      <c r="E5" s="338"/>
      <c r="F5" s="338"/>
      <c r="G5" s="338"/>
      <c r="H5" s="339" t="str">
        <f>IF(別添2!E6="","",別添2!E6)</f>
        <v/>
      </c>
      <c r="I5" s="339"/>
      <c r="J5" s="339"/>
      <c r="K5" s="339"/>
      <c r="L5" s="339"/>
      <c r="M5" s="339"/>
      <c r="N5" s="339"/>
      <c r="O5" s="339"/>
      <c r="P5" s="339"/>
      <c r="Q5" s="339"/>
      <c r="R5" s="339"/>
      <c r="S5" s="339"/>
      <c r="T5" s="339"/>
    </row>
    <row r="6" spans="1:37" ht="30" customHeight="1" x14ac:dyDescent="0.4">
      <c r="B6" s="338" t="s">
        <v>30</v>
      </c>
      <c r="C6" s="338"/>
      <c r="D6" s="338"/>
      <c r="E6" s="338"/>
      <c r="F6" s="338"/>
      <c r="G6" s="338"/>
      <c r="H6" s="340" t="str">
        <f>IF(別添2!H27="","",別添2!H27)</f>
        <v/>
      </c>
      <c r="I6" s="340"/>
      <c r="J6" s="340"/>
      <c r="K6" s="340"/>
      <c r="L6" s="340"/>
      <c r="M6" s="340"/>
      <c r="N6" s="340"/>
      <c r="O6" s="340"/>
      <c r="P6" s="340"/>
      <c r="Q6" s="340"/>
      <c r="R6" s="340"/>
      <c r="S6" s="340"/>
      <c r="T6" s="340"/>
    </row>
    <row r="7" spans="1:37" ht="30" customHeight="1" x14ac:dyDescent="0.4">
      <c r="A7" s="36"/>
      <c r="B7" s="116"/>
      <c r="D7" s="117"/>
      <c r="E7" s="117"/>
      <c r="G7" s="117"/>
      <c r="H7" s="117"/>
      <c r="I7" s="117"/>
      <c r="J7" s="117"/>
      <c r="K7" s="117"/>
      <c r="L7" s="117"/>
      <c r="M7" s="117"/>
      <c r="N7" s="117"/>
      <c r="O7" s="117"/>
      <c r="P7" s="117"/>
      <c r="Q7" s="117"/>
      <c r="R7" s="117"/>
      <c r="S7" s="117"/>
    </row>
    <row r="8" spans="1:37" ht="30" customHeight="1" x14ac:dyDescent="0.4">
      <c r="A8" s="36" t="s">
        <v>31</v>
      </c>
      <c r="B8" s="116" t="s">
        <v>32</v>
      </c>
      <c r="C8" s="117"/>
      <c r="D8" s="117"/>
      <c r="E8" s="117"/>
      <c r="H8" s="117"/>
      <c r="I8" s="117"/>
      <c r="J8" s="117"/>
      <c r="K8" s="117"/>
      <c r="L8" s="117"/>
      <c r="M8" s="117"/>
      <c r="N8" s="117"/>
      <c r="O8" s="117"/>
      <c r="P8" s="117"/>
      <c r="Q8" s="117"/>
      <c r="R8" s="117"/>
      <c r="S8" s="117"/>
    </row>
    <row r="9" spans="1:37" ht="30" customHeight="1" x14ac:dyDescent="0.4">
      <c r="A9" s="36"/>
      <c r="B9" s="116"/>
      <c r="C9" s="117"/>
      <c r="D9" s="117"/>
      <c r="E9" s="117"/>
    </row>
    <row r="10" spans="1:37" ht="30" customHeight="1" x14ac:dyDescent="0.4">
      <c r="A10" s="36"/>
      <c r="B10" s="117"/>
      <c r="C10" s="117"/>
      <c r="D10" s="117"/>
      <c r="E10" s="117"/>
      <c r="F10" s="169"/>
      <c r="G10" s="116" t="s">
        <v>33</v>
      </c>
      <c r="H10" s="60"/>
      <c r="AK10" s="170" t="b">
        <v>0</v>
      </c>
    </row>
    <row r="11" spans="1:37" ht="30" customHeight="1" x14ac:dyDescent="0.4">
      <c r="A11" s="36"/>
      <c r="B11" s="117"/>
      <c r="C11" s="117"/>
      <c r="D11" s="117"/>
      <c r="E11" s="117"/>
      <c r="F11" s="169"/>
      <c r="G11" s="116" t="s">
        <v>34</v>
      </c>
      <c r="H11" s="60"/>
      <c r="X11" s="116"/>
      <c r="Y11" s="116"/>
      <c r="AK11" s="170" t="b">
        <v>0</v>
      </c>
    </row>
    <row r="12" spans="1:37" ht="30" customHeight="1" x14ac:dyDescent="0.4">
      <c r="A12" s="36"/>
      <c r="B12" s="116"/>
      <c r="D12" s="117"/>
      <c r="E12" s="117"/>
      <c r="H12" s="117"/>
      <c r="I12" s="117"/>
      <c r="J12" s="117"/>
      <c r="K12" s="117"/>
      <c r="L12" s="117"/>
      <c r="M12" s="117"/>
      <c r="N12" s="117"/>
      <c r="O12" s="117"/>
      <c r="P12" s="117"/>
      <c r="Q12" s="117"/>
      <c r="R12" s="117"/>
      <c r="S12" s="117"/>
      <c r="AK12" s="170"/>
    </row>
    <row r="13" spans="1:37" ht="30" customHeight="1" x14ac:dyDescent="0.4">
      <c r="A13" s="36" t="s">
        <v>35</v>
      </c>
      <c r="B13" s="116" t="s">
        <v>36</v>
      </c>
      <c r="D13" s="117"/>
      <c r="E13" s="117"/>
      <c r="H13" s="117"/>
      <c r="I13" s="117"/>
      <c r="R13" s="117"/>
      <c r="S13" s="117"/>
      <c r="AK13" s="170"/>
    </row>
    <row r="14" spans="1:37" ht="30" customHeight="1" x14ac:dyDescent="0.4">
      <c r="A14" s="36"/>
      <c r="B14" s="116"/>
      <c r="D14" s="117"/>
      <c r="E14" s="117"/>
      <c r="H14" s="117"/>
      <c r="I14" s="117"/>
      <c r="R14" s="117"/>
      <c r="S14" s="117"/>
      <c r="AK14" s="170"/>
    </row>
    <row r="15" spans="1:37" ht="30" customHeight="1" x14ac:dyDescent="0.4">
      <c r="A15" s="36"/>
      <c r="B15" s="116"/>
      <c r="D15" s="117"/>
      <c r="E15" s="117"/>
      <c r="F15" s="169"/>
      <c r="G15" s="116" t="s">
        <v>37</v>
      </c>
      <c r="J15" s="117"/>
      <c r="K15" s="117"/>
      <c r="L15" s="117"/>
      <c r="M15" s="117"/>
      <c r="N15" s="117"/>
      <c r="O15" s="117"/>
      <c r="P15" s="117"/>
      <c r="Q15" s="117"/>
      <c r="R15" s="117"/>
      <c r="S15" s="117"/>
      <c r="AK15" s="170" t="b">
        <v>0</v>
      </c>
    </row>
    <row r="16" spans="1:37" ht="30" customHeight="1" x14ac:dyDescent="0.4">
      <c r="A16" s="36"/>
      <c r="D16" s="117"/>
      <c r="E16" s="117"/>
      <c r="F16" s="169"/>
      <c r="G16" s="116" t="s">
        <v>38</v>
      </c>
      <c r="J16" s="117"/>
      <c r="K16" s="117"/>
      <c r="L16" s="117"/>
      <c r="M16" s="117"/>
      <c r="N16" s="117"/>
      <c r="O16" s="117"/>
      <c r="P16" s="117"/>
      <c r="Q16" s="117"/>
      <c r="R16" s="117"/>
      <c r="S16" s="117"/>
      <c r="AK16" s="170" t="b">
        <v>0</v>
      </c>
    </row>
    <row r="17" spans="1:37" ht="30" customHeight="1" x14ac:dyDescent="0.4">
      <c r="A17" s="36"/>
      <c r="D17" s="117"/>
      <c r="E17" s="117"/>
      <c r="F17" s="117"/>
      <c r="G17" s="117"/>
      <c r="J17" s="117"/>
      <c r="K17" s="117"/>
      <c r="L17" s="117"/>
      <c r="M17" s="117"/>
      <c r="N17" s="117"/>
      <c r="O17" s="117"/>
      <c r="P17" s="117"/>
      <c r="Q17" s="117"/>
      <c r="R17" s="117"/>
      <c r="S17" s="117"/>
    </row>
    <row r="18" spans="1:37" ht="30" customHeight="1" x14ac:dyDescent="0.4">
      <c r="A18" s="36" t="s">
        <v>39</v>
      </c>
      <c r="B18" s="116" t="s">
        <v>40</v>
      </c>
      <c r="D18" s="117"/>
      <c r="E18" s="117"/>
      <c r="F18" s="117"/>
      <c r="G18" s="117"/>
      <c r="J18" s="117"/>
      <c r="K18" s="117"/>
      <c r="L18" s="117"/>
      <c r="M18" s="117"/>
      <c r="N18" s="117"/>
      <c r="O18" s="117"/>
      <c r="P18" s="117"/>
      <c r="Q18" s="117"/>
      <c r="R18" s="117"/>
      <c r="S18" s="117"/>
    </row>
    <row r="19" spans="1:37" ht="30" customHeight="1" x14ac:dyDescent="0.4">
      <c r="A19" s="36"/>
      <c r="D19" s="117"/>
      <c r="E19" s="117"/>
      <c r="F19" s="336"/>
      <c r="G19" s="336"/>
      <c r="H19" s="336"/>
      <c r="I19" s="336"/>
      <c r="J19" s="336"/>
      <c r="K19" s="336"/>
      <c r="L19" s="336"/>
      <c r="M19" s="117" t="s">
        <v>41</v>
      </c>
      <c r="N19" s="117"/>
      <c r="O19" s="117"/>
      <c r="P19" s="117"/>
      <c r="Q19" s="117"/>
      <c r="R19" s="117"/>
      <c r="S19" s="117"/>
    </row>
    <row r="20" spans="1:37" ht="30" customHeight="1" x14ac:dyDescent="0.4">
      <c r="A20" s="36"/>
      <c r="B20" s="44" t="s">
        <v>42</v>
      </c>
      <c r="D20" s="117"/>
      <c r="E20" s="117"/>
      <c r="F20" s="117"/>
      <c r="G20" s="117"/>
      <c r="H20" s="117"/>
      <c r="I20" s="117"/>
      <c r="J20" s="117"/>
      <c r="K20" s="117"/>
      <c r="L20" s="117"/>
      <c r="M20" s="117"/>
      <c r="N20" s="117"/>
      <c r="O20" s="117"/>
      <c r="P20" s="117"/>
      <c r="Q20" s="117"/>
      <c r="R20" s="117"/>
      <c r="S20" s="117"/>
    </row>
    <row r="21" spans="1:37" s="35" customFormat="1" ht="30" customHeight="1" x14ac:dyDescent="0.4">
      <c r="A21" s="36"/>
      <c r="B21" s="116" t="s">
        <v>43</v>
      </c>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K21" s="117"/>
    </row>
    <row r="22" spans="1:37" ht="30" customHeight="1" x14ac:dyDescent="0.4">
      <c r="A22" s="44" t="s">
        <v>44</v>
      </c>
    </row>
    <row r="23" spans="1:37" ht="30" customHeight="1" x14ac:dyDescent="0.4">
      <c r="A23" s="44" t="s">
        <v>45</v>
      </c>
    </row>
    <row r="24" spans="1:37" ht="30" customHeight="1" x14ac:dyDescent="0.4">
      <c r="A24" s="44" t="s">
        <v>46</v>
      </c>
    </row>
    <row r="25" spans="1:37" ht="30" customHeight="1" x14ac:dyDescent="0.4">
      <c r="A25" s="44" t="s">
        <v>47</v>
      </c>
    </row>
    <row r="26" spans="1:37" ht="30" customHeight="1" x14ac:dyDescent="0.4">
      <c r="A26" s="44" t="s">
        <v>48</v>
      </c>
    </row>
    <row r="27" spans="1:37" ht="24.95" customHeight="1" x14ac:dyDescent="0.4">
      <c r="A27" s="44" t="s">
        <v>49</v>
      </c>
    </row>
    <row r="28" spans="1:37" ht="24.95" customHeight="1" x14ac:dyDescent="0.4">
      <c r="A28" s="44" t="s">
        <v>50</v>
      </c>
    </row>
    <row r="29" spans="1:37" ht="24.95" customHeight="1" x14ac:dyDescent="0.4">
      <c r="A29" s="44" t="s">
        <v>51</v>
      </c>
    </row>
    <row r="30" spans="1:37" ht="24.95" customHeight="1" x14ac:dyDescent="0.4">
      <c r="A30" s="44" t="s">
        <v>52</v>
      </c>
    </row>
    <row r="31" spans="1:37" ht="24.95" customHeight="1" x14ac:dyDescent="0.4">
      <c r="A31" s="116" t="s">
        <v>53</v>
      </c>
      <c r="F31" s="44"/>
      <c r="AK31" s="44"/>
    </row>
    <row r="32" spans="1:37" ht="24.95" customHeight="1" x14ac:dyDescent="0.4">
      <c r="F32" s="44"/>
      <c r="AK32" s="44"/>
    </row>
    <row r="33" s="44" customFormat="1" ht="24.95" customHeight="1" x14ac:dyDescent="0.4"/>
    <row r="34" s="44" customFormat="1" ht="24.95" customHeight="1" x14ac:dyDescent="0.4"/>
    <row r="35" s="44" customFormat="1" ht="24.95" customHeight="1" x14ac:dyDescent="0.4"/>
    <row r="36" s="44" customFormat="1" ht="24.95" customHeight="1" x14ac:dyDescent="0.4"/>
    <row r="37" s="44" customFormat="1" ht="24.95" customHeight="1" x14ac:dyDescent="0.4"/>
    <row r="38" s="44" customFormat="1" ht="24.95" customHeight="1" x14ac:dyDescent="0.4"/>
    <row r="39" s="44" customFormat="1" ht="24.95" customHeight="1" x14ac:dyDescent="0.4"/>
    <row r="40" s="44" customFormat="1" ht="24.95" customHeight="1" x14ac:dyDescent="0.4"/>
    <row r="41" s="44" customFormat="1" ht="24.95" customHeight="1" x14ac:dyDescent="0.4"/>
    <row r="42" s="44" customFormat="1" ht="24.95" customHeight="1" x14ac:dyDescent="0.4"/>
    <row r="43" s="44" customFormat="1" ht="24.95" customHeight="1" x14ac:dyDescent="0.4"/>
    <row r="44" s="44" customFormat="1" ht="24.95" customHeight="1" x14ac:dyDescent="0.4"/>
    <row r="45" s="44" customFormat="1" ht="24.95" customHeight="1" x14ac:dyDescent="0.4"/>
    <row r="46" s="44" customFormat="1" ht="24.95" customHeight="1" x14ac:dyDescent="0.4"/>
    <row r="47" s="44" customFormat="1" ht="24.95" customHeight="1" x14ac:dyDescent="0.4"/>
    <row r="48" s="44" customFormat="1" ht="24.95" customHeight="1" x14ac:dyDescent="0.4"/>
    <row r="49" s="44" customFormat="1" ht="24.95" customHeight="1" x14ac:dyDescent="0.4"/>
    <row r="50" s="44" customFormat="1" ht="24.95" customHeight="1" x14ac:dyDescent="0.4"/>
    <row r="51" s="44" customFormat="1" ht="24.95" customHeight="1" x14ac:dyDescent="0.4"/>
    <row r="52" s="44" customFormat="1" ht="24.95" customHeight="1" x14ac:dyDescent="0.4"/>
    <row r="53" s="44" customFormat="1" ht="24.95" customHeight="1" x14ac:dyDescent="0.4"/>
  </sheetData>
  <sheetProtection algorithmName="SHA-512" hashValue="6sPxk2dIhBqMmAh5DBNqei5oJ7H4kicbxpblAZ1nn0tSnEEjDlGQ+uh22XO52YfIzfhi+enB9t/qLJxwbmnLdg==" saltValue="9eCPjubkYmmhE2DWs93pwQ=="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zoomScaleNormal="100" zoomScaleSheetLayoutView="100" workbookViewId="0">
      <selection activeCell="A161" sqref="A161"/>
    </sheetView>
  </sheetViews>
  <sheetFormatPr defaultRowHeight="17.25" outlineLevelCol="1" x14ac:dyDescent="0.4"/>
  <cols>
    <col min="1" max="5" width="3.625" style="44" customWidth="1"/>
    <col min="6" max="6" width="3.625" style="116" customWidth="1"/>
    <col min="7" max="36" width="3.625" style="44" customWidth="1"/>
    <col min="37" max="37" width="8.625" style="170" hidden="1" customWidth="1" outlineLevel="1"/>
    <col min="38" max="38" width="3.625" style="171" hidden="1" customWidth="1" outlineLevel="1"/>
    <col min="39" max="39" width="10.125" style="171" hidden="1" customWidth="1" outlineLevel="1"/>
    <col min="40" max="42" width="3.625" style="171" hidden="1" customWidth="1" outlineLevel="1"/>
    <col min="43" max="44" width="3.625" style="44" hidden="1" customWidth="1" outlineLevel="1"/>
    <col min="45" max="45" width="3.625" style="44" customWidth="1" collapsed="1"/>
    <col min="46" max="49" width="3.625" style="44" customWidth="1"/>
    <col min="50" max="16384" width="9" style="44"/>
  </cols>
  <sheetData>
    <row r="1" spans="1:39" ht="24.95" customHeight="1" x14ac:dyDescent="0.4">
      <c r="A1" s="44" t="s">
        <v>54</v>
      </c>
    </row>
    <row r="2" spans="1:39" ht="15" customHeight="1" x14ac:dyDescent="0.4"/>
    <row r="3" spans="1:39" ht="50.1" customHeight="1" x14ac:dyDescent="0.4">
      <c r="A3" s="341" t="s">
        <v>55</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row>
    <row r="4" spans="1:39" ht="15" customHeight="1" x14ac:dyDescent="0.4">
      <c r="A4" s="117"/>
      <c r="B4" s="117"/>
      <c r="C4" s="117"/>
      <c r="D4" s="117"/>
      <c r="E4" s="117"/>
      <c r="G4" s="117"/>
      <c r="H4" s="117"/>
      <c r="I4" s="117"/>
    </row>
    <row r="5" spans="1:39" ht="24.95" customHeight="1" x14ac:dyDescent="0.4">
      <c r="A5" s="36" t="s">
        <v>28</v>
      </c>
      <c r="B5" s="338" t="s">
        <v>29</v>
      </c>
      <c r="C5" s="338"/>
      <c r="D5" s="338"/>
      <c r="E5" s="338"/>
      <c r="F5" s="338"/>
      <c r="G5" s="338"/>
      <c r="H5" s="342" t="str">
        <f>IF('様式95_外来・在宅ベースアップ評価料（Ⅰ）'!H5=0,"",'様式95_外来・在宅ベースアップ評価料（Ⅰ）'!H5)</f>
        <v/>
      </c>
      <c r="I5" s="342"/>
      <c r="J5" s="342"/>
      <c r="K5" s="342"/>
      <c r="L5" s="342"/>
      <c r="M5" s="342"/>
      <c r="N5" s="342"/>
      <c r="O5" s="342"/>
      <c r="P5" s="342"/>
      <c r="Q5" s="342"/>
      <c r="R5" s="342"/>
      <c r="S5" s="342"/>
      <c r="T5" s="342"/>
    </row>
    <row r="6" spans="1:39" ht="24.95" customHeight="1" x14ac:dyDescent="0.4">
      <c r="B6" s="338" t="s">
        <v>30</v>
      </c>
      <c r="C6" s="338"/>
      <c r="D6" s="338"/>
      <c r="E6" s="338"/>
      <c r="F6" s="338"/>
      <c r="G6" s="338"/>
      <c r="H6" s="343" t="str">
        <f>'様式95_外来・在宅ベースアップ評価料（Ⅰ）'!H6</f>
        <v/>
      </c>
      <c r="I6" s="343"/>
      <c r="J6" s="343"/>
      <c r="K6" s="343"/>
      <c r="L6" s="343"/>
      <c r="M6" s="343"/>
      <c r="N6" s="343"/>
      <c r="O6" s="343"/>
      <c r="P6" s="343"/>
      <c r="Q6" s="343"/>
      <c r="R6" s="343"/>
      <c r="S6" s="343"/>
      <c r="T6" s="343"/>
    </row>
    <row r="7" spans="1:39" ht="15" customHeight="1" x14ac:dyDescent="0.4">
      <c r="A7" s="36"/>
      <c r="B7" s="116"/>
      <c r="D7" s="117"/>
      <c r="E7" s="117"/>
      <c r="G7" s="117"/>
      <c r="H7" s="117"/>
      <c r="I7" s="117"/>
      <c r="J7" s="117"/>
      <c r="K7" s="117"/>
      <c r="L7" s="117"/>
      <c r="M7" s="117"/>
      <c r="N7" s="117"/>
      <c r="O7" s="117"/>
      <c r="P7" s="117"/>
      <c r="Q7" s="117"/>
      <c r="R7" s="117"/>
      <c r="S7" s="117"/>
    </row>
    <row r="8" spans="1:39" ht="24.95" customHeight="1" x14ac:dyDescent="0.4">
      <c r="A8" s="36" t="s">
        <v>31</v>
      </c>
      <c r="B8" s="116" t="s">
        <v>32</v>
      </c>
      <c r="D8" s="117"/>
      <c r="E8" s="117"/>
      <c r="G8" s="117"/>
      <c r="H8" s="117"/>
      <c r="I8" s="117"/>
      <c r="J8" s="117"/>
      <c r="K8" s="117"/>
      <c r="L8" s="117"/>
      <c r="M8" s="117"/>
      <c r="N8" s="117"/>
      <c r="O8" s="117"/>
      <c r="P8" s="117"/>
      <c r="Q8" s="117"/>
      <c r="R8" s="117"/>
      <c r="S8" s="117"/>
    </row>
    <row r="9" spans="1:39" ht="15" customHeight="1" x14ac:dyDescent="0.4">
      <c r="A9" s="36"/>
      <c r="B9" s="116"/>
      <c r="D9" s="117"/>
      <c r="E9" s="117"/>
      <c r="G9" s="117"/>
      <c r="H9" s="117"/>
      <c r="I9" s="117"/>
      <c r="J9" s="117"/>
      <c r="K9" s="117"/>
      <c r="L9" s="117"/>
      <c r="M9" s="117"/>
      <c r="N9" s="117"/>
      <c r="O9" s="117"/>
      <c r="P9" s="117"/>
      <c r="Q9" s="117"/>
      <c r="R9" s="117"/>
      <c r="S9" s="117"/>
      <c r="AM9" s="171">
        <v>4</v>
      </c>
    </row>
    <row r="10" spans="1:39" ht="24.95" customHeight="1" x14ac:dyDescent="0.4">
      <c r="A10" s="36"/>
      <c r="B10" s="116"/>
      <c r="D10" s="117"/>
      <c r="E10" s="117"/>
      <c r="F10" s="169"/>
      <c r="G10" s="116" t="s">
        <v>56</v>
      </c>
      <c r="H10" s="117"/>
      <c r="I10" s="117"/>
      <c r="J10" s="117"/>
      <c r="K10" s="117"/>
      <c r="L10" s="117"/>
      <c r="M10" s="117"/>
      <c r="N10" s="117"/>
      <c r="O10" s="117"/>
      <c r="P10" s="117"/>
      <c r="Q10" s="117"/>
      <c r="R10" s="117"/>
      <c r="S10" s="117"/>
      <c r="AK10" s="171" t="b">
        <v>0</v>
      </c>
    </row>
    <row r="11" spans="1:39" ht="24.95" customHeight="1" x14ac:dyDescent="0.4">
      <c r="A11" s="36"/>
      <c r="B11" s="116"/>
      <c r="D11" s="117"/>
      <c r="E11" s="117"/>
      <c r="F11" s="169"/>
      <c r="G11" s="116" t="s">
        <v>57</v>
      </c>
      <c r="H11" s="117"/>
      <c r="I11" s="117"/>
      <c r="J11" s="117"/>
      <c r="K11" s="117"/>
      <c r="L11" s="117"/>
      <c r="M11" s="117"/>
      <c r="N11" s="117"/>
      <c r="O11" s="117"/>
      <c r="P11" s="117"/>
      <c r="Q11" s="117"/>
      <c r="R11" s="117"/>
      <c r="S11" s="117"/>
      <c r="AK11" s="171" t="b">
        <v>0</v>
      </c>
    </row>
    <row r="12" spans="1:39" ht="15" customHeight="1" x14ac:dyDescent="0.4">
      <c r="A12" s="36"/>
      <c r="B12" s="116"/>
      <c r="D12" s="117"/>
      <c r="E12" s="117"/>
      <c r="G12" s="117"/>
      <c r="H12" s="117"/>
      <c r="I12" s="117"/>
      <c r="J12" s="117"/>
      <c r="K12" s="117"/>
      <c r="L12" s="117"/>
      <c r="M12" s="117"/>
      <c r="N12" s="117"/>
      <c r="O12" s="117"/>
      <c r="P12" s="117"/>
      <c r="Q12" s="117"/>
      <c r="R12" s="117"/>
      <c r="S12" s="117"/>
    </row>
    <row r="13" spans="1:39" ht="24.95" customHeight="1" x14ac:dyDescent="0.4">
      <c r="A13" s="36" t="s">
        <v>35</v>
      </c>
      <c r="B13" s="116" t="s">
        <v>58</v>
      </c>
      <c r="C13" s="117"/>
      <c r="D13" s="117"/>
      <c r="E13" s="117"/>
      <c r="H13" s="117"/>
      <c r="I13" s="117"/>
      <c r="J13" s="117"/>
      <c r="K13" s="117"/>
      <c r="L13" s="117"/>
      <c r="M13" s="117"/>
      <c r="N13" s="117"/>
      <c r="O13" s="117"/>
      <c r="P13" s="117"/>
      <c r="Q13" s="117"/>
      <c r="R13" s="117"/>
      <c r="S13" s="117"/>
    </row>
    <row r="14" spans="1:39" ht="24.95" customHeight="1" x14ac:dyDescent="0.4">
      <c r="A14" s="36"/>
      <c r="B14" s="116"/>
      <c r="C14" s="117"/>
      <c r="D14" s="117"/>
      <c r="E14" s="117"/>
      <c r="H14" s="117"/>
      <c r="I14" s="117"/>
      <c r="J14" s="117"/>
      <c r="K14" s="116" t="s">
        <v>59</v>
      </c>
      <c r="L14" s="117"/>
      <c r="M14" s="117"/>
      <c r="N14" s="117"/>
      <c r="O14" s="117"/>
      <c r="P14" s="117"/>
      <c r="Q14" s="117"/>
      <c r="R14" s="117"/>
      <c r="S14" s="117"/>
    </row>
    <row r="15" spans="1:39" ht="24.95" customHeight="1" x14ac:dyDescent="0.4">
      <c r="A15" s="36"/>
      <c r="B15" s="117"/>
      <c r="C15" s="117"/>
      <c r="D15" s="117"/>
      <c r="E15" s="117"/>
      <c r="F15" s="169"/>
      <c r="G15" s="116" t="s">
        <v>60</v>
      </c>
      <c r="H15" s="117"/>
      <c r="I15" s="117"/>
      <c r="J15" s="349"/>
      <c r="K15" s="348"/>
      <c r="L15" s="349" t="s">
        <v>61</v>
      </c>
      <c r="M15" s="349"/>
      <c r="N15" s="348"/>
      <c r="O15" s="349" t="s">
        <v>62</v>
      </c>
      <c r="P15" s="349"/>
      <c r="Q15" s="348"/>
      <c r="R15" s="349" t="s">
        <v>63</v>
      </c>
      <c r="S15" s="349"/>
      <c r="T15" s="348"/>
      <c r="U15" s="349" t="s">
        <v>64</v>
      </c>
      <c r="V15" s="349"/>
      <c r="W15" s="349"/>
    </row>
    <row r="16" spans="1:39" ht="24.95" customHeight="1" x14ac:dyDescent="0.4">
      <c r="A16" s="36"/>
      <c r="B16" s="117"/>
      <c r="C16" s="117"/>
      <c r="D16" s="117"/>
      <c r="E16" s="117"/>
      <c r="F16" s="169"/>
      <c r="G16" s="116" t="s">
        <v>65</v>
      </c>
      <c r="H16" s="117"/>
      <c r="I16" s="117"/>
      <c r="J16" s="349"/>
      <c r="K16" s="348"/>
      <c r="L16" s="349"/>
      <c r="M16" s="349"/>
      <c r="N16" s="348"/>
      <c r="O16" s="349"/>
      <c r="P16" s="349"/>
      <c r="Q16" s="348"/>
      <c r="R16" s="349"/>
      <c r="S16" s="349"/>
      <c r="T16" s="348"/>
      <c r="U16" s="349"/>
      <c r="V16" s="349"/>
      <c r="W16" s="349"/>
      <c r="X16" s="116"/>
      <c r="Y16" s="116"/>
      <c r="AK16" s="171" t="b">
        <v>0</v>
      </c>
    </row>
    <row r="17" spans="1:37" ht="24.95" customHeight="1" x14ac:dyDescent="0.4">
      <c r="A17" s="36"/>
      <c r="B17" s="117"/>
      <c r="C17" s="117"/>
      <c r="D17" s="117"/>
      <c r="E17" s="117"/>
      <c r="F17" s="44"/>
      <c r="G17" s="46" t="s">
        <v>66</v>
      </c>
      <c r="H17" s="117"/>
      <c r="I17" s="117"/>
      <c r="J17" s="116"/>
      <c r="K17" s="116"/>
      <c r="L17" s="117"/>
      <c r="M17" s="117"/>
      <c r="N17" s="116"/>
      <c r="O17" s="116"/>
      <c r="P17" s="116"/>
      <c r="Q17" s="117"/>
      <c r="R17" s="116"/>
      <c r="S17" s="116"/>
      <c r="T17" s="35"/>
      <c r="U17" s="116"/>
      <c r="V17" s="116"/>
      <c r="W17" s="35"/>
      <c r="X17" s="116"/>
      <c r="Y17" s="116"/>
      <c r="Z17" s="35"/>
      <c r="AA17" s="35"/>
      <c r="AB17" s="35"/>
      <c r="AC17" s="35"/>
      <c r="AD17" s="35"/>
      <c r="AE17" s="35"/>
      <c r="AK17" s="171" t="b">
        <v>0</v>
      </c>
    </row>
    <row r="18" spans="1:37" ht="24.95" customHeight="1" x14ac:dyDescent="0.4">
      <c r="A18" s="36"/>
      <c r="B18" s="117"/>
      <c r="C18" s="117"/>
      <c r="D18" s="117"/>
      <c r="E18" s="117"/>
      <c r="F18" s="44"/>
      <c r="G18" s="46" t="s">
        <v>67</v>
      </c>
      <c r="H18" s="117"/>
      <c r="I18" s="117"/>
      <c r="J18" s="116"/>
      <c r="K18" s="116"/>
      <c r="L18" s="117"/>
      <c r="M18" s="117"/>
      <c r="N18" s="116"/>
      <c r="O18" s="116"/>
      <c r="P18" s="116"/>
      <c r="Q18" s="117"/>
      <c r="R18" s="116"/>
      <c r="S18" s="116"/>
      <c r="T18" s="35"/>
      <c r="U18" s="116"/>
      <c r="V18" s="116"/>
      <c r="W18" s="35"/>
      <c r="X18" s="116"/>
      <c r="Y18" s="116"/>
      <c r="Z18" s="35"/>
      <c r="AA18" s="35"/>
      <c r="AB18" s="35"/>
      <c r="AC18" s="35"/>
      <c r="AD18" s="35"/>
      <c r="AE18" s="35"/>
      <c r="AK18" s="171"/>
    </row>
    <row r="19" spans="1:37" ht="24.95" customHeight="1" x14ac:dyDescent="0.4">
      <c r="A19" s="36"/>
      <c r="B19" s="117"/>
      <c r="C19" s="117"/>
      <c r="D19" s="117"/>
      <c r="E19" s="117"/>
      <c r="F19" s="44"/>
      <c r="G19" s="46" t="s">
        <v>68</v>
      </c>
      <c r="H19" s="117"/>
      <c r="I19" s="117"/>
      <c r="J19" s="116"/>
      <c r="K19" s="116"/>
      <c r="L19" s="117"/>
      <c r="M19" s="117"/>
      <c r="N19" s="116"/>
      <c r="O19" s="116"/>
      <c r="P19" s="116"/>
      <c r="Q19" s="117"/>
      <c r="R19" s="116"/>
      <c r="S19" s="116"/>
      <c r="T19" s="35"/>
      <c r="U19" s="116"/>
      <c r="V19" s="116"/>
      <c r="W19" s="35"/>
      <c r="X19" s="116"/>
      <c r="Y19" s="116"/>
      <c r="Z19" s="35"/>
      <c r="AA19" s="35"/>
      <c r="AB19" s="35"/>
      <c r="AC19" s="35"/>
      <c r="AD19" s="35"/>
      <c r="AE19" s="35"/>
      <c r="AK19" s="171"/>
    </row>
    <row r="20" spans="1:37" ht="24.95" customHeight="1" x14ac:dyDescent="0.4">
      <c r="A20" s="36"/>
      <c r="B20" s="117"/>
      <c r="C20" s="117"/>
      <c r="D20" s="117"/>
      <c r="E20" s="117"/>
      <c r="F20" s="44"/>
      <c r="G20" s="158"/>
      <c r="H20" s="359" t="s">
        <v>69</v>
      </c>
      <c r="I20" s="360"/>
      <c r="J20" s="360"/>
      <c r="K20" s="361"/>
      <c r="L20" s="362" t="s">
        <v>70</v>
      </c>
      <c r="M20" s="362"/>
      <c r="N20" s="362"/>
      <c r="O20" s="362"/>
      <c r="P20" s="116"/>
      <c r="Q20" s="117"/>
      <c r="R20" s="116"/>
      <c r="S20" s="116"/>
      <c r="T20" s="35"/>
      <c r="U20" s="116"/>
      <c r="V20" s="116"/>
      <c r="W20" s="35"/>
      <c r="X20" s="116"/>
      <c r="Y20" s="116"/>
      <c r="Z20" s="35"/>
      <c r="AA20" s="35"/>
      <c r="AB20" s="35"/>
      <c r="AC20" s="35"/>
      <c r="AD20" s="35"/>
      <c r="AE20" s="35"/>
      <c r="AK20" s="171"/>
    </row>
    <row r="21" spans="1:37" ht="24.95" customHeight="1" x14ac:dyDescent="0.4">
      <c r="A21" s="36"/>
      <c r="B21" s="117"/>
      <c r="C21" s="117"/>
      <c r="D21" s="117"/>
      <c r="E21" s="117"/>
      <c r="F21" s="44"/>
      <c r="G21" s="41"/>
      <c r="H21" s="359" t="s">
        <v>71</v>
      </c>
      <c r="I21" s="360"/>
      <c r="J21" s="360"/>
      <c r="K21" s="361"/>
      <c r="L21" s="363" t="s">
        <v>71</v>
      </c>
      <c r="M21" s="357"/>
      <c r="N21" s="357"/>
      <c r="O21" s="364"/>
      <c r="P21" s="116"/>
      <c r="Q21" s="117"/>
      <c r="R21" s="116"/>
      <c r="S21" s="116"/>
      <c r="T21" s="35"/>
      <c r="U21" s="116"/>
      <c r="V21" s="116"/>
      <c r="W21" s="35"/>
      <c r="X21" s="116"/>
      <c r="Y21" s="116"/>
      <c r="Z21" s="35"/>
      <c r="AA21" s="35"/>
      <c r="AB21" s="35"/>
      <c r="AC21" s="35"/>
      <c r="AD21" s="35"/>
      <c r="AE21" s="35"/>
      <c r="AK21" s="171"/>
    </row>
    <row r="22" spans="1:37" ht="24.95" customHeight="1" x14ac:dyDescent="0.4">
      <c r="A22" s="36"/>
      <c r="B22" s="117"/>
      <c r="C22" s="117"/>
      <c r="D22" s="117"/>
      <c r="E22" s="117"/>
      <c r="F22" s="44"/>
      <c r="G22" s="41"/>
      <c r="H22" s="359" t="s">
        <v>72</v>
      </c>
      <c r="I22" s="360"/>
      <c r="J22" s="360"/>
      <c r="K22" s="361"/>
      <c r="L22" s="365"/>
      <c r="M22" s="354"/>
      <c r="N22" s="354"/>
      <c r="O22" s="366"/>
      <c r="P22" s="116"/>
      <c r="Q22" s="117"/>
      <c r="R22" s="116"/>
      <c r="S22" s="116"/>
      <c r="T22" s="35"/>
      <c r="U22" s="116"/>
      <c r="V22" s="116"/>
      <c r="W22" s="35"/>
      <c r="X22" s="116"/>
      <c r="Y22" s="116"/>
      <c r="Z22" s="35"/>
      <c r="AA22" s="35"/>
      <c r="AB22" s="35"/>
      <c r="AC22" s="35"/>
      <c r="AD22" s="35"/>
      <c r="AE22" s="35"/>
      <c r="AK22" s="171"/>
    </row>
    <row r="23" spans="1:37" ht="24.95" customHeight="1" x14ac:dyDescent="0.4">
      <c r="A23" s="36"/>
      <c r="B23" s="117"/>
      <c r="C23" s="117"/>
      <c r="D23" s="117"/>
      <c r="E23" s="117"/>
      <c r="F23" s="44"/>
      <c r="G23" s="41"/>
      <c r="H23" s="359" t="s">
        <v>73</v>
      </c>
      <c r="I23" s="360"/>
      <c r="J23" s="360"/>
      <c r="K23" s="361"/>
      <c r="L23" s="367"/>
      <c r="M23" s="356"/>
      <c r="N23" s="356"/>
      <c r="O23" s="368"/>
      <c r="P23" s="116"/>
      <c r="Q23" s="117"/>
      <c r="R23" s="116"/>
      <c r="S23" s="116"/>
      <c r="T23" s="35"/>
      <c r="U23" s="116"/>
      <c r="V23" s="116"/>
      <c r="W23" s="35"/>
      <c r="X23" s="116"/>
      <c r="Y23" s="116"/>
      <c r="Z23" s="35"/>
      <c r="AA23" s="35"/>
      <c r="AB23" s="35"/>
      <c r="AC23" s="35"/>
      <c r="AD23" s="35"/>
      <c r="AE23" s="35"/>
      <c r="AK23" s="171"/>
    </row>
    <row r="24" spans="1:37" ht="24.95" customHeight="1" x14ac:dyDescent="0.4">
      <c r="A24" s="36"/>
      <c r="B24" s="117"/>
      <c r="C24" s="117"/>
      <c r="D24" s="117"/>
      <c r="E24" s="117"/>
      <c r="F24" s="44"/>
      <c r="G24" s="41"/>
      <c r="H24" s="359" t="s">
        <v>74</v>
      </c>
      <c r="I24" s="360"/>
      <c r="J24" s="360"/>
      <c r="K24" s="361"/>
      <c r="L24" s="363" t="s">
        <v>74</v>
      </c>
      <c r="M24" s="357"/>
      <c r="N24" s="357"/>
      <c r="O24" s="364"/>
      <c r="P24" s="116"/>
      <c r="Q24" s="117"/>
      <c r="R24" s="116"/>
      <c r="S24" s="116"/>
      <c r="T24" s="35"/>
      <c r="U24" s="116"/>
      <c r="V24" s="116"/>
      <c r="W24" s="35"/>
      <c r="X24" s="116"/>
      <c r="Y24" s="116"/>
      <c r="Z24" s="35"/>
      <c r="AA24" s="35"/>
      <c r="AB24" s="35"/>
      <c r="AC24" s="35"/>
      <c r="AD24" s="35"/>
      <c r="AE24" s="35"/>
      <c r="AK24" s="171"/>
    </row>
    <row r="25" spans="1:37" ht="24.95" customHeight="1" x14ac:dyDescent="0.4">
      <c r="A25" s="36"/>
      <c r="B25" s="117"/>
      <c r="C25" s="117"/>
      <c r="D25" s="117"/>
      <c r="E25" s="117"/>
      <c r="F25" s="44"/>
      <c r="G25" s="41"/>
      <c r="H25" s="359" t="s">
        <v>75</v>
      </c>
      <c r="I25" s="360"/>
      <c r="J25" s="360"/>
      <c r="K25" s="361"/>
      <c r="L25" s="365"/>
      <c r="M25" s="354"/>
      <c r="N25" s="354"/>
      <c r="O25" s="366"/>
      <c r="P25" s="116"/>
      <c r="Q25" s="117"/>
      <c r="R25" s="116"/>
      <c r="S25" s="116"/>
      <c r="T25" s="35"/>
      <c r="U25" s="116"/>
      <c r="V25" s="116"/>
      <c r="W25" s="35"/>
      <c r="X25" s="116"/>
      <c r="Y25" s="116"/>
      <c r="Z25" s="35"/>
      <c r="AA25" s="35"/>
      <c r="AB25" s="35"/>
      <c r="AC25" s="35"/>
      <c r="AD25" s="35"/>
      <c r="AE25" s="35"/>
      <c r="AK25" s="171"/>
    </row>
    <row r="26" spans="1:37" ht="24.95" customHeight="1" x14ac:dyDescent="0.4">
      <c r="A26" s="36"/>
      <c r="B26" s="117"/>
      <c r="C26" s="117"/>
      <c r="D26" s="117"/>
      <c r="E26" s="117"/>
      <c r="F26" s="44"/>
      <c r="G26" s="41"/>
      <c r="H26" s="359" t="s">
        <v>76</v>
      </c>
      <c r="I26" s="360"/>
      <c r="J26" s="360"/>
      <c r="K26" s="361"/>
      <c r="L26" s="367"/>
      <c r="M26" s="356"/>
      <c r="N26" s="356"/>
      <c r="O26" s="368"/>
      <c r="P26" s="116"/>
      <c r="Q26" s="117"/>
      <c r="R26" s="116"/>
      <c r="S26" s="116"/>
      <c r="T26" s="35"/>
      <c r="U26" s="116"/>
      <c r="V26" s="116"/>
      <c r="W26" s="35"/>
      <c r="X26" s="116"/>
      <c r="Y26" s="116"/>
      <c r="Z26" s="35"/>
      <c r="AA26" s="35"/>
      <c r="AB26" s="35"/>
      <c r="AC26" s="35"/>
      <c r="AD26" s="35"/>
      <c r="AE26" s="35"/>
      <c r="AK26" s="171"/>
    </row>
    <row r="27" spans="1:37" ht="24.95" customHeight="1" x14ac:dyDescent="0.4">
      <c r="A27" s="36"/>
      <c r="B27" s="117"/>
      <c r="C27" s="117"/>
      <c r="D27" s="117"/>
      <c r="E27" s="117"/>
      <c r="F27" s="44"/>
      <c r="G27" s="41"/>
      <c r="H27" s="359" t="s">
        <v>77</v>
      </c>
      <c r="I27" s="360"/>
      <c r="J27" s="360"/>
      <c r="K27" s="361"/>
      <c r="L27" s="363" t="s">
        <v>77</v>
      </c>
      <c r="M27" s="357"/>
      <c r="N27" s="357"/>
      <c r="O27" s="364"/>
      <c r="P27" s="116"/>
      <c r="Q27" s="117"/>
      <c r="R27" s="116"/>
      <c r="S27" s="116"/>
      <c r="T27" s="35"/>
      <c r="U27" s="116"/>
      <c r="V27" s="116"/>
      <c r="W27" s="35"/>
      <c r="X27" s="116"/>
      <c r="Y27" s="116"/>
      <c r="Z27" s="35"/>
      <c r="AA27" s="35"/>
      <c r="AB27" s="35"/>
      <c r="AC27" s="35"/>
      <c r="AD27" s="35"/>
      <c r="AE27" s="35"/>
      <c r="AK27" s="171"/>
    </row>
    <row r="28" spans="1:37" ht="24.95" customHeight="1" x14ac:dyDescent="0.4">
      <c r="A28" s="36"/>
      <c r="B28" s="117"/>
      <c r="C28" s="117"/>
      <c r="D28" s="117"/>
      <c r="E28" s="117"/>
      <c r="F28" s="44"/>
      <c r="G28" s="41"/>
      <c r="H28" s="359" t="s">
        <v>78</v>
      </c>
      <c r="I28" s="360"/>
      <c r="J28" s="360"/>
      <c r="K28" s="361"/>
      <c r="L28" s="365"/>
      <c r="M28" s="354"/>
      <c r="N28" s="354"/>
      <c r="O28" s="366"/>
      <c r="P28" s="116"/>
      <c r="Q28" s="117"/>
      <c r="R28" s="116"/>
      <c r="S28" s="116"/>
      <c r="T28" s="35"/>
      <c r="U28" s="116"/>
      <c r="V28" s="116"/>
      <c r="W28" s="35"/>
      <c r="X28" s="116"/>
      <c r="Y28" s="116"/>
      <c r="Z28" s="35"/>
      <c r="AA28" s="35"/>
      <c r="AB28" s="35"/>
      <c r="AC28" s="35"/>
      <c r="AD28" s="35"/>
      <c r="AE28" s="35"/>
      <c r="AK28" s="171"/>
    </row>
    <row r="29" spans="1:37" ht="24.95" customHeight="1" x14ac:dyDescent="0.4">
      <c r="A29" s="36"/>
      <c r="B29" s="117"/>
      <c r="C29" s="117"/>
      <c r="D29" s="117"/>
      <c r="E29" s="117"/>
      <c r="F29" s="44"/>
      <c r="G29" s="41"/>
      <c r="H29" s="359" t="s">
        <v>79</v>
      </c>
      <c r="I29" s="360"/>
      <c r="J29" s="360"/>
      <c r="K29" s="361"/>
      <c r="L29" s="367"/>
      <c r="M29" s="356"/>
      <c r="N29" s="356"/>
      <c r="O29" s="368"/>
      <c r="P29" s="116"/>
      <c r="Q29" s="117"/>
      <c r="R29" s="116"/>
      <c r="S29" s="116"/>
      <c r="T29" s="35"/>
      <c r="U29" s="116"/>
      <c r="V29" s="116"/>
      <c r="W29" s="35"/>
      <c r="X29" s="116"/>
      <c r="Y29" s="116"/>
      <c r="Z29" s="35"/>
      <c r="AA29" s="35"/>
      <c r="AB29" s="35"/>
      <c r="AC29" s="35"/>
      <c r="AD29" s="35"/>
      <c r="AE29" s="35"/>
      <c r="AK29" s="171"/>
    </row>
    <row r="30" spans="1:37" ht="24.95" customHeight="1" x14ac:dyDescent="0.4">
      <c r="A30" s="36"/>
      <c r="B30" s="117"/>
      <c r="C30" s="117"/>
      <c r="D30" s="117"/>
      <c r="E30" s="117"/>
      <c r="F30" s="44"/>
      <c r="G30" s="41"/>
      <c r="H30" s="359" t="s">
        <v>80</v>
      </c>
      <c r="I30" s="360"/>
      <c r="J30" s="360"/>
      <c r="K30" s="361"/>
      <c r="L30" s="363" t="s">
        <v>80</v>
      </c>
      <c r="M30" s="357"/>
      <c r="N30" s="357"/>
      <c r="O30" s="364"/>
      <c r="P30" s="116"/>
      <c r="Q30" s="117"/>
      <c r="R30" s="116"/>
      <c r="S30" s="116"/>
      <c r="T30" s="35"/>
      <c r="U30" s="116"/>
      <c r="V30" s="116"/>
      <c r="W30" s="35"/>
      <c r="X30" s="116"/>
      <c r="Y30" s="116"/>
      <c r="Z30" s="35"/>
      <c r="AA30" s="35"/>
      <c r="AB30" s="35"/>
      <c r="AC30" s="35"/>
      <c r="AD30" s="35"/>
      <c r="AE30" s="35"/>
      <c r="AK30" s="171"/>
    </row>
    <row r="31" spans="1:37" ht="24.95" customHeight="1" x14ac:dyDescent="0.4">
      <c r="A31" s="36"/>
      <c r="B31" s="117"/>
      <c r="C31" s="117"/>
      <c r="D31" s="117"/>
      <c r="E31" s="117"/>
      <c r="F31" s="44"/>
      <c r="G31" s="41"/>
      <c r="H31" s="359" t="s">
        <v>81</v>
      </c>
      <c r="I31" s="360"/>
      <c r="J31" s="360"/>
      <c r="K31" s="361"/>
      <c r="L31" s="365"/>
      <c r="M31" s="354"/>
      <c r="N31" s="354"/>
      <c r="O31" s="366"/>
      <c r="P31" s="116"/>
      <c r="Q31" s="117"/>
      <c r="R31" s="116"/>
      <c r="S31" s="116"/>
      <c r="T31" s="35"/>
      <c r="U31" s="116"/>
      <c r="V31" s="116"/>
      <c r="W31" s="35"/>
      <c r="X31" s="116"/>
      <c r="Y31" s="116"/>
      <c r="Z31" s="35"/>
      <c r="AA31" s="35"/>
      <c r="AB31" s="35"/>
      <c r="AC31" s="35"/>
      <c r="AD31" s="35"/>
      <c r="AE31" s="35"/>
      <c r="AK31" s="171"/>
    </row>
    <row r="32" spans="1:37" ht="24.95" customHeight="1" x14ac:dyDescent="0.4">
      <c r="A32" s="36"/>
      <c r="B32" s="117"/>
      <c r="C32" s="117"/>
      <c r="D32" s="117"/>
      <c r="E32" s="117"/>
      <c r="F32" s="44"/>
      <c r="G32" s="41"/>
      <c r="H32" s="359" t="s">
        <v>82</v>
      </c>
      <c r="I32" s="360"/>
      <c r="J32" s="360"/>
      <c r="K32" s="361"/>
      <c r="L32" s="367"/>
      <c r="M32" s="356"/>
      <c r="N32" s="356"/>
      <c r="O32" s="368"/>
      <c r="P32" s="116"/>
      <c r="Q32" s="117"/>
      <c r="R32" s="116"/>
      <c r="S32" s="116"/>
      <c r="T32" s="35"/>
      <c r="U32" s="116"/>
      <c r="V32" s="116"/>
      <c r="W32" s="35"/>
      <c r="X32" s="116"/>
      <c r="Y32" s="116"/>
      <c r="Z32" s="35"/>
      <c r="AA32" s="35"/>
      <c r="AB32" s="35"/>
      <c r="AC32" s="35"/>
      <c r="AD32" s="35"/>
      <c r="AE32" s="35"/>
      <c r="AK32" s="171"/>
    </row>
    <row r="33" spans="1:42" ht="24.95" customHeight="1" x14ac:dyDescent="0.4">
      <c r="A33" s="36" t="s">
        <v>39</v>
      </c>
      <c r="B33" s="116" t="s">
        <v>83</v>
      </c>
      <c r="D33" s="117"/>
      <c r="E33" s="117"/>
      <c r="H33" s="117"/>
      <c r="I33" s="117"/>
      <c r="R33" s="117"/>
      <c r="S33" s="117"/>
    </row>
    <row r="34" spans="1:42" ht="24.95" customHeight="1" x14ac:dyDescent="0.4">
      <c r="A34" s="36"/>
      <c r="B34" s="116"/>
      <c r="D34" s="117"/>
      <c r="E34" s="117"/>
      <c r="H34" s="117"/>
      <c r="I34" s="117"/>
      <c r="J34" s="336"/>
      <c r="K34" s="336"/>
      <c r="L34" s="336"/>
      <c r="M34" s="336"/>
      <c r="N34" s="336"/>
      <c r="O34" s="336"/>
      <c r="P34" s="336"/>
      <c r="Q34" s="117" t="s">
        <v>41</v>
      </c>
      <c r="R34" s="117"/>
      <c r="S34" s="117"/>
      <c r="AK34" s="170">
        <f>IF(AK36=TRUE,1,IF(J34&gt;=2,1,0))</f>
        <v>0</v>
      </c>
    </row>
    <row r="35" spans="1:42" x14ac:dyDescent="0.4">
      <c r="A35" s="36"/>
      <c r="B35" s="116" t="s">
        <v>84</v>
      </c>
      <c r="D35" s="117"/>
      <c r="E35" s="117"/>
      <c r="H35" s="117"/>
      <c r="I35" s="117"/>
      <c r="J35" s="117"/>
      <c r="K35" s="117"/>
      <c r="L35" s="117"/>
      <c r="M35" s="117"/>
      <c r="N35" s="117"/>
      <c r="O35" s="117"/>
      <c r="P35" s="117"/>
      <c r="Q35" s="117"/>
      <c r="R35" s="117"/>
      <c r="S35" s="117"/>
    </row>
    <row r="36" spans="1:42" ht="24.95" customHeight="1" x14ac:dyDescent="0.4">
      <c r="A36" s="36"/>
      <c r="B36" s="116" t="s">
        <v>85</v>
      </c>
      <c r="D36" s="117"/>
      <c r="E36" s="117"/>
      <c r="H36" s="117"/>
      <c r="I36" s="117"/>
      <c r="J36" s="117"/>
      <c r="K36" s="117"/>
      <c r="L36" s="117"/>
      <c r="M36" s="117"/>
      <c r="N36" s="117"/>
      <c r="O36" s="117"/>
      <c r="P36" s="117"/>
      <c r="Q36" s="117"/>
      <c r="R36" s="117"/>
      <c r="S36" s="117"/>
      <c r="AE36" s="169"/>
      <c r="AK36" s="170" t="b">
        <v>0</v>
      </c>
    </row>
    <row r="37" spans="1:42" ht="24.95" customHeight="1" x14ac:dyDescent="0.4">
      <c r="A37" s="36"/>
      <c r="C37" s="41" t="s">
        <v>86</v>
      </c>
      <c r="E37" s="117"/>
      <c r="H37" s="117"/>
      <c r="I37" s="117"/>
      <c r="J37" s="117"/>
      <c r="K37" s="117"/>
      <c r="L37" s="117"/>
      <c r="M37" s="117"/>
      <c r="N37" s="117"/>
      <c r="O37" s="117"/>
      <c r="P37" s="117"/>
      <c r="Q37" s="117"/>
      <c r="R37" s="117"/>
      <c r="S37" s="117"/>
      <c r="AK37" s="170">
        <f>IF(AK38=TRUE,1,0)</f>
        <v>0</v>
      </c>
    </row>
    <row r="38" spans="1:42" ht="24.75" customHeight="1" x14ac:dyDescent="0.4">
      <c r="A38" s="36" t="s">
        <v>87</v>
      </c>
      <c r="B38" s="116" t="s">
        <v>88</v>
      </c>
      <c r="D38" s="117"/>
      <c r="E38" s="117"/>
      <c r="H38" s="117"/>
      <c r="I38" s="117"/>
      <c r="J38" s="117"/>
      <c r="K38" s="117"/>
      <c r="L38" s="117"/>
      <c r="M38" s="117"/>
      <c r="N38" s="117"/>
      <c r="O38" s="117"/>
      <c r="P38" s="117"/>
      <c r="Q38" s="117"/>
      <c r="R38" s="117"/>
      <c r="S38" s="117"/>
      <c r="AE38" s="169"/>
      <c r="AK38" s="170" t="b">
        <v>0</v>
      </c>
    </row>
    <row r="39" spans="1:42" ht="24.75" customHeight="1" x14ac:dyDescent="0.4">
      <c r="A39" s="36"/>
      <c r="B39" s="41"/>
      <c r="C39" s="41" t="s">
        <v>89</v>
      </c>
      <c r="D39" s="117"/>
      <c r="E39" s="117"/>
      <c r="H39" s="117"/>
      <c r="I39" s="117"/>
      <c r="J39" s="117"/>
      <c r="K39" s="117"/>
      <c r="L39" s="117"/>
      <c r="M39" s="117"/>
      <c r="N39" s="117"/>
      <c r="O39" s="117"/>
      <c r="P39" s="117"/>
      <c r="Q39" s="117"/>
      <c r="R39" s="117"/>
      <c r="S39" s="117"/>
    </row>
    <row r="40" spans="1:42" ht="24.95" customHeight="1" x14ac:dyDescent="0.4">
      <c r="A40" s="36" t="s">
        <v>90</v>
      </c>
      <c r="B40" s="44" t="s">
        <v>91</v>
      </c>
      <c r="E40" s="117"/>
      <c r="G40" s="117"/>
      <c r="H40" s="117"/>
      <c r="I40" s="117"/>
      <c r="J40" s="117"/>
      <c r="K40" s="117"/>
      <c r="L40" s="154"/>
      <c r="M40" s="117"/>
      <c r="N40" s="117"/>
      <c r="O40" s="117"/>
      <c r="P40" s="117"/>
      <c r="Q40" s="117"/>
      <c r="R40" s="117"/>
      <c r="S40" s="117"/>
    </row>
    <row r="41" spans="1:42" ht="24.95" customHeight="1" x14ac:dyDescent="0.4">
      <c r="A41" s="36"/>
      <c r="B41" s="35" t="s">
        <v>92</v>
      </c>
      <c r="E41" s="117"/>
      <c r="G41" s="117"/>
      <c r="H41" s="117"/>
      <c r="I41" s="117"/>
      <c r="J41" s="117"/>
      <c r="K41" s="117"/>
      <c r="L41" s="154"/>
      <c r="M41" s="117"/>
      <c r="N41" s="117"/>
      <c r="O41" s="117"/>
      <c r="P41" s="117"/>
      <c r="Q41" s="117"/>
      <c r="R41" s="117"/>
      <c r="S41" s="117"/>
    </row>
    <row r="42" spans="1:42" ht="24.95" customHeight="1" x14ac:dyDescent="0.4">
      <c r="A42" s="36"/>
      <c r="B42" s="35" t="s">
        <v>93</v>
      </c>
      <c r="E42" s="117"/>
      <c r="G42" s="117"/>
      <c r="H42" s="117"/>
      <c r="I42" s="117"/>
      <c r="J42" s="117"/>
      <c r="K42" s="117"/>
      <c r="L42" s="117"/>
      <c r="M42" s="117"/>
      <c r="N42" s="117"/>
      <c r="O42" s="117"/>
      <c r="P42" s="117"/>
      <c r="Q42" s="117"/>
      <c r="R42" s="117"/>
      <c r="S42" s="117"/>
    </row>
    <row r="43" spans="1:42" ht="24.95" customHeight="1" x14ac:dyDescent="0.4">
      <c r="A43" s="36"/>
      <c r="B43" s="35" t="s">
        <v>94</v>
      </c>
      <c r="E43" s="117"/>
      <c r="G43" s="117"/>
      <c r="H43" s="117"/>
      <c r="I43" s="117"/>
      <c r="J43" s="117"/>
      <c r="K43" s="117"/>
      <c r="L43" s="117"/>
      <c r="M43" s="117"/>
      <c r="N43" s="117"/>
      <c r="O43" s="117"/>
      <c r="P43" s="117"/>
      <c r="Q43" s="117"/>
      <c r="R43" s="117"/>
      <c r="S43" s="117"/>
    </row>
    <row r="44" spans="1:42" ht="24.95" customHeight="1" x14ac:dyDescent="0.4">
      <c r="A44" s="36"/>
      <c r="C44" s="95" t="str">
        <f>IF($AK$15=1,"☑","□")</f>
        <v>□</v>
      </c>
      <c r="D44" s="116" t="s">
        <v>95</v>
      </c>
      <c r="E44" s="117"/>
      <c r="F44" s="117"/>
      <c r="G44" s="117"/>
      <c r="H44" s="117"/>
      <c r="I44" s="117"/>
      <c r="J44" s="95" t="str">
        <f>IF($AK$15=2,"☑","□")</f>
        <v>□</v>
      </c>
      <c r="K44" s="116" t="s">
        <v>96</v>
      </c>
      <c r="L44" s="117"/>
      <c r="M44" s="117"/>
      <c r="N44" s="117"/>
      <c r="O44" s="117"/>
      <c r="P44" s="117"/>
      <c r="Q44" s="95" t="str">
        <f>IF($AK$15=3,"☑","□")</f>
        <v>□</v>
      </c>
      <c r="R44" s="116" t="s">
        <v>97</v>
      </c>
      <c r="S44" s="117"/>
      <c r="T44" s="117"/>
      <c r="U44" s="117"/>
      <c r="V44" s="117"/>
      <c r="X44" s="95" t="str">
        <f>IF($AK$15=4,"☑","□")</f>
        <v>□</v>
      </c>
      <c r="Y44" s="116" t="s">
        <v>98</v>
      </c>
      <c r="Z44" s="117"/>
      <c r="AA44" s="117"/>
      <c r="AB44" s="117"/>
      <c r="AC44" s="117"/>
    </row>
    <row r="45" spans="1:42" s="35" customFormat="1" ht="24.95" customHeight="1" x14ac:dyDescent="0.4">
      <c r="A45" s="36"/>
      <c r="C45" s="117"/>
      <c r="D45" s="116"/>
      <c r="E45" s="117"/>
      <c r="F45" s="117"/>
      <c r="G45" s="117"/>
      <c r="H45" s="117"/>
      <c r="I45" s="117"/>
      <c r="J45" s="117"/>
      <c r="K45" s="116"/>
      <c r="L45" s="117"/>
      <c r="M45" s="117"/>
      <c r="N45" s="117"/>
      <c r="O45" s="117"/>
      <c r="P45" s="117"/>
      <c r="Q45" s="117"/>
      <c r="R45" s="116"/>
      <c r="S45" s="117"/>
      <c r="T45" s="117"/>
      <c r="U45" s="117"/>
      <c r="V45" s="117"/>
      <c r="X45" s="117"/>
      <c r="Y45" s="116"/>
      <c r="Z45" s="117"/>
      <c r="AA45" s="117"/>
      <c r="AB45" s="117"/>
      <c r="AC45" s="117"/>
      <c r="AK45" s="170"/>
      <c r="AL45" s="172"/>
      <c r="AM45" s="172"/>
      <c r="AN45" s="172"/>
      <c r="AO45" s="172"/>
      <c r="AP45" s="172"/>
    </row>
    <row r="46" spans="1:42" ht="24.95" customHeight="1" x14ac:dyDescent="0.4">
      <c r="A46" s="36"/>
      <c r="B46" s="35" t="s">
        <v>99</v>
      </c>
      <c r="D46" s="117"/>
      <c r="E46" s="117"/>
      <c r="I46" s="117"/>
      <c r="J46" s="117"/>
      <c r="K46" s="117"/>
      <c r="L46" s="117"/>
    </row>
    <row r="47" spans="1:42" ht="24.95" customHeight="1" x14ac:dyDescent="0.4">
      <c r="A47" s="36"/>
      <c r="C47" s="116"/>
      <c r="D47" s="117"/>
      <c r="E47" s="117"/>
      <c r="G47" s="117"/>
      <c r="H47" s="117"/>
      <c r="I47" s="117"/>
      <c r="J47" s="117"/>
      <c r="K47" s="117"/>
      <c r="L47" s="117"/>
      <c r="M47" s="351"/>
      <c r="N47" s="351"/>
      <c r="O47" s="351"/>
      <c r="P47" s="351"/>
      <c r="Q47" s="351"/>
      <c r="R47" s="351"/>
      <c r="S47" s="351"/>
      <c r="T47" s="117" t="s">
        <v>100</v>
      </c>
      <c r="V47" s="116" t="s">
        <v>101</v>
      </c>
      <c r="W47" s="35"/>
      <c r="X47" s="117"/>
      <c r="Y47" s="35"/>
      <c r="Z47" s="336"/>
      <c r="AA47" s="336"/>
      <c r="AB47" s="336"/>
      <c r="AC47" s="336"/>
      <c r="AD47" s="336"/>
      <c r="AE47" s="336"/>
      <c r="AF47" s="336"/>
      <c r="AG47" s="117" t="s">
        <v>100</v>
      </c>
    </row>
    <row r="48" spans="1:42" ht="21" customHeight="1" x14ac:dyDescent="0.4">
      <c r="A48" s="36"/>
      <c r="C48" s="41" t="s">
        <v>102</v>
      </c>
      <c r="D48" s="117"/>
      <c r="E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row>
    <row r="49" spans="1:37" ht="18.75" customHeight="1" x14ac:dyDescent="0.4">
      <c r="A49" s="36"/>
      <c r="C49" s="41"/>
      <c r="D49" s="41" t="s">
        <v>103</v>
      </c>
      <c r="E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row>
    <row r="50" spans="1:37" ht="18.75" customHeight="1" x14ac:dyDescent="0.4">
      <c r="A50" s="36"/>
      <c r="C50" s="41" t="s">
        <v>104</v>
      </c>
      <c r="D50" s="117"/>
      <c r="E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row>
    <row r="51" spans="1:37" ht="15" customHeight="1" x14ac:dyDescent="0.4">
      <c r="A51" s="36"/>
      <c r="C51" s="41"/>
      <c r="D51" s="117"/>
      <c r="E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row>
    <row r="52" spans="1:37" ht="24.95" customHeight="1" x14ac:dyDescent="0.4">
      <c r="A52" s="36"/>
      <c r="B52" s="116" t="s">
        <v>105</v>
      </c>
      <c r="C52" s="35"/>
      <c r="D52" s="117"/>
      <c r="E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row>
    <row r="53" spans="1:37" ht="24.95" customHeight="1" x14ac:dyDescent="0.4">
      <c r="A53" s="36"/>
      <c r="B53" s="35" t="s">
        <v>106</v>
      </c>
      <c r="H53" s="117"/>
      <c r="I53" s="117"/>
      <c r="J53" s="117"/>
      <c r="K53" s="117"/>
      <c r="L53" s="117"/>
      <c r="M53" s="117"/>
      <c r="N53" s="117"/>
      <c r="O53" s="117"/>
      <c r="P53" s="117"/>
      <c r="Q53" s="117"/>
      <c r="R53" s="117"/>
      <c r="S53" s="117"/>
    </row>
    <row r="54" spans="1:37" ht="24.95" customHeight="1" x14ac:dyDescent="0.4">
      <c r="A54" s="36"/>
      <c r="C54" s="95" t="str">
        <f>IF($AK$15=1,"☑","□")</f>
        <v>□</v>
      </c>
      <c r="D54" s="116" t="s">
        <v>107</v>
      </c>
      <c r="E54" s="117"/>
      <c r="F54" s="117"/>
      <c r="G54" s="117"/>
      <c r="H54" s="117"/>
      <c r="I54" s="117"/>
      <c r="J54" s="95" t="str">
        <f>IF($AK$15=2,"☑","□")</f>
        <v>□</v>
      </c>
      <c r="K54" s="116" t="s">
        <v>108</v>
      </c>
      <c r="L54" s="117"/>
      <c r="M54" s="117"/>
      <c r="N54" s="117"/>
      <c r="O54" s="117"/>
      <c r="P54" s="117"/>
      <c r="Q54" s="95" t="str">
        <f>IF($AK$15=3,"☑","□")</f>
        <v>□</v>
      </c>
      <c r="R54" s="116" t="s">
        <v>109</v>
      </c>
      <c r="S54" s="117"/>
      <c r="T54" s="117"/>
      <c r="U54" s="117"/>
      <c r="V54" s="117"/>
      <c r="X54" s="95" t="str">
        <f>IF($AK$15=4,"☑","□")</f>
        <v>□</v>
      </c>
      <c r="Y54" s="116" t="s">
        <v>110</v>
      </c>
      <c r="Z54" s="117"/>
      <c r="AA54" s="117"/>
      <c r="AB54" s="117"/>
      <c r="AC54" s="117"/>
    </row>
    <row r="55" spans="1:37" ht="15" customHeight="1" x14ac:dyDescent="0.4">
      <c r="A55" s="36"/>
      <c r="F55" s="117"/>
      <c r="G55" s="117"/>
      <c r="H55" s="117"/>
      <c r="I55" s="117"/>
      <c r="J55" s="117"/>
      <c r="K55" s="117"/>
      <c r="L55" s="117"/>
      <c r="M55" s="117"/>
      <c r="N55" s="117"/>
      <c r="O55" s="117"/>
      <c r="P55" s="117"/>
      <c r="Q55" s="117"/>
      <c r="R55" s="117"/>
      <c r="S55" s="117"/>
    </row>
    <row r="56" spans="1:37" ht="24.95" customHeight="1" x14ac:dyDescent="0.4">
      <c r="A56" s="36"/>
      <c r="B56" s="116" t="s">
        <v>111</v>
      </c>
      <c r="C56" s="35"/>
      <c r="D56" s="117"/>
      <c r="E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row>
    <row r="57" spans="1:37" ht="24.95" customHeight="1" x14ac:dyDescent="0.4">
      <c r="A57" s="36"/>
      <c r="B57" s="116" t="s">
        <v>112</v>
      </c>
      <c r="C57" s="35"/>
      <c r="D57" s="117"/>
      <c r="E57" s="117"/>
      <c r="G57" s="117"/>
      <c r="H57" s="117"/>
      <c r="I57" s="117"/>
      <c r="J57" s="117"/>
      <c r="K57" s="117"/>
      <c r="L57" s="117"/>
      <c r="AK57" s="170" t="s">
        <v>113</v>
      </c>
    </row>
    <row r="58" spans="1:37" ht="24.95" customHeight="1" x14ac:dyDescent="0.4">
      <c r="A58" s="36"/>
      <c r="B58" s="116"/>
      <c r="C58" s="35"/>
      <c r="D58" s="117"/>
      <c r="E58" s="117"/>
      <c r="G58" s="117"/>
      <c r="H58" s="117"/>
      <c r="I58" s="117"/>
      <c r="J58" s="117"/>
      <c r="K58" s="117"/>
      <c r="L58" s="117"/>
      <c r="M58" s="336"/>
      <c r="N58" s="336"/>
      <c r="O58" s="336"/>
      <c r="P58" s="336"/>
      <c r="Q58" s="336"/>
      <c r="R58" s="336"/>
      <c r="S58" s="336"/>
      <c r="T58" s="117" t="s">
        <v>114</v>
      </c>
      <c r="V58" s="116" t="s">
        <v>101</v>
      </c>
      <c r="X58" s="117"/>
      <c r="Z58" s="336"/>
      <c r="AA58" s="336"/>
      <c r="AB58" s="336"/>
      <c r="AC58" s="336"/>
      <c r="AD58" s="336"/>
      <c r="AE58" s="336"/>
      <c r="AF58" s="336"/>
      <c r="AG58" s="117" t="s">
        <v>115</v>
      </c>
      <c r="AK58" s="170">
        <v>6</v>
      </c>
    </row>
    <row r="59" spans="1:37" ht="24.95" customHeight="1" x14ac:dyDescent="0.4">
      <c r="A59" s="36"/>
      <c r="B59" s="116" t="s">
        <v>116</v>
      </c>
      <c r="C59" s="35"/>
      <c r="D59" s="117"/>
      <c r="E59" s="117"/>
      <c r="G59" s="117"/>
      <c r="H59" s="117"/>
      <c r="I59" s="117"/>
      <c r="J59" s="117"/>
      <c r="K59" s="117"/>
      <c r="L59" s="117"/>
      <c r="M59" s="52"/>
      <c r="N59" s="52"/>
      <c r="O59" s="52"/>
      <c r="P59" s="52"/>
      <c r="Q59" s="52"/>
      <c r="R59" s="52"/>
      <c r="S59" s="52"/>
      <c r="Z59" s="52"/>
      <c r="AA59" s="52"/>
      <c r="AB59" s="52"/>
      <c r="AC59" s="52"/>
      <c r="AD59" s="52"/>
      <c r="AE59" s="52"/>
      <c r="AF59" s="52"/>
    </row>
    <row r="60" spans="1:37" ht="24.95" customHeight="1" x14ac:dyDescent="0.4">
      <c r="A60" s="36"/>
      <c r="B60" s="116"/>
      <c r="C60" s="35"/>
      <c r="D60" s="117"/>
      <c r="E60" s="117"/>
      <c r="G60" s="117"/>
      <c r="H60" s="117"/>
      <c r="I60" s="117"/>
      <c r="J60" s="117"/>
      <c r="K60" s="117"/>
      <c r="L60" s="117"/>
      <c r="M60" s="336"/>
      <c r="N60" s="336"/>
      <c r="O60" s="336"/>
      <c r="P60" s="336"/>
      <c r="Q60" s="336"/>
      <c r="R60" s="336"/>
      <c r="S60" s="336"/>
      <c r="T60" s="117" t="s">
        <v>114</v>
      </c>
      <c r="V60" s="116" t="s">
        <v>101</v>
      </c>
      <c r="X60" s="117"/>
      <c r="Z60" s="336"/>
      <c r="AA60" s="336"/>
      <c r="AB60" s="336"/>
      <c r="AC60" s="336"/>
      <c r="AD60" s="336"/>
      <c r="AE60" s="336"/>
      <c r="AF60" s="336"/>
      <c r="AG60" s="117" t="s">
        <v>115</v>
      </c>
      <c r="AK60" s="170">
        <v>2</v>
      </c>
    </row>
    <row r="61" spans="1:37" ht="24.95" customHeight="1" x14ac:dyDescent="0.4">
      <c r="A61" s="36"/>
      <c r="B61" s="116" t="s">
        <v>117</v>
      </c>
      <c r="C61" s="116"/>
      <c r="D61" s="117"/>
      <c r="E61" s="117"/>
      <c r="G61" s="117"/>
      <c r="H61" s="117"/>
      <c r="I61" s="117"/>
      <c r="J61" s="117"/>
      <c r="K61" s="117"/>
      <c r="L61" s="117"/>
      <c r="M61" s="52"/>
      <c r="N61" s="52"/>
      <c r="O61" s="52"/>
      <c r="P61" s="52"/>
      <c r="Q61" s="52"/>
      <c r="R61" s="52"/>
      <c r="S61" s="52"/>
      <c r="Z61" s="52"/>
      <c r="AA61" s="52"/>
      <c r="AB61" s="52"/>
      <c r="AC61" s="52"/>
      <c r="AD61" s="52"/>
      <c r="AE61" s="52"/>
      <c r="AF61" s="52"/>
    </row>
    <row r="62" spans="1:37" ht="24.95" customHeight="1" x14ac:dyDescent="0.4">
      <c r="A62" s="36"/>
      <c r="B62" s="35"/>
      <c r="C62" s="116"/>
      <c r="D62" s="117"/>
      <c r="E62" s="117"/>
      <c r="G62" s="117"/>
      <c r="H62" s="117"/>
      <c r="I62" s="117"/>
      <c r="J62" s="117"/>
      <c r="K62" s="117"/>
      <c r="L62" s="117"/>
      <c r="M62" s="336"/>
      <c r="N62" s="336"/>
      <c r="O62" s="336"/>
      <c r="P62" s="336"/>
      <c r="Q62" s="336"/>
      <c r="R62" s="336"/>
      <c r="S62" s="336"/>
      <c r="T62" s="117" t="s">
        <v>114</v>
      </c>
      <c r="V62" s="116" t="s">
        <v>101</v>
      </c>
      <c r="X62" s="117"/>
      <c r="Z62" s="336"/>
      <c r="AA62" s="336"/>
      <c r="AB62" s="336"/>
      <c r="AC62" s="336"/>
      <c r="AD62" s="336"/>
      <c r="AE62" s="336"/>
      <c r="AF62" s="336"/>
      <c r="AG62" s="117" t="s">
        <v>115</v>
      </c>
      <c r="AK62" s="170">
        <v>28</v>
      </c>
    </row>
    <row r="63" spans="1:37" ht="24.95" customHeight="1" x14ac:dyDescent="0.4">
      <c r="A63" s="36"/>
      <c r="B63" s="116" t="s">
        <v>118</v>
      </c>
      <c r="C63" s="116"/>
      <c r="D63" s="117"/>
      <c r="E63" s="117"/>
      <c r="G63" s="117"/>
      <c r="H63" s="117"/>
      <c r="I63" s="117"/>
      <c r="J63" s="117"/>
      <c r="K63" s="117"/>
      <c r="L63" s="117"/>
      <c r="M63" s="155"/>
      <c r="N63" s="155"/>
      <c r="O63" s="155"/>
      <c r="P63" s="155"/>
      <c r="Q63" s="155"/>
      <c r="R63" s="155"/>
      <c r="S63" s="155"/>
      <c r="T63" s="117"/>
      <c r="U63" s="117"/>
      <c r="V63" s="117"/>
      <c r="W63" s="117"/>
      <c r="X63" s="117"/>
      <c r="Y63" s="117"/>
      <c r="Z63" s="155"/>
      <c r="AA63" s="155"/>
      <c r="AB63" s="155"/>
      <c r="AC63" s="155"/>
      <c r="AD63" s="155"/>
      <c r="AE63" s="155"/>
      <c r="AF63" s="155"/>
      <c r="AG63" s="117"/>
    </row>
    <row r="64" spans="1:37" ht="24.95" customHeight="1" x14ac:dyDescent="0.4">
      <c r="A64" s="36"/>
      <c r="B64" s="35"/>
      <c r="C64" s="116"/>
      <c r="D64" s="117"/>
      <c r="E64" s="117"/>
      <c r="G64" s="117"/>
      <c r="H64" s="117"/>
      <c r="I64" s="117"/>
      <c r="J64" s="117"/>
      <c r="K64" s="117"/>
      <c r="L64" s="117"/>
      <c r="M64" s="336"/>
      <c r="N64" s="336"/>
      <c r="O64" s="336"/>
      <c r="P64" s="336"/>
      <c r="Q64" s="336"/>
      <c r="R64" s="336"/>
      <c r="S64" s="336"/>
      <c r="T64" s="117" t="s">
        <v>114</v>
      </c>
      <c r="U64" s="35"/>
      <c r="V64" s="116" t="s">
        <v>101</v>
      </c>
      <c r="W64" s="35"/>
      <c r="X64" s="117"/>
      <c r="Y64" s="35"/>
      <c r="Z64" s="336"/>
      <c r="AA64" s="336"/>
      <c r="AB64" s="336"/>
      <c r="AC64" s="336"/>
      <c r="AD64" s="336"/>
      <c r="AE64" s="336"/>
      <c r="AF64" s="336"/>
      <c r="AG64" s="117" t="s">
        <v>115</v>
      </c>
      <c r="AK64" s="170">
        <v>7</v>
      </c>
    </row>
    <row r="65" spans="1:37" ht="24.95" customHeight="1" x14ac:dyDescent="0.4">
      <c r="A65" s="36"/>
      <c r="B65" s="116" t="s">
        <v>119</v>
      </c>
      <c r="C65" s="35"/>
      <c r="D65" s="117"/>
      <c r="E65" s="117"/>
      <c r="G65" s="117"/>
      <c r="H65" s="117"/>
      <c r="I65" s="117"/>
      <c r="J65" s="117"/>
      <c r="K65" s="117"/>
      <c r="L65" s="117"/>
      <c r="M65" s="155"/>
      <c r="N65" s="155"/>
      <c r="O65" s="155"/>
      <c r="P65" s="155"/>
      <c r="Q65" s="155"/>
      <c r="R65" s="155"/>
      <c r="S65" s="155"/>
      <c r="T65" s="117"/>
      <c r="U65" s="117"/>
      <c r="V65" s="117"/>
      <c r="W65" s="117"/>
      <c r="X65" s="117"/>
      <c r="Y65" s="117"/>
      <c r="Z65" s="155"/>
      <c r="AA65" s="155"/>
      <c r="AB65" s="155"/>
      <c r="AC65" s="155"/>
      <c r="AD65" s="155"/>
      <c r="AE65" s="155"/>
      <c r="AF65" s="155"/>
      <c r="AG65" s="117"/>
    </row>
    <row r="66" spans="1:37" ht="24.95" customHeight="1" x14ac:dyDescent="0.4">
      <c r="A66" s="36"/>
      <c r="B66" s="116"/>
      <c r="C66" s="35"/>
      <c r="D66" s="117"/>
      <c r="E66" s="117"/>
      <c r="G66" s="117"/>
      <c r="H66" s="117"/>
      <c r="I66" s="117"/>
      <c r="J66" s="117"/>
      <c r="K66" s="117"/>
      <c r="L66" s="117"/>
      <c r="M66" s="336"/>
      <c r="N66" s="336"/>
      <c r="O66" s="336"/>
      <c r="P66" s="336"/>
      <c r="Q66" s="336"/>
      <c r="R66" s="336"/>
      <c r="S66" s="336"/>
      <c r="T66" s="117" t="s">
        <v>114</v>
      </c>
      <c r="U66" s="35"/>
      <c r="V66" s="116" t="s">
        <v>101</v>
      </c>
      <c r="W66" s="35"/>
      <c r="X66" s="117"/>
      <c r="Y66" s="35"/>
      <c r="Z66" s="336"/>
      <c r="AA66" s="336"/>
      <c r="AB66" s="336"/>
      <c r="AC66" s="336"/>
      <c r="AD66" s="336"/>
      <c r="AE66" s="336"/>
      <c r="AF66" s="336"/>
      <c r="AG66" s="117" t="s">
        <v>115</v>
      </c>
      <c r="AK66" s="170">
        <v>10</v>
      </c>
    </row>
    <row r="67" spans="1:37" ht="24.95" customHeight="1" x14ac:dyDescent="0.4">
      <c r="A67" s="36"/>
      <c r="B67" s="116" t="s">
        <v>120</v>
      </c>
      <c r="C67" s="35"/>
      <c r="D67" s="117"/>
      <c r="E67" s="117"/>
      <c r="G67" s="117"/>
      <c r="H67" s="117"/>
      <c r="I67" s="117"/>
      <c r="J67" s="117"/>
      <c r="K67" s="117"/>
      <c r="L67" s="117"/>
      <c r="M67" s="52"/>
      <c r="N67" s="52"/>
      <c r="O67" s="52"/>
      <c r="P67" s="52"/>
      <c r="Q67" s="52"/>
      <c r="R67" s="52"/>
      <c r="S67" s="52"/>
      <c r="Z67" s="52"/>
      <c r="AA67" s="52"/>
      <c r="AB67" s="52"/>
      <c r="AC67" s="52"/>
      <c r="AD67" s="52"/>
      <c r="AE67" s="52"/>
      <c r="AF67" s="52"/>
    </row>
    <row r="68" spans="1:37" ht="24.95" customHeight="1" x14ac:dyDescent="0.4">
      <c r="A68" s="36"/>
      <c r="B68" s="35"/>
      <c r="C68" s="116"/>
      <c r="D68" s="117"/>
      <c r="E68" s="117"/>
      <c r="G68" s="117"/>
      <c r="H68" s="117"/>
      <c r="I68" s="117"/>
      <c r="J68" s="117"/>
      <c r="K68" s="117"/>
      <c r="L68" s="117"/>
      <c r="M68" s="336"/>
      <c r="N68" s="336"/>
      <c r="O68" s="336"/>
      <c r="P68" s="336"/>
      <c r="Q68" s="336"/>
      <c r="R68" s="336"/>
      <c r="S68" s="336"/>
      <c r="T68" s="117" t="s">
        <v>114</v>
      </c>
      <c r="V68" s="116" t="s">
        <v>101</v>
      </c>
      <c r="X68" s="117"/>
      <c r="Z68" s="336"/>
      <c r="AA68" s="336"/>
      <c r="AB68" s="336"/>
      <c r="AC68" s="336"/>
      <c r="AD68" s="336"/>
      <c r="AE68" s="336"/>
      <c r="AF68" s="336"/>
      <c r="AG68" s="117" t="s">
        <v>115</v>
      </c>
      <c r="AK68" s="170">
        <v>2</v>
      </c>
    </row>
    <row r="69" spans="1:37" ht="24.75" customHeight="1" x14ac:dyDescent="0.4">
      <c r="A69" s="36"/>
      <c r="B69" s="116" t="s">
        <v>121</v>
      </c>
      <c r="C69" s="116"/>
      <c r="D69" s="117"/>
      <c r="E69" s="117"/>
      <c r="G69" s="117"/>
      <c r="H69" s="117"/>
      <c r="I69" s="117"/>
      <c r="J69" s="117"/>
      <c r="K69" s="117"/>
      <c r="L69" s="117"/>
      <c r="M69" s="52"/>
      <c r="N69" s="52"/>
      <c r="O69" s="52"/>
      <c r="P69" s="52"/>
      <c r="Q69" s="52"/>
      <c r="R69" s="52"/>
      <c r="S69" s="52"/>
      <c r="Z69" s="52"/>
      <c r="AA69" s="52"/>
      <c r="AB69" s="52"/>
      <c r="AC69" s="52"/>
      <c r="AD69" s="52"/>
      <c r="AE69" s="52"/>
      <c r="AF69" s="52"/>
    </row>
    <row r="70" spans="1:37" ht="24.95" customHeight="1" x14ac:dyDescent="0.4">
      <c r="A70" s="36"/>
      <c r="B70" s="35"/>
      <c r="C70" s="116"/>
      <c r="D70" s="117"/>
      <c r="E70" s="117"/>
      <c r="G70" s="117"/>
      <c r="H70" s="117"/>
      <c r="I70" s="117"/>
      <c r="J70" s="117"/>
      <c r="K70" s="117"/>
      <c r="L70" s="117"/>
      <c r="M70" s="336"/>
      <c r="N70" s="336"/>
      <c r="O70" s="336"/>
      <c r="P70" s="336"/>
      <c r="Q70" s="336"/>
      <c r="R70" s="336"/>
      <c r="S70" s="336"/>
      <c r="T70" s="117" t="s">
        <v>114</v>
      </c>
      <c r="V70" s="116" t="s">
        <v>101</v>
      </c>
      <c r="X70" s="117"/>
      <c r="Z70" s="336"/>
      <c r="AA70" s="336"/>
      <c r="AB70" s="336"/>
      <c r="AC70" s="336"/>
      <c r="AD70" s="336"/>
      <c r="AE70" s="336"/>
      <c r="AF70" s="336"/>
      <c r="AG70" s="117" t="s">
        <v>115</v>
      </c>
      <c r="AK70" s="170">
        <v>41</v>
      </c>
    </row>
    <row r="71" spans="1:37" ht="24.95" customHeight="1" x14ac:dyDescent="0.4">
      <c r="A71" s="36"/>
      <c r="B71" s="116" t="s">
        <v>122</v>
      </c>
      <c r="C71" s="116"/>
      <c r="D71" s="117"/>
      <c r="E71" s="117"/>
      <c r="G71" s="117"/>
      <c r="H71" s="117"/>
      <c r="I71" s="117"/>
      <c r="J71" s="117"/>
      <c r="K71" s="117"/>
      <c r="L71" s="117"/>
      <c r="M71" s="155"/>
      <c r="N71" s="155"/>
      <c r="O71" s="155"/>
      <c r="P71" s="155"/>
      <c r="Q71" s="155"/>
      <c r="R71" s="155"/>
      <c r="S71" s="155"/>
      <c r="T71" s="117"/>
      <c r="U71" s="117"/>
      <c r="V71" s="117"/>
      <c r="W71" s="117"/>
      <c r="X71" s="117"/>
      <c r="Y71" s="117"/>
      <c r="Z71" s="155"/>
      <c r="AA71" s="155"/>
      <c r="AB71" s="155"/>
      <c r="AC71" s="155"/>
      <c r="AD71" s="155"/>
      <c r="AE71" s="155"/>
      <c r="AF71" s="155"/>
      <c r="AG71" s="117"/>
    </row>
    <row r="72" spans="1:37" ht="24.95" customHeight="1" x14ac:dyDescent="0.4">
      <c r="A72" s="36"/>
      <c r="B72" s="35"/>
      <c r="C72" s="116"/>
      <c r="D72" s="117"/>
      <c r="E72" s="117"/>
      <c r="G72" s="117"/>
      <c r="H72" s="117"/>
      <c r="I72" s="117"/>
      <c r="J72" s="117"/>
      <c r="K72" s="117"/>
      <c r="L72" s="117"/>
      <c r="M72" s="336"/>
      <c r="N72" s="336"/>
      <c r="O72" s="336"/>
      <c r="P72" s="336"/>
      <c r="Q72" s="336"/>
      <c r="R72" s="336"/>
      <c r="S72" s="336"/>
      <c r="T72" s="117" t="s">
        <v>114</v>
      </c>
      <c r="U72" s="35"/>
      <c r="V72" s="116" t="s">
        <v>101</v>
      </c>
      <c r="W72" s="35"/>
      <c r="X72" s="117"/>
      <c r="Y72" s="35"/>
      <c r="Z72" s="336"/>
      <c r="AA72" s="336"/>
      <c r="AB72" s="336"/>
      <c r="AC72" s="336"/>
      <c r="AD72" s="336"/>
      <c r="AE72" s="336"/>
      <c r="AF72" s="336"/>
      <c r="AG72" s="117" t="s">
        <v>115</v>
      </c>
      <c r="AK72" s="170">
        <v>10</v>
      </c>
    </row>
    <row r="73" spans="1:37" ht="24.95" customHeight="1" x14ac:dyDescent="0.4">
      <c r="A73" s="36"/>
      <c r="C73" s="41" t="s">
        <v>123</v>
      </c>
      <c r="D73" s="117"/>
      <c r="E73" s="117"/>
      <c r="F73" s="44"/>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row>
    <row r="74" spans="1:37" ht="24.95" customHeight="1" x14ac:dyDescent="0.4">
      <c r="A74" s="36"/>
      <c r="C74" s="41" t="s">
        <v>124</v>
      </c>
      <c r="D74" s="117"/>
      <c r="E74" s="117"/>
      <c r="F74" s="44"/>
      <c r="G74" s="117"/>
      <c r="H74" s="117"/>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7"/>
    </row>
    <row r="75" spans="1:37" ht="24.95" customHeight="1" x14ac:dyDescent="0.4">
      <c r="A75" s="36"/>
      <c r="C75" s="41" t="s">
        <v>125</v>
      </c>
      <c r="D75" s="117"/>
      <c r="E75" s="117"/>
      <c r="F75" s="44"/>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row>
    <row r="76" spans="1:37" ht="24.95" customHeight="1" x14ac:dyDescent="0.4">
      <c r="A76" s="36"/>
      <c r="C76" s="41" t="s">
        <v>104</v>
      </c>
      <c r="D76" s="117"/>
      <c r="E76" s="117"/>
      <c r="F76" s="44"/>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row>
    <row r="77" spans="1:37" ht="24.95" customHeight="1" x14ac:dyDescent="0.4">
      <c r="A77" s="36"/>
      <c r="B77" s="116" t="s">
        <v>126</v>
      </c>
      <c r="C77" s="41"/>
      <c r="D77" s="117"/>
      <c r="E77" s="117"/>
      <c r="F77" s="44"/>
      <c r="G77" s="117"/>
      <c r="H77" s="117"/>
      <c r="I77" s="117"/>
      <c r="J77" s="117"/>
      <c r="K77" s="117"/>
      <c r="L77" s="117"/>
      <c r="M77" s="117"/>
      <c r="N77" s="117"/>
      <c r="O77" s="117"/>
      <c r="P77" s="117"/>
      <c r="Q77" s="117"/>
      <c r="R77" s="117"/>
      <c r="S77" s="117"/>
      <c r="T77" s="117"/>
      <c r="U77" s="117"/>
      <c r="V77" s="117"/>
      <c r="W77" s="117"/>
      <c r="X77" s="117"/>
      <c r="Y77" s="117"/>
      <c r="Z77" s="117"/>
      <c r="AA77" s="117"/>
      <c r="AB77" s="117"/>
      <c r="AC77" s="117"/>
      <c r="AD77" s="117"/>
      <c r="AE77" s="117"/>
      <c r="AF77" s="117"/>
      <c r="AG77" s="117"/>
      <c r="AH77" s="117"/>
    </row>
    <row r="78" spans="1:37" ht="24.95" customHeight="1" x14ac:dyDescent="0.4">
      <c r="A78" s="36"/>
      <c r="B78" s="116" t="s">
        <v>127</v>
      </c>
      <c r="C78" s="116"/>
      <c r="D78" s="117"/>
      <c r="E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row>
    <row r="79" spans="1:37" ht="24.95" customHeight="1" x14ac:dyDescent="0.4">
      <c r="A79" s="36"/>
      <c r="C79" s="116"/>
      <c r="D79" s="117"/>
      <c r="E79" s="117"/>
      <c r="G79" s="117"/>
      <c r="H79" s="117"/>
      <c r="I79" s="117"/>
      <c r="J79" s="117"/>
      <c r="K79" s="117"/>
      <c r="L79" s="117"/>
      <c r="M79" s="350">
        <f>SUM(M57:S72)</f>
        <v>0</v>
      </c>
      <c r="N79" s="350"/>
      <c r="O79" s="350"/>
      <c r="P79" s="350"/>
      <c r="Q79" s="350"/>
      <c r="R79" s="350"/>
      <c r="S79" s="350"/>
      <c r="T79" s="117" t="s">
        <v>114</v>
      </c>
      <c r="U79" s="35"/>
      <c r="V79" s="116" t="s">
        <v>101</v>
      </c>
      <c r="W79" s="35"/>
      <c r="X79" s="117"/>
      <c r="Y79" s="35"/>
      <c r="Z79" s="350">
        <f>SUM(Z57:AF72)</f>
        <v>0</v>
      </c>
      <c r="AA79" s="350"/>
      <c r="AB79" s="350"/>
      <c r="AC79" s="350"/>
      <c r="AD79" s="350"/>
      <c r="AE79" s="350"/>
      <c r="AF79" s="350"/>
      <c r="AG79" s="117" t="s">
        <v>115</v>
      </c>
    </row>
    <row r="80" spans="1:37" ht="24.95" customHeight="1" x14ac:dyDescent="0.4">
      <c r="A80" s="36"/>
      <c r="B80" s="116" t="s">
        <v>128</v>
      </c>
      <c r="C80" s="116"/>
      <c r="D80" s="117"/>
      <c r="E80" s="117"/>
      <c r="G80" s="117"/>
      <c r="H80" s="117"/>
      <c r="I80" s="117"/>
      <c r="J80" s="117"/>
      <c r="K80" s="117"/>
      <c r="L80" s="117"/>
      <c r="M80" s="117"/>
      <c r="N80" s="117"/>
      <c r="O80" s="117"/>
      <c r="P80" s="117"/>
      <c r="Q80" s="117"/>
      <c r="R80" s="117"/>
      <c r="S80" s="117"/>
      <c r="T80" s="117"/>
      <c r="U80" s="117"/>
      <c r="V80" s="117"/>
      <c r="W80" s="117"/>
      <c r="X80" s="117"/>
      <c r="Y80" s="117"/>
      <c r="Z80" s="117"/>
      <c r="AA80" s="117"/>
      <c r="AB80" s="117"/>
      <c r="AC80" s="117"/>
      <c r="AD80" s="117"/>
      <c r="AE80" s="117"/>
      <c r="AF80" s="117"/>
      <c r="AG80" s="117"/>
    </row>
    <row r="81" spans="1:37" ht="24.95" customHeight="1" x14ac:dyDescent="0.4">
      <c r="A81" s="36"/>
      <c r="C81" s="116"/>
      <c r="D81" s="117"/>
      <c r="E81" s="117"/>
      <c r="G81" s="117"/>
      <c r="H81" s="117"/>
      <c r="I81" s="117"/>
      <c r="J81" s="117"/>
      <c r="K81" s="117"/>
      <c r="L81" s="117"/>
      <c r="M81" s="350">
        <f>M58*AK58+M60*AK60+M62*AK62+M64*AK64+M66*AK66+M68*AK68+M70*AK70+M72*AK72</f>
        <v>0</v>
      </c>
      <c r="N81" s="350"/>
      <c r="O81" s="350"/>
      <c r="P81" s="350"/>
      <c r="Q81" s="350"/>
      <c r="R81" s="350"/>
      <c r="S81" s="350"/>
      <c r="T81" s="117" t="s">
        <v>129</v>
      </c>
      <c r="U81" s="35"/>
      <c r="V81" s="116" t="s">
        <v>101</v>
      </c>
      <c r="W81" s="35"/>
      <c r="X81" s="117"/>
      <c r="Y81" s="35"/>
      <c r="Z81" s="350">
        <f>Z58*AK58+Z60*AK60+Z62*AK62+Z64*AK64+Z66*AK66+Z68*AK68+Z70*AK70+Z72*AK72</f>
        <v>0</v>
      </c>
      <c r="AA81" s="350"/>
      <c r="AB81" s="350"/>
      <c r="AC81" s="350"/>
      <c r="AD81" s="350"/>
      <c r="AE81" s="350"/>
      <c r="AF81" s="350"/>
      <c r="AG81" s="117" t="s">
        <v>130</v>
      </c>
    </row>
    <row r="82" spans="1:37" ht="15" customHeight="1" x14ac:dyDescent="0.4">
      <c r="A82" s="36"/>
      <c r="C82" s="116"/>
      <c r="D82" s="117"/>
      <c r="E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row>
    <row r="83" spans="1:37" ht="24.95" customHeight="1" x14ac:dyDescent="0.4">
      <c r="A83" s="36"/>
      <c r="B83" s="116" t="s">
        <v>131</v>
      </c>
      <c r="C83" s="116"/>
      <c r="D83" s="117"/>
      <c r="E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row>
    <row r="84" spans="1:37" ht="24.95" customHeight="1" x14ac:dyDescent="0.4">
      <c r="A84" s="36"/>
      <c r="B84" s="116"/>
      <c r="D84" s="117"/>
      <c r="E84" s="117"/>
      <c r="G84" s="117"/>
      <c r="H84" s="117"/>
      <c r="I84" s="117"/>
      <c r="J84" s="117"/>
      <c r="K84" s="117"/>
      <c r="L84" s="117"/>
      <c r="M84" s="369" t="str">
        <f>IFERROR(ROUNDDOWN(M81*10/M47,4),"")</f>
        <v/>
      </c>
      <c r="N84" s="369"/>
      <c r="O84" s="369"/>
      <c r="P84" s="369"/>
      <c r="Q84" s="369"/>
      <c r="R84" s="369"/>
      <c r="S84" s="369"/>
      <c r="T84" s="117"/>
      <c r="U84" s="35"/>
      <c r="V84" s="116" t="s">
        <v>101</v>
      </c>
      <c r="W84" s="35"/>
      <c r="X84" s="117"/>
      <c r="Y84" s="35"/>
      <c r="Z84" s="353" t="str">
        <f>IFERROR(Z81*10/Z47,"")</f>
        <v/>
      </c>
      <c r="AA84" s="353"/>
      <c r="AB84" s="353"/>
      <c r="AC84" s="353"/>
      <c r="AD84" s="353"/>
      <c r="AE84" s="353"/>
      <c r="AF84" s="353"/>
      <c r="AG84" s="117" t="s">
        <v>132</v>
      </c>
      <c r="AK84" s="173">
        <f>IF(M84&lt;0.012,1,0)</f>
        <v>0</v>
      </c>
    </row>
    <row r="85" spans="1:37" ht="15" customHeight="1" x14ac:dyDescent="0.4">
      <c r="A85" s="36"/>
      <c r="B85" s="116"/>
      <c r="D85" s="41"/>
      <c r="E85" s="117"/>
      <c r="F85" s="41"/>
      <c r="G85" s="117"/>
      <c r="H85" s="117"/>
      <c r="I85" s="117"/>
      <c r="J85" s="117"/>
      <c r="K85" s="117"/>
      <c r="L85" s="117"/>
      <c r="M85" s="117"/>
      <c r="N85" s="117"/>
      <c r="O85" s="117"/>
      <c r="P85" s="117"/>
      <c r="Q85" s="117"/>
      <c r="R85" s="117"/>
      <c r="S85" s="117"/>
      <c r="AE85" s="156"/>
      <c r="AF85" s="156"/>
    </row>
    <row r="86" spans="1:37" ht="24.95" customHeight="1" x14ac:dyDescent="0.4">
      <c r="A86" s="36"/>
      <c r="B86" s="116" t="s">
        <v>133</v>
      </c>
      <c r="D86" s="117"/>
      <c r="E86" s="117"/>
      <c r="G86" s="117"/>
      <c r="H86" s="117"/>
      <c r="I86" s="117"/>
      <c r="J86" s="117"/>
      <c r="K86" s="117"/>
      <c r="L86" s="117"/>
    </row>
    <row r="87" spans="1:37" ht="24.95" customHeight="1" x14ac:dyDescent="0.4">
      <c r="A87" s="36"/>
      <c r="C87" s="116"/>
      <c r="D87" s="117"/>
      <c r="E87" s="117"/>
      <c r="M87" s="352" t="str">
        <f>IFERROR(IF((M47*1.2%-(M81*10))/(((M58+M62+M64+M66+M70+M72)*8+M60+M68)*10)&lt;0,0,(M47*1.2%-(M81*10))/(((M58+M62+M64+M66+M70+M72)*8+M60+M68)*10)),"")</f>
        <v/>
      </c>
      <c r="N87" s="352"/>
      <c r="O87" s="352"/>
      <c r="P87" s="352"/>
      <c r="Q87" s="352"/>
      <c r="R87" s="352"/>
      <c r="S87" s="352"/>
      <c r="T87" s="117"/>
      <c r="V87" s="116" t="s">
        <v>101</v>
      </c>
      <c r="Z87" s="352" t="str">
        <f>IFERROR(IF((Z47*1.2%-(Z81*10))/(((Z58+Z62+Z64+Z66+Z70+Z72)*8+Z60+Z68)*10)&lt;0,0,(Z47*1.2%-(Z81*10))/(((Z58+Z62+Z64+Z66+Z70+Z72)*8+Z60+Z68)*10)),"")</f>
        <v/>
      </c>
      <c r="AA87" s="352"/>
      <c r="AB87" s="352"/>
      <c r="AC87" s="352"/>
      <c r="AD87" s="352"/>
      <c r="AE87" s="352"/>
      <c r="AF87" s="352"/>
      <c r="AG87" s="117" t="s">
        <v>134</v>
      </c>
    </row>
    <row r="88" spans="1:37" ht="24.95" customHeight="1" x14ac:dyDescent="0.4">
      <c r="A88" s="36"/>
      <c r="C88" s="116"/>
      <c r="D88" s="117"/>
      <c r="E88" s="117"/>
      <c r="G88" s="117"/>
      <c r="H88" s="117"/>
      <c r="I88" s="117"/>
      <c r="J88" s="117"/>
      <c r="K88" s="117"/>
      <c r="L88" s="117"/>
      <c r="M88" s="117"/>
      <c r="N88" s="117"/>
      <c r="O88" s="117"/>
      <c r="P88" s="117"/>
      <c r="Q88" s="117"/>
      <c r="R88" s="117"/>
      <c r="S88" s="117"/>
    </row>
    <row r="89" spans="1:37" ht="20.100000000000001" customHeight="1" x14ac:dyDescent="0.4">
      <c r="A89" s="36"/>
      <c r="B89" s="349" t="s">
        <v>135</v>
      </c>
      <c r="C89" s="349"/>
      <c r="D89" s="349"/>
      <c r="E89" s="349"/>
      <c r="F89" s="354" t="s">
        <v>136</v>
      </c>
      <c r="G89" s="354"/>
      <c r="H89" s="354"/>
      <c r="I89" s="354"/>
      <c r="J89" s="354"/>
      <c r="K89" s="354"/>
      <c r="L89" s="354"/>
      <c r="M89" s="354"/>
      <c r="N89" s="354"/>
      <c r="O89" s="354"/>
      <c r="P89" s="354"/>
      <c r="Q89" s="354"/>
      <c r="R89" s="354"/>
      <c r="S89" s="354"/>
      <c r="T89" s="354"/>
      <c r="U89" s="354"/>
      <c r="V89" s="354"/>
      <c r="W89" s="354"/>
      <c r="X89" s="354"/>
      <c r="Y89" s="354"/>
      <c r="Z89" s="354"/>
      <c r="AA89" s="354"/>
      <c r="AB89" s="354"/>
      <c r="AC89" s="354"/>
      <c r="AD89" s="354"/>
      <c r="AE89" s="354"/>
      <c r="AF89" s="354"/>
      <c r="AG89" s="354"/>
      <c r="AH89" s="354"/>
    </row>
    <row r="90" spans="1:37" ht="20.100000000000001" customHeight="1" x14ac:dyDescent="0.4">
      <c r="A90" s="36"/>
      <c r="B90" s="349"/>
      <c r="C90" s="349"/>
      <c r="D90" s="349"/>
      <c r="E90" s="349"/>
      <c r="F90" s="356" t="s">
        <v>137</v>
      </c>
      <c r="G90" s="356"/>
      <c r="H90" s="356"/>
      <c r="I90" s="356"/>
      <c r="J90" s="356"/>
      <c r="K90" s="356"/>
      <c r="L90" s="356"/>
      <c r="M90" s="356"/>
      <c r="N90" s="356"/>
      <c r="O90" s="356"/>
      <c r="P90" s="356"/>
      <c r="Q90" s="356"/>
      <c r="R90" s="356"/>
      <c r="S90" s="356"/>
      <c r="T90" s="356"/>
      <c r="U90" s="356"/>
      <c r="V90" s="356"/>
      <c r="W90" s="356"/>
      <c r="X90" s="356"/>
      <c r="Y90" s="356"/>
      <c r="Z90" s="356"/>
      <c r="AA90" s="356"/>
      <c r="AB90" s="356"/>
      <c r="AC90" s="356"/>
      <c r="AD90" s="356"/>
      <c r="AE90" s="356"/>
      <c r="AF90" s="356"/>
      <c r="AG90" s="356"/>
      <c r="AH90" s="356"/>
    </row>
    <row r="91" spans="1:37" ht="20.100000000000001" customHeight="1" x14ac:dyDescent="0.4">
      <c r="A91" s="36"/>
      <c r="B91" s="349"/>
      <c r="C91" s="349"/>
      <c r="D91" s="349"/>
      <c r="E91" s="349"/>
      <c r="G91" s="70"/>
      <c r="H91" s="70"/>
      <c r="I91" s="70"/>
      <c r="J91" s="357" t="s">
        <v>138</v>
      </c>
      <c r="K91" s="357"/>
      <c r="L91" s="357"/>
      <c r="M91" s="357"/>
      <c r="N91" s="357"/>
      <c r="O91" s="357"/>
      <c r="P91" s="357"/>
      <c r="Q91" s="357"/>
      <c r="R91" s="357"/>
      <c r="S91" s="357"/>
      <c r="T91" s="357"/>
      <c r="U91" s="357"/>
      <c r="V91" s="357"/>
      <c r="W91" s="357"/>
      <c r="X91" s="357"/>
      <c r="Y91" s="357"/>
      <c r="Z91" s="357"/>
      <c r="AA91" s="357"/>
      <c r="AB91" s="357"/>
      <c r="AC91" s="357"/>
      <c r="AD91" s="357"/>
      <c r="AE91" s="70"/>
      <c r="AF91" s="70"/>
      <c r="AG91" s="70"/>
      <c r="AH91" s="70"/>
    </row>
    <row r="92" spans="1:37" ht="20.100000000000001" customHeight="1" x14ac:dyDescent="0.4">
      <c r="A92" s="36"/>
      <c r="B92" s="349"/>
      <c r="C92" s="349"/>
      <c r="D92" s="349"/>
      <c r="E92" s="349"/>
      <c r="G92" s="69"/>
      <c r="H92" s="69"/>
      <c r="I92" s="69"/>
      <c r="J92" s="358" t="s">
        <v>139</v>
      </c>
      <c r="K92" s="358"/>
      <c r="L92" s="358"/>
      <c r="M92" s="358"/>
      <c r="N92" s="358"/>
      <c r="O92" s="358"/>
      <c r="P92" s="358"/>
      <c r="Q92" s="358"/>
      <c r="R92" s="358"/>
      <c r="S92" s="358"/>
      <c r="T92" s="358"/>
      <c r="U92" s="358"/>
      <c r="V92" s="358"/>
      <c r="W92" s="358"/>
      <c r="X92" s="358"/>
      <c r="Y92" s="358"/>
      <c r="Z92" s="358"/>
      <c r="AA92" s="358"/>
      <c r="AB92" s="358"/>
      <c r="AC92" s="358"/>
      <c r="AD92" s="358"/>
      <c r="AE92" s="69"/>
      <c r="AF92" s="69"/>
      <c r="AG92" s="69"/>
      <c r="AH92" s="69"/>
    </row>
    <row r="93" spans="1:37" ht="20.100000000000001" customHeight="1" x14ac:dyDescent="0.4">
      <c r="A93" s="36"/>
      <c r="B93" s="349"/>
      <c r="C93" s="349"/>
      <c r="D93" s="349"/>
      <c r="E93" s="349"/>
      <c r="G93" s="68"/>
      <c r="H93" s="68"/>
      <c r="I93" s="68"/>
      <c r="J93" s="358" t="s">
        <v>140</v>
      </c>
      <c r="K93" s="358"/>
      <c r="L93" s="358"/>
      <c r="M93" s="358"/>
      <c r="N93" s="358"/>
      <c r="O93" s="358"/>
      <c r="P93" s="358"/>
      <c r="Q93" s="358"/>
      <c r="R93" s="358"/>
      <c r="S93" s="358"/>
      <c r="T93" s="358"/>
      <c r="U93" s="358"/>
      <c r="V93" s="358"/>
      <c r="W93" s="358"/>
      <c r="X93" s="358"/>
      <c r="Y93" s="358"/>
      <c r="Z93" s="358"/>
      <c r="AA93" s="358"/>
      <c r="AB93" s="358"/>
      <c r="AC93" s="358"/>
      <c r="AD93" s="358"/>
      <c r="AE93" s="69" t="s">
        <v>141</v>
      </c>
      <c r="AF93" s="69"/>
      <c r="AG93" s="69"/>
      <c r="AH93" s="69"/>
    </row>
    <row r="94" spans="1:37" ht="20.100000000000001" customHeight="1" x14ac:dyDescent="0.4">
      <c r="A94" s="36"/>
      <c r="B94" s="349"/>
      <c r="C94" s="349"/>
      <c r="D94" s="349"/>
      <c r="E94" s="349"/>
      <c r="G94" s="69"/>
      <c r="H94" s="69"/>
      <c r="I94" s="69"/>
      <c r="J94" s="358" t="s">
        <v>142</v>
      </c>
      <c r="K94" s="358"/>
      <c r="L94" s="358"/>
      <c r="M94" s="358"/>
      <c r="N94" s="358"/>
      <c r="O94" s="358"/>
      <c r="P94" s="358"/>
      <c r="Q94" s="358"/>
      <c r="R94" s="358"/>
      <c r="S94" s="358"/>
      <c r="T94" s="358"/>
      <c r="U94" s="358"/>
      <c r="V94" s="358"/>
      <c r="W94" s="358"/>
      <c r="X94" s="358"/>
      <c r="Y94" s="358"/>
      <c r="Z94" s="358"/>
      <c r="AA94" s="358"/>
      <c r="AB94" s="358"/>
      <c r="AC94" s="358"/>
      <c r="AD94" s="358"/>
      <c r="AE94" s="69"/>
      <c r="AF94" s="69"/>
      <c r="AG94" s="69"/>
      <c r="AH94" s="69"/>
    </row>
    <row r="95" spans="1:37" ht="20.100000000000001" customHeight="1" x14ac:dyDescent="0.4">
      <c r="A95" s="36"/>
      <c r="B95" s="117"/>
      <c r="C95" s="117"/>
      <c r="D95" s="117"/>
      <c r="E95" s="117"/>
      <c r="G95" s="69"/>
      <c r="H95" s="69"/>
      <c r="I95" s="69"/>
      <c r="J95" s="166"/>
      <c r="K95" s="166"/>
      <c r="L95" s="166"/>
      <c r="M95" s="166"/>
      <c r="N95" s="166"/>
      <c r="O95" s="166"/>
      <c r="P95" s="166"/>
      <c r="Q95" s="166"/>
      <c r="R95" s="166"/>
      <c r="S95" s="166"/>
      <c r="T95" s="166"/>
      <c r="U95" s="166"/>
      <c r="V95" s="166"/>
      <c r="W95" s="166"/>
      <c r="X95" s="166"/>
      <c r="Y95" s="166"/>
      <c r="Z95" s="166"/>
      <c r="AA95" s="166"/>
      <c r="AB95" s="166"/>
      <c r="AC95" s="166"/>
      <c r="AD95" s="166"/>
      <c r="AE95" s="69"/>
      <c r="AF95" s="69"/>
      <c r="AG95" s="69"/>
      <c r="AH95" s="69"/>
    </row>
    <row r="96" spans="1:37" ht="24.95" customHeight="1" x14ac:dyDescent="0.4">
      <c r="A96" s="36" t="s">
        <v>143</v>
      </c>
      <c r="B96" s="116" t="s">
        <v>144</v>
      </c>
      <c r="D96" s="117"/>
      <c r="E96" s="117"/>
      <c r="G96" s="117"/>
      <c r="H96" s="117"/>
      <c r="I96" s="117"/>
      <c r="J96" s="117"/>
      <c r="K96" s="117"/>
      <c r="L96" s="117"/>
      <c r="M96" s="117"/>
      <c r="N96" s="117"/>
      <c r="O96" s="117"/>
      <c r="P96" s="117"/>
      <c r="Q96" s="117"/>
      <c r="R96" s="117"/>
      <c r="S96" s="117"/>
    </row>
    <row r="97" spans="1:40" ht="15" customHeight="1" x14ac:dyDescent="0.4">
      <c r="A97" s="36"/>
      <c r="B97" s="116"/>
      <c r="D97" s="117"/>
      <c r="E97" s="117"/>
      <c r="G97" s="117"/>
      <c r="H97" s="117"/>
      <c r="I97" s="117"/>
      <c r="J97" s="117"/>
      <c r="K97" s="117"/>
      <c r="L97" s="117"/>
      <c r="M97" s="117"/>
      <c r="N97" s="117"/>
      <c r="O97" s="117"/>
      <c r="P97" s="117"/>
      <c r="Q97" s="117"/>
      <c r="R97" s="117"/>
      <c r="S97" s="117"/>
    </row>
    <row r="98" spans="1:40" ht="24.95" customHeight="1" x14ac:dyDescent="0.4">
      <c r="A98" s="36"/>
      <c r="B98" s="116"/>
      <c r="D98" s="117"/>
      <c r="E98" s="117"/>
      <c r="G98" s="117"/>
      <c r="J98" s="355" t="str">
        <f>IF(AK98&lt;=1.1,IF(AK98&gt;=0.9,"☑","□"),"□")</f>
        <v>□</v>
      </c>
      <c r="K98" s="355"/>
      <c r="L98" s="116" t="s">
        <v>1405</v>
      </c>
      <c r="M98" s="117"/>
      <c r="N98" s="117"/>
      <c r="O98" s="117"/>
      <c r="P98" s="117"/>
      <c r="Q98" s="117"/>
      <c r="R98" s="117"/>
      <c r="S98" s="117"/>
      <c r="T98" s="117"/>
      <c r="U98" s="117"/>
      <c r="V98" s="117"/>
      <c r="AK98" s="174" t="str">
        <f>IFERROR(M47/Z47,"")</f>
        <v/>
      </c>
    </row>
    <row r="99" spans="1:40" ht="24.95" customHeight="1" x14ac:dyDescent="0.4">
      <c r="A99" s="36"/>
      <c r="B99" s="116"/>
      <c r="C99" s="44" t="s">
        <v>145</v>
      </c>
      <c r="D99" s="117"/>
      <c r="E99" s="117"/>
      <c r="G99" s="117"/>
      <c r="J99" s="355" t="str">
        <f>IF(AK99&lt;=1.1,IF(AK99&gt;=0.9,"☑","□"),"□")</f>
        <v>□</v>
      </c>
      <c r="K99" s="355"/>
      <c r="L99" s="41" t="s">
        <v>1406</v>
      </c>
      <c r="M99" s="117"/>
      <c r="N99" s="117"/>
      <c r="O99" s="117"/>
      <c r="P99" s="117"/>
      <c r="Q99" s="117"/>
      <c r="R99" s="117"/>
      <c r="S99" s="117"/>
      <c r="T99" s="117"/>
      <c r="U99" s="117"/>
      <c r="V99" s="117"/>
      <c r="AK99" s="174" t="str">
        <f>IFERROR(M81/Z81,"")</f>
        <v/>
      </c>
    </row>
    <row r="100" spans="1:40" ht="24.95" customHeight="1" x14ac:dyDescent="0.4">
      <c r="A100" s="36"/>
      <c r="B100" s="116"/>
      <c r="D100" s="117"/>
      <c r="E100" s="117"/>
      <c r="G100" s="117"/>
      <c r="J100" s="355" t="str">
        <f>IF(AK100&lt;=1.1,IF(AK100&gt;=0.9,"☑","□"),"□")</f>
        <v>□</v>
      </c>
      <c r="K100" s="355"/>
      <c r="L100" s="41" t="s">
        <v>1407</v>
      </c>
      <c r="M100" s="117"/>
      <c r="N100" s="117"/>
      <c r="O100" s="117"/>
      <c r="P100" s="117"/>
      <c r="Q100" s="117"/>
      <c r="R100" s="117"/>
      <c r="S100" s="117"/>
      <c r="T100" s="117"/>
      <c r="U100" s="117"/>
      <c r="V100" s="117"/>
      <c r="AK100" s="174" t="str">
        <f>IFERROR(M79/Z79,"")</f>
        <v/>
      </c>
    </row>
    <row r="101" spans="1:40" ht="24.95" customHeight="1" x14ac:dyDescent="0.4">
      <c r="A101" s="36"/>
      <c r="B101" s="116"/>
      <c r="D101" s="117"/>
      <c r="E101" s="117"/>
      <c r="G101" s="117"/>
      <c r="J101" s="355" t="str">
        <f>IF(AK101&lt;=1.1,IF(AK101&gt;=0.9,"☑","□"),"□")</f>
        <v>□</v>
      </c>
      <c r="K101" s="355"/>
      <c r="L101" s="116" t="s">
        <v>1408</v>
      </c>
      <c r="M101" s="117"/>
      <c r="N101" s="117"/>
      <c r="O101" s="117"/>
      <c r="P101" s="117"/>
      <c r="Q101" s="117"/>
      <c r="R101" s="117"/>
      <c r="S101" s="117"/>
      <c r="T101" s="117"/>
      <c r="U101" s="117"/>
      <c r="V101" s="117"/>
      <c r="AK101" s="174" t="str">
        <f>IFERROR(M87/Z87,"")</f>
        <v/>
      </c>
    </row>
    <row r="102" spans="1:40" ht="24.95" customHeight="1" x14ac:dyDescent="0.4">
      <c r="A102" s="36"/>
      <c r="B102" s="116"/>
      <c r="D102" s="117"/>
      <c r="E102" s="117"/>
      <c r="G102" s="117"/>
      <c r="J102" s="41" t="s">
        <v>146</v>
      </c>
      <c r="K102" s="158"/>
      <c r="L102" s="116"/>
      <c r="M102" s="117"/>
      <c r="N102" s="117"/>
      <c r="O102" s="117"/>
      <c r="P102" s="117"/>
      <c r="Q102" s="117"/>
      <c r="R102" s="117"/>
      <c r="S102" s="117"/>
      <c r="T102" s="117"/>
      <c r="U102" s="117"/>
      <c r="V102" s="117"/>
      <c r="AK102" s="174"/>
    </row>
    <row r="103" spans="1:40" ht="15" customHeight="1" x14ac:dyDescent="0.4">
      <c r="A103" s="36"/>
      <c r="B103" s="116"/>
      <c r="D103" s="117"/>
      <c r="E103" s="117"/>
      <c r="G103" s="117"/>
      <c r="H103" s="117"/>
      <c r="I103" s="117"/>
      <c r="J103" s="117"/>
      <c r="K103" s="117"/>
      <c r="L103" s="117"/>
      <c r="M103" s="117"/>
      <c r="N103" s="117"/>
      <c r="O103" s="117"/>
      <c r="P103" s="117"/>
      <c r="Q103" s="117"/>
      <c r="R103" s="117"/>
      <c r="S103" s="117"/>
    </row>
    <row r="104" spans="1:40" ht="24.95" customHeight="1" x14ac:dyDescent="0.4">
      <c r="A104" s="36" t="s">
        <v>147</v>
      </c>
      <c r="B104" s="116" t="s">
        <v>148</v>
      </c>
      <c r="D104" s="117"/>
      <c r="E104" s="117"/>
      <c r="G104" s="117"/>
      <c r="H104" s="117"/>
      <c r="I104" s="117"/>
      <c r="J104" s="117"/>
      <c r="K104" s="117"/>
      <c r="L104" s="117"/>
      <c r="M104" s="117"/>
      <c r="N104" s="117"/>
      <c r="O104" s="117"/>
      <c r="P104" s="117"/>
      <c r="Q104" s="117"/>
      <c r="R104" s="117"/>
      <c r="S104" s="117"/>
    </row>
    <row r="105" spans="1:40" ht="24.95" customHeight="1" x14ac:dyDescent="0.4">
      <c r="A105" s="36"/>
      <c r="B105" s="44" t="s">
        <v>149</v>
      </c>
      <c r="E105" s="117"/>
      <c r="F105" s="117"/>
      <c r="G105" s="117"/>
      <c r="H105" s="117"/>
      <c r="I105" s="117"/>
      <c r="J105" s="117"/>
      <c r="K105" s="117"/>
      <c r="L105" s="117"/>
      <c r="M105" s="117"/>
      <c r="N105" s="117"/>
      <c r="O105" s="117"/>
    </row>
    <row r="106" spans="1:40" ht="24.95" customHeight="1" x14ac:dyDescent="0.4">
      <c r="A106" s="36"/>
      <c r="D106" s="342" t="str">
        <f>IFERROR(IF(OR(AK34*AK37*AK84=0,M87&lt;=0),"算定不可",(VLOOKUP("該当",'リスト（外来）'!J:L,3,FALSE))),"")</f>
        <v>算定不可</v>
      </c>
      <c r="E106" s="342"/>
      <c r="F106" s="342"/>
      <c r="G106" s="342"/>
      <c r="H106" s="342"/>
      <c r="I106" s="342"/>
      <c r="J106" s="342"/>
      <c r="K106" s="342"/>
      <c r="L106" s="342"/>
      <c r="M106" s="342"/>
      <c r="N106" s="342"/>
      <c r="O106" s="342"/>
      <c r="P106" s="342"/>
      <c r="R106" s="342" t="str">
        <f>IFERROR(IF(OR(AK34*AK37*AK84=0,M87&lt;=0),"算定不可",(VLOOKUP("該当",'リスト（外来）'!J:N,4,FALSE))),"")</f>
        <v>算定不可</v>
      </c>
      <c r="S106" s="342"/>
      <c r="T106" s="342"/>
      <c r="U106" s="342"/>
      <c r="V106" s="342"/>
      <c r="W106" s="342"/>
      <c r="X106" s="342"/>
      <c r="Y106" s="342"/>
      <c r="Z106" s="342"/>
      <c r="AA106" s="342"/>
      <c r="AB106" s="342"/>
      <c r="AC106" s="342"/>
      <c r="AD106" s="342"/>
      <c r="AK106" s="170">
        <f>IFERROR(VLOOKUP(D106,'リスト（外来）'!L:N,3,FALSE),0)</f>
        <v>0</v>
      </c>
    </row>
    <row r="107" spans="1:40" ht="24.95" customHeight="1" x14ac:dyDescent="0.4">
      <c r="A107" s="36"/>
      <c r="B107" s="44" t="s">
        <v>150</v>
      </c>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c r="AA107" s="117"/>
    </row>
    <row r="108" spans="1:40" ht="24.95" customHeight="1" x14ac:dyDescent="0.4">
      <c r="A108" s="36"/>
      <c r="D108" s="346" t="s">
        <v>151</v>
      </c>
      <c r="E108" s="347"/>
      <c r="F108" s="344" t="s">
        <v>152</v>
      </c>
      <c r="G108" s="344"/>
      <c r="H108" s="344"/>
      <c r="I108" s="344"/>
      <c r="J108" s="344"/>
      <c r="K108" s="344"/>
      <c r="L108" s="344"/>
      <c r="M108" s="344"/>
      <c r="N108" s="344"/>
      <c r="O108" s="344"/>
      <c r="P108" s="345"/>
      <c r="Q108" s="117"/>
      <c r="R108" s="346" t="s">
        <v>151</v>
      </c>
      <c r="S108" s="347"/>
      <c r="T108" s="344" t="s">
        <v>152</v>
      </c>
      <c r="U108" s="344"/>
      <c r="V108" s="344"/>
      <c r="W108" s="344"/>
      <c r="X108" s="344"/>
      <c r="Y108" s="344"/>
      <c r="Z108" s="344"/>
      <c r="AA108" s="344"/>
      <c r="AB108" s="344"/>
      <c r="AC108" s="344"/>
      <c r="AD108" s="345"/>
      <c r="AK108" s="170">
        <v>1</v>
      </c>
      <c r="AL108" s="171">
        <v>1</v>
      </c>
      <c r="AM108" s="171">
        <v>7</v>
      </c>
      <c r="AN108" s="171">
        <v>7</v>
      </c>
    </row>
    <row r="109" spans="1:40" ht="24.95" customHeight="1" x14ac:dyDescent="0.4">
      <c r="A109" s="36"/>
      <c r="B109" s="116"/>
      <c r="C109" s="117"/>
      <c r="D109" s="346" t="s">
        <v>151</v>
      </c>
      <c r="E109" s="347"/>
      <c r="F109" s="344" t="s">
        <v>153</v>
      </c>
      <c r="G109" s="344"/>
      <c r="H109" s="344"/>
      <c r="I109" s="344"/>
      <c r="J109" s="344"/>
      <c r="K109" s="344"/>
      <c r="L109" s="344"/>
      <c r="M109" s="344"/>
      <c r="N109" s="344"/>
      <c r="O109" s="344"/>
      <c r="P109" s="345"/>
      <c r="R109" s="346" t="s">
        <v>151</v>
      </c>
      <c r="S109" s="347"/>
      <c r="T109" s="344" t="s">
        <v>154</v>
      </c>
      <c r="U109" s="344"/>
      <c r="V109" s="344"/>
      <c r="W109" s="344"/>
      <c r="X109" s="344"/>
      <c r="Y109" s="344"/>
      <c r="Z109" s="344"/>
      <c r="AA109" s="344"/>
      <c r="AB109" s="344"/>
      <c r="AC109" s="344"/>
      <c r="AD109" s="345"/>
      <c r="AK109" s="170">
        <v>1</v>
      </c>
      <c r="AL109" s="171">
        <f>IF(AK$106&gt;=AK109,1,0)</f>
        <v>0</v>
      </c>
    </row>
    <row r="110" spans="1:40" ht="24.95" customHeight="1" x14ac:dyDescent="0.4">
      <c r="A110" s="36"/>
      <c r="B110" s="116"/>
      <c r="C110" s="117"/>
      <c r="D110" s="346" t="s">
        <v>151</v>
      </c>
      <c r="E110" s="347"/>
      <c r="F110" s="344" t="s">
        <v>155</v>
      </c>
      <c r="G110" s="344"/>
      <c r="H110" s="344"/>
      <c r="I110" s="344"/>
      <c r="J110" s="344"/>
      <c r="K110" s="344"/>
      <c r="L110" s="344"/>
      <c r="M110" s="344"/>
      <c r="N110" s="344"/>
      <c r="O110" s="344"/>
      <c r="P110" s="345"/>
      <c r="R110" s="346" t="s">
        <v>151</v>
      </c>
      <c r="S110" s="347"/>
      <c r="T110" s="344" t="s">
        <v>156</v>
      </c>
      <c r="U110" s="344"/>
      <c r="V110" s="344"/>
      <c r="W110" s="344"/>
      <c r="X110" s="344"/>
      <c r="Y110" s="344"/>
      <c r="Z110" s="344"/>
      <c r="AA110" s="344"/>
      <c r="AB110" s="344"/>
      <c r="AC110" s="344"/>
      <c r="AD110" s="345"/>
      <c r="AK110" s="170">
        <v>2</v>
      </c>
      <c r="AL110" s="171">
        <f>IF(AK$106&gt;=AK110,1,0)</f>
        <v>0</v>
      </c>
    </row>
    <row r="111" spans="1:40" ht="24.95" customHeight="1" x14ac:dyDescent="0.4">
      <c r="A111" s="36"/>
      <c r="B111" s="116"/>
      <c r="C111" s="117"/>
      <c r="D111" s="346" t="s">
        <v>151</v>
      </c>
      <c r="E111" s="347"/>
      <c r="F111" s="344" t="s">
        <v>157</v>
      </c>
      <c r="G111" s="344"/>
      <c r="H111" s="344"/>
      <c r="I111" s="344"/>
      <c r="J111" s="344"/>
      <c r="K111" s="344"/>
      <c r="L111" s="344"/>
      <c r="M111" s="344"/>
      <c r="N111" s="344"/>
      <c r="O111" s="344"/>
      <c r="P111" s="345"/>
      <c r="R111" s="346" t="s">
        <v>151</v>
      </c>
      <c r="S111" s="347"/>
      <c r="T111" s="344" t="s">
        <v>158</v>
      </c>
      <c r="U111" s="344"/>
      <c r="V111" s="344"/>
      <c r="W111" s="344"/>
      <c r="X111" s="344"/>
      <c r="Y111" s="344"/>
      <c r="Z111" s="344"/>
      <c r="AA111" s="344"/>
      <c r="AB111" s="344"/>
      <c r="AC111" s="344"/>
      <c r="AD111" s="345"/>
      <c r="AK111" s="170">
        <v>3</v>
      </c>
      <c r="AL111" s="171">
        <f>IF(AK$106&gt;=AK111,1,0)</f>
        <v>0</v>
      </c>
    </row>
    <row r="112" spans="1:40" ht="24.95" customHeight="1" x14ac:dyDescent="0.4">
      <c r="A112" s="36"/>
      <c r="B112" s="116"/>
      <c r="C112" s="117"/>
      <c r="D112" s="346" t="s">
        <v>151</v>
      </c>
      <c r="E112" s="347"/>
      <c r="F112" s="344" t="s">
        <v>159</v>
      </c>
      <c r="G112" s="344"/>
      <c r="H112" s="344"/>
      <c r="I112" s="344"/>
      <c r="J112" s="344"/>
      <c r="K112" s="344"/>
      <c r="L112" s="344"/>
      <c r="M112" s="344"/>
      <c r="N112" s="344"/>
      <c r="O112" s="344"/>
      <c r="P112" s="345"/>
      <c r="R112" s="346" t="s">
        <v>151</v>
      </c>
      <c r="S112" s="347"/>
      <c r="T112" s="344" t="s">
        <v>160</v>
      </c>
      <c r="U112" s="344"/>
      <c r="V112" s="344"/>
      <c r="W112" s="344"/>
      <c r="X112" s="344"/>
      <c r="Y112" s="344"/>
      <c r="Z112" s="344"/>
      <c r="AA112" s="344"/>
      <c r="AB112" s="344"/>
      <c r="AC112" s="344"/>
      <c r="AD112" s="345"/>
      <c r="AK112" s="170">
        <v>4</v>
      </c>
      <c r="AL112" s="171">
        <f t="shared" ref="AL112:AL116" si="0">IF(AK$106&gt;=AK112,1,0)</f>
        <v>0</v>
      </c>
    </row>
    <row r="113" spans="1:38" ht="24.95" customHeight="1" x14ac:dyDescent="0.4">
      <c r="A113" s="36"/>
      <c r="B113" s="116"/>
      <c r="C113" s="117"/>
      <c r="D113" s="346" t="s">
        <v>151</v>
      </c>
      <c r="E113" s="347"/>
      <c r="F113" s="344" t="s">
        <v>161</v>
      </c>
      <c r="G113" s="344"/>
      <c r="H113" s="344"/>
      <c r="I113" s="344"/>
      <c r="J113" s="344"/>
      <c r="K113" s="344"/>
      <c r="L113" s="344"/>
      <c r="M113" s="344"/>
      <c r="N113" s="344"/>
      <c r="O113" s="344"/>
      <c r="P113" s="345"/>
      <c r="R113" s="346" t="s">
        <v>151</v>
      </c>
      <c r="S113" s="347"/>
      <c r="T113" s="344" t="s">
        <v>162</v>
      </c>
      <c r="U113" s="344"/>
      <c r="V113" s="344"/>
      <c r="W113" s="344"/>
      <c r="X113" s="344"/>
      <c r="Y113" s="344"/>
      <c r="Z113" s="344"/>
      <c r="AA113" s="344"/>
      <c r="AB113" s="344"/>
      <c r="AC113" s="344"/>
      <c r="AD113" s="345"/>
      <c r="AK113" s="170">
        <v>5</v>
      </c>
      <c r="AL113" s="171">
        <f t="shared" si="0"/>
        <v>0</v>
      </c>
    </row>
    <row r="114" spans="1:38" ht="24.95" customHeight="1" x14ac:dyDescent="0.4">
      <c r="A114" s="36"/>
      <c r="B114" s="116"/>
      <c r="C114" s="117"/>
      <c r="D114" s="346" t="s">
        <v>151</v>
      </c>
      <c r="E114" s="347"/>
      <c r="F114" s="344" t="s">
        <v>163</v>
      </c>
      <c r="G114" s="344"/>
      <c r="H114" s="344"/>
      <c r="I114" s="344"/>
      <c r="J114" s="344"/>
      <c r="K114" s="344"/>
      <c r="L114" s="344"/>
      <c r="M114" s="344"/>
      <c r="N114" s="344"/>
      <c r="O114" s="344"/>
      <c r="P114" s="345"/>
      <c r="R114" s="346" t="s">
        <v>151</v>
      </c>
      <c r="S114" s="347"/>
      <c r="T114" s="344" t="s">
        <v>164</v>
      </c>
      <c r="U114" s="344"/>
      <c r="V114" s="344"/>
      <c r="W114" s="344"/>
      <c r="X114" s="344"/>
      <c r="Y114" s="344"/>
      <c r="Z114" s="344"/>
      <c r="AA114" s="344"/>
      <c r="AB114" s="344"/>
      <c r="AC114" s="344"/>
      <c r="AD114" s="345"/>
      <c r="AK114" s="170">
        <v>6</v>
      </c>
      <c r="AL114" s="171">
        <f t="shared" si="0"/>
        <v>0</v>
      </c>
    </row>
    <row r="115" spans="1:38" ht="24.95" customHeight="1" x14ac:dyDescent="0.4">
      <c r="A115" s="36"/>
      <c r="B115" s="116"/>
      <c r="C115" s="117"/>
      <c r="D115" s="346" t="s">
        <v>151</v>
      </c>
      <c r="E115" s="347"/>
      <c r="F115" s="344" t="s">
        <v>165</v>
      </c>
      <c r="G115" s="344"/>
      <c r="H115" s="344"/>
      <c r="I115" s="344"/>
      <c r="J115" s="344"/>
      <c r="K115" s="344"/>
      <c r="L115" s="344"/>
      <c r="M115" s="344"/>
      <c r="N115" s="344"/>
      <c r="O115" s="344"/>
      <c r="P115" s="345"/>
      <c r="R115" s="346" t="s">
        <v>151</v>
      </c>
      <c r="S115" s="347"/>
      <c r="T115" s="344" t="s">
        <v>166</v>
      </c>
      <c r="U115" s="344"/>
      <c r="V115" s="344"/>
      <c r="W115" s="344"/>
      <c r="X115" s="344"/>
      <c r="Y115" s="344"/>
      <c r="Z115" s="344"/>
      <c r="AA115" s="344"/>
      <c r="AB115" s="344"/>
      <c r="AC115" s="344"/>
      <c r="AD115" s="345"/>
      <c r="AK115" s="170">
        <v>7</v>
      </c>
      <c r="AL115" s="171">
        <f t="shared" si="0"/>
        <v>0</v>
      </c>
    </row>
    <row r="116" spans="1:38" ht="24.95" customHeight="1" x14ac:dyDescent="0.4">
      <c r="A116" s="36"/>
      <c r="B116" s="116"/>
      <c r="C116" s="117"/>
      <c r="D116" s="346" t="s">
        <v>151</v>
      </c>
      <c r="E116" s="347"/>
      <c r="F116" s="344" t="s">
        <v>167</v>
      </c>
      <c r="G116" s="344"/>
      <c r="H116" s="344"/>
      <c r="I116" s="344"/>
      <c r="J116" s="344"/>
      <c r="K116" s="344"/>
      <c r="L116" s="344"/>
      <c r="M116" s="344"/>
      <c r="N116" s="344"/>
      <c r="O116" s="344"/>
      <c r="P116" s="345"/>
      <c r="R116" s="346" t="s">
        <v>151</v>
      </c>
      <c r="S116" s="347"/>
      <c r="T116" s="344" t="s">
        <v>168</v>
      </c>
      <c r="U116" s="344"/>
      <c r="V116" s="344"/>
      <c r="W116" s="344"/>
      <c r="X116" s="344"/>
      <c r="Y116" s="344"/>
      <c r="Z116" s="344"/>
      <c r="AA116" s="344"/>
      <c r="AB116" s="344"/>
      <c r="AC116" s="344"/>
      <c r="AD116" s="345"/>
      <c r="AK116" s="170">
        <v>8</v>
      </c>
      <c r="AL116" s="171">
        <f t="shared" si="0"/>
        <v>0</v>
      </c>
    </row>
    <row r="117" spans="1:38" ht="24.95" customHeight="1" x14ac:dyDescent="0.4">
      <c r="A117" s="36"/>
      <c r="B117" s="116"/>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c r="Z117" s="117"/>
      <c r="AA117" s="117"/>
      <c r="AB117" s="117"/>
    </row>
    <row r="118" spans="1:38" ht="24.95" customHeight="1" x14ac:dyDescent="0.4">
      <c r="A118" s="44" t="s">
        <v>44</v>
      </c>
    </row>
    <row r="119" spans="1:38" ht="24.95" customHeight="1" x14ac:dyDescent="0.4">
      <c r="A119" s="44" t="s">
        <v>45</v>
      </c>
    </row>
    <row r="120" spans="1:38" ht="24.95" customHeight="1" x14ac:dyDescent="0.4">
      <c r="A120" s="44" t="s">
        <v>169</v>
      </c>
    </row>
    <row r="121" spans="1:38" ht="24.95" customHeight="1" x14ac:dyDescent="0.4">
      <c r="A121" s="44" t="s">
        <v>170</v>
      </c>
    </row>
    <row r="122" spans="1:38" ht="24.95" customHeight="1" x14ac:dyDescent="0.4">
      <c r="A122" s="44" t="s">
        <v>50</v>
      </c>
    </row>
    <row r="123" spans="1:38" ht="24.95" customHeight="1" x14ac:dyDescent="0.4">
      <c r="A123" s="44" t="s">
        <v>51</v>
      </c>
    </row>
    <row r="124" spans="1:38" ht="24.95" customHeight="1" x14ac:dyDescent="0.4">
      <c r="A124" s="44" t="s">
        <v>52</v>
      </c>
    </row>
    <row r="125" spans="1:38" ht="24.95" customHeight="1" x14ac:dyDescent="0.4">
      <c r="A125" s="44" t="s">
        <v>171</v>
      </c>
    </row>
    <row r="126" spans="1:38" ht="24.95" customHeight="1" x14ac:dyDescent="0.4">
      <c r="A126" s="44" t="s">
        <v>172</v>
      </c>
      <c r="AK126" s="175"/>
    </row>
    <row r="127" spans="1:38" ht="24.95" customHeight="1" x14ac:dyDescent="0.4">
      <c r="A127" s="35" t="s">
        <v>173</v>
      </c>
    </row>
    <row r="128" spans="1:38" ht="24.95" customHeight="1" x14ac:dyDescent="0.4">
      <c r="A128" s="44" t="s">
        <v>174</v>
      </c>
    </row>
    <row r="129" spans="1:2" ht="24.95" customHeight="1" x14ac:dyDescent="0.4">
      <c r="B129" s="44" t="s">
        <v>175</v>
      </c>
    </row>
    <row r="130" spans="1:2" ht="24.95" customHeight="1" x14ac:dyDescent="0.4">
      <c r="A130" s="44" t="s">
        <v>1417</v>
      </c>
    </row>
    <row r="131" spans="1:2" ht="24.95" customHeight="1" x14ac:dyDescent="0.4">
      <c r="A131" s="44" t="s">
        <v>176</v>
      </c>
    </row>
    <row r="132" spans="1:2" ht="24.95" customHeight="1" x14ac:dyDescent="0.4">
      <c r="A132" s="44" t="s">
        <v>177</v>
      </c>
    </row>
    <row r="133" spans="1:2" ht="24.95" customHeight="1" x14ac:dyDescent="0.4">
      <c r="A133" s="44" t="s">
        <v>178</v>
      </c>
    </row>
    <row r="134" spans="1:2" ht="24.95" customHeight="1" x14ac:dyDescent="0.4">
      <c r="A134" s="44" t="s">
        <v>1418</v>
      </c>
    </row>
    <row r="135" spans="1:2" ht="24.95" customHeight="1" x14ac:dyDescent="0.4">
      <c r="A135" s="44" t="s">
        <v>179</v>
      </c>
    </row>
    <row r="136" spans="1:2" ht="24.95" customHeight="1" x14ac:dyDescent="0.4">
      <c r="A136" s="44" t="s">
        <v>180</v>
      </c>
    </row>
    <row r="137" spans="1:2" ht="24.95" customHeight="1" x14ac:dyDescent="0.4">
      <c r="A137" s="44" t="s">
        <v>181</v>
      </c>
    </row>
    <row r="138" spans="1:2" ht="24.95" customHeight="1" x14ac:dyDescent="0.4">
      <c r="A138" s="44" t="s">
        <v>182</v>
      </c>
    </row>
    <row r="139" spans="1:2" ht="24.95" customHeight="1" x14ac:dyDescent="0.4">
      <c r="A139" s="44" t="s">
        <v>183</v>
      </c>
    </row>
    <row r="140" spans="1:2" ht="24.95" customHeight="1" x14ac:dyDescent="0.4">
      <c r="A140" s="44" t="s">
        <v>184</v>
      </c>
    </row>
    <row r="141" spans="1:2" ht="24.95" customHeight="1" x14ac:dyDescent="0.4">
      <c r="A141" s="44" t="s">
        <v>185</v>
      </c>
    </row>
    <row r="142" spans="1:2" ht="24.95" customHeight="1" x14ac:dyDescent="0.4">
      <c r="A142" s="44" t="s">
        <v>186</v>
      </c>
    </row>
    <row r="143" spans="1:2" ht="24.95" customHeight="1" x14ac:dyDescent="0.4">
      <c r="A143" s="44" t="s">
        <v>187</v>
      </c>
    </row>
    <row r="144" spans="1:2" ht="24.95" customHeight="1" x14ac:dyDescent="0.4">
      <c r="A144" s="44" t="s">
        <v>188</v>
      </c>
    </row>
    <row r="145" spans="1:42" ht="24.95" customHeight="1" x14ac:dyDescent="0.4">
      <c r="A145" s="44" t="s">
        <v>1419</v>
      </c>
    </row>
    <row r="146" spans="1:42" ht="24.95" customHeight="1" x14ac:dyDescent="0.4">
      <c r="A146" s="44" t="s">
        <v>189</v>
      </c>
    </row>
    <row r="147" spans="1:42" ht="24.95" customHeight="1" x14ac:dyDescent="0.4">
      <c r="A147" s="44" t="s">
        <v>190</v>
      </c>
    </row>
    <row r="148" spans="1:42" ht="24.95" customHeight="1" x14ac:dyDescent="0.4">
      <c r="A148" s="44" t="s">
        <v>1420</v>
      </c>
    </row>
    <row r="149" spans="1:42" ht="24.95" customHeight="1" x14ac:dyDescent="0.4">
      <c r="A149" s="44" t="s">
        <v>191</v>
      </c>
    </row>
    <row r="150" spans="1:42" ht="24.95" customHeight="1" x14ac:dyDescent="0.4">
      <c r="A150" s="44" t="s">
        <v>192</v>
      </c>
    </row>
    <row r="151" spans="1:42" ht="24.95" customHeight="1" x14ac:dyDescent="0.4">
      <c r="A151" s="44" t="s">
        <v>1421</v>
      </c>
    </row>
    <row r="152" spans="1:42" ht="24.95" customHeight="1" x14ac:dyDescent="0.4">
      <c r="A152" s="44" t="s">
        <v>193</v>
      </c>
    </row>
    <row r="153" spans="1:42" ht="24.95" customHeight="1" x14ac:dyDescent="0.4">
      <c r="A153" s="44" t="s">
        <v>1422</v>
      </c>
    </row>
    <row r="154" spans="1:42" s="35" customFormat="1" ht="24.95" customHeight="1" x14ac:dyDescent="0.4">
      <c r="A154" s="35" t="s">
        <v>194</v>
      </c>
      <c r="F154" s="116"/>
      <c r="AK154" s="170"/>
      <c r="AL154" s="172"/>
      <c r="AM154" s="172"/>
      <c r="AN154" s="172"/>
      <c r="AO154" s="172"/>
      <c r="AP154" s="172"/>
    </row>
    <row r="155" spans="1:42" ht="24.95" customHeight="1" x14ac:dyDescent="0.4">
      <c r="A155" s="44" t="s">
        <v>195</v>
      </c>
    </row>
    <row r="156" spans="1:42" ht="24.95" customHeight="1" x14ac:dyDescent="0.4">
      <c r="A156" s="44" t="s">
        <v>196</v>
      </c>
    </row>
    <row r="157" spans="1:42" ht="24.95" customHeight="1" x14ac:dyDescent="0.4">
      <c r="A157" s="44" t="s">
        <v>197</v>
      </c>
    </row>
    <row r="158" spans="1:42" ht="24.95" customHeight="1" x14ac:dyDescent="0.4">
      <c r="A158" s="44" t="s">
        <v>1423</v>
      </c>
    </row>
    <row r="159" spans="1:42" ht="24.95" customHeight="1" x14ac:dyDescent="0.4">
      <c r="A159" s="44" t="s">
        <v>198</v>
      </c>
    </row>
    <row r="160" spans="1:42" ht="24.95" customHeight="1" x14ac:dyDescent="0.4">
      <c r="A160" s="44" t="s">
        <v>1424</v>
      </c>
    </row>
    <row r="161" spans="1:42" ht="24.95" customHeight="1" x14ac:dyDescent="0.4">
      <c r="A161" s="44" t="s">
        <v>199</v>
      </c>
    </row>
    <row r="162" spans="1:42" ht="24.95" customHeight="1" x14ac:dyDescent="0.4">
      <c r="A162" s="44" t="s">
        <v>200</v>
      </c>
    </row>
    <row r="163" spans="1:42" ht="24.95" customHeight="1" x14ac:dyDescent="0.4">
      <c r="A163" s="44" t="s">
        <v>201</v>
      </c>
    </row>
    <row r="164" spans="1:42" ht="24.95" customHeight="1" x14ac:dyDescent="0.4">
      <c r="A164" s="44" t="s">
        <v>202</v>
      </c>
    </row>
    <row r="165" spans="1:42" ht="24.95" customHeight="1" x14ac:dyDescent="0.4">
      <c r="A165" s="44" t="s">
        <v>203</v>
      </c>
    </row>
    <row r="166" spans="1:42" s="35" customFormat="1" ht="24.95" customHeight="1" x14ac:dyDescent="0.4">
      <c r="A166" s="35" t="s">
        <v>204</v>
      </c>
      <c r="F166" s="116"/>
      <c r="AK166" s="170"/>
      <c r="AL166" s="172"/>
      <c r="AM166" s="172"/>
      <c r="AN166" s="172"/>
      <c r="AO166" s="172"/>
      <c r="AP166" s="172"/>
    </row>
    <row r="167" spans="1:42" s="35" customFormat="1" ht="24.95" customHeight="1" x14ac:dyDescent="0.4">
      <c r="A167" s="35" t="s">
        <v>205</v>
      </c>
      <c r="F167" s="116"/>
      <c r="AK167" s="170"/>
      <c r="AL167" s="172"/>
      <c r="AM167" s="172"/>
      <c r="AN167" s="172"/>
      <c r="AO167" s="172"/>
      <c r="AP167" s="172"/>
    </row>
    <row r="168" spans="1:42" ht="24.95" customHeight="1" x14ac:dyDescent="0.4">
      <c r="A168" s="35"/>
    </row>
    <row r="169" spans="1:42" ht="24.95" customHeight="1" x14ac:dyDescent="0.4">
      <c r="A169" s="35"/>
    </row>
    <row r="170" spans="1:42" ht="24.95" customHeight="1" x14ac:dyDescent="0.4">
      <c r="F170" s="44"/>
      <c r="AK170" s="171"/>
    </row>
    <row r="171" spans="1:42" ht="24.95" customHeight="1" x14ac:dyDescent="0.4">
      <c r="F171" s="44"/>
      <c r="AK171" s="171"/>
    </row>
    <row r="172" spans="1:42" ht="24.95" customHeight="1" x14ac:dyDescent="0.4">
      <c r="F172" s="44"/>
      <c r="AK172" s="171"/>
    </row>
    <row r="173" spans="1:42" ht="24.95" customHeight="1" x14ac:dyDescent="0.4">
      <c r="F173" s="44"/>
      <c r="AK173" s="171"/>
    </row>
    <row r="174" spans="1:42" ht="24.95" customHeight="1" x14ac:dyDescent="0.4">
      <c r="F174" s="44"/>
      <c r="AK174" s="171"/>
    </row>
    <row r="175" spans="1:42" ht="24.95" customHeight="1" x14ac:dyDescent="0.4">
      <c r="F175" s="44"/>
      <c r="AK175" s="171"/>
    </row>
    <row r="176" spans="1:42" ht="24.95" customHeight="1" x14ac:dyDescent="0.4">
      <c r="F176" s="44"/>
      <c r="AK176" s="171"/>
    </row>
    <row r="177" spans="6:37" ht="24.95" customHeight="1" x14ac:dyDescent="0.4">
      <c r="F177" s="44"/>
      <c r="AK177" s="171"/>
    </row>
    <row r="178" spans="6:37" ht="24.95" customHeight="1" x14ac:dyDescent="0.4">
      <c r="F178" s="44"/>
      <c r="AK178" s="171"/>
    </row>
    <row r="179" spans="6:37" ht="24.95" customHeight="1" x14ac:dyDescent="0.4">
      <c r="F179" s="44"/>
      <c r="AK179" s="171"/>
    </row>
    <row r="180" spans="6:37" ht="24.95" customHeight="1" x14ac:dyDescent="0.4">
      <c r="F180" s="44"/>
      <c r="AK180" s="171"/>
    </row>
    <row r="181" spans="6:37" ht="24.95" customHeight="1" x14ac:dyDescent="0.4">
      <c r="F181" s="44"/>
      <c r="AK181" s="171"/>
    </row>
    <row r="182" spans="6:37" ht="24.95" customHeight="1" x14ac:dyDescent="0.4">
      <c r="F182" s="44"/>
      <c r="AK182" s="171"/>
    </row>
    <row r="183" spans="6:37" ht="24.95" customHeight="1" x14ac:dyDescent="0.4">
      <c r="F183" s="44"/>
      <c r="AK183" s="171"/>
    </row>
    <row r="184" spans="6:37" ht="24.95" customHeight="1" x14ac:dyDescent="0.4">
      <c r="F184" s="44"/>
      <c r="AK184" s="171"/>
    </row>
    <row r="185" spans="6:37" ht="24.95" customHeight="1" x14ac:dyDescent="0.4">
      <c r="F185" s="44"/>
      <c r="AK185" s="171"/>
    </row>
    <row r="186" spans="6:37" ht="24.95" customHeight="1" x14ac:dyDescent="0.4">
      <c r="F186" s="44"/>
      <c r="AK186" s="171"/>
    </row>
    <row r="187" spans="6:37" ht="24.95" customHeight="1" x14ac:dyDescent="0.4">
      <c r="F187" s="44"/>
      <c r="AK187" s="171"/>
    </row>
    <row r="188" spans="6:37" ht="24.95" customHeight="1" x14ac:dyDescent="0.4">
      <c r="F188" s="44"/>
      <c r="AK188" s="171"/>
    </row>
    <row r="189" spans="6:37" ht="24.95" customHeight="1" x14ac:dyDescent="0.4">
      <c r="F189" s="44"/>
      <c r="AK189" s="171"/>
    </row>
    <row r="190" spans="6:37" ht="24.95" customHeight="1" x14ac:dyDescent="0.4">
      <c r="F190" s="44"/>
      <c r="AK190" s="171"/>
    </row>
    <row r="191" spans="6:37" ht="24.95" customHeight="1" x14ac:dyDescent="0.4">
      <c r="F191" s="44"/>
      <c r="AK191" s="171"/>
    </row>
    <row r="192" spans="6:37" ht="24.95" customHeight="1" x14ac:dyDescent="0.4">
      <c r="F192" s="44"/>
      <c r="AK192" s="171"/>
    </row>
    <row r="193" spans="6:37" ht="24.95" customHeight="1" x14ac:dyDescent="0.4">
      <c r="F193" s="44"/>
      <c r="AK193" s="171"/>
    </row>
    <row r="194" spans="6:37" ht="24.95" customHeight="1" x14ac:dyDescent="0.4">
      <c r="F194" s="44"/>
      <c r="AK194" s="171"/>
    </row>
    <row r="195" spans="6:37" ht="24.95" customHeight="1" x14ac:dyDescent="0.4">
      <c r="F195" s="44"/>
      <c r="AK195" s="171"/>
    </row>
    <row r="196" spans="6:37" ht="24.95" customHeight="1" x14ac:dyDescent="0.4">
      <c r="F196" s="44"/>
      <c r="AK196" s="171"/>
    </row>
  </sheetData>
  <sheetProtection algorithmName="SHA-512" hashValue="HAnEIphGBJavaNdLyI1mngbJeEbg/UswBL/UcThYPNR5c/gxtdjlRmKHpzxWjmytmtVyrFbMd9zN3h0DU3uYWQ==" saltValue="wTMnY1XfwxT/obT05rdROA==" spinCount="100000" sheet="1" objects="1" scenarios="1"/>
  <mergeCells count="109">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R108:S108"/>
    <mergeCell ref="T108:AD108"/>
    <mergeCell ref="B89:E94"/>
    <mergeCell ref="J100:K100"/>
    <mergeCell ref="J99:K99"/>
    <mergeCell ref="J94:AD94"/>
    <mergeCell ref="J101:K101"/>
    <mergeCell ref="D106:P106"/>
    <mergeCell ref="R106:AD106"/>
    <mergeCell ref="M87:S87"/>
    <mergeCell ref="Z87:AF87"/>
    <mergeCell ref="Z84:AF84"/>
    <mergeCell ref="F89:AH89"/>
    <mergeCell ref="J98:K98"/>
    <mergeCell ref="F90:AH90"/>
    <mergeCell ref="J91:AD91"/>
    <mergeCell ref="J92:AD92"/>
    <mergeCell ref="J93:AD93"/>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s>
  <phoneticPr fontId="1"/>
  <conditionalFormatting sqref="D109:P116 R109:AD116">
    <cfRule type="expression" dxfId="10" priority="4">
      <formula>$AL109=0</formula>
    </cfRule>
  </conditionalFormatting>
  <conditionalFormatting sqref="F108:P108">
    <cfRule type="expression" dxfId="9" priority="2">
      <formula>$AL108=0</formula>
    </cfRule>
  </conditionalFormatting>
  <conditionalFormatting sqref="T108:AD108">
    <cfRule type="expression" dxfId="8"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heetViews>
  <sheetFormatPr defaultRowHeight="13.5" x14ac:dyDescent="0.4"/>
  <cols>
    <col min="1" max="16384" width="9" style="179"/>
  </cols>
  <sheetData>
    <row r="1" spans="1:8" x14ac:dyDescent="0.4">
      <c r="A1" s="179" t="s">
        <v>206</v>
      </c>
    </row>
    <row r="3" spans="1:8" ht="18.75" customHeight="1" x14ac:dyDescent="0.4">
      <c r="A3" s="179" t="s">
        <v>207</v>
      </c>
      <c r="B3" s="98"/>
      <c r="C3" s="98"/>
      <c r="D3" s="98"/>
      <c r="E3" s="98"/>
      <c r="F3" s="98"/>
      <c r="G3" s="98"/>
      <c r="H3" s="98"/>
    </row>
    <row r="4" spans="1:8" x14ac:dyDescent="0.4">
      <c r="A4" s="179" t="s">
        <v>208</v>
      </c>
      <c r="B4" s="98"/>
      <c r="C4" s="98"/>
      <c r="D4" s="98"/>
      <c r="E4" s="98"/>
      <c r="F4" s="98"/>
      <c r="G4" s="98"/>
      <c r="H4" s="98"/>
    </row>
    <row r="5" spans="1:8" x14ac:dyDescent="0.4">
      <c r="A5" s="179" t="s">
        <v>209</v>
      </c>
      <c r="B5" s="98"/>
      <c r="C5" s="98"/>
      <c r="D5" s="98"/>
      <c r="E5" s="98"/>
      <c r="F5" s="98"/>
      <c r="G5" s="98"/>
      <c r="H5" s="98"/>
    </row>
    <row r="6" spans="1:8" x14ac:dyDescent="0.4">
      <c r="A6" s="98"/>
      <c r="B6" s="98"/>
      <c r="C6" s="98"/>
      <c r="D6" s="98"/>
      <c r="E6" s="98"/>
      <c r="F6" s="98"/>
      <c r="G6" s="98"/>
      <c r="H6" s="98"/>
    </row>
    <row r="7" spans="1:8" ht="13.5" customHeight="1" x14ac:dyDescent="0.4">
      <c r="A7" s="180"/>
      <c r="B7" s="180"/>
      <c r="C7" s="180"/>
      <c r="D7" s="180"/>
      <c r="E7" s="180"/>
      <c r="F7" s="180"/>
      <c r="G7" s="180"/>
      <c r="H7" s="180"/>
    </row>
    <row r="8" spans="1:8" ht="13.5" customHeight="1" x14ac:dyDescent="0.4">
      <c r="A8" s="180"/>
      <c r="B8" s="180"/>
      <c r="C8" s="180"/>
      <c r="D8" s="180"/>
      <c r="E8" s="180"/>
      <c r="F8" s="180"/>
      <c r="G8" s="180"/>
      <c r="H8" s="180"/>
    </row>
    <row r="9" spans="1:8" ht="13.5" customHeight="1" x14ac:dyDescent="0.4">
      <c r="A9" s="180"/>
      <c r="B9" s="180"/>
      <c r="C9" s="180"/>
      <c r="D9" s="180"/>
      <c r="E9" s="180"/>
      <c r="F9" s="180"/>
      <c r="G9" s="180"/>
      <c r="H9" s="180"/>
    </row>
    <row r="10" spans="1:8" ht="13.5" customHeight="1" x14ac:dyDescent="0.4">
      <c r="A10" s="180"/>
      <c r="B10" s="180"/>
      <c r="C10" s="180"/>
      <c r="D10" s="180"/>
      <c r="E10" s="180"/>
      <c r="F10" s="180"/>
      <c r="G10" s="180"/>
      <c r="H10" s="180"/>
    </row>
    <row r="11" spans="1:8" ht="13.5" customHeight="1" x14ac:dyDescent="0.4">
      <c r="A11" s="180"/>
      <c r="B11" s="180"/>
      <c r="C11" s="180"/>
      <c r="D11" s="180"/>
      <c r="E11" s="180"/>
      <c r="F11" s="180"/>
      <c r="G11" s="180"/>
      <c r="H11" s="180"/>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2"/>
  <sheetViews>
    <sheetView showGridLines="0" view="pageBreakPreview" zoomScaleNormal="100" zoomScaleSheetLayoutView="100" workbookViewId="0">
      <selection activeCell="AW11" sqref="AW11"/>
    </sheetView>
  </sheetViews>
  <sheetFormatPr defaultColWidth="8.75" defaultRowHeight="13.5" outlineLevelRow="1" outlineLevelCol="1" x14ac:dyDescent="0.4"/>
  <cols>
    <col min="1" max="33" width="3.625" style="4" customWidth="1"/>
    <col min="34" max="34" width="9.125" style="176" hidden="1" customWidth="1" outlineLevel="1"/>
    <col min="35" max="35" width="5" style="176" hidden="1" customWidth="1" outlineLevel="1"/>
    <col min="36" max="36" width="6.5" style="176" hidden="1" customWidth="1" outlineLevel="1"/>
    <col min="37" max="37" width="3.5" style="176" hidden="1" customWidth="1" outlineLevel="1"/>
    <col min="38" max="42" width="2.75" style="176" hidden="1" customWidth="1" outlineLevel="1"/>
    <col min="43" max="44" width="9.5" style="176" hidden="1" customWidth="1" outlineLevel="1"/>
    <col min="45" max="45" width="8.75" style="176" hidden="1" customWidth="1" outlineLevel="1"/>
    <col min="46" max="46" width="8.75" style="4" hidden="1" customWidth="1" outlineLevel="1"/>
    <col min="47" max="47" width="8.75" style="4" collapsed="1"/>
    <col min="48" max="16384" width="8.75" style="4"/>
  </cols>
  <sheetData>
    <row r="1" spans="1:45" ht="16.149999999999999" customHeight="1" x14ac:dyDescent="0.4">
      <c r="A1" s="49" t="s">
        <v>210</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row>
    <row r="2" spans="1:45" ht="16.149999999999999" customHeight="1" x14ac:dyDescent="0.4">
      <c r="A2" s="395" t="s">
        <v>284</v>
      </c>
      <c r="B2" s="395"/>
      <c r="C2" s="395"/>
      <c r="D2" s="395"/>
      <c r="E2" s="395"/>
      <c r="F2" s="395"/>
      <c r="G2" s="395"/>
      <c r="H2" s="395"/>
      <c r="I2" s="395"/>
      <c r="J2" s="395"/>
      <c r="K2" s="395"/>
      <c r="L2" s="395"/>
      <c r="M2" s="395"/>
      <c r="N2" s="395"/>
      <c r="O2" s="395"/>
      <c r="P2" s="395"/>
      <c r="Q2" s="395"/>
      <c r="R2" s="395"/>
      <c r="S2" s="396"/>
      <c r="T2" s="396"/>
      <c r="U2" s="425" t="s">
        <v>211</v>
      </c>
      <c r="V2" s="425"/>
      <c r="W2" s="425"/>
      <c r="X2" s="425"/>
      <c r="Y2" s="425"/>
      <c r="Z2" s="425"/>
      <c r="AA2" s="425"/>
      <c r="AB2" s="425"/>
      <c r="AC2" s="425"/>
      <c r="AD2" s="425"/>
      <c r="AE2" s="425"/>
      <c r="AF2" s="425"/>
      <c r="AG2" s="425"/>
      <c r="AH2" s="194"/>
      <c r="AI2" s="194"/>
    </row>
    <row r="3" spans="1:45" ht="14.25" customHeight="1" x14ac:dyDescent="0.4">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row>
    <row r="4" spans="1:45" ht="16.350000000000001" customHeight="1" x14ac:dyDescent="0.4">
      <c r="A4" s="49"/>
      <c r="B4" s="49"/>
      <c r="C4" s="49"/>
      <c r="D4" s="49"/>
      <c r="E4" s="49"/>
      <c r="F4" s="49"/>
      <c r="G4" s="49"/>
      <c r="H4" s="49"/>
      <c r="I4" s="49"/>
      <c r="J4" s="49"/>
      <c r="K4" s="49"/>
      <c r="L4" s="49"/>
      <c r="M4" s="49"/>
      <c r="N4" s="49"/>
      <c r="O4" s="49"/>
      <c r="P4" s="49"/>
      <c r="Q4" s="394" t="s">
        <v>212</v>
      </c>
      <c r="R4" s="394"/>
      <c r="S4" s="394"/>
      <c r="T4" s="394"/>
      <c r="U4" s="394"/>
      <c r="V4" s="411" t="str">
        <f>IF('様式95_外来・在宅ベースアップ評価料（Ⅰ）'!H5=0,"",'様式95_外来・在宅ベースアップ評価料（Ⅰ）'!H5)</f>
        <v/>
      </c>
      <c r="W4" s="411"/>
      <c r="X4" s="411"/>
      <c r="Y4" s="411"/>
      <c r="Z4" s="411"/>
      <c r="AA4" s="411"/>
      <c r="AB4" s="411"/>
      <c r="AC4" s="411"/>
      <c r="AD4" s="411"/>
      <c r="AE4" s="411"/>
      <c r="AF4" s="411"/>
      <c r="AG4" s="412"/>
      <c r="AH4" s="195"/>
      <c r="AI4" s="195"/>
    </row>
    <row r="5" spans="1:45" ht="16.149999999999999" customHeight="1" x14ac:dyDescent="0.4">
      <c r="A5" s="49"/>
      <c r="B5" s="49"/>
      <c r="C5" s="49"/>
      <c r="D5" s="49"/>
      <c r="E5" s="49"/>
      <c r="F5" s="49"/>
      <c r="G5" s="49"/>
      <c r="H5" s="49"/>
      <c r="I5" s="49"/>
      <c r="J5" s="49"/>
      <c r="K5" s="49"/>
      <c r="L5" s="49"/>
      <c r="M5" s="49"/>
      <c r="N5" s="49"/>
      <c r="O5" s="49"/>
      <c r="P5" s="49"/>
      <c r="Q5" s="426" t="s">
        <v>213</v>
      </c>
      <c r="R5" s="426"/>
      <c r="S5" s="426"/>
      <c r="T5" s="426"/>
      <c r="U5" s="427"/>
      <c r="V5" s="413" t="str">
        <f>'様式96_外来・在宅ベースアップ評価料（Ⅱ）'!H6</f>
        <v/>
      </c>
      <c r="W5" s="413"/>
      <c r="X5" s="413"/>
      <c r="Y5" s="413"/>
      <c r="Z5" s="413"/>
      <c r="AA5" s="413"/>
      <c r="AB5" s="413"/>
      <c r="AC5" s="413"/>
      <c r="AD5" s="413"/>
      <c r="AE5" s="413"/>
      <c r="AF5" s="413"/>
      <c r="AG5" s="414"/>
      <c r="AH5" s="181"/>
      <c r="AI5" s="181"/>
    </row>
    <row r="6" spans="1:45" ht="15.75" customHeight="1" x14ac:dyDescent="0.4">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row>
    <row r="7" spans="1:45" ht="16.149999999999999" customHeight="1" x14ac:dyDescent="0.4">
      <c r="A7" s="2" t="s">
        <v>214</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row>
    <row r="8" spans="1:45" ht="16.149999999999999" customHeight="1" x14ac:dyDescent="0.4">
      <c r="A8" s="49" t="s">
        <v>215</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row>
    <row r="9" spans="1:45" ht="16.149999999999999" customHeight="1" x14ac:dyDescent="0.4">
      <c r="A9" s="2"/>
      <c r="B9" s="415"/>
      <c r="C9" s="415"/>
      <c r="D9" s="416" t="s">
        <v>216</v>
      </c>
      <c r="E9" s="416"/>
      <c r="F9" s="416"/>
      <c r="G9" s="416"/>
      <c r="H9" s="416"/>
      <c r="I9" s="416"/>
      <c r="J9" s="416"/>
      <c r="K9" s="416"/>
      <c r="L9" s="416"/>
      <c r="M9" s="416"/>
      <c r="N9" s="416"/>
      <c r="O9" s="416"/>
      <c r="P9" s="416"/>
      <c r="Q9" s="416"/>
      <c r="R9" s="416"/>
      <c r="S9" s="416"/>
      <c r="T9" s="416"/>
      <c r="U9" s="416"/>
      <c r="V9" s="416"/>
      <c r="W9" s="416"/>
      <c r="X9" s="416"/>
      <c r="Y9" s="416"/>
      <c r="Z9" s="416"/>
      <c r="AA9" s="49"/>
      <c r="AB9" s="49"/>
      <c r="AC9" s="49"/>
      <c r="AD9" s="49"/>
      <c r="AE9" s="49"/>
      <c r="AF9" s="49"/>
      <c r="AG9" s="49"/>
    </row>
    <row r="10" spans="1:45" ht="16.149999999999999" customHeight="1" x14ac:dyDescent="0.4">
      <c r="A10" s="2"/>
      <c r="B10" s="418"/>
      <c r="C10" s="418"/>
      <c r="D10" s="419" t="s">
        <v>217</v>
      </c>
      <c r="E10" s="419"/>
      <c r="F10" s="419"/>
      <c r="G10" s="419"/>
      <c r="H10" s="419"/>
      <c r="I10" s="419"/>
      <c r="J10" s="419"/>
      <c r="K10" s="419"/>
      <c r="L10" s="419"/>
      <c r="M10" s="419"/>
      <c r="N10" s="419"/>
      <c r="O10" s="419"/>
      <c r="P10" s="419"/>
      <c r="Q10" s="419"/>
      <c r="R10" s="419"/>
      <c r="S10" s="419"/>
      <c r="T10" s="419"/>
      <c r="U10" s="419"/>
      <c r="V10" s="419"/>
      <c r="W10" s="419"/>
      <c r="X10" s="419"/>
      <c r="Y10" s="419"/>
      <c r="Z10" s="419"/>
      <c r="AA10" s="49"/>
      <c r="AB10" s="49"/>
      <c r="AC10" s="49"/>
      <c r="AD10" s="49"/>
      <c r="AE10" s="49"/>
      <c r="AF10" s="49"/>
      <c r="AG10" s="49"/>
    </row>
    <row r="11" spans="1:45" ht="16.149999999999999" customHeight="1" x14ac:dyDescent="0.4">
      <c r="A11" s="2"/>
      <c r="B11" s="2"/>
      <c r="C11" s="2"/>
      <c r="D11" s="2"/>
      <c r="E11" s="2"/>
      <c r="F11" s="2"/>
      <c r="G11" s="250"/>
      <c r="H11" s="250"/>
      <c r="I11" s="250"/>
      <c r="J11" s="250"/>
      <c r="K11" s="250"/>
      <c r="L11" s="250"/>
      <c r="M11" s="250"/>
      <c r="N11" s="250"/>
      <c r="O11" s="250"/>
      <c r="P11" s="250"/>
      <c r="Q11" s="250"/>
      <c r="R11" s="250"/>
      <c r="S11" s="250"/>
      <c r="T11" s="250"/>
      <c r="U11" s="250"/>
      <c r="V11" s="250"/>
      <c r="W11" s="250"/>
      <c r="X11" s="250"/>
      <c r="Y11" s="250"/>
      <c r="Z11" s="250"/>
      <c r="AA11" s="3"/>
      <c r="AB11" s="3"/>
      <c r="AC11" s="3"/>
      <c r="AD11" s="3"/>
      <c r="AE11" s="3"/>
      <c r="AF11" s="3"/>
      <c r="AG11" s="20"/>
      <c r="AH11" s="4"/>
      <c r="AS11" s="4"/>
    </row>
    <row r="12" spans="1:45" ht="16.149999999999999" customHeight="1" x14ac:dyDescent="0.4">
      <c r="A12" s="2"/>
      <c r="B12" s="2"/>
      <c r="C12" s="2"/>
      <c r="D12" s="2"/>
      <c r="E12" s="2"/>
      <c r="F12" s="2"/>
      <c r="G12" s="250"/>
      <c r="H12" s="250"/>
      <c r="I12" s="250"/>
      <c r="J12" s="250"/>
      <c r="K12" s="250"/>
      <c r="L12" s="250"/>
      <c r="M12" s="250"/>
      <c r="N12" s="250"/>
      <c r="O12" s="250"/>
      <c r="P12" s="250"/>
      <c r="Q12" s="250"/>
      <c r="R12" s="250"/>
      <c r="S12" s="250"/>
      <c r="T12" s="250"/>
      <c r="U12" s="250"/>
      <c r="V12" s="250"/>
      <c r="W12" s="250"/>
      <c r="X12" s="250"/>
      <c r="Y12" s="250"/>
      <c r="Z12" s="250"/>
      <c r="AA12" s="3"/>
      <c r="AB12" s="3"/>
      <c r="AC12" s="3"/>
      <c r="AD12" s="3"/>
      <c r="AE12" s="3"/>
      <c r="AF12" s="3"/>
      <c r="AG12" s="20"/>
      <c r="AH12" s="4"/>
      <c r="AS12" s="4"/>
    </row>
    <row r="13" spans="1:45" ht="16.149999999999999" customHeight="1" x14ac:dyDescent="0.4">
      <c r="A13" s="2"/>
      <c r="B13" s="2"/>
      <c r="C13" s="2"/>
      <c r="D13" s="2"/>
      <c r="E13" s="2"/>
      <c r="F13" s="2"/>
      <c r="G13" s="250"/>
      <c r="H13" s="250"/>
      <c r="I13" s="250"/>
      <c r="J13" s="250"/>
      <c r="K13" s="250"/>
      <c r="L13" s="250"/>
      <c r="M13" s="250"/>
      <c r="N13" s="250"/>
      <c r="O13" s="250"/>
      <c r="P13" s="250"/>
      <c r="Q13" s="250"/>
      <c r="R13" s="250"/>
      <c r="S13" s="250"/>
      <c r="T13" s="250"/>
      <c r="U13" s="250"/>
      <c r="V13" s="250"/>
      <c r="W13" s="250"/>
      <c r="X13" s="250"/>
      <c r="Y13" s="250"/>
      <c r="Z13" s="250"/>
      <c r="AA13" s="3"/>
      <c r="AB13" s="3"/>
      <c r="AC13" s="3"/>
      <c r="AD13" s="3"/>
      <c r="AE13" s="3"/>
      <c r="AF13" s="3"/>
      <c r="AG13" s="20"/>
      <c r="AH13" s="4"/>
      <c r="AS13" s="4"/>
    </row>
    <row r="14" spans="1:45" ht="16.149999999999999" customHeight="1" x14ac:dyDescent="0.4">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c r="AH14" s="4"/>
      <c r="AS14" s="4"/>
    </row>
    <row r="15" spans="1:45" ht="16.149999999999999" customHeight="1" thickBot="1" x14ac:dyDescent="0.45">
      <c r="A15" s="49" t="s">
        <v>218</v>
      </c>
      <c r="B15" s="49"/>
      <c r="C15" s="49"/>
      <c r="D15" s="49"/>
      <c r="E15" s="49"/>
      <c r="F15" s="49"/>
      <c r="L15" s="49"/>
      <c r="M15" s="49"/>
      <c r="N15" s="49"/>
      <c r="O15" s="49"/>
      <c r="P15" s="49"/>
      <c r="Q15" s="49"/>
      <c r="R15" s="49"/>
      <c r="S15" s="49"/>
      <c r="T15" s="49"/>
      <c r="U15" s="49"/>
      <c r="V15" s="49"/>
      <c r="AE15" s="49"/>
      <c r="AF15" s="49"/>
      <c r="AG15" s="49"/>
    </row>
    <row r="16" spans="1:45" ht="16.149999999999999" customHeight="1" thickBot="1" x14ac:dyDescent="0.45">
      <c r="B16" s="392" t="s">
        <v>15</v>
      </c>
      <c r="C16" s="417"/>
      <c r="D16" s="417"/>
      <c r="E16" s="393"/>
      <c r="F16" s="393"/>
      <c r="G16" s="21" t="s">
        <v>16</v>
      </c>
      <c r="H16" s="393"/>
      <c r="I16" s="393"/>
      <c r="J16" s="21" t="s">
        <v>219</v>
      </c>
      <c r="K16" s="21"/>
      <c r="L16" s="21" t="s">
        <v>220</v>
      </c>
      <c r="M16" s="21" t="s">
        <v>15</v>
      </c>
      <c r="N16" s="21"/>
      <c r="O16" s="393"/>
      <c r="P16" s="393"/>
      <c r="Q16" s="21" t="s">
        <v>16</v>
      </c>
      <c r="R16" s="393"/>
      <c r="S16" s="393"/>
      <c r="T16" s="22" t="s">
        <v>219</v>
      </c>
      <c r="V16" s="387">
        <f>IF(E16=O16,R16-H16+1,IF(O16-E16=1,12-H16+1+R16,IF(O16-E16=2,12-H16+1+R16+12,"エラー")))</f>
        <v>1</v>
      </c>
      <c r="W16" s="387"/>
      <c r="X16" s="387"/>
      <c r="Y16" s="388"/>
      <c r="Z16" s="49" t="s">
        <v>221</v>
      </c>
      <c r="AA16" s="49"/>
      <c r="AG16" s="49"/>
    </row>
    <row r="17" spans="1:43" ht="16.149999999999999" customHeight="1" x14ac:dyDescent="0.4">
      <c r="B17" s="147"/>
      <c r="C17" s="29"/>
      <c r="D17" s="29"/>
      <c r="E17" s="29"/>
      <c r="F17" s="29"/>
      <c r="H17" s="29"/>
      <c r="I17" s="29"/>
      <c r="O17" s="29"/>
      <c r="P17" s="29"/>
      <c r="R17" s="29"/>
      <c r="S17" s="29"/>
      <c r="V17" s="29"/>
      <c r="W17" s="29"/>
      <c r="X17" s="29"/>
      <c r="Y17" s="29"/>
    </row>
    <row r="18" spans="1:43" ht="16.149999999999999" customHeight="1" x14ac:dyDescent="0.4">
      <c r="B18" s="147"/>
      <c r="C18" s="29"/>
      <c r="D18" s="29"/>
      <c r="E18" s="29"/>
      <c r="F18" s="29"/>
      <c r="H18" s="29"/>
      <c r="I18" s="29"/>
      <c r="O18" s="29"/>
      <c r="P18" s="29"/>
      <c r="R18" s="29"/>
      <c r="S18" s="29"/>
      <c r="V18" s="29"/>
      <c r="W18" s="29"/>
      <c r="X18" s="29"/>
      <c r="Y18" s="29"/>
    </row>
    <row r="19" spans="1:43" ht="16.149999999999999" customHeight="1" x14ac:dyDescent="0.4">
      <c r="A19" s="49"/>
      <c r="B19" s="111"/>
      <c r="C19" s="49"/>
      <c r="D19" s="49"/>
      <c r="E19" s="49"/>
      <c r="F19" s="49"/>
      <c r="G19" s="49"/>
      <c r="H19" s="49"/>
      <c r="I19" s="49"/>
      <c r="J19" s="49"/>
      <c r="K19" s="49"/>
      <c r="L19" s="49"/>
      <c r="M19" s="49"/>
      <c r="N19" s="49"/>
      <c r="O19" s="49"/>
      <c r="P19" s="49"/>
      <c r="Q19" s="49"/>
      <c r="R19" s="49"/>
      <c r="S19" s="49"/>
      <c r="T19" s="49"/>
      <c r="U19" s="49"/>
      <c r="AB19" s="49"/>
      <c r="AC19" s="49"/>
      <c r="AD19" s="49"/>
      <c r="AE19" s="49"/>
      <c r="AF19" s="49"/>
      <c r="AG19" s="49"/>
    </row>
    <row r="20" spans="1:43" ht="16.149999999999999" customHeight="1" thickBot="1" x14ac:dyDescent="0.45">
      <c r="A20" s="49" t="s">
        <v>222</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row>
    <row r="21" spans="1:43" ht="16.149999999999999" customHeight="1" thickBot="1" x14ac:dyDescent="0.45">
      <c r="A21" s="49"/>
      <c r="B21" s="392" t="s">
        <v>15</v>
      </c>
      <c r="C21" s="417"/>
      <c r="D21" s="417"/>
      <c r="E21" s="393"/>
      <c r="F21" s="393"/>
      <c r="G21" s="21" t="s">
        <v>16</v>
      </c>
      <c r="H21" s="393"/>
      <c r="I21" s="393"/>
      <c r="J21" s="21" t="s">
        <v>219</v>
      </c>
      <c r="K21" s="21"/>
      <c r="L21" s="21" t="s">
        <v>220</v>
      </c>
      <c r="M21" s="21" t="s">
        <v>15</v>
      </c>
      <c r="N21" s="21"/>
      <c r="O21" s="393"/>
      <c r="P21" s="393"/>
      <c r="Q21" s="21" t="s">
        <v>16</v>
      </c>
      <c r="R21" s="393"/>
      <c r="S21" s="393"/>
      <c r="T21" s="22" t="s">
        <v>219</v>
      </c>
      <c r="V21" s="387">
        <f>IF(E21=O21,R21-H21+1,IF(O21-E21=1,12-H21+1+R21,IF(O21-E21=2,12-H21+1+R21+12,"エラー")))</f>
        <v>1</v>
      </c>
      <c r="W21" s="387"/>
      <c r="X21" s="387"/>
      <c r="Y21" s="388"/>
      <c r="Z21" s="49" t="s">
        <v>221</v>
      </c>
      <c r="AA21" s="49"/>
      <c r="AG21" s="49"/>
    </row>
    <row r="22" spans="1:43" ht="16.149999999999999" customHeight="1" x14ac:dyDescent="0.4">
      <c r="A22" s="49"/>
      <c r="B22" s="148"/>
      <c r="D22" s="29"/>
      <c r="E22" s="29"/>
      <c r="G22" s="29"/>
      <c r="H22" s="29"/>
      <c r="N22" s="29"/>
      <c r="O22" s="29"/>
      <c r="Q22" s="29"/>
      <c r="R22" s="29"/>
      <c r="U22" s="49"/>
      <c r="AB22" s="49"/>
      <c r="AC22" s="49"/>
      <c r="AD22" s="49"/>
      <c r="AE22" s="49"/>
      <c r="AF22" s="49"/>
      <c r="AG22" s="49"/>
    </row>
    <row r="23" spans="1:43" ht="16.149999999999999" customHeight="1" x14ac:dyDescent="0.4">
      <c r="A23" s="49"/>
      <c r="B23" s="148"/>
      <c r="D23" s="29"/>
      <c r="E23" s="29"/>
      <c r="G23" s="29"/>
      <c r="H23" s="29"/>
      <c r="N23" s="29"/>
      <c r="O23" s="29"/>
      <c r="Q23" s="29"/>
      <c r="R23" s="29"/>
      <c r="U23" s="49"/>
      <c r="AB23" s="49"/>
      <c r="AC23" s="49"/>
      <c r="AD23" s="49"/>
      <c r="AE23" s="49"/>
      <c r="AF23" s="49"/>
      <c r="AG23" s="49"/>
      <c r="AQ23" s="176" t="s">
        <v>285</v>
      </c>
    </row>
    <row r="24" spans="1:43" ht="16.149999999999999" customHeight="1" x14ac:dyDescent="0.4">
      <c r="A24" s="49"/>
      <c r="B24" s="148"/>
      <c r="D24" s="29"/>
      <c r="E24" s="29"/>
      <c r="G24" s="29"/>
      <c r="H24" s="29"/>
      <c r="N24" s="29"/>
      <c r="O24" s="29"/>
      <c r="Q24" s="29"/>
      <c r="R24" s="29"/>
      <c r="U24" s="49"/>
      <c r="AB24" s="49"/>
      <c r="AC24" s="49"/>
      <c r="AD24" s="49"/>
      <c r="AE24" s="49"/>
      <c r="AF24" s="49"/>
      <c r="AG24" s="49"/>
    </row>
    <row r="25" spans="1:43" ht="16.149999999999999" customHeight="1" x14ac:dyDescent="0.4">
      <c r="A25" s="49"/>
      <c r="B25" s="148"/>
      <c r="D25" s="29"/>
      <c r="E25" s="29"/>
      <c r="G25" s="29"/>
      <c r="H25" s="29"/>
      <c r="N25" s="29"/>
      <c r="O25" s="29"/>
      <c r="Q25" s="29"/>
      <c r="R25" s="29"/>
      <c r="U25" s="49"/>
      <c r="AB25" s="49"/>
      <c r="AC25" s="49"/>
      <c r="AD25" s="49"/>
      <c r="AE25" s="49"/>
      <c r="AF25" s="49"/>
      <c r="AG25" s="49"/>
    </row>
    <row r="26" spans="1:43" ht="16.149999999999999" customHeight="1" thickBot="1" x14ac:dyDescent="0.45">
      <c r="A26" s="49"/>
      <c r="B26" s="148"/>
      <c r="D26" s="29"/>
      <c r="E26" s="29"/>
      <c r="G26" s="29"/>
      <c r="H26" s="29"/>
      <c r="N26" s="29"/>
      <c r="O26" s="29"/>
      <c r="Q26" s="29"/>
      <c r="R26" s="29"/>
      <c r="U26" s="49"/>
      <c r="AB26" s="49"/>
      <c r="AC26" s="49"/>
      <c r="AD26" s="49"/>
      <c r="AE26" s="49"/>
      <c r="AF26" s="49"/>
      <c r="AG26" s="49"/>
    </row>
    <row r="27" spans="1:43" ht="16.149999999999999" customHeight="1" thickBot="1" x14ac:dyDescent="0.45">
      <c r="A27" s="2" t="s">
        <v>286</v>
      </c>
      <c r="B27" s="2"/>
      <c r="C27" s="3"/>
      <c r="D27" s="3"/>
      <c r="E27" s="3"/>
      <c r="F27" s="3"/>
      <c r="G27" s="3"/>
      <c r="H27" s="3"/>
      <c r="I27" s="3"/>
      <c r="J27" s="3"/>
      <c r="K27" s="3"/>
      <c r="L27" s="3"/>
      <c r="M27" s="3"/>
      <c r="N27" s="3"/>
      <c r="O27" s="3"/>
      <c r="P27" s="3"/>
      <c r="Q27" s="3"/>
      <c r="R27" s="3"/>
      <c r="S27" s="3"/>
      <c r="T27" s="3"/>
      <c r="U27" s="3"/>
      <c r="W27" s="177"/>
      <c r="X27" s="423" t="s">
        <v>287</v>
      </c>
      <c r="Y27" s="424"/>
      <c r="Z27" s="3"/>
      <c r="AA27" s="3"/>
      <c r="AB27" s="3"/>
      <c r="AC27" s="3"/>
      <c r="AD27" s="3"/>
      <c r="AE27" s="3"/>
      <c r="AF27" s="3"/>
      <c r="AG27" s="20"/>
      <c r="AH27" s="176" t="b">
        <v>1</v>
      </c>
    </row>
    <row r="28" spans="1:43" ht="16.149999999999999" customHeight="1" x14ac:dyDescent="0.4">
      <c r="A28" s="2"/>
      <c r="B28" s="111"/>
      <c r="C28" s="3"/>
      <c r="D28" s="3"/>
      <c r="E28" s="3"/>
      <c r="F28" s="3"/>
      <c r="G28" s="3"/>
      <c r="H28" s="3"/>
      <c r="I28" s="3"/>
      <c r="J28" s="3"/>
      <c r="K28" s="3"/>
      <c r="L28" s="3"/>
      <c r="M28" s="3"/>
      <c r="N28" s="3"/>
      <c r="O28" s="3"/>
      <c r="P28" s="3"/>
      <c r="Q28" s="3"/>
      <c r="R28" s="3"/>
      <c r="S28" s="3"/>
      <c r="T28" s="3"/>
      <c r="U28" s="3"/>
      <c r="X28" s="29"/>
      <c r="Y28" s="29"/>
      <c r="Z28" s="3"/>
      <c r="AA28" s="3"/>
      <c r="AB28" s="3"/>
      <c r="AC28" s="3"/>
      <c r="AD28" s="3"/>
      <c r="AE28" s="3"/>
      <c r="AF28" s="3"/>
      <c r="AG28" s="20"/>
    </row>
    <row r="29" spans="1:43" ht="16.149999999999999" customHeight="1" x14ac:dyDescent="0.4">
      <c r="A29" s="49"/>
      <c r="B29" s="148"/>
      <c r="D29" s="29"/>
      <c r="E29" s="29"/>
      <c r="G29" s="29"/>
      <c r="H29" s="29"/>
      <c r="N29" s="29"/>
      <c r="O29" s="29"/>
      <c r="Q29" s="29"/>
      <c r="R29" s="29"/>
      <c r="U29" s="49"/>
      <c r="AB29" s="49"/>
      <c r="AC29" s="49"/>
      <c r="AD29" s="49"/>
      <c r="AE29" s="49"/>
      <c r="AF29" s="49"/>
      <c r="AG29" s="49"/>
    </row>
    <row r="30" spans="1:43" ht="16.149999999999999" customHeight="1" x14ac:dyDescent="0.4">
      <c r="A30" s="49"/>
      <c r="B30" s="148"/>
      <c r="D30" s="29"/>
      <c r="E30" s="29"/>
      <c r="G30" s="29"/>
      <c r="H30" s="29"/>
      <c r="N30" s="29"/>
      <c r="O30" s="29"/>
      <c r="Q30" s="29"/>
      <c r="R30" s="29"/>
      <c r="U30" s="49"/>
      <c r="AB30" s="49"/>
      <c r="AC30" s="49"/>
      <c r="AD30" s="49"/>
      <c r="AE30" s="49"/>
      <c r="AF30" s="49"/>
      <c r="AG30" s="49"/>
    </row>
    <row r="31" spans="1:43" ht="16.149999999999999" customHeight="1" x14ac:dyDescent="0.4">
      <c r="A31" s="49"/>
      <c r="B31" s="148"/>
      <c r="D31" s="29"/>
      <c r="E31" s="29"/>
      <c r="G31" s="29"/>
      <c r="H31" s="29"/>
      <c r="N31" s="29"/>
      <c r="O31" s="29"/>
      <c r="Q31" s="29"/>
      <c r="R31" s="29"/>
      <c r="U31" s="49"/>
      <c r="AB31" s="49"/>
      <c r="AC31" s="49"/>
      <c r="AD31" s="49"/>
      <c r="AE31" s="49"/>
      <c r="AF31" s="49"/>
      <c r="AG31" s="49"/>
    </row>
    <row r="32" spans="1:43" ht="16.149999999999999" customHeight="1" thickBot="1" x14ac:dyDescent="0.45">
      <c r="A32" s="2" t="s">
        <v>288</v>
      </c>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row>
    <row r="33" spans="1:47" ht="16.149999999999999" customHeight="1" x14ac:dyDescent="0.4">
      <c r="A33" s="28" t="s">
        <v>223</v>
      </c>
      <c r="B33" s="56"/>
      <c r="C33" s="56"/>
      <c r="D33" s="56"/>
      <c r="E33" s="56"/>
      <c r="F33" s="56"/>
      <c r="G33" s="56"/>
      <c r="H33" s="56"/>
      <c r="I33" s="56"/>
      <c r="J33" s="56"/>
      <c r="K33" s="56"/>
      <c r="L33" s="56"/>
      <c r="M33" s="57"/>
      <c r="N33" s="57"/>
      <c r="O33" s="57"/>
      <c r="P33" s="57"/>
      <c r="Q33" s="57"/>
      <c r="R33" s="57"/>
      <c r="S33" s="57"/>
      <c r="T33" s="57"/>
      <c r="U33" s="57"/>
      <c r="V33" s="57"/>
      <c r="W33" s="57"/>
      <c r="X33" s="57"/>
      <c r="Y33" s="57"/>
      <c r="Z33" s="57"/>
      <c r="AA33" s="57"/>
      <c r="AB33" s="389">
        <f>SUM(AB34,AB36)</f>
        <v>0</v>
      </c>
      <c r="AC33" s="389"/>
      <c r="AD33" s="389"/>
      <c r="AE33" s="389"/>
      <c r="AF33" s="389"/>
      <c r="AG33" s="38" t="s">
        <v>224</v>
      </c>
    </row>
    <row r="34" spans="1:47" ht="16.149999999999999" customHeight="1" x14ac:dyDescent="0.4">
      <c r="A34" s="55"/>
      <c r="B34" s="420" t="s">
        <v>225</v>
      </c>
      <c r="C34" s="390"/>
      <c r="D34" s="390"/>
      <c r="E34" s="390"/>
      <c r="F34" s="390"/>
      <c r="G34" s="390"/>
      <c r="H34" s="390"/>
      <c r="I34" s="390"/>
      <c r="J34" s="390"/>
      <c r="K34" s="390"/>
      <c r="L34" s="390"/>
      <c r="M34" s="390"/>
      <c r="N34" s="390"/>
      <c r="O34" s="390"/>
      <c r="P34" s="390"/>
      <c r="Q34" s="390"/>
      <c r="R34" s="390"/>
      <c r="S34" s="390"/>
      <c r="T34" s="390"/>
      <c r="U34" s="390"/>
      <c r="V34" s="390"/>
      <c r="W34" s="390"/>
      <c r="X34" s="15"/>
      <c r="Y34" s="15" t="s">
        <v>226</v>
      </c>
      <c r="Z34" s="15"/>
      <c r="AA34" s="15"/>
      <c r="AB34" s="391">
        <f>AB35*V21*10</f>
        <v>0</v>
      </c>
      <c r="AC34" s="391"/>
      <c r="AD34" s="391"/>
      <c r="AE34" s="391"/>
      <c r="AF34" s="391"/>
      <c r="AG34" s="16" t="s">
        <v>224</v>
      </c>
    </row>
    <row r="35" spans="1:47" ht="16.149999999999999" customHeight="1" x14ac:dyDescent="0.4">
      <c r="A35" s="54"/>
      <c r="B35" s="135"/>
      <c r="C35" s="421" t="s">
        <v>289</v>
      </c>
      <c r="D35" s="421"/>
      <c r="E35" s="421"/>
      <c r="F35" s="421"/>
      <c r="G35" s="421"/>
      <c r="H35" s="421"/>
      <c r="I35" s="421"/>
      <c r="J35" s="421"/>
      <c r="K35" s="421"/>
      <c r="L35" s="421"/>
      <c r="M35" s="421"/>
      <c r="N35" s="421"/>
      <c r="O35" s="421"/>
      <c r="P35" s="421"/>
      <c r="Q35" s="421"/>
      <c r="R35" s="421"/>
      <c r="S35" s="421"/>
      <c r="T35" s="421"/>
      <c r="U35" s="421"/>
      <c r="V35" s="421"/>
      <c r="W35" s="421"/>
      <c r="X35" s="421"/>
      <c r="Y35" s="421"/>
      <c r="Z35" s="421"/>
      <c r="AA35" s="421"/>
      <c r="AB35" s="422">
        <f>IF(AH27=TRUE,'様式96_外来・在宅ベースアップ評価料（Ⅱ）'!M81,'（参考）賃金引き上げ計画書作成のための計算シート'!M53)</f>
        <v>0</v>
      </c>
      <c r="AC35" s="422"/>
      <c r="AD35" s="422"/>
      <c r="AE35" s="422"/>
      <c r="AF35" s="422"/>
      <c r="AG35" s="18" t="s">
        <v>228</v>
      </c>
    </row>
    <row r="36" spans="1:47" ht="16.149999999999999" customHeight="1" thickBot="1" x14ac:dyDescent="0.45">
      <c r="A36" s="54"/>
      <c r="B36" s="136" t="s">
        <v>290</v>
      </c>
      <c r="C36" s="59"/>
      <c r="D36" s="59"/>
      <c r="E36" s="59"/>
      <c r="F36" s="59"/>
      <c r="G36" s="59"/>
      <c r="H36" s="59"/>
      <c r="I36" s="59"/>
      <c r="J36" s="59"/>
      <c r="K36" s="59"/>
      <c r="L36" s="59"/>
      <c r="M36" s="59"/>
      <c r="N36" s="59"/>
      <c r="O36" s="59"/>
      <c r="P36" s="59"/>
      <c r="Q36" s="59"/>
      <c r="R36" s="59"/>
      <c r="S36" s="59"/>
      <c r="T36" s="59"/>
      <c r="U36" s="59"/>
      <c r="V36" s="59"/>
      <c r="W36" s="59"/>
      <c r="X36" s="137"/>
      <c r="Y36" s="137"/>
      <c r="Z36" s="137"/>
      <c r="AA36" s="137"/>
      <c r="AB36" s="407" t="str">
        <f>IFERROR(AA37*AB38*10+AF37*AB39*10,"-")</f>
        <v>-</v>
      </c>
      <c r="AC36" s="407"/>
      <c r="AD36" s="407"/>
      <c r="AE36" s="407"/>
      <c r="AF36" s="407"/>
      <c r="AG36" s="138" t="s">
        <v>224</v>
      </c>
    </row>
    <row r="37" spans="1:47" ht="16.149999999999999" customHeight="1" thickBot="1" x14ac:dyDescent="0.45">
      <c r="A37" s="54"/>
      <c r="B37" s="139"/>
      <c r="C37" s="140" t="s">
        <v>291</v>
      </c>
      <c r="D37" s="141"/>
      <c r="E37" s="141"/>
      <c r="F37" s="141"/>
      <c r="G37" s="141"/>
      <c r="H37" s="141"/>
      <c r="I37" s="141"/>
      <c r="J37" s="141"/>
      <c r="K37" s="141"/>
      <c r="L37" s="141"/>
      <c r="M37" s="59"/>
      <c r="N37" s="59"/>
      <c r="O37" s="59"/>
      <c r="P37" s="59"/>
      <c r="Q37" s="112" t="s">
        <v>227</v>
      </c>
      <c r="R37" s="408"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408"/>
      <c r="T37" s="408"/>
      <c r="U37" s="408"/>
      <c r="V37" s="408"/>
      <c r="W37" s="59" t="s">
        <v>132</v>
      </c>
      <c r="X37" s="409" t="s">
        <v>292</v>
      </c>
      <c r="Y37" s="410"/>
      <c r="Z37" s="410"/>
      <c r="AA37" s="133" t="str">
        <f>VLOOKUP(R37,'リスト（外来）'!C:D,2,FALSE)</f>
        <v>-</v>
      </c>
      <c r="AB37" s="142" t="s">
        <v>228</v>
      </c>
      <c r="AC37" s="410" t="s">
        <v>293</v>
      </c>
      <c r="AD37" s="410"/>
      <c r="AE37" s="410"/>
      <c r="AF37" s="133" t="str">
        <f>VLOOKUP(R37,'リスト（外来）'!C:E,3,FALSE)</f>
        <v>-</v>
      </c>
      <c r="AG37" s="143" t="s">
        <v>228</v>
      </c>
    </row>
    <row r="38" spans="1:47" ht="16.149999999999999" customHeight="1" x14ac:dyDescent="0.4">
      <c r="A38" s="54"/>
      <c r="B38" s="139"/>
      <c r="C38" s="140" t="s">
        <v>294</v>
      </c>
      <c r="D38" s="144"/>
      <c r="E38" s="144"/>
      <c r="F38" s="144"/>
      <c r="G38" s="144"/>
      <c r="H38" s="144"/>
      <c r="I38" s="144"/>
      <c r="J38" s="144"/>
      <c r="K38" s="144"/>
      <c r="L38" s="144"/>
      <c r="M38" s="71"/>
      <c r="N38" s="71"/>
      <c r="O38" s="71"/>
      <c r="P38" s="113"/>
      <c r="Q38" s="113"/>
      <c r="R38" s="113"/>
      <c r="S38" s="114"/>
      <c r="T38" s="114"/>
      <c r="U38" s="114"/>
      <c r="V38" s="114"/>
      <c r="W38" s="114"/>
      <c r="X38" s="118"/>
      <c r="Y38" s="71"/>
      <c r="Z38" s="71"/>
      <c r="AA38" s="71"/>
      <c r="AB38" s="428"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428"/>
      <c r="AD38" s="428"/>
      <c r="AE38" s="428"/>
      <c r="AF38" s="428"/>
      <c r="AG38" s="145" t="s">
        <v>229</v>
      </c>
    </row>
    <row r="39" spans="1:47" ht="16.149999999999999" customHeight="1" x14ac:dyDescent="0.4">
      <c r="A39" s="17"/>
      <c r="B39" s="146"/>
      <c r="C39" s="140" t="s">
        <v>295</v>
      </c>
      <c r="D39" s="71"/>
      <c r="E39" s="71"/>
      <c r="F39" s="71"/>
      <c r="G39" s="71"/>
      <c r="H39" s="71"/>
      <c r="I39" s="71"/>
      <c r="J39" s="71"/>
      <c r="K39" s="71"/>
      <c r="L39" s="71"/>
      <c r="M39" s="71"/>
      <c r="N39" s="71"/>
      <c r="O39" s="71"/>
      <c r="P39" s="71"/>
      <c r="Q39" s="71"/>
      <c r="R39" s="71"/>
      <c r="S39" s="71"/>
      <c r="T39" s="71"/>
      <c r="U39" s="71"/>
      <c r="V39" s="71"/>
      <c r="W39" s="71"/>
      <c r="X39" s="71"/>
      <c r="Y39" s="71"/>
      <c r="Z39" s="71"/>
      <c r="AA39" s="71"/>
      <c r="AB39" s="404" t="str">
        <f>IF(R37&lt;&gt;"届出なし",('様式96_外来・在宅ベースアップ評価料（Ⅱ）'!M60+'様式96_外来・在宅ベースアップ評価料（Ⅱ）'!M68)*V21,"-")</f>
        <v>-</v>
      </c>
      <c r="AC39" s="404"/>
      <c r="AD39" s="404"/>
      <c r="AE39" s="404"/>
      <c r="AF39" s="404"/>
      <c r="AG39" s="145" t="s">
        <v>229</v>
      </c>
    </row>
    <row r="40" spans="1:47" ht="16.149999999999999" customHeight="1" x14ac:dyDescent="0.4">
      <c r="A40" s="79"/>
      <c r="B40" s="39" t="s">
        <v>230</v>
      </c>
      <c r="C40" s="6"/>
      <c r="D40" s="6"/>
      <c r="E40" s="6"/>
      <c r="F40" s="6"/>
      <c r="G40" s="6"/>
      <c r="H40" s="6"/>
      <c r="I40" s="6"/>
      <c r="J40" s="6"/>
      <c r="K40" s="6"/>
      <c r="L40" s="6"/>
      <c r="M40" s="6"/>
      <c r="N40" s="6"/>
      <c r="O40" s="6"/>
      <c r="P40" s="6"/>
      <c r="Q40" s="6"/>
      <c r="R40" s="6"/>
      <c r="S40" s="6"/>
      <c r="T40" s="6"/>
      <c r="U40" s="6"/>
      <c r="V40" s="6"/>
      <c r="W40" s="6"/>
      <c r="X40" s="6"/>
      <c r="Y40" s="6"/>
      <c r="Z40" s="6"/>
      <c r="AA40" s="6"/>
      <c r="AB40" s="375"/>
      <c r="AC40" s="375"/>
      <c r="AD40" s="375"/>
      <c r="AE40" s="375"/>
      <c r="AF40" s="375"/>
      <c r="AG40" s="7" t="s">
        <v>231</v>
      </c>
    </row>
    <row r="41" spans="1:47" ht="16.149999999999999" customHeight="1" thickBot="1" x14ac:dyDescent="0.45">
      <c r="A41" s="149" t="s">
        <v>232</v>
      </c>
      <c r="B41" s="150"/>
      <c r="C41" s="151"/>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398"/>
      <c r="AC41" s="398"/>
      <c r="AD41" s="398"/>
      <c r="AE41" s="398"/>
      <c r="AF41" s="398"/>
      <c r="AG41" s="80" t="s">
        <v>231</v>
      </c>
    </row>
    <row r="42" spans="1:47" ht="16.149999999999999" customHeight="1" thickTop="1" thickBot="1" x14ac:dyDescent="0.45">
      <c r="A42" s="8" t="s">
        <v>233</v>
      </c>
      <c r="B42" s="9"/>
      <c r="C42" s="9"/>
      <c r="D42" s="9"/>
      <c r="E42" s="9"/>
      <c r="F42" s="9"/>
      <c r="G42" s="9"/>
      <c r="H42" s="9"/>
      <c r="I42" s="9"/>
      <c r="J42" s="9"/>
      <c r="K42" s="9"/>
      <c r="L42" s="9"/>
      <c r="M42" s="9"/>
      <c r="N42" s="9"/>
      <c r="O42" s="9"/>
      <c r="P42" s="9"/>
      <c r="Q42" s="9"/>
      <c r="R42" s="9"/>
      <c r="S42" s="9"/>
      <c r="T42" s="9"/>
      <c r="U42" s="9"/>
      <c r="V42" s="9"/>
      <c r="W42" s="9"/>
      <c r="X42" s="9"/>
      <c r="Y42" s="9"/>
      <c r="Z42" s="9"/>
      <c r="AA42" s="9"/>
      <c r="AB42" s="397">
        <f>IFERROR(AB33-AB40+AB41,"")</f>
        <v>0</v>
      </c>
      <c r="AC42" s="397"/>
      <c r="AD42" s="397"/>
      <c r="AE42" s="397"/>
      <c r="AF42" s="397"/>
      <c r="AG42" s="10" t="s">
        <v>224</v>
      </c>
    </row>
    <row r="43" spans="1:47" ht="16.149999999999999" customHeight="1" x14ac:dyDescent="0.4">
      <c r="A43" s="3"/>
      <c r="B43" s="111"/>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0"/>
    </row>
    <row r="44" spans="1:47" ht="16.149999999999999" customHeight="1" x14ac:dyDescent="0.4">
      <c r="A44" s="3"/>
      <c r="B44" s="111"/>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20"/>
    </row>
    <row r="45" spans="1:47" ht="16.149999999999999" customHeight="1" x14ac:dyDescent="0.4"/>
    <row r="46" spans="1:47" ht="16.149999999999999" customHeight="1" thickBot="1" x14ac:dyDescent="0.45">
      <c r="A46" s="2" t="s">
        <v>296</v>
      </c>
    </row>
    <row r="47" spans="1:47" ht="16.149999999999999" customHeight="1" x14ac:dyDescent="0.4">
      <c r="A47" s="11" t="s">
        <v>234</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401"/>
      <c r="AC47" s="401"/>
      <c r="AD47" s="401"/>
      <c r="AE47" s="401"/>
      <c r="AF47" s="401"/>
      <c r="AG47" s="123" t="s">
        <v>224</v>
      </c>
      <c r="AH47" s="176" t="str">
        <f>IF(AB42&gt;AB47,"NG","OK")</f>
        <v>OK</v>
      </c>
      <c r="AU47" s="247" t="str">
        <f>IF(AH47="NG","←（８）全体の賃金改善の見込み額は（７）算定金額の見込み（繰越額調整後）の値を上回るように設定してください","")</f>
        <v/>
      </c>
    </row>
    <row r="48" spans="1:47" ht="16.149999999999999" customHeight="1" x14ac:dyDescent="0.4">
      <c r="A48" s="17"/>
      <c r="B48" s="58" t="s">
        <v>235</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402">
        <f>AB42</f>
        <v>0</v>
      </c>
      <c r="AC48" s="402"/>
      <c r="AD48" s="402"/>
      <c r="AE48" s="402"/>
      <c r="AF48" s="402"/>
      <c r="AG48" s="124" t="s">
        <v>224</v>
      </c>
    </row>
    <row r="49" spans="1:45" ht="16.149999999999999" customHeight="1" x14ac:dyDescent="0.4">
      <c r="A49" s="17"/>
      <c r="B49" s="58" t="s">
        <v>236</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399"/>
      <c r="AC49" s="399"/>
      <c r="AD49" s="399"/>
      <c r="AE49" s="399"/>
      <c r="AF49" s="399"/>
      <c r="AG49" s="124" t="s">
        <v>224</v>
      </c>
    </row>
    <row r="50" spans="1:45" ht="16.149999999999999" customHeight="1" x14ac:dyDescent="0.4">
      <c r="A50" s="17"/>
      <c r="B50" s="58" t="s">
        <v>237</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399"/>
      <c r="AC50" s="399"/>
      <c r="AD50" s="399"/>
      <c r="AE50" s="399"/>
      <c r="AF50" s="399"/>
      <c r="AG50" s="124" t="s">
        <v>224</v>
      </c>
      <c r="AQ50" s="200"/>
    </row>
    <row r="51" spans="1:45" ht="16.149999999999999" customHeight="1" thickBot="1" x14ac:dyDescent="0.45">
      <c r="A51" s="8"/>
      <c r="B51" s="74" t="s">
        <v>238</v>
      </c>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400">
        <f>AB47-SUM(AB48:AF50)</f>
        <v>0</v>
      </c>
      <c r="AC51" s="400"/>
      <c r="AD51" s="400"/>
      <c r="AE51" s="400"/>
      <c r="AF51" s="400"/>
      <c r="AG51" s="134" t="s">
        <v>224</v>
      </c>
    </row>
    <row r="52" spans="1:45" ht="16.149999999999999" customHeight="1" x14ac:dyDescent="0.4">
      <c r="A52" s="3"/>
      <c r="B52" s="111"/>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20"/>
      <c r="AH52" s="4"/>
      <c r="AS52" s="4"/>
    </row>
    <row r="53" spans="1:45" ht="16.149999999999999" customHeight="1" x14ac:dyDescent="0.4">
      <c r="A53" s="3"/>
      <c r="B53" s="111"/>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20"/>
      <c r="AH53" s="4"/>
      <c r="AS53" s="4"/>
    </row>
    <row r="54" spans="1:45" ht="16.149999999999999" customHeight="1" x14ac:dyDescent="0.4">
      <c r="A54" s="3"/>
      <c r="B54" s="111"/>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20"/>
      <c r="AH54" s="4"/>
      <c r="AS54" s="4"/>
    </row>
    <row r="55" spans="1:45" ht="16.149999999999999" customHeight="1" x14ac:dyDescent="0.4">
      <c r="A55" s="3"/>
      <c r="B55" s="111"/>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20"/>
      <c r="AH55" s="4"/>
      <c r="AS55" s="4"/>
    </row>
    <row r="56" spans="1:45" ht="16.149999999999999" customHeight="1" x14ac:dyDescent="0.4">
      <c r="A56" s="3"/>
      <c r="B56" s="111"/>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20"/>
      <c r="AH56" s="4"/>
      <c r="AS56" s="4"/>
    </row>
    <row r="57" spans="1:45" ht="16.149999999999999" customHeight="1" x14ac:dyDescent="0.4">
      <c r="A57" s="3"/>
      <c r="B57" s="11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20"/>
      <c r="AH57" s="4"/>
      <c r="AS57" s="4"/>
    </row>
    <row r="58" spans="1:45" ht="16.149999999999999" customHeight="1" x14ac:dyDescent="0.4">
      <c r="A58" s="3"/>
      <c r="B58" s="11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20"/>
      <c r="AH58" s="4"/>
      <c r="AS58" s="4"/>
    </row>
    <row r="59" spans="1:45" ht="16.149999999999999" customHeight="1" x14ac:dyDescent="0.4">
      <c r="A59" s="3"/>
      <c r="B59" s="11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20"/>
      <c r="AH59" s="4"/>
      <c r="AS59" s="4"/>
    </row>
    <row r="60" spans="1:45" ht="16.149999999999999" customHeight="1" x14ac:dyDescent="0.4">
      <c r="A60" s="3"/>
      <c r="B60" s="11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20"/>
      <c r="AH60" s="4"/>
      <c r="AS60" s="4"/>
    </row>
    <row r="61" spans="1:45" ht="16.149999999999999" customHeight="1" x14ac:dyDescent="0.4">
      <c r="A61" s="153" t="s">
        <v>1411</v>
      </c>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20"/>
      <c r="AB61" s="20"/>
      <c r="AC61" s="20"/>
      <c r="AD61" s="20"/>
      <c r="AE61" s="20"/>
      <c r="AF61" s="49"/>
    </row>
    <row r="62" spans="1:45" ht="16.149999999999999" customHeight="1" x14ac:dyDescent="0.4">
      <c r="A62" s="2"/>
      <c r="B62" s="3"/>
      <c r="C62" s="3"/>
      <c r="D62" s="3"/>
      <c r="E62" s="3"/>
      <c r="F62" s="3"/>
      <c r="G62" s="3"/>
      <c r="H62" s="3"/>
      <c r="I62" s="3"/>
      <c r="J62" s="3"/>
      <c r="K62" s="3"/>
      <c r="L62" s="3"/>
      <c r="M62" s="3"/>
      <c r="N62" s="3"/>
      <c r="O62" s="3"/>
      <c r="P62" s="3"/>
      <c r="Q62" s="3"/>
      <c r="R62" s="3"/>
      <c r="S62" s="3"/>
      <c r="T62" s="3"/>
      <c r="U62" s="3"/>
      <c r="V62" s="3"/>
      <c r="W62" s="3"/>
      <c r="X62" s="3"/>
      <c r="Y62" s="3"/>
      <c r="Z62" s="3"/>
      <c r="AA62" s="99"/>
      <c r="AB62" s="99"/>
      <c r="AC62" s="99"/>
      <c r="AD62" s="99"/>
      <c r="AE62" s="99"/>
      <c r="AF62" s="99"/>
      <c r="AG62" s="99"/>
      <c r="AH62" s="99"/>
      <c r="AI62" s="194"/>
      <c r="AS62" s="4"/>
    </row>
    <row r="63" spans="1:45" ht="16.149999999999999" customHeight="1" x14ac:dyDescent="0.4">
      <c r="A63" s="2"/>
      <c r="B63" s="3"/>
      <c r="C63" s="3"/>
      <c r="D63" s="3"/>
      <c r="E63" s="3"/>
      <c r="F63" s="3"/>
      <c r="G63" s="3"/>
      <c r="H63" s="3"/>
      <c r="I63" s="3"/>
      <c r="J63" s="3"/>
      <c r="K63" s="3"/>
      <c r="L63" s="3"/>
      <c r="M63" s="3"/>
      <c r="N63" s="3"/>
      <c r="O63" s="3"/>
      <c r="P63" s="3"/>
      <c r="Q63" s="3"/>
      <c r="R63" s="3"/>
      <c r="S63" s="3"/>
      <c r="T63" s="3"/>
      <c r="U63" s="3"/>
      <c r="V63" s="3"/>
      <c r="W63" s="3"/>
      <c r="X63" s="3"/>
      <c r="Y63" s="3"/>
      <c r="Z63" s="3"/>
      <c r="AA63" s="99"/>
      <c r="AB63" s="99"/>
      <c r="AC63" s="99"/>
      <c r="AD63" s="99"/>
      <c r="AE63" s="99"/>
      <c r="AF63" s="99"/>
      <c r="AG63" s="99"/>
      <c r="AH63" s="99"/>
      <c r="AI63" s="194"/>
      <c r="AS63" s="4"/>
    </row>
    <row r="64" spans="1:45" ht="16.149999999999999" customHeight="1" x14ac:dyDescent="0.4">
      <c r="A64" s="2"/>
      <c r="B64" s="3"/>
      <c r="C64" s="3"/>
      <c r="D64" s="3"/>
      <c r="E64" s="3"/>
      <c r="F64" s="3"/>
      <c r="G64" s="3"/>
      <c r="H64" s="3"/>
      <c r="I64" s="3"/>
      <c r="J64" s="3"/>
      <c r="K64" s="3"/>
      <c r="L64" s="3"/>
      <c r="M64" s="3"/>
      <c r="N64" s="3"/>
      <c r="O64" s="3"/>
      <c r="P64" s="3"/>
      <c r="Q64" s="3"/>
      <c r="R64" s="3"/>
      <c r="S64" s="3"/>
      <c r="T64" s="3"/>
      <c r="U64" s="3"/>
      <c r="V64" s="3"/>
      <c r="W64" s="3"/>
      <c r="X64" s="3"/>
      <c r="Y64" s="3"/>
      <c r="Z64" s="3"/>
      <c r="AA64" s="99"/>
      <c r="AB64" s="99"/>
      <c r="AC64" s="99"/>
      <c r="AD64" s="99"/>
      <c r="AE64" s="99"/>
      <c r="AF64" s="99"/>
      <c r="AG64" s="99"/>
      <c r="AH64" s="99"/>
      <c r="AI64" s="194"/>
      <c r="AS64" s="4"/>
    </row>
    <row r="65" spans="1:45" ht="16.149999999999999" customHeight="1" x14ac:dyDescent="0.4">
      <c r="A65" s="2"/>
      <c r="B65" s="3"/>
      <c r="C65" s="3"/>
      <c r="D65" s="3"/>
      <c r="E65" s="3"/>
      <c r="F65" s="3"/>
      <c r="G65" s="3"/>
      <c r="H65" s="3"/>
      <c r="I65" s="3"/>
      <c r="J65" s="3"/>
      <c r="K65" s="3"/>
      <c r="L65" s="3"/>
      <c r="M65" s="3"/>
      <c r="N65" s="3"/>
      <c r="O65" s="3"/>
      <c r="P65" s="3"/>
      <c r="Q65" s="3"/>
      <c r="R65" s="3"/>
      <c r="S65" s="3"/>
      <c r="T65" s="3"/>
      <c r="U65" s="3"/>
      <c r="V65" s="3"/>
      <c r="W65" s="3"/>
      <c r="X65" s="3"/>
      <c r="Y65" s="3"/>
      <c r="Z65" s="3"/>
      <c r="AA65" s="99"/>
      <c r="AB65" s="99"/>
      <c r="AC65" s="99"/>
      <c r="AD65" s="99"/>
      <c r="AE65" s="99"/>
      <c r="AF65" s="99"/>
      <c r="AG65" s="99"/>
      <c r="AH65" s="99"/>
      <c r="AI65" s="194"/>
      <c r="AS65" s="4"/>
    </row>
    <row r="66" spans="1:45" ht="16.149999999999999" customHeight="1" x14ac:dyDescent="0.4">
      <c r="A66" s="2"/>
      <c r="B66" s="3"/>
      <c r="C66" s="3"/>
      <c r="D66" s="3"/>
      <c r="E66" s="3"/>
      <c r="F66" s="3"/>
      <c r="G66" s="3"/>
      <c r="H66" s="3"/>
      <c r="I66" s="3"/>
      <c r="J66" s="3"/>
      <c r="K66" s="3"/>
      <c r="L66" s="3"/>
      <c r="M66" s="3"/>
      <c r="N66" s="3"/>
      <c r="O66" s="3"/>
      <c r="P66" s="3"/>
      <c r="Q66" s="3"/>
      <c r="R66" s="3"/>
      <c r="S66" s="3"/>
      <c r="T66" s="3"/>
      <c r="U66" s="3"/>
      <c r="V66" s="3"/>
      <c r="W66" s="3"/>
      <c r="X66" s="3"/>
      <c r="Y66" s="3"/>
      <c r="Z66" s="3"/>
      <c r="AA66" s="99"/>
      <c r="AB66" s="99"/>
      <c r="AC66" s="99"/>
      <c r="AD66" s="99"/>
      <c r="AE66" s="99"/>
      <c r="AF66" s="99"/>
      <c r="AG66" s="99"/>
      <c r="AH66" s="99"/>
      <c r="AI66" s="194"/>
      <c r="AS66" s="4"/>
    </row>
    <row r="67" spans="1:45" ht="16.149999999999999" customHeight="1" x14ac:dyDescent="0.4">
      <c r="A67" s="2"/>
      <c r="B67" s="3"/>
      <c r="C67" s="3"/>
      <c r="D67" s="3"/>
      <c r="E67" s="3"/>
      <c r="F67" s="3"/>
      <c r="G67" s="3"/>
      <c r="H67" s="3"/>
      <c r="I67" s="3"/>
      <c r="J67" s="3"/>
      <c r="K67" s="3"/>
      <c r="L67" s="3"/>
      <c r="M67" s="3"/>
      <c r="N67" s="3"/>
      <c r="O67" s="3"/>
      <c r="P67" s="3"/>
      <c r="Q67" s="3"/>
      <c r="R67" s="3"/>
      <c r="S67" s="3"/>
      <c r="T67" s="3"/>
      <c r="U67" s="3"/>
      <c r="V67" s="3"/>
      <c r="W67" s="3"/>
      <c r="X67" s="3"/>
      <c r="Y67" s="3"/>
      <c r="Z67" s="3"/>
      <c r="AA67" s="99"/>
      <c r="AB67" s="99"/>
      <c r="AC67" s="99"/>
      <c r="AD67" s="99"/>
      <c r="AE67" s="99"/>
      <c r="AF67" s="99"/>
      <c r="AG67" s="99"/>
      <c r="AH67" s="99"/>
      <c r="AI67" s="194"/>
      <c r="AS67" s="4"/>
    </row>
    <row r="68" spans="1:45" ht="16.149999999999999" customHeight="1" thickBot="1" x14ac:dyDescent="0.45">
      <c r="A68" s="2" t="s">
        <v>297</v>
      </c>
      <c r="B68" s="49"/>
      <c r="D68" s="49"/>
      <c r="E68" s="49"/>
      <c r="F68" s="49"/>
      <c r="G68" s="49"/>
      <c r="H68" s="49"/>
      <c r="I68" s="49"/>
      <c r="J68" s="49"/>
      <c r="K68" s="49"/>
      <c r="L68" s="49"/>
      <c r="M68" s="49"/>
      <c r="N68" s="49"/>
      <c r="O68" s="49"/>
      <c r="P68" s="49"/>
      <c r="Q68" s="49"/>
      <c r="R68" s="49"/>
      <c r="S68" s="49"/>
      <c r="T68" s="49"/>
      <c r="U68" s="49"/>
      <c r="V68" s="49"/>
      <c r="W68" s="49"/>
      <c r="X68" s="49"/>
      <c r="Y68" s="49"/>
      <c r="Z68" s="49"/>
      <c r="AA68" s="99"/>
      <c r="AB68" s="99"/>
      <c r="AC68" s="99"/>
      <c r="AD68" s="99"/>
      <c r="AE68" s="99"/>
      <c r="AF68" s="99"/>
      <c r="AG68" s="99"/>
      <c r="AH68" s="194"/>
      <c r="AI68" s="194"/>
    </row>
    <row r="69" spans="1:45" ht="16.149999999999999" customHeight="1" x14ac:dyDescent="0.4">
      <c r="A69" s="110" t="s">
        <v>240</v>
      </c>
      <c r="B69" s="57"/>
      <c r="C69" s="37"/>
      <c r="D69" s="37"/>
      <c r="E69" s="37"/>
      <c r="F69" s="37"/>
      <c r="G69" s="37"/>
      <c r="H69" s="37"/>
      <c r="I69" s="37"/>
      <c r="J69" s="37"/>
      <c r="K69" s="37"/>
      <c r="L69" s="37"/>
      <c r="M69" s="37"/>
      <c r="N69" s="37"/>
      <c r="O69" s="37"/>
      <c r="P69" s="37"/>
      <c r="Q69" s="37"/>
      <c r="R69" s="37"/>
      <c r="S69" s="37"/>
      <c r="T69" s="37"/>
      <c r="U69" s="37"/>
      <c r="V69" s="37"/>
      <c r="W69" s="37"/>
      <c r="X69" s="37"/>
      <c r="Y69" s="37"/>
      <c r="Z69" s="37"/>
      <c r="AA69" s="73"/>
      <c r="AB69" s="377"/>
      <c r="AC69" s="377"/>
      <c r="AD69" s="377"/>
      <c r="AE69" s="377"/>
      <c r="AF69" s="377"/>
      <c r="AG69" s="75" t="s">
        <v>241</v>
      </c>
      <c r="AH69" s="181"/>
      <c r="AI69" s="181"/>
    </row>
    <row r="70" spans="1:45" ht="16.149999999999999" customHeight="1" x14ac:dyDescent="0.4">
      <c r="A70" s="1" t="s">
        <v>242</v>
      </c>
      <c r="B70" s="71"/>
      <c r="C70" s="15"/>
      <c r="D70" s="15"/>
      <c r="E70" s="15"/>
      <c r="F70" s="15"/>
      <c r="G70" s="15"/>
      <c r="H70" s="15"/>
      <c r="I70" s="15"/>
      <c r="J70" s="15"/>
      <c r="K70" s="15"/>
      <c r="L70" s="15"/>
      <c r="M70" s="15"/>
      <c r="N70" s="15"/>
      <c r="O70" s="15"/>
      <c r="P70" s="15"/>
      <c r="Q70" s="15"/>
      <c r="R70" s="15"/>
      <c r="S70" s="15"/>
      <c r="T70" s="15"/>
      <c r="U70" s="15"/>
      <c r="V70" s="15"/>
      <c r="W70" s="15"/>
      <c r="X70" s="15"/>
      <c r="Y70" s="15"/>
      <c r="Z70" s="15"/>
      <c r="AA70" s="72"/>
      <c r="AB70" s="375"/>
      <c r="AC70" s="375"/>
      <c r="AD70" s="375"/>
      <c r="AE70" s="375"/>
      <c r="AF70" s="375"/>
      <c r="AG70" s="121" t="s">
        <v>224</v>
      </c>
    </row>
    <row r="71" spans="1:45" ht="16.149999999999999" customHeight="1" x14ac:dyDescent="0.4">
      <c r="A71" s="1" t="s">
        <v>243</v>
      </c>
      <c r="B71" s="3"/>
      <c r="C71" s="3"/>
      <c r="D71" s="3"/>
      <c r="E71" s="3"/>
      <c r="F71" s="3"/>
      <c r="G71" s="3"/>
      <c r="H71" s="3"/>
      <c r="I71" s="3"/>
      <c r="J71" s="3"/>
      <c r="K71" s="3"/>
      <c r="L71" s="3"/>
      <c r="M71" s="3"/>
      <c r="N71" s="3"/>
      <c r="O71" s="3"/>
      <c r="P71" s="3"/>
      <c r="Q71" s="3"/>
      <c r="R71" s="3"/>
      <c r="S71" s="3"/>
      <c r="T71" s="3"/>
      <c r="U71" s="3"/>
      <c r="V71" s="3"/>
      <c r="W71" s="3"/>
      <c r="X71" s="3"/>
      <c r="Y71" s="3"/>
      <c r="Z71" s="3"/>
      <c r="AA71" s="3"/>
      <c r="AB71" s="379"/>
      <c r="AC71" s="379"/>
      <c r="AD71" s="379"/>
      <c r="AE71" s="379"/>
      <c r="AF71" s="379"/>
      <c r="AG71" s="168" t="s">
        <v>224</v>
      </c>
    </row>
    <row r="72" spans="1:45" ht="16.149999999999999" customHeight="1" x14ac:dyDescent="0.4">
      <c r="A72" s="23" t="s">
        <v>244</v>
      </c>
      <c r="B72" s="6"/>
      <c r="C72" s="6"/>
      <c r="D72" s="6"/>
      <c r="E72" s="6"/>
      <c r="F72" s="6"/>
      <c r="G72" s="6"/>
      <c r="H72" s="6"/>
      <c r="I72" s="6"/>
      <c r="J72" s="6"/>
      <c r="K72" s="6"/>
      <c r="L72" s="6"/>
      <c r="M72" s="6"/>
      <c r="N72" s="6"/>
      <c r="O72" s="6"/>
      <c r="P72" s="6"/>
      <c r="Q72" s="6"/>
      <c r="R72" s="6"/>
      <c r="S72" s="6"/>
      <c r="T72" s="6"/>
      <c r="U72" s="6"/>
      <c r="V72" s="6"/>
      <c r="W72" s="6"/>
      <c r="X72" s="6"/>
      <c r="Y72" s="6"/>
      <c r="Z72" s="6"/>
      <c r="AA72" s="6"/>
      <c r="AB72" s="380">
        <f>AB71-AB70</f>
        <v>0</v>
      </c>
      <c r="AC72" s="380"/>
      <c r="AD72" s="380"/>
      <c r="AE72" s="380"/>
      <c r="AF72" s="380"/>
      <c r="AG72" s="168" t="s">
        <v>224</v>
      </c>
    </row>
    <row r="73" spans="1:45" ht="16.149999999999999" customHeight="1" x14ac:dyDescent="0.4">
      <c r="A73" s="17"/>
      <c r="B73" s="39" t="s">
        <v>245</v>
      </c>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375"/>
      <c r="AC73" s="375"/>
      <c r="AD73" s="375"/>
      <c r="AE73" s="375"/>
      <c r="AF73" s="375"/>
      <c r="AG73" s="124" t="s">
        <v>224</v>
      </c>
    </row>
    <row r="74" spans="1:45" ht="16.149999999999999" customHeight="1" thickBot="1" x14ac:dyDescent="0.45">
      <c r="A74" s="40"/>
      <c r="B74" s="101" t="s">
        <v>246</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376"/>
      <c r="AC74" s="376"/>
      <c r="AD74" s="376"/>
      <c r="AE74" s="376"/>
      <c r="AF74" s="376"/>
      <c r="AG74" s="124" t="s">
        <v>247</v>
      </c>
    </row>
    <row r="75" spans="1:45" ht="16.149999999999999" customHeight="1" thickTop="1" thickBot="1" x14ac:dyDescent="0.45">
      <c r="A75" s="85"/>
      <c r="B75" s="102" t="s">
        <v>248</v>
      </c>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378">
        <f>IFERROR(AB74/AB70*100,0)</f>
        <v>0</v>
      </c>
      <c r="AC75" s="378"/>
      <c r="AD75" s="378"/>
      <c r="AE75" s="378"/>
      <c r="AF75" s="378"/>
      <c r="AG75" s="152" t="s">
        <v>249</v>
      </c>
    </row>
    <row r="76" spans="1:45" ht="16.149999999999999" customHeight="1" x14ac:dyDescent="0.4">
      <c r="F76" s="3"/>
      <c r="G76" s="3"/>
      <c r="H76" s="3"/>
      <c r="I76" s="3"/>
      <c r="J76" s="3"/>
      <c r="K76" s="3"/>
      <c r="L76" s="3"/>
      <c r="M76" s="3"/>
      <c r="N76" s="3"/>
      <c r="O76" s="3"/>
      <c r="P76" s="3"/>
      <c r="Q76" s="3"/>
      <c r="R76" s="3"/>
      <c r="S76" s="3"/>
      <c r="T76" s="3"/>
      <c r="U76" s="3"/>
      <c r="V76" s="3"/>
      <c r="W76" s="3"/>
      <c r="X76" s="3"/>
      <c r="Y76" s="3"/>
      <c r="Z76" s="3"/>
      <c r="AA76" s="3"/>
    </row>
    <row r="77" spans="1:45" ht="16.149999999999999" hidden="1" customHeight="1" outlineLevel="1" thickBot="1" x14ac:dyDescent="0.45">
      <c r="A77" s="2" t="s">
        <v>298</v>
      </c>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167"/>
      <c r="AB77" s="167"/>
      <c r="AC77" s="167"/>
      <c r="AD77" s="167"/>
      <c r="AE77" s="167"/>
      <c r="AF77" s="167"/>
      <c r="AG77" s="167"/>
      <c r="AH77" s="194"/>
      <c r="AI77" s="194"/>
    </row>
    <row r="78" spans="1:45" ht="16.149999999999999" hidden="1" customHeight="1" outlineLevel="1" x14ac:dyDescent="0.4">
      <c r="A78" s="110" t="s">
        <v>250</v>
      </c>
      <c r="B78" s="57"/>
      <c r="C78" s="37"/>
      <c r="D78" s="37"/>
      <c r="E78" s="37"/>
      <c r="F78" s="37"/>
      <c r="G78" s="37"/>
      <c r="H78" s="37"/>
      <c r="I78" s="37"/>
      <c r="J78" s="37"/>
      <c r="K78" s="37"/>
      <c r="L78" s="37"/>
      <c r="M78" s="37"/>
      <c r="N78" s="37"/>
      <c r="O78" s="37"/>
      <c r="P78" s="37"/>
      <c r="Q78" s="37"/>
      <c r="R78" s="37"/>
      <c r="S78" s="37"/>
      <c r="T78" s="37"/>
      <c r="U78" s="37"/>
      <c r="V78" s="37"/>
      <c r="W78" s="37"/>
      <c r="X78" s="37"/>
      <c r="Y78" s="37"/>
      <c r="Z78" s="37"/>
      <c r="AA78" s="73"/>
      <c r="AB78" s="377"/>
      <c r="AC78" s="377"/>
      <c r="AD78" s="377"/>
      <c r="AE78" s="377"/>
      <c r="AF78" s="377"/>
      <c r="AG78" s="75" t="s">
        <v>241</v>
      </c>
      <c r="AH78" s="181"/>
      <c r="AI78" s="181"/>
    </row>
    <row r="79" spans="1:45" ht="16.149999999999999" hidden="1" customHeight="1" outlineLevel="1" x14ac:dyDescent="0.4">
      <c r="A79" s="1" t="s">
        <v>251</v>
      </c>
      <c r="B79" s="71"/>
      <c r="C79" s="15"/>
      <c r="D79" s="15"/>
      <c r="E79" s="15"/>
      <c r="F79" s="15"/>
      <c r="G79" s="15"/>
      <c r="H79" s="15"/>
      <c r="I79" s="15"/>
      <c r="J79" s="15"/>
      <c r="K79" s="15"/>
      <c r="L79" s="15"/>
      <c r="M79" s="15"/>
      <c r="N79" s="15"/>
      <c r="O79" s="15"/>
      <c r="P79" s="15"/>
      <c r="Q79" s="15"/>
      <c r="R79" s="15"/>
      <c r="S79" s="15"/>
      <c r="T79" s="15"/>
      <c r="U79" s="15"/>
      <c r="V79" s="15"/>
      <c r="W79" s="15"/>
      <c r="X79" s="15"/>
      <c r="Y79" s="15"/>
      <c r="Z79" s="15"/>
      <c r="AA79" s="72"/>
      <c r="AB79" s="375"/>
      <c r="AC79" s="375"/>
      <c r="AD79" s="375"/>
      <c r="AE79" s="375"/>
      <c r="AF79" s="375"/>
      <c r="AG79" s="121" t="s">
        <v>224</v>
      </c>
    </row>
    <row r="80" spans="1:45" ht="16.149999999999999" hidden="1" customHeight="1" outlineLevel="1" x14ac:dyDescent="0.4">
      <c r="A80" s="1" t="s">
        <v>252</v>
      </c>
      <c r="B80" s="3"/>
      <c r="C80" s="3"/>
      <c r="D80" s="3"/>
      <c r="E80" s="3"/>
      <c r="F80" s="3"/>
      <c r="G80" s="3"/>
      <c r="H80" s="3"/>
      <c r="I80" s="3"/>
      <c r="J80" s="3"/>
      <c r="K80" s="3"/>
      <c r="L80" s="3"/>
      <c r="M80" s="3"/>
      <c r="N80" s="3"/>
      <c r="O80" s="3"/>
      <c r="P80" s="3"/>
      <c r="Q80" s="3"/>
      <c r="R80" s="3"/>
      <c r="S80" s="3"/>
      <c r="T80" s="3"/>
      <c r="U80" s="3"/>
      <c r="V80" s="3"/>
      <c r="W80" s="3"/>
      <c r="X80" s="3"/>
      <c r="Y80" s="3"/>
      <c r="Z80" s="3"/>
      <c r="AA80" s="3"/>
      <c r="AB80" s="379"/>
      <c r="AC80" s="379"/>
      <c r="AD80" s="379"/>
      <c r="AE80" s="379"/>
      <c r="AF80" s="379"/>
      <c r="AG80" s="168" t="s">
        <v>224</v>
      </c>
    </row>
    <row r="81" spans="1:35" ht="16.149999999999999" hidden="1" customHeight="1" outlineLevel="1" x14ac:dyDescent="0.4">
      <c r="A81" s="23" t="s">
        <v>253</v>
      </c>
      <c r="B81" s="6"/>
      <c r="C81" s="6"/>
      <c r="D81" s="6"/>
      <c r="E81" s="6"/>
      <c r="F81" s="6"/>
      <c r="G81" s="6"/>
      <c r="H81" s="6"/>
      <c r="I81" s="6"/>
      <c r="J81" s="6"/>
      <c r="K81" s="6"/>
      <c r="L81" s="6"/>
      <c r="M81" s="6"/>
      <c r="N81" s="6"/>
      <c r="O81" s="6"/>
      <c r="P81" s="6"/>
      <c r="Q81" s="6"/>
      <c r="R81" s="6"/>
      <c r="S81" s="6"/>
      <c r="T81" s="6"/>
      <c r="U81" s="6"/>
      <c r="V81" s="6"/>
      <c r="W81" s="6"/>
      <c r="X81" s="6"/>
      <c r="Y81" s="6"/>
      <c r="Z81" s="6"/>
      <c r="AA81" s="6"/>
      <c r="AB81" s="380">
        <f>AB80-AB79</f>
        <v>0</v>
      </c>
      <c r="AC81" s="380"/>
      <c r="AD81" s="380"/>
      <c r="AE81" s="380"/>
      <c r="AF81" s="380"/>
      <c r="AG81" s="168" t="s">
        <v>224</v>
      </c>
    </row>
    <row r="82" spans="1:35" ht="16.149999999999999" hidden="1" customHeight="1" outlineLevel="1" x14ac:dyDescent="0.4">
      <c r="A82" s="17"/>
      <c r="B82" s="39" t="s">
        <v>254</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375"/>
      <c r="AC82" s="375"/>
      <c r="AD82" s="375"/>
      <c r="AE82" s="375"/>
      <c r="AF82" s="375"/>
      <c r="AG82" s="124" t="s">
        <v>224</v>
      </c>
    </row>
    <row r="83" spans="1:35" ht="16.149999999999999" hidden="1" customHeight="1" outlineLevel="1" thickBot="1" x14ac:dyDescent="0.45">
      <c r="A83" s="40"/>
      <c r="B83" s="101" t="s">
        <v>255</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376"/>
      <c r="AC83" s="376"/>
      <c r="AD83" s="376"/>
      <c r="AE83" s="376"/>
      <c r="AF83" s="376"/>
      <c r="AG83" s="124" t="s">
        <v>247</v>
      </c>
    </row>
    <row r="84" spans="1:35" ht="16.350000000000001" hidden="1" customHeight="1" outlineLevel="1" thickTop="1" thickBot="1" x14ac:dyDescent="0.45">
      <c r="A84" s="85"/>
      <c r="B84" s="102" t="s">
        <v>256</v>
      </c>
      <c r="C84" s="103"/>
      <c r="D84" s="103"/>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378">
        <f>IFERROR(AB83/AB79*100,0)</f>
        <v>0</v>
      </c>
      <c r="AC84" s="378"/>
      <c r="AD84" s="378"/>
      <c r="AE84" s="378"/>
      <c r="AF84" s="378"/>
      <c r="AG84" s="152" t="s">
        <v>249</v>
      </c>
    </row>
    <row r="85" spans="1:35" ht="16.350000000000001" hidden="1" customHeight="1" outlineLevel="1" x14ac:dyDescent="0.4"/>
    <row r="86" spans="1:35" ht="16.149999999999999" hidden="1" customHeight="1" outlineLevel="1" thickBot="1" x14ac:dyDescent="0.45">
      <c r="A86" s="2" t="s">
        <v>299</v>
      </c>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374"/>
      <c r="AB86" s="374"/>
      <c r="AC86" s="374"/>
      <c r="AD86" s="374"/>
      <c r="AE86" s="374"/>
      <c r="AF86" s="374"/>
      <c r="AG86" s="374"/>
      <c r="AH86" s="194"/>
      <c r="AI86" s="194"/>
    </row>
    <row r="87" spans="1:35" ht="16.149999999999999" hidden="1" customHeight="1" outlineLevel="1" x14ac:dyDescent="0.4">
      <c r="A87" s="110" t="s">
        <v>257</v>
      </c>
      <c r="B87" s="57"/>
      <c r="C87" s="37"/>
      <c r="D87" s="37"/>
      <c r="E87" s="37"/>
      <c r="F87" s="37"/>
      <c r="G87" s="37"/>
      <c r="H87" s="37"/>
      <c r="I87" s="37"/>
      <c r="J87" s="37"/>
      <c r="K87" s="37"/>
      <c r="L87" s="37"/>
      <c r="M87" s="37"/>
      <c r="N87" s="37"/>
      <c r="O87" s="37"/>
      <c r="P87" s="37"/>
      <c r="Q87" s="37"/>
      <c r="R87" s="37"/>
      <c r="S87" s="37"/>
      <c r="T87" s="37"/>
      <c r="U87" s="37"/>
      <c r="V87" s="37"/>
      <c r="W87" s="37"/>
      <c r="X87" s="37"/>
      <c r="Y87" s="37"/>
      <c r="Z87" s="37"/>
      <c r="AA87" s="73"/>
      <c r="AB87" s="377"/>
      <c r="AC87" s="377"/>
      <c r="AD87" s="377"/>
      <c r="AE87" s="377"/>
      <c r="AF87" s="377"/>
      <c r="AG87" s="75" t="s">
        <v>241</v>
      </c>
      <c r="AH87" s="181"/>
      <c r="AI87" s="181"/>
    </row>
    <row r="88" spans="1:35" ht="16.149999999999999" hidden="1" customHeight="1" outlineLevel="1" x14ac:dyDescent="0.4">
      <c r="A88" s="1" t="s">
        <v>258</v>
      </c>
      <c r="B88" s="71"/>
      <c r="C88" s="15"/>
      <c r="D88" s="15"/>
      <c r="E88" s="15"/>
      <c r="F88" s="15"/>
      <c r="G88" s="15"/>
      <c r="H88" s="15"/>
      <c r="I88" s="15"/>
      <c r="J88" s="15"/>
      <c r="K88" s="15"/>
      <c r="L88" s="15"/>
      <c r="M88" s="15"/>
      <c r="N88" s="15"/>
      <c r="O88" s="15"/>
      <c r="P88" s="15"/>
      <c r="Q88" s="15"/>
      <c r="R88" s="15"/>
      <c r="S88" s="15"/>
      <c r="T88" s="15"/>
      <c r="U88" s="15"/>
      <c r="V88" s="15"/>
      <c r="W88" s="15"/>
      <c r="X88" s="15"/>
      <c r="Y88" s="15"/>
      <c r="Z88" s="15"/>
      <c r="AA88" s="72"/>
      <c r="AB88" s="375"/>
      <c r="AC88" s="375"/>
      <c r="AD88" s="375"/>
      <c r="AE88" s="375"/>
      <c r="AF88" s="375"/>
      <c r="AG88" s="121" t="s">
        <v>224</v>
      </c>
    </row>
    <row r="89" spans="1:35" ht="16.149999999999999" hidden="1" customHeight="1" outlineLevel="1" x14ac:dyDescent="0.4">
      <c r="A89" s="1" t="s">
        <v>259</v>
      </c>
      <c r="B89" s="3"/>
      <c r="C89" s="3"/>
      <c r="D89" s="3"/>
      <c r="E89" s="3"/>
      <c r="F89" s="3"/>
      <c r="G89" s="3"/>
      <c r="H89" s="3"/>
      <c r="I89" s="3"/>
      <c r="J89" s="3"/>
      <c r="K89" s="3"/>
      <c r="L89" s="3"/>
      <c r="M89" s="3"/>
      <c r="N89" s="3"/>
      <c r="O89" s="3"/>
      <c r="P89" s="3"/>
      <c r="Q89" s="3"/>
      <c r="R89" s="3"/>
      <c r="S89" s="3"/>
      <c r="T89" s="3"/>
      <c r="U89" s="3"/>
      <c r="V89" s="3"/>
      <c r="W89" s="3"/>
      <c r="X89" s="3"/>
      <c r="Y89" s="3"/>
      <c r="Z89" s="3"/>
      <c r="AA89" s="3"/>
      <c r="AB89" s="379"/>
      <c r="AC89" s="379"/>
      <c r="AD89" s="379"/>
      <c r="AE89" s="379"/>
      <c r="AF89" s="379"/>
      <c r="AG89" s="168" t="s">
        <v>224</v>
      </c>
    </row>
    <row r="90" spans="1:35" ht="16.149999999999999" hidden="1" customHeight="1" outlineLevel="1" x14ac:dyDescent="0.4">
      <c r="A90" s="23" t="s">
        <v>260</v>
      </c>
      <c r="B90" s="6"/>
      <c r="C90" s="6"/>
      <c r="D90" s="6"/>
      <c r="E90" s="6"/>
      <c r="F90" s="6"/>
      <c r="G90" s="6"/>
      <c r="H90" s="6"/>
      <c r="I90" s="6"/>
      <c r="J90" s="6"/>
      <c r="K90" s="6"/>
      <c r="L90" s="6"/>
      <c r="M90" s="6"/>
      <c r="N90" s="6"/>
      <c r="O90" s="6"/>
      <c r="P90" s="6"/>
      <c r="Q90" s="6"/>
      <c r="R90" s="6"/>
      <c r="S90" s="6"/>
      <c r="T90" s="6"/>
      <c r="U90" s="6"/>
      <c r="V90" s="6"/>
      <c r="W90" s="6"/>
      <c r="X90" s="6"/>
      <c r="Y90" s="6"/>
      <c r="Z90" s="6"/>
      <c r="AA90" s="6"/>
      <c r="AB90" s="380">
        <f>AB89-AB88</f>
        <v>0</v>
      </c>
      <c r="AC90" s="380"/>
      <c r="AD90" s="380"/>
      <c r="AE90" s="380"/>
      <c r="AF90" s="380"/>
      <c r="AG90" s="168" t="s">
        <v>224</v>
      </c>
    </row>
    <row r="91" spans="1:35" ht="16.149999999999999" hidden="1" customHeight="1" outlineLevel="1" x14ac:dyDescent="0.4">
      <c r="A91" s="17"/>
      <c r="B91" s="39" t="s">
        <v>261</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375"/>
      <c r="AC91" s="375"/>
      <c r="AD91" s="375"/>
      <c r="AE91" s="375"/>
      <c r="AF91" s="375"/>
      <c r="AG91" s="124" t="s">
        <v>224</v>
      </c>
    </row>
    <row r="92" spans="1:35" ht="16.149999999999999" hidden="1" customHeight="1" outlineLevel="1" thickBot="1" x14ac:dyDescent="0.45">
      <c r="A92" s="40"/>
      <c r="B92" s="101" t="s">
        <v>262</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376"/>
      <c r="AC92" s="376"/>
      <c r="AD92" s="376"/>
      <c r="AE92" s="376"/>
      <c r="AF92" s="376"/>
      <c r="AG92" s="124" t="s">
        <v>247</v>
      </c>
    </row>
    <row r="93" spans="1:35" ht="16.350000000000001" hidden="1" customHeight="1" outlineLevel="1" thickTop="1" thickBot="1" x14ac:dyDescent="0.45">
      <c r="A93" s="85"/>
      <c r="B93" s="102" t="s">
        <v>263</v>
      </c>
      <c r="C93" s="103"/>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378">
        <f>IFERROR(AB92/AB88*100,0)</f>
        <v>0</v>
      </c>
      <c r="AC93" s="378"/>
      <c r="AD93" s="378"/>
      <c r="AE93" s="378"/>
      <c r="AF93" s="378"/>
      <c r="AG93" s="152" t="s">
        <v>249</v>
      </c>
    </row>
    <row r="94" spans="1:35" ht="16.350000000000001" hidden="1" customHeight="1" outlineLevel="1" x14ac:dyDescent="0.4"/>
    <row r="95" spans="1:35" ht="16.149999999999999" hidden="1" customHeight="1" outlineLevel="1" thickBot="1" x14ac:dyDescent="0.45">
      <c r="A95" s="2" t="s">
        <v>300</v>
      </c>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374"/>
      <c r="AB95" s="374"/>
      <c r="AC95" s="374"/>
      <c r="AD95" s="374"/>
      <c r="AE95" s="374"/>
      <c r="AF95" s="374"/>
      <c r="AG95" s="374"/>
      <c r="AH95" s="194"/>
      <c r="AI95" s="194"/>
    </row>
    <row r="96" spans="1:35" ht="16.149999999999999" hidden="1" customHeight="1" outlineLevel="1" x14ac:dyDescent="0.4">
      <c r="A96" s="110" t="s">
        <v>264</v>
      </c>
      <c r="B96" s="57"/>
      <c r="C96" s="37"/>
      <c r="D96" s="37"/>
      <c r="E96" s="37"/>
      <c r="F96" s="37"/>
      <c r="G96" s="37"/>
      <c r="H96" s="37"/>
      <c r="I96" s="37"/>
      <c r="J96" s="37"/>
      <c r="K96" s="37"/>
      <c r="L96" s="37"/>
      <c r="M96" s="37"/>
      <c r="N96" s="37"/>
      <c r="O96" s="37"/>
      <c r="P96" s="37"/>
      <c r="Q96" s="37"/>
      <c r="R96" s="37"/>
      <c r="S96" s="37"/>
      <c r="T96" s="37"/>
      <c r="U96" s="37"/>
      <c r="V96" s="37"/>
      <c r="W96" s="37"/>
      <c r="X96" s="37"/>
      <c r="Y96" s="37"/>
      <c r="Z96" s="37"/>
      <c r="AA96" s="73"/>
      <c r="AB96" s="377"/>
      <c r="AC96" s="377"/>
      <c r="AD96" s="377"/>
      <c r="AE96" s="377"/>
      <c r="AF96" s="377"/>
      <c r="AG96" s="75" t="s">
        <v>241</v>
      </c>
      <c r="AH96" s="181"/>
      <c r="AI96" s="181"/>
    </row>
    <row r="97" spans="1:35" ht="16.149999999999999" hidden="1" customHeight="1" outlineLevel="1" x14ac:dyDescent="0.4">
      <c r="A97" s="1" t="s">
        <v>265</v>
      </c>
      <c r="B97" s="71"/>
      <c r="C97" s="15"/>
      <c r="D97" s="15"/>
      <c r="E97" s="15"/>
      <c r="F97" s="15"/>
      <c r="G97" s="15"/>
      <c r="H97" s="15"/>
      <c r="I97" s="15"/>
      <c r="J97" s="15"/>
      <c r="K97" s="15"/>
      <c r="L97" s="15"/>
      <c r="M97" s="15"/>
      <c r="N97" s="15"/>
      <c r="O97" s="15"/>
      <c r="P97" s="15"/>
      <c r="Q97" s="15"/>
      <c r="R97" s="15"/>
      <c r="S97" s="15"/>
      <c r="T97" s="15"/>
      <c r="U97" s="15"/>
      <c r="V97" s="15"/>
      <c r="W97" s="15"/>
      <c r="X97" s="15"/>
      <c r="Y97" s="15"/>
      <c r="Z97" s="15"/>
      <c r="AA97" s="72"/>
      <c r="AB97" s="375"/>
      <c r="AC97" s="375"/>
      <c r="AD97" s="375"/>
      <c r="AE97" s="375"/>
      <c r="AF97" s="375"/>
      <c r="AG97" s="121" t="s">
        <v>224</v>
      </c>
    </row>
    <row r="98" spans="1:35" ht="16.149999999999999" hidden="1" customHeight="1" outlineLevel="1" x14ac:dyDescent="0.4">
      <c r="A98" s="1" t="s">
        <v>266</v>
      </c>
      <c r="B98" s="3"/>
      <c r="C98" s="3"/>
      <c r="D98" s="3"/>
      <c r="E98" s="3"/>
      <c r="F98" s="3"/>
      <c r="G98" s="3"/>
      <c r="H98" s="3"/>
      <c r="I98" s="3"/>
      <c r="J98" s="3"/>
      <c r="K98" s="3"/>
      <c r="L98" s="3"/>
      <c r="M98" s="3"/>
      <c r="N98" s="3"/>
      <c r="O98" s="3"/>
      <c r="P98" s="3"/>
      <c r="Q98" s="3"/>
      <c r="R98" s="3"/>
      <c r="S98" s="3"/>
      <c r="T98" s="3"/>
      <c r="U98" s="3"/>
      <c r="V98" s="3"/>
      <c r="W98" s="3"/>
      <c r="X98" s="3"/>
      <c r="Y98" s="3"/>
      <c r="Z98" s="3"/>
      <c r="AA98" s="3"/>
      <c r="AB98" s="379"/>
      <c r="AC98" s="379"/>
      <c r="AD98" s="379"/>
      <c r="AE98" s="379"/>
      <c r="AF98" s="379"/>
      <c r="AG98" s="168" t="s">
        <v>224</v>
      </c>
    </row>
    <row r="99" spans="1:35" ht="16.149999999999999" hidden="1" customHeight="1" outlineLevel="1" x14ac:dyDescent="0.4">
      <c r="A99" s="23" t="s">
        <v>267</v>
      </c>
      <c r="B99" s="6"/>
      <c r="C99" s="6"/>
      <c r="D99" s="6"/>
      <c r="E99" s="6"/>
      <c r="F99" s="6"/>
      <c r="G99" s="6"/>
      <c r="H99" s="6"/>
      <c r="I99" s="6"/>
      <c r="J99" s="6"/>
      <c r="K99" s="6"/>
      <c r="L99" s="6"/>
      <c r="M99" s="6"/>
      <c r="N99" s="6"/>
      <c r="O99" s="6"/>
      <c r="P99" s="6"/>
      <c r="Q99" s="6"/>
      <c r="R99" s="6"/>
      <c r="S99" s="6"/>
      <c r="T99" s="6"/>
      <c r="U99" s="6"/>
      <c r="V99" s="6"/>
      <c r="W99" s="6"/>
      <c r="X99" s="6"/>
      <c r="Y99" s="6"/>
      <c r="Z99" s="6"/>
      <c r="AA99" s="6"/>
      <c r="AB99" s="380">
        <f>AB98-AB97</f>
        <v>0</v>
      </c>
      <c r="AC99" s="380"/>
      <c r="AD99" s="380"/>
      <c r="AE99" s="380"/>
      <c r="AF99" s="380"/>
      <c r="AG99" s="168" t="s">
        <v>224</v>
      </c>
    </row>
    <row r="100" spans="1:35" ht="16.149999999999999" hidden="1" customHeight="1" outlineLevel="1" x14ac:dyDescent="0.4">
      <c r="A100" s="17"/>
      <c r="B100" s="39" t="s">
        <v>268</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375"/>
      <c r="AC100" s="375"/>
      <c r="AD100" s="375"/>
      <c r="AE100" s="375"/>
      <c r="AF100" s="375"/>
      <c r="AG100" s="124" t="s">
        <v>224</v>
      </c>
    </row>
    <row r="101" spans="1:35" ht="16.350000000000001" hidden="1" customHeight="1" outlineLevel="1" thickBot="1" x14ac:dyDescent="0.45">
      <c r="A101" s="40"/>
      <c r="B101" s="101" t="s">
        <v>269</v>
      </c>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376"/>
      <c r="AC101" s="376"/>
      <c r="AD101" s="376"/>
      <c r="AE101" s="376"/>
      <c r="AF101" s="376"/>
      <c r="AG101" s="124" t="s">
        <v>247</v>
      </c>
    </row>
    <row r="102" spans="1:35" ht="16.350000000000001" hidden="1" customHeight="1" outlineLevel="1" thickTop="1" thickBot="1" x14ac:dyDescent="0.45">
      <c r="A102" s="85"/>
      <c r="B102" s="102" t="s">
        <v>270</v>
      </c>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378">
        <f>IFERROR(AB101/AB97*100,0)</f>
        <v>0</v>
      </c>
      <c r="AC102" s="378"/>
      <c r="AD102" s="378"/>
      <c r="AE102" s="378"/>
      <c r="AF102" s="378"/>
      <c r="AG102" s="152" t="s">
        <v>249</v>
      </c>
    </row>
    <row r="103" spans="1:35" ht="16.350000000000001" hidden="1" customHeight="1" outlineLevel="1" x14ac:dyDescent="0.4"/>
    <row r="104" spans="1:35" ht="16.149999999999999" hidden="1" customHeight="1" outlineLevel="1" thickBot="1" x14ac:dyDescent="0.45">
      <c r="A104" s="2" t="s">
        <v>275</v>
      </c>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374"/>
      <c r="AB104" s="374"/>
      <c r="AC104" s="374"/>
      <c r="AD104" s="374"/>
      <c r="AE104" s="374"/>
      <c r="AF104" s="374"/>
      <c r="AG104" s="374"/>
      <c r="AH104" s="194"/>
      <c r="AI104" s="194"/>
    </row>
    <row r="105" spans="1:35" ht="16.149999999999999" hidden="1" customHeight="1" outlineLevel="1" x14ac:dyDescent="0.4">
      <c r="A105" s="110" t="s">
        <v>301</v>
      </c>
      <c r="B105" s="5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73"/>
      <c r="AB105" s="377"/>
      <c r="AC105" s="377"/>
      <c r="AD105" s="377"/>
      <c r="AE105" s="377"/>
      <c r="AF105" s="377"/>
      <c r="AG105" s="75" t="s">
        <v>241</v>
      </c>
      <c r="AH105" s="181"/>
      <c r="AI105" s="181"/>
    </row>
    <row r="106" spans="1:35" ht="16.149999999999999" hidden="1" customHeight="1" outlineLevel="1" x14ac:dyDescent="0.4">
      <c r="A106" s="1" t="s">
        <v>302</v>
      </c>
      <c r="B106" s="71"/>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72"/>
      <c r="AB106" s="375"/>
      <c r="AC106" s="375"/>
      <c r="AD106" s="375"/>
      <c r="AE106" s="375"/>
      <c r="AF106" s="375"/>
      <c r="AG106" s="121" t="s">
        <v>224</v>
      </c>
    </row>
    <row r="107" spans="1:35" ht="16.149999999999999" hidden="1" customHeight="1" outlineLevel="1" x14ac:dyDescent="0.4">
      <c r="A107" s="1" t="s">
        <v>303</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79"/>
      <c r="AC107" s="379"/>
      <c r="AD107" s="379"/>
      <c r="AE107" s="379"/>
      <c r="AF107" s="379"/>
      <c r="AG107" s="168" t="s">
        <v>224</v>
      </c>
    </row>
    <row r="108" spans="1:35" ht="16.149999999999999" hidden="1" customHeight="1" outlineLevel="1" x14ac:dyDescent="0.4">
      <c r="A108" s="23" t="s">
        <v>271</v>
      </c>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380">
        <f>AB107-AB106</f>
        <v>0</v>
      </c>
      <c r="AC108" s="380"/>
      <c r="AD108" s="380"/>
      <c r="AE108" s="380"/>
      <c r="AF108" s="380"/>
      <c r="AG108" s="168" t="s">
        <v>224</v>
      </c>
    </row>
    <row r="109" spans="1:35" ht="16.149999999999999" hidden="1" customHeight="1" outlineLevel="1" x14ac:dyDescent="0.4">
      <c r="A109" s="17"/>
      <c r="B109" s="39" t="s">
        <v>272</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375"/>
      <c r="AC109" s="375"/>
      <c r="AD109" s="375"/>
      <c r="AE109" s="375"/>
      <c r="AF109" s="375"/>
      <c r="AG109" s="124" t="s">
        <v>224</v>
      </c>
    </row>
    <row r="110" spans="1:35" ht="16.149999999999999" hidden="1" customHeight="1" outlineLevel="1" thickBot="1" x14ac:dyDescent="0.45">
      <c r="A110" s="40"/>
      <c r="B110" s="101" t="s">
        <v>273</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376"/>
      <c r="AC110" s="376"/>
      <c r="AD110" s="376"/>
      <c r="AE110" s="376"/>
      <c r="AF110" s="376"/>
      <c r="AG110" s="124" t="s">
        <v>247</v>
      </c>
    </row>
    <row r="111" spans="1:35" ht="16.350000000000001" hidden="1" customHeight="1" outlineLevel="1" thickTop="1" thickBot="1" x14ac:dyDescent="0.45">
      <c r="A111" s="85"/>
      <c r="B111" s="102" t="s">
        <v>274</v>
      </c>
      <c r="C111" s="103"/>
      <c r="D111" s="103"/>
      <c r="E111" s="103"/>
      <c r="F111" s="103"/>
      <c r="G111" s="103"/>
      <c r="H111" s="103"/>
      <c r="I111" s="103"/>
      <c r="J111" s="103"/>
      <c r="K111" s="103"/>
      <c r="L111" s="103"/>
      <c r="M111" s="103"/>
      <c r="N111" s="103"/>
      <c r="O111" s="103"/>
      <c r="P111" s="103"/>
      <c r="Q111" s="103"/>
      <c r="R111" s="103"/>
      <c r="S111" s="103"/>
      <c r="T111" s="103"/>
      <c r="U111" s="103"/>
      <c r="V111" s="103"/>
      <c r="W111" s="103"/>
      <c r="X111" s="103"/>
      <c r="Y111" s="103"/>
      <c r="Z111" s="103"/>
      <c r="AA111" s="103"/>
      <c r="AB111" s="378">
        <f>IFERROR(AB110/AB106*100,0)</f>
        <v>0</v>
      </c>
      <c r="AC111" s="378"/>
      <c r="AD111" s="378"/>
      <c r="AE111" s="378"/>
      <c r="AF111" s="378"/>
      <c r="AG111" s="152" t="s">
        <v>249</v>
      </c>
    </row>
    <row r="112" spans="1:35" ht="16.350000000000001" hidden="1" customHeight="1" outlineLevel="1" x14ac:dyDescent="0.4">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57"/>
      <c r="AC112" s="157"/>
      <c r="AD112" s="157"/>
      <c r="AE112" s="157"/>
      <c r="AF112" s="157"/>
      <c r="AG112" s="3"/>
    </row>
    <row r="113" spans="1:35" ht="16.350000000000001" customHeight="1" collapsed="1" x14ac:dyDescent="0.4">
      <c r="A113" s="64" t="s">
        <v>276</v>
      </c>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row>
    <row r="114" spans="1:35" ht="16.149999999999999" customHeight="1" thickBot="1" x14ac:dyDescent="0.45">
      <c r="A114" s="62" t="s">
        <v>304</v>
      </c>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370"/>
      <c r="AB114" s="370"/>
      <c r="AC114" s="370"/>
      <c r="AD114" s="370"/>
      <c r="AE114" s="370"/>
      <c r="AF114" s="370"/>
      <c r="AG114" s="370"/>
      <c r="AH114" s="194"/>
      <c r="AI114" s="194"/>
    </row>
    <row r="115" spans="1:35" ht="16.149999999999999" customHeight="1" x14ac:dyDescent="0.4">
      <c r="A115" s="109" t="s">
        <v>305</v>
      </c>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76"/>
      <c r="AB115" s="371"/>
      <c r="AC115" s="371"/>
      <c r="AD115" s="371"/>
      <c r="AE115" s="371"/>
      <c r="AF115" s="371"/>
      <c r="AG115" s="78" t="s">
        <v>241</v>
      </c>
      <c r="AH115" s="181"/>
      <c r="AI115" s="181"/>
    </row>
    <row r="116" spans="1:35" ht="16.149999999999999" hidden="1" customHeight="1" outlineLevel="1" x14ac:dyDescent="0.4">
      <c r="A116" s="100" t="s">
        <v>306</v>
      </c>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77"/>
      <c r="AB116" s="372"/>
      <c r="AC116" s="372"/>
      <c r="AD116" s="372"/>
      <c r="AE116" s="372"/>
      <c r="AF116" s="372"/>
      <c r="AG116" s="115" t="s">
        <v>224</v>
      </c>
      <c r="AH116" s="181"/>
      <c r="AI116" s="181"/>
    </row>
    <row r="117" spans="1:35" ht="16.149999999999999" customHeight="1" collapsed="1" x14ac:dyDescent="0.4">
      <c r="A117" s="100" t="s">
        <v>307</v>
      </c>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77"/>
      <c r="AB117" s="372"/>
      <c r="AC117" s="372"/>
      <c r="AD117" s="372"/>
      <c r="AE117" s="372"/>
      <c r="AF117" s="372"/>
      <c r="AG117" s="115" t="s">
        <v>224</v>
      </c>
    </row>
    <row r="118" spans="1:35" ht="16.149999999999999" hidden="1" customHeight="1" outlineLevel="1" x14ac:dyDescent="0.4">
      <c r="A118" s="100" t="s">
        <v>308</v>
      </c>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385"/>
      <c r="AC118" s="385"/>
      <c r="AD118" s="385"/>
      <c r="AE118" s="385"/>
      <c r="AF118" s="385"/>
      <c r="AG118" s="128" t="s">
        <v>224</v>
      </c>
    </row>
    <row r="119" spans="1:35" ht="16.149999999999999" customHeight="1" collapsed="1" x14ac:dyDescent="0.4">
      <c r="A119" s="100" t="s">
        <v>309</v>
      </c>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372"/>
      <c r="AC119" s="372"/>
      <c r="AD119" s="372"/>
      <c r="AE119" s="372"/>
      <c r="AF119" s="372"/>
      <c r="AG119" s="128" t="s">
        <v>224</v>
      </c>
    </row>
    <row r="120" spans="1:35" ht="16.149999999999999" hidden="1" customHeight="1" outlineLevel="1" x14ac:dyDescent="0.4">
      <c r="A120" s="104" t="s">
        <v>310</v>
      </c>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384">
        <f>AB118-AB116</f>
        <v>0</v>
      </c>
      <c r="AC120" s="384"/>
      <c r="AD120" s="384"/>
      <c r="AE120" s="384"/>
      <c r="AF120" s="384"/>
      <c r="AG120" s="128" t="s">
        <v>224</v>
      </c>
    </row>
    <row r="121" spans="1:35" ht="16.149999999999999" customHeight="1" collapsed="1" x14ac:dyDescent="0.4">
      <c r="A121" s="104" t="s">
        <v>253</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384">
        <f>AB119-AB117</f>
        <v>0</v>
      </c>
      <c r="AC121" s="384"/>
      <c r="AD121" s="384"/>
      <c r="AE121" s="384"/>
      <c r="AF121" s="384"/>
      <c r="AG121" s="128" t="s">
        <v>224</v>
      </c>
    </row>
    <row r="122" spans="1:35" ht="16.149999999999999" customHeight="1" x14ac:dyDescent="0.4">
      <c r="A122" s="90"/>
      <c r="B122" s="91" t="s">
        <v>254</v>
      </c>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372"/>
      <c r="AC122" s="372"/>
      <c r="AD122" s="372"/>
      <c r="AE122" s="372"/>
      <c r="AF122" s="372"/>
      <c r="AG122" s="129" t="s">
        <v>224</v>
      </c>
    </row>
    <row r="123" spans="1:35" ht="16.149999999999999" customHeight="1" thickBot="1" x14ac:dyDescent="0.45">
      <c r="A123" s="92"/>
      <c r="B123" s="106" t="s">
        <v>255</v>
      </c>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373"/>
      <c r="AC123" s="373"/>
      <c r="AD123" s="373"/>
      <c r="AE123" s="373"/>
      <c r="AF123" s="373"/>
      <c r="AG123" s="129" t="s">
        <v>247</v>
      </c>
    </row>
    <row r="124" spans="1:35" ht="16.350000000000001" customHeight="1" thickTop="1" thickBot="1" x14ac:dyDescent="0.45">
      <c r="A124" s="93"/>
      <c r="B124" s="107" t="s">
        <v>256</v>
      </c>
      <c r="C124" s="108"/>
      <c r="D124" s="108"/>
      <c r="E124" s="108"/>
      <c r="F124" s="108"/>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378">
        <f>IFERROR(AB123/AB117*100,0)</f>
        <v>0</v>
      </c>
      <c r="AC124" s="378"/>
      <c r="AD124" s="378"/>
      <c r="AE124" s="378"/>
      <c r="AF124" s="378"/>
      <c r="AG124" s="130" t="s">
        <v>249</v>
      </c>
    </row>
    <row r="125" spans="1:35" ht="16.350000000000001" customHeight="1" x14ac:dyDescent="0.4">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row>
    <row r="126" spans="1:35" ht="16.149999999999999" customHeight="1" thickBot="1" x14ac:dyDescent="0.45">
      <c r="A126" s="64" t="s">
        <v>311</v>
      </c>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370"/>
      <c r="AB126" s="370"/>
      <c r="AC126" s="370"/>
      <c r="AD126" s="370"/>
      <c r="AE126" s="370"/>
      <c r="AF126" s="370"/>
      <c r="AG126" s="370"/>
      <c r="AH126" s="194"/>
      <c r="AI126" s="194"/>
    </row>
    <row r="127" spans="1:35" ht="16.149999999999999" customHeight="1" x14ac:dyDescent="0.4">
      <c r="A127" s="109" t="s">
        <v>312</v>
      </c>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76"/>
      <c r="AB127" s="371"/>
      <c r="AC127" s="371"/>
      <c r="AD127" s="371"/>
      <c r="AE127" s="371"/>
      <c r="AF127" s="371"/>
      <c r="AG127" s="78" t="s">
        <v>241</v>
      </c>
      <c r="AH127" s="181"/>
      <c r="AI127" s="181"/>
    </row>
    <row r="128" spans="1:35" ht="16.149999999999999" hidden="1" customHeight="1" outlineLevel="1" x14ac:dyDescent="0.4">
      <c r="A128" s="100" t="s">
        <v>313</v>
      </c>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77"/>
      <c r="AB128" s="372"/>
      <c r="AC128" s="372"/>
      <c r="AD128" s="372"/>
      <c r="AE128" s="372"/>
      <c r="AF128" s="372"/>
      <c r="AG128" s="115" t="s">
        <v>224</v>
      </c>
      <c r="AH128" s="181"/>
      <c r="AI128" s="181"/>
    </row>
    <row r="129" spans="1:36" ht="16.149999999999999" customHeight="1" collapsed="1" x14ac:dyDescent="0.4">
      <c r="A129" s="100" t="s">
        <v>314</v>
      </c>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77"/>
      <c r="AB129" s="372"/>
      <c r="AC129" s="372"/>
      <c r="AD129" s="372"/>
      <c r="AE129" s="372"/>
      <c r="AF129" s="372"/>
      <c r="AG129" s="115" t="s">
        <v>224</v>
      </c>
    </row>
    <row r="130" spans="1:36" ht="16.149999999999999" hidden="1" customHeight="1" outlineLevel="1" x14ac:dyDescent="0.4">
      <c r="A130" s="100" t="s">
        <v>315</v>
      </c>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385"/>
      <c r="AC130" s="385"/>
      <c r="AD130" s="385"/>
      <c r="AE130" s="385"/>
      <c r="AF130" s="385"/>
      <c r="AG130" s="128" t="s">
        <v>224</v>
      </c>
    </row>
    <row r="131" spans="1:36" ht="16.149999999999999" customHeight="1" collapsed="1" x14ac:dyDescent="0.4">
      <c r="A131" s="100" t="s">
        <v>316</v>
      </c>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372"/>
      <c r="AC131" s="372"/>
      <c r="AD131" s="372"/>
      <c r="AE131" s="372"/>
      <c r="AF131" s="372"/>
      <c r="AG131" s="128" t="s">
        <v>224</v>
      </c>
    </row>
    <row r="132" spans="1:36" ht="16.149999999999999" hidden="1" customHeight="1" outlineLevel="1" x14ac:dyDescent="0.4">
      <c r="A132" s="104" t="s">
        <v>317</v>
      </c>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384">
        <f>AB130-AB128</f>
        <v>0</v>
      </c>
      <c r="AC132" s="384"/>
      <c r="AD132" s="384"/>
      <c r="AE132" s="384"/>
      <c r="AF132" s="384"/>
      <c r="AG132" s="128" t="s">
        <v>224</v>
      </c>
    </row>
    <row r="133" spans="1:36" ht="16.149999999999999" customHeight="1" collapsed="1" x14ac:dyDescent="0.4">
      <c r="A133" s="104" t="s">
        <v>260</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384">
        <f>AB131-AB129</f>
        <v>0</v>
      </c>
      <c r="AC133" s="384"/>
      <c r="AD133" s="384"/>
      <c r="AE133" s="384"/>
      <c r="AF133" s="384"/>
      <c r="AG133" s="128" t="s">
        <v>224</v>
      </c>
    </row>
    <row r="134" spans="1:36" ht="16.149999999999999" customHeight="1" x14ac:dyDescent="0.4">
      <c r="A134" s="90"/>
      <c r="B134" s="91" t="s">
        <v>261</v>
      </c>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c r="AA134" s="105"/>
      <c r="AB134" s="372"/>
      <c r="AC134" s="372"/>
      <c r="AD134" s="372"/>
      <c r="AE134" s="372"/>
      <c r="AF134" s="372"/>
      <c r="AG134" s="129" t="s">
        <v>224</v>
      </c>
    </row>
    <row r="135" spans="1:36" ht="16.149999999999999" customHeight="1" thickBot="1" x14ac:dyDescent="0.45">
      <c r="A135" s="92"/>
      <c r="B135" s="106" t="s">
        <v>262</v>
      </c>
      <c r="C135" s="105"/>
      <c r="D135" s="105"/>
      <c r="E135" s="105"/>
      <c r="F135" s="105"/>
      <c r="G135" s="105"/>
      <c r="H135" s="105"/>
      <c r="I135" s="105"/>
      <c r="J135" s="105"/>
      <c r="K135" s="105"/>
      <c r="L135" s="105"/>
      <c r="M135" s="105"/>
      <c r="N135" s="105"/>
      <c r="O135" s="105"/>
      <c r="P135" s="105"/>
      <c r="Q135" s="105"/>
      <c r="R135" s="105"/>
      <c r="S135" s="105"/>
      <c r="T135" s="105"/>
      <c r="U135" s="105"/>
      <c r="V135" s="105"/>
      <c r="W135" s="105"/>
      <c r="X135" s="105"/>
      <c r="Y135" s="105"/>
      <c r="Z135" s="105"/>
      <c r="AA135" s="105"/>
      <c r="AB135" s="373"/>
      <c r="AC135" s="373"/>
      <c r="AD135" s="373"/>
      <c r="AE135" s="373"/>
      <c r="AF135" s="373"/>
      <c r="AG135" s="129" t="s">
        <v>247</v>
      </c>
    </row>
    <row r="136" spans="1:36" ht="16.350000000000001" customHeight="1" thickTop="1" thickBot="1" x14ac:dyDescent="0.45">
      <c r="A136" s="93"/>
      <c r="B136" s="107" t="s">
        <v>263</v>
      </c>
      <c r="C136" s="108"/>
      <c r="D136" s="108"/>
      <c r="E136" s="108"/>
      <c r="F136" s="108"/>
      <c r="G136" s="108"/>
      <c r="H136" s="108"/>
      <c r="I136" s="108"/>
      <c r="J136" s="108"/>
      <c r="K136" s="108"/>
      <c r="L136" s="108"/>
      <c r="M136" s="108"/>
      <c r="N136" s="108"/>
      <c r="O136" s="108"/>
      <c r="P136" s="108"/>
      <c r="Q136" s="108"/>
      <c r="R136" s="108"/>
      <c r="S136" s="108"/>
      <c r="T136" s="108"/>
      <c r="U136" s="108"/>
      <c r="V136" s="108"/>
      <c r="W136" s="108"/>
      <c r="X136" s="108"/>
      <c r="Y136" s="108"/>
      <c r="Z136" s="108"/>
      <c r="AA136" s="108"/>
      <c r="AB136" s="378">
        <f>IFERROR(AB135/AB129*100,0)</f>
        <v>0</v>
      </c>
      <c r="AC136" s="378"/>
      <c r="AD136" s="378"/>
      <c r="AE136" s="378"/>
      <c r="AF136" s="378"/>
      <c r="AG136" s="130" t="s">
        <v>249</v>
      </c>
    </row>
    <row r="137" spans="1:36" ht="13.5" customHeight="1" x14ac:dyDescent="0.4">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row>
    <row r="138" spans="1:36" ht="16.149999999999999" customHeight="1" thickBot="1" x14ac:dyDescent="0.45">
      <c r="A138" s="2" t="s">
        <v>318</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6" ht="16.149999999999999" customHeight="1" x14ac:dyDescent="0.4">
      <c r="A139" s="11" t="s">
        <v>319</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3"/>
      <c r="AJ139" s="176" t="b">
        <v>0</v>
      </c>
    </row>
    <row r="140" spans="1:36" ht="16.149999999999999" customHeight="1" x14ac:dyDescent="0.4">
      <c r="A140" s="17"/>
      <c r="B140" s="3"/>
      <c r="C140" s="3" t="s">
        <v>278</v>
      </c>
      <c r="D140" s="3"/>
      <c r="E140" s="3"/>
      <c r="F140" s="3"/>
      <c r="G140" s="3"/>
      <c r="H140" s="3"/>
      <c r="I140" s="3"/>
      <c r="J140" s="3"/>
      <c r="K140" s="3"/>
      <c r="L140" s="3"/>
      <c r="M140" s="3" t="s">
        <v>279</v>
      </c>
      <c r="N140" s="3"/>
      <c r="O140" s="3"/>
      <c r="P140" s="3"/>
      <c r="Q140" s="3"/>
      <c r="R140" s="3"/>
      <c r="S140" s="3"/>
      <c r="T140" s="3"/>
      <c r="U140" s="3"/>
      <c r="V140" s="3"/>
      <c r="W140" s="3"/>
      <c r="X140" s="3"/>
      <c r="Y140" s="3"/>
      <c r="Z140" s="3"/>
      <c r="AA140" s="3"/>
      <c r="AB140" s="3"/>
      <c r="AC140" s="3"/>
      <c r="AD140" s="3"/>
      <c r="AE140" s="3"/>
      <c r="AF140" s="3"/>
      <c r="AG140" s="18"/>
      <c r="AJ140" s="176" t="b">
        <v>0</v>
      </c>
    </row>
    <row r="141" spans="1:36" ht="15.6" customHeight="1" x14ac:dyDescent="0.4">
      <c r="A141" s="17"/>
      <c r="B141" s="3"/>
      <c r="C141" s="3" t="s">
        <v>280</v>
      </c>
      <c r="D141" s="3"/>
      <c r="E141" s="3"/>
      <c r="F141" s="3"/>
      <c r="G141" s="3"/>
      <c r="H141" s="3"/>
      <c r="I141" s="3"/>
      <c r="J141" s="405"/>
      <c r="K141" s="405"/>
      <c r="L141" s="405"/>
      <c r="M141" s="405"/>
      <c r="N141" s="405"/>
      <c r="O141" s="405"/>
      <c r="P141" s="405"/>
      <c r="Q141" s="405"/>
      <c r="R141" s="405"/>
      <c r="S141" s="405"/>
      <c r="T141" s="405"/>
      <c r="U141" s="405"/>
      <c r="V141" s="405"/>
      <c r="W141" s="405"/>
      <c r="X141" s="405"/>
      <c r="Y141" s="405"/>
      <c r="Z141" s="405"/>
      <c r="AA141" s="405"/>
      <c r="AB141" s="405"/>
      <c r="AC141" s="405"/>
      <c r="AD141" s="405"/>
      <c r="AE141" s="405"/>
      <c r="AF141" s="405"/>
      <c r="AG141" s="18" t="s">
        <v>132</v>
      </c>
      <c r="AJ141" s="176" t="b">
        <v>0</v>
      </c>
    </row>
    <row r="142" spans="1:36" ht="5.45" customHeight="1" x14ac:dyDescent="0.4">
      <c r="A142" s="14"/>
      <c r="B142" s="15"/>
      <c r="C142" s="15"/>
      <c r="D142" s="15"/>
      <c r="E142" s="15"/>
      <c r="F142" s="15"/>
      <c r="G142" s="15"/>
      <c r="H142" s="15"/>
      <c r="I142" s="15"/>
      <c r="J142" s="15"/>
      <c r="K142" s="15"/>
      <c r="L142" s="26"/>
      <c r="M142" s="26"/>
      <c r="N142" s="26"/>
      <c r="O142" s="26"/>
      <c r="P142" s="26"/>
      <c r="Q142" s="26"/>
      <c r="R142" s="26"/>
      <c r="S142" s="26"/>
      <c r="T142" s="26"/>
      <c r="U142" s="26"/>
      <c r="V142" s="26"/>
      <c r="W142" s="26"/>
      <c r="X142" s="26"/>
      <c r="Y142" s="26"/>
      <c r="Z142" s="26"/>
      <c r="AA142" s="26"/>
      <c r="AB142" s="26"/>
      <c r="AC142" s="26"/>
      <c r="AD142" s="26"/>
      <c r="AE142" s="26"/>
      <c r="AF142" s="26"/>
      <c r="AG142" s="16"/>
    </row>
    <row r="143" spans="1:36" x14ac:dyDescent="0.4">
      <c r="A143" s="23" t="s">
        <v>320</v>
      </c>
      <c r="B143" s="24"/>
      <c r="C143" s="24"/>
      <c r="D143" s="24"/>
      <c r="E143" s="24"/>
      <c r="F143" s="24"/>
      <c r="G143" s="24"/>
      <c r="H143" s="24"/>
      <c r="I143" s="24"/>
      <c r="J143" s="24"/>
      <c r="K143" s="24"/>
      <c r="L143" s="27"/>
      <c r="M143" s="27"/>
      <c r="N143" s="27"/>
      <c r="O143" s="27"/>
      <c r="P143" s="27"/>
      <c r="Q143" s="27"/>
      <c r="R143" s="27"/>
      <c r="S143" s="27"/>
      <c r="T143" s="27"/>
      <c r="U143" s="27"/>
      <c r="V143" s="27"/>
      <c r="W143" s="27"/>
      <c r="X143" s="27"/>
      <c r="Y143" s="27"/>
      <c r="Z143" s="27"/>
      <c r="AA143" s="27"/>
      <c r="AB143" s="27"/>
      <c r="AC143" s="27"/>
      <c r="AD143" s="27"/>
      <c r="AE143" s="27"/>
      <c r="AF143" s="27"/>
      <c r="AG143" s="25"/>
    </row>
    <row r="144" spans="1:36" ht="49.15" customHeight="1" x14ac:dyDescent="0.4">
      <c r="A144" s="17"/>
      <c r="B144" s="3"/>
      <c r="C144" s="406"/>
      <c r="D144" s="406"/>
      <c r="E144" s="406"/>
      <c r="F144" s="406"/>
      <c r="G144" s="406"/>
      <c r="H144" s="406"/>
      <c r="I144" s="406"/>
      <c r="J144" s="406"/>
      <c r="K144" s="406"/>
      <c r="L144" s="406"/>
      <c r="M144" s="406"/>
      <c r="N144" s="406"/>
      <c r="O144" s="406"/>
      <c r="P144" s="406"/>
      <c r="Q144" s="406"/>
      <c r="R144" s="406"/>
      <c r="S144" s="406"/>
      <c r="T144" s="406"/>
      <c r="U144" s="406"/>
      <c r="V144" s="406"/>
      <c r="W144" s="406"/>
      <c r="X144" s="406"/>
      <c r="Y144" s="406"/>
      <c r="Z144" s="406"/>
      <c r="AA144" s="406"/>
      <c r="AB144" s="406"/>
      <c r="AC144" s="406"/>
      <c r="AD144" s="406"/>
      <c r="AE144" s="406"/>
      <c r="AF144" s="406"/>
      <c r="AG144" s="18"/>
    </row>
    <row r="145" spans="1:35" ht="9" customHeight="1" thickBot="1" x14ac:dyDescent="0.45">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10"/>
    </row>
    <row r="146" spans="1:35" ht="15" customHeight="1" x14ac:dyDescent="0.4">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spans="1:35" ht="15" customHeight="1" x14ac:dyDescent="0.4">
      <c r="A147" s="381" t="s">
        <v>281</v>
      </c>
      <c r="B147" s="381"/>
      <c r="C147" s="381"/>
      <c r="D147" s="381"/>
      <c r="E147" s="381"/>
      <c r="F147" s="381"/>
      <c r="G147" s="381"/>
      <c r="H147" s="381"/>
      <c r="I147" s="381"/>
      <c r="J147" s="381"/>
      <c r="K147" s="381"/>
      <c r="L147" s="381"/>
      <c r="M147" s="381"/>
      <c r="N147" s="381"/>
      <c r="O147" s="381"/>
      <c r="P147" s="381"/>
      <c r="Q147" s="381"/>
      <c r="R147" s="381"/>
      <c r="S147" s="381"/>
      <c r="T147" s="381"/>
      <c r="U147" s="381"/>
      <c r="V147" s="381"/>
      <c r="W147" s="381"/>
      <c r="X147" s="381"/>
      <c r="Y147" s="381"/>
      <c r="Z147" s="381"/>
      <c r="AA147" s="381"/>
      <c r="AB147" s="381"/>
      <c r="AC147" s="381"/>
      <c r="AD147" s="381"/>
      <c r="AE147" s="381"/>
      <c r="AF147" s="381"/>
      <c r="AG147" s="381"/>
      <c r="AH147" s="196"/>
      <c r="AI147" s="196"/>
    </row>
    <row r="148" spans="1:35" ht="15" customHeight="1" x14ac:dyDescent="0.4">
      <c r="A148" s="381"/>
      <c r="B148" s="381"/>
      <c r="C148" s="381"/>
      <c r="D148" s="381"/>
      <c r="E148" s="381"/>
      <c r="F148" s="381"/>
      <c r="G148" s="381"/>
      <c r="H148" s="381"/>
      <c r="I148" s="381"/>
      <c r="J148" s="381"/>
      <c r="K148" s="381"/>
      <c r="L148" s="381"/>
      <c r="M148" s="381"/>
      <c r="N148" s="381"/>
      <c r="O148" s="381"/>
      <c r="P148" s="381"/>
      <c r="Q148" s="381"/>
      <c r="R148" s="381"/>
      <c r="S148" s="381"/>
      <c r="T148" s="381"/>
      <c r="U148" s="381"/>
      <c r="V148" s="381"/>
      <c r="W148" s="381"/>
      <c r="X148" s="381"/>
      <c r="Y148" s="381"/>
      <c r="Z148" s="381"/>
      <c r="AA148" s="381"/>
      <c r="AB148" s="381"/>
      <c r="AC148" s="381"/>
      <c r="AD148" s="381"/>
      <c r="AE148" s="381"/>
      <c r="AF148" s="381"/>
      <c r="AG148" s="381"/>
      <c r="AH148" s="196"/>
      <c r="AI148" s="196"/>
    </row>
    <row r="149" spans="1:35" ht="15" customHeight="1" x14ac:dyDescent="0.4">
      <c r="A149" s="3"/>
      <c r="B149" s="3"/>
      <c r="C149" s="3" t="s">
        <v>15</v>
      </c>
      <c r="D149" s="3"/>
      <c r="E149" s="382"/>
      <c r="F149" s="382"/>
      <c r="G149" s="3" t="s">
        <v>16</v>
      </c>
      <c r="H149" s="382"/>
      <c r="I149" s="382"/>
      <c r="J149" s="3" t="s">
        <v>219</v>
      </c>
      <c r="K149" s="382"/>
      <c r="L149" s="382"/>
      <c r="M149" s="3" t="s">
        <v>18</v>
      </c>
      <c r="N149" s="3"/>
      <c r="O149" s="3"/>
      <c r="P149" s="3" t="s">
        <v>282</v>
      </c>
      <c r="Q149" s="3"/>
      <c r="R149" s="3"/>
      <c r="S149" s="3"/>
      <c r="T149" s="383"/>
      <c r="U149" s="383"/>
      <c r="V149" s="383"/>
      <c r="W149" s="383"/>
      <c r="X149" s="383"/>
      <c r="Y149" s="383"/>
      <c r="Z149" s="383"/>
      <c r="AA149" s="383"/>
      <c r="AB149" s="383"/>
      <c r="AC149" s="383"/>
      <c r="AD149" s="383"/>
      <c r="AE149" s="383"/>
      <c r="AF149" s="383"/>
      <c r="AG149" s="3"/>
    </row>
    <row r="150" spans="1:35" ht="15" customHeight="1" x14ac:dyDescent="0.4">
      <c r="A150" s="3"/>
      <c r="B150" s="3"/>
      <c r="C150" s="3"/>
      <c r="D150" s="3"/>
      <c r="E150" s="20"/>
      <c r="F150" s="20"/>
      <c r="G150" s="3"/>
      <c r="H150" s="20"/>
      <c r="I150" s="20"/>
      <c r="J150" s="3"/>
      <c r="K150" s="20"/>
      <c r="L150" s="20"/>
      <c r="M150" s="3"/>
      <c r="N150" s="3"/>
      <c r="O150" s="3"/>
      <c r="P150" s="3"/>
      <c r="Q150" s="3"/>
      <c r="R150" s="3"/>
      <c r="S150" s="3"/>
      <c r="T150" s="20"/>
      <c r="U150" s="20"/>
      <c r="V150" s="20"/>
      <c r="W150" s="20"/>
      <c r="X150" s="20"/>
      <c r="Y150" s="20"/>
      <c r="Z150" s="20"/>
      <c r="AA150" s="20"/>
      <c r="AB150" s="20"/>
      <c r="AC150" s="20"/>
      <c r="AD150" s="20"/>
      <c r="AE150" s="20"/>
      <c r="AF150" s="20"/>
      <c r="AG150" s="3"/>
    </row>
    <row r="151" spans="1:35" ht="15" customHeight="1" x14ac:dyDescent="0.4">
      <c r="A151" s="49" t="s">
        <v>283</v>
      </c>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row>
    <row r="152" spans="1:35" ht="15" customHeight="1" x14ac:dyDescent="0.4">
      <c r="A152" s="119"/>
      <c r="B152" s="119"/>
      <c r="C152" s="119"/>
      <c r="D152" s="119"/>
      <c r="E152" s="119"/>
      <c r="F152" s="119"/>
      <c r="G152" s="119"/>
      <c r="H152" s="119"/>
      <c r="I152" s="119"/>
      <c r="J152" s="119"/>
      <c r="K152" s="119"/>
      <c r="L152" s="119"/>
      <c r="M152" s="119"/>
      <c r="N152" s="119"/>
      <c r="O152" s="119"/>
      <c r="P152" s="119"/>
      <c r="Q152" s="119"/>
      <c r="R152" s="119"/>
      <c r="S152" s="119"/>
      <c r="T152" s="119"/>
      <c r="U152" s="119"/>
      <c r="V152" s="119"/>
      <c r="W152" s="119"/>
      <c r="X152" s="119"/>
      <c r="Y152" s="119"/>
      <c r="Z152" s="119"/>
      <c r="AA152" s="119"/>
      <c r="AB152" s="119"/>
      <c r="AC152" s="119"/>
      <c r="AD152" s="119"/>
      <c r="AE152" s="119"/>
      <c r="AF152" s="119"/>
      <c r="AG152" s="119"/>
      <c r="AH152" s="201"/>
      <c r="AI152" s="196"/>
    </row>
    <row r="153" spans="1:35" ht="15" customHeight="1" x14ac:dyDescent="0.4">
      <c r="A153" s="119"/>
      <c r="B153" s="119"/>
      <c r="C153" s="119"/>
      <c r="D153" s="119"/>
      <c r="E153" s="119"/>
      <c r="F153" s="119"/>
      <c r="G153" s="119"/>
      <c r="H153" s="119"/>
      <c r="I153" s="119"/>
      <c r="J153" s="119"/>
      <c r="K153" s="119"/>
      <c r="L153" s="119"/>
      <c r="M153" s="119"/>
      <c r="N153" s="119"/>
      <c r="O153" s="119"/>
      <c r="P153" s="119"/>
      <c r="Q153" s="119"/>
      <c r="R153" s="119"/>
      <c r="S153" s="119"/>
      <c r="T153" s="119"/>
      <c r="U153" s="119"/>
      <c r="V153" s="119"/>
      <c r="W153" s="119"/>
      <c r="X153" s="119"/>
      <c r="Y153" s="119"/>
      <c r="Z153" s="119"/>
      <c r="AA153" s="119"/>
      <c r="AB153" s="119"/>
      <c r="AC153" s="119"/>
      <c r="AD153" s="119"/>
      <c r="AE153" s="119"/>
      <c r="AF153" s="119"/>
      <c r="AG153" s="119"/>
      <c r="AH153" s="201"/>
      <c r="AI153" s="196"/>
    </row>
    <row r="154" spans="1:35" ht="15" customHeight="1" x14ac:dyDescent="0.4">
      <c r="A154" s="119"/>
      <c r="B154" s="119"/>
      <c r="C154" s="119"/>
      <c r="D154" s="119"/>
      <c r="E154" s="119"/>
      <c r="F154" s="119"/>
      <c r="G154" s="119"/>
      <c r="H154" s="119"/>
      <c r="I154" s="119"/>
      <c r="J154" s="119"/>
      <c r="K154" s="119"/>
      <c r="L154" s="119"/>
      <c r="M154" s="119"/>
      <c r="N154" s="119"/>
      <c r="O154" s="119"/>
      <c r="P154" s="119"/>
      <c r="Q154" s="119"/>
      <c r="R154" s="119"/>
      <c r="S154" s="119"/>
      <c r="T154" s="119"/>
      <c r="U154" s="119"/>
      <c r="V154" s="119"/>
      <c r="W154" s="119"/>
      <c r="X154" s="119"/>
      <c r="Y154" s="119"/>
      <c r="Z154" s="119"/>
      <c r="AA154" s="119"/>
      <c r="AB154" s="119"/>
      <c r="AC154" s="119"/>
      <c r="AD154" s="119"/>
      <c r="AE154" s="119"/>
      <c r="AF154" s="119"/>
      <c r="AG154" s="119"/>
      <c r="AH154" s="201"/>
      <c r="AI154" s="196"/>
    </row>
    <row r="155" spans="1:35" ht="15" customHeight="1" x14ac:dyDescent="0.4">
      <c r="A155" s="119"/>
      <c r="B155" s="119"/>
      <c r="C155" s="119"/>
      <c r="D155" s="119"/>
      <c r="E155" s="119"/>
      <c r="F155" s="119"/>
      <c r="G155" s="119"/>
      <c r="H155" s="119"/>
      <c r="I155" s="119"/>
      <c r="J155" s="119"/>
      <c r="K155" s="119"/>
      <c r="L155" s="119"/>
      <c r="M155" s="119"/>
      <c r="N155" s="119"/>
      <c r="O155" s="119"/>
      <c r="P155" s="119"/>
      <c r="Q155" s="119"/>
      <c r="R155" s="119"/>
      <c r="S155" s="119"/>
      <c r="T155" s="119"/>
      <c r="U155" s="119"/>
      <c r="V155" s="119"/>
      <c r="W155" s="119"/>
      <c r="X155" s="119"/>
      <c r="Y155" s="119"/>
      <c r="Z155" s="119"/>
      <c r="AA155" s="119"/>
      <c r="AB155" s="119"/>
      <c r="AC155" s="119"/>
      <c r="AD155" s="119"/>
      <c r="AE155" s="119"/>
      <c r="AF155" s="119"/>
      <c r="AG155" s="119"/>
      <c r="AH155" s="201"/>
      <c r="AI155" s="196"/>
    </row>
    <row r="156" spans="1:35" ht="15" customHeight="1" x14ac:dyDescent="0.4">
      <c r="A156" s="119"/>
      <c r="B156" s="119"/>
      <c r="C156" s="119"/>
      <c r="D156" s="119"/>
      <c r="E156" s="119"/>
      <c r="F156" s="119"/>
      <c r="G156" s="119"/>
      <c r="H156" s="119"/>
      <c r="I156" s="119"/>
      <c r="J156" s="119"/>
      <c r="K156" s="119"/>
      <c r="L156" s="119"/>
      <c r="M156" s="119"/>
      <c r="N156" s="119"/>
      <c r="O156" s="119"/>
      <c r="P156" s="119"/>
      <c r="Q156" s="119"/>
      <c r="R156" s="119"/>
      <c r="S156" s="119"/>
      <c r="T156" s="119"/>
      <c r="U156" s="119"/>
      <c r="V156" s="119"/>
      <c r="W156" s="119"/>
      <c r="X156" s="119"/>
      <c r="Y156" s="119"/>
      <c r="Z156" s="119"/>
      <c r="AA156" s="119"/>
      <c r="AB156" s="119"/>
      <c r="AC156" s="119"/>
      <c r="AD156" s="119"/>
      <c r="AE156" s="119"/>
      <c r="AF156" s="119"/>
      <c r="AG156" s="119"/>
      <c r="AH156" s="201"/>
      <c r="AI156" s="196"/>
    </row>
    <row r="157" spans="1:35" ht="15" customHeight="1" x14ac:dyDescent="0.4">
      <c r="A157" s="119"/>
      <c r="B157" s="119"/>
      <c r="C157" s="119"/>
      <c r="D157" s="119"/>
      <c r="E157" s="119"/>
      <c r="F157" s="119"/>
      <c r="G157" s="119"/>
      <c r="H157" s="119"/>
      <c r="I157" s="119"/>
      <c r="J157" s="119"/>
      <c r="K157" s="119"/>
      <c r="L157" s="119"/>
      <c r="M157" s="119"/>
      <c r="N157" s="119"/>
      <c r="O157" s="119"/>
      <c r="P157" s="119"/>
      <c r="Q157" s="119"/>
      <c r="R157" s="119"/>
      <c r="S157" s="119"/>
      <c r="T157" s="119"/>
      <c r="U157" s="119"/>
      <c r="V157" s="119"/>
      <c r="W157" s="119"/>
      <c r="X157" s="119"/>
      <c r="Y157" s="119"/>
      <c r="Z157" s="119"/>
      <c r="AA157" s="119"/>
      <c r="AB157" s="119"/>
      <c r="AC157" s="119"/>
      <c r="AD157" s="119"/>
      <c r="AE157" s="119"/>
      <c r="AF157" s="119"/>
      <c r="AG157" s="119"/>
      <c r="AH157" s="201"/>
      <c r="AI157" s="196"/>
    </row>
    <row r="158" spans="1:35" ht="15" customHeight="1" x14ac:dyDescent="0.4">
      <c r="A158" s="119"/>
      <c r="B158" s="119"/>
      <c r="C158" s="119"/>
      <c r="D158" s="119"/>
      <c r="E158" s="119"/>
      <c r="F158" s="119"/>
      <c r="G158" s="119"/>
      <c r="H158" s="119"/>
      <c r="I158" s="119"/>
      <c r="J158" s="119"/>
      <c r="K158" s="119"/>
      <c r="L158" s="119"/>
      <c r="M158" s="119"/>
      <c r="N158" s="119"/>
      <c r="O158" s="119"/>
      <c r="P158" s="119"/>
      <c r="Q158" s="119"/>
      <c r="R158" s="119"/>
      <c r="S158" s="119"/>
      <c r="T158" s="119"/>
      <c r="U158" s="119"/>
      <c r="V158" s="119"/>
      <c r="W158" s="119"/>
      <c r="X158" s="119"/>
      <c r="Y158" s="119"/>
      <c r="Z158" s="119"/>
      <c r="AA158" s="119"/>
      <c r="AB158" s="119"/>
      <c r="AC158" s="119"/>
      <c r="AD158" s="119"/>
      <c r="AE158" s="119"/>
      <c r="AF158" s="119"/>
      <c r="AG158" s="119"/>
      <c r="AH158" s="201"/>
      <c r="AI158" s="196"/>
    </row>
    <row r="159" spans="1:35" ht="15" customHeight="1" x14ac:dyDescent="0.4">
      <c r="A159" s="119"/>
      <c r="B159" s="119"/>
      <c r="C159" s="119"/>
      <c r="D159" s="119"/>
      <c r="E159" s="119"/>
      <c r="F159" s="119"/>
      <c r="G159" s="119"/>
      <c r="H159" s="119"/>
      <c r="I159" s="119"/>
      <c r="J159" s="119"/>
      <c r="K159" s="119"/>
      <c r="L159" s="119"/>
      <c r="M159" s="119"/>
      <c r="N159" s="119"/>
      <c r="O159" s="119"/>
      <c r="P159" s="119"/>
      <c r="Q159" s="119"/>
      <c r="R159" s="119"/>
      <c r="S159" s="119"/>
      <c r="T159" s="119"/>
      <c r="U159" s="119"/>
      <c r="V159" s="119"/>
      <c r="W159" s="119"/>
      <c r="X159" s="119"/>
      <c r="Y159" s="119"/>
      <c r="Z159" s="119"/>
      <c r="AA159" s="119"/>
      <c r="AB159" s="119"/>
      <c r="AC159" s="119"/>
      <c r="AD159" s="119"/>
      <c r="AE159" s="119"/>
      <c r="AF159" s="119"/>
      <c r="AG159" s="119"/>
      <c r="AH159" s="201"/>
      <c r="AI159" s="196"/>
    </row>
    <row r="160" spans="1:35" ht="15" customHeight="1" x14ac:dyDescent="0.4">
      <c r="A160" s="119"/>
      <c r="B160" s="119"/>
      <c r="C160" s="119"/>
      <c r="D160" s="119"/>
      <c r="E160" s="119"/>
      <c r="F160" s="119"/>
      <c r="G160" s="119"/>
      <c r="H160" s="119"/>
      <c r="I160" s="119"/>
      <c r="J160" s="119"/>
      <c r="K160" s="119"/>
      <c r="L160" s="119"/>
      <c r="M160" s="119"/>
      <c r="N160" s="119"/>
      <c r="O160" s="119"/>
      <c r="P160" s="119"/>
      <c r="Q160" s="119"/>
      <c r="R160" s="119"/>
      <c r="S160" s="119"/>
      <c r="T160" s="119"/>
      <c r="U160" s="119"/>
      <c r="V160" s="119"/>
      <c r="W160" s="119"/>
      <c r="X160" s="119"/>
      <c r="Y160" s="119"/>
      <c r="Z160" s="119"/>
      <c r="AA160" s="119"/>
      <c r="AB160" s="119"/>
      <c r="AC160" s="119"/>
      <c r="AD160" s="119"/>
      <c r="AE160" s="119"/>
      <c r="AF160" s="119"/>
      <c r="AG160" s="119"/>
      <c r="AH160" s="201"/>
      <c r="AI160" s="196"/>
    </row>
    <row r="161" spans="1:35" ht="15" customHeight="1" x14ac:dyDescent="0.4">
      <c r="A161" s="119"/>
      <c r="B161" s="119"/>
      <c r="C161" s="119"/>
      <c r="D161" s="119"/>
      <c r="E161" s="119"/>
      <c r="F161" s="119"/>
      <c r="G161" s="119"/>
      <c r="H161" s="119"/>
      <c r="I161" s="119"/>
      <c r="J161" s="119"/>
      <c r="K161" s="119"/>
      <c r="L161" s="119"/>
      <c r="M161" s="119"/>
      <c r="N161" s="119"/>
      <c r="O161" s="119"/>
      <c r="P161" s="119"/>
      <c r="Q161" s="119"/>
      <c r="R161" s="119"/>
      <c r="S161" s="119"/>
      <c r="T161" s="119"/>
      <c r="U161" s="119"/>
      <c r="V161" s="119"/>
      <c r="W161" s="119"/>
      <c r="X161" s="119"/>
      <c r="Y161" s="119"/>
      <c r="Z161" s="119"/>
      <c r="AA161" s="119"/>
      <c r="AB161" s="119"/>
      <c r="AC161" s="119"/>
      <c r="AD161" s="119"/>
      <c r="AE161" s="119"/>
      <c r="AF161" s="119"/>
      <c r="AG161" s="119"/>
      <c r="AH161" s="201"/>
      <c r="AI161" s="196"/>
    </row>
    <row r="162" spans="1:35" ht="15" customHeight="1" x14ac:dyDescent="0.4">
      <c r="A162" s="119"/>
      <c r="B162" s="119"/>
      <c r="C162" s="119"/>
      <c r="D162" s="119"/>
      <c r="E162" s="119"/>
      <c r="F162" s="119"/>
      <c r="G162" s="119"/>
      <c r="H162" s="119"/>
      <c r="I162" s="119"/>
      <c r="J162" s="119"/>
      <c r="K162" s="119"/>
      <c r="L162" s="119"/>
      <c r="M162" s="119"/>
      <c r="N162" s="119"/>
      <c r="O162" s="119"/>
      <c r="P162" s="119"/>
      <c r="Q162" s="119"/>
      <c r="R162" s="119"/>
      <c r="S162" s="119"/>
      <c r="T162" s="119"/>
      <c r="U162" s="119"/>
      <c r="V162" s="119"/>
      <c r="W162" s="119"/>
      <c r="X162" s="119"/>
      <c r="Y162" s="119"/>
      <c r="Z162" s="119"/>
      <c r="AA162" s="119"/>
      <c r="AB162" s="119"/>
      <c r="AC162" s="119"/>
      <c r="AD162" s="119"/>
      <c r="AE162" s="119"/>
      <c r="AF162" s="119"/>
      <c r="AG162" s="119"/>
      <c r="AH162" s="201"/>
      <c r="AI162" s="196"/>
    </row>
    <row r="163" spans="1:35" ht="15" customHeight="1" x14ac:dyDescent="0.4">
      <c r="A163" s="119"/>
      <c r="B163" s="119"/>
      <c r="C163" s="119"/>
      <c r="D163" s="119"/>
      <c r="E163" s="119"/>
      <c r="F163" s="119"/>
      <c r="G163" s="119"/>
      <c r="H163" s="119"/>
      <c r="I163" s="119"/>
      <c r="J163" s="119"/>
      <c r="K163" s="119"/>
      <c r="L163" s="119"/>
      <c r="M163" s="119"/>
      <c r="N163" s="119"/>
      <c r="O163" s="119"/>
      <c r="P163" s="119"/>
      <c r="Q163" s="119"/>
      <c r="R163" s="119"/>
      <c r="S163" s="119"/>
      <c r="T163" s="119"/>
      <c r="U163" s="119"/>
      <c r="V163" s="119"/>
      <c r="W163" s="119"/>
      <c r="X163" s="119"/>
      <c r="Y163" s="119"/>
      <c r="Z163" s="119"/>
      <c r="AA163" s="119"/>
      <c r="AB163" s="119"/>
      <c r="AC163" s="119"/>
      <c r="AD163" s="119"/>
      <c r="AE163" s="119"/>
      <c r="AF163" s="119"/>
      <c r="AG163" s="119"/>
      <c r="AH163" s="201"/>
      <c r="AI163" s="196"/>
    </row>
    <row r="164" spans="1:35" ht="15" customHeight="1" x14ac:dyDescent="0.4">
      <c r="A164" s="119"/>
      <c r="B164" s="119"/>
      <c r="C164" s="119"/>
      <c r="D164" s="119"/>
      <c r="E164" s="119"/>
      <c r="F164" s="119"/>
      <c r="G164" s="119"/>
      <c r="H164" s="119"/>
      <c r="I164" s="119"/>
      <c r="J164" s="119"/>
      <c r="K164" s="119"/>
      <c r="L164" s="119"/>
      <c r="M164" s="119"/>
      <c r="N164" s="119"/>
      <c r="O164" s="119"/>
      <c r="P164" s="119"/>
      <c r="Q164" s="119"/>
      <c r="R164" s="119"/>
      <c r="S164" s="119"/>
      <c r="T164" s="119"/>
      <c r="U164" s="119"/>
      <c r="V164" s="119"/>
      <c r="W164" s="119"/>
      <c r="X164" s="119"/>
      <c r="Y164" s="119"/>
      <c r="Z164" s="119"/>
      <c r="AA164" s="119"/>
      <c r="AB164" s="119"/>
      <c r="AC164" s="119"/>
      <c r="AD164" s="119"/>
      <c r="AE164" s="119"/>
      <c r="AF164" s="119"/>
      <c r="AG164" s="119"/>
      <c r="AH164" s="201"/>
      <c r="AI164" s="196"/>
    </row>
    <row r="165" spans="1:35" ht="15" customHeight="1" x14ac:dyDescent="0.4">
      <c r="A165" s="119"/>
      <c r="B165" s="119"/>
      <c r="C165" s="119"/>
      <c r="D165" s="119"/>
      <c r="E165" s="119"/>
      <c r="F165" s="119"/>
      <c r="G165" s="119"/>
      <c r="H165" s="119"/>
      <c r="I165" s="119"/>
      <c r="J165" s="119"/>
      <c r="K165" s="119"/>
      <c r="L165" s="119"/>
      <c r="M165" s="119"/>
      <c r="N165" s="119"/>
      <c r="O165" s="119"/>
      <c r="P165" s="119"/>
      <c r="Q165" s="119"/>
      <c r="R165" s="119"/>
      <c r="S165" s="119"/>
      <c r="T165" s="119"/>
      <c r="U165" s="119"/>
      <c r="V165" s="119"/>
      <c r="W165" s="119"/>
      <c r="X165" s="119"/>
      <c r="Y165" s="119"/>
      <c r="Z165" s="119"/>
      <c r="AA165" s="119"/>
      <c r="AB165" s="119"/>
      <c r="AC165" s="119"/>
      <c r="AD165" s="119"/>
      <c r="AE165" s="119"/>
      <c r="AF165" s="119"/>
      <c r="AG165" s="119"/>
      <c r="AH165" s="201"/>
      <c r="AI165" s="196"/>
    </row>
    <row r="166" spans="1:35" ht="15" customHeight="1" x14ac:dyDescent="0.4">
      <c r="A166" s="119"/>
      <c r="B166" s="119"/>
      <c r="C166" s="119"/>
      <c r="D166" s="119"/>
      <c r="E166" s="119"/>
      <c r="F166" s="119"/>
      <c r="G166" s="119"/>
      <c r="H166" s="119"/>
      <c r="I166" s="119"/>
      <c r="J166" s="119"/>
      <c r="K166" s="119"/>
      <c r="L166" s="119"/>
      <c r="M166" s="119"/>
      <c r="N166" s="119"/>
      <c r="O166" s="119"/>
      <c r="P166" s="119"/>
      <c r="Q166" s="119"/>
      <c r="R166" s="119"/>
      <c r="S166" s="119"/>
      <c r="T166" s="119"/>
      <c r="U166" s="119"/>
      <c r="V166" s="119"/>
      <c r="W166" s="119"/>
      <c r="X166" s="119"/>
      <c r="Y166" s="119"/>
      <c r="Z166" s="119"/>
      <c r="AA166" s="119"/>
      <c r="AB166" s="119"/>
      <c r="AC166" s="119"/>
      <c r="AD166" s="119"/>
      <c r="AE166" s="119"/>
      <c r="AF166" s="119"/>
      <c r="AG166" s="119"/>
      <c r="AH166" s="201"/>
      <c r="AI166" s="196"/>
    </row>
    <row r="167" spans="1:35" ht="15" customHeight="1" x14ac:dyDescent="0.4">
      <c r="A167" s="119"/>
      <c r="B167" s="119"/>
      <c r="C167" s="119"/>
      <c r="D167" s="119"/>
      <c r="E167" s="119"/>
      <c r="F167" s="119"/>
      <c r="G167" s="119"/>
      <c r="H167" s="119"/>
      <c r="I167" s="119"/>
      <c r="J167" s="119"/>
      <c r="K167" s="119"/>
      <c r="L167" s="119"/>
      <c r="M167" s="119"/>
      <c r="N167" s="119"/>
      <c r="O167" s="119"/>
      <c r="P167" s="119"/>
      <c r="Q167" s="119"/>
      <c r="R167" s="119"/>
      <c r="S167" s="119"/>
      <c r="T167" s="119"/>
      <c r="U167" s="119"/>
      <c r="V167" s="119"/>
      <c r="W167" s="119"/>
      <c r="X167" s="119"/>
      <c r="Y167" s="119"/>
      <c r="Z167" s="119"/>
      <c r="AA167" s="119"/>
      <c r="AB167" s="119"/>
      <c r="AC167" s="119"/>
      <c r="AD167" s="119"/>
      <c r="AE167" s="119"/>
      <c r="AF167" s="119"/>
      <c r="AG167" s="119"/>
      <c r="AH167" s="201"/>
      <c r="AI167" s="196"/>
    </row>
    <row r="168" spans="1:35" ht="15" customHeight="1" x14ac:dyDescent="0.4">
      <c r="A168" s="119"/>
      <c r="B168" s="119"/>
      <c r="C168" s="119"/>
      <c r="D168" s="119"/>
      <c r="E168" s="119"/>
      <c r="F168" s="119"/>
      <c r="G168" s="119"/>
      <c r="H168" s="119"/>
      <c r="I168" s="119"/>
      <c r="J168" s="119"/>
      <c r="K168" s="119"/>
      <c r="L168" s="119"/>
      <c r="M168" s="119"/>
      <c r="N168" s="119"/>
      <c r="O168" s="119"/>
      <c r="P168" s="119"/>
      <c r="Q168" s="119"/>
      <c r="R168" s="119"/>
      <c r="S168" s="119"/>
      <c r="T168" s="119"/>
      <c r="U168" s="119"/>
      <c r="V168" s="119"/>
      <c r="W168" s="119"/>
      <c r="X168" s="119"/>
      <c r="Y168" s="119"/>
      <c r="Z168" s="119"/>
      <c r="AA168" s="119"/>
      <c r="AB168" s="119"/>
      <c r="AC168" s="119"/>
      <c r="AD168" s="119"/>
      <c r="AE168" s="119"/>
      <c r="AF168" s="119"/>
      <c r="AG168" s="119"/>
      <c r="AH168" s="201"/>
      <c r="AI168" s="196"/>
    </row>
    <row r="169" spans="1:35" ht="15" customHeight="1" x14ac:dyDescent="0.4">
      <c r="A169" s="119"/>
      <c r="B169" s="119"/>
      <c r="C169" s="119"/>
      <c r="D169" s="119"/>
      <c r="E169" s="119"/>
      <c r="F169" s="119"/>
      <c r="G169" s="119"/>
      <c r="H169" s="119"/>
      <c r="I169" s="119"/>
      <c r="J169" s="119"/>
      <c r="K169" s="119"/>
      <c r="L169" s="119"/>
      <c r="M169" s="119"/>
      <c r="N169" s="119"/>
      <c r="O169" s="119"/>
      <c r="P169" s="119"/>
      <c r="Q169" s="119"/>
      <c r="R169" s="119"/>
      <c r="S169" s="119"/>
      <c r="T169" s="119"/>
      <c r="U169" s="119"/>
      <c r="V169" s="119"/>
      <c r="W169" s="119"/>
      <c r="X169" s="119"/>
      <c r="Y169" s="119"/>
      <c r="Z169" s="119"/>
      <c r="AA169" s="119"/>
      <c r="AB169" s="119"/>
      <c r="AC169" s="119"/>
      <c r="AD169" s="119"/>
      <c r="AE169" s="119"/>
      <c r="AF169" s="119"/>
      <c r="AG169" s="119"/>
      <c r="AH169" s="201"/>
      <c r="AI169" s="196"/>
    </row>
    <row r="170" spans="1:35" ht="15" customHeight="1" x14ac:dyDescent="0.4">
      <c r="A170" s="119"/>
      <c r="B170" s="119"/>
      <c r="C170" s="119"/>
      <c r="D170" s="119"/>
      <c r="E170" s="119"/>
      <c r="F170" s="119"/>
      <c r="G170" s="119"/>
      <c r="H170" s="119"/>
      <c r="I170" s="119"/>
      <c r="J170" s="119"/>
      <c r="K170" s="119"/>
      <c r="L170" s="119"/>
      <c r="M170" s="119"/>
      <c r="N170" s="119"/>
      <c r="O170" s="119"/>
      <c r="P170" s="119"/>
      <c r="Q170" s="119"/>
      <c r="R170" s="119"/>
      <c r="S170" s="119"/>
      <c r="T170" s="119"/>
      <c r="U170" s="119"/>
      <c r="V170" s="119"/>
      <c r="W170" s="119"/>
      <c r="X170" s="119"/>
      <c r="Y170" s="119"/>
      <c r="Z170" s="119"/>
      <c r="AA170" s="119"/>
      <c r="AB170" s="119"/>
      <c r="AC170" s="119"/>
      <c r="AD170" s="119"/>
      <c r="AE170" s="119"/>
      <c r="AF170" s="119"/>
      <c r="AG170" s="119"/>
      <c r="AH170" s="201"/>
      <c r="AI170" s="196"/>
    </row>
    <row r="171" spans="1:35" ht="15" customHeight="1" x14ac:dyDescent="0.4">
      <c r="A171" s="119"/>
      <c r="B171" s="119"/>
      <c r="C171" s="119"/>
      <c r="D171" s="119"/>
      <c r="E171" s="119"/>
      <c r="F171" s="119"/>
      <c r="G171" s="119"/>
      <c r="H171" s="119"/>
      <c r="I171" s="119"/>
      <c r="J171" s="119"/>
      <c r="K171" s="119"/>
      <c r="L171" s="119"/>
      <c r="M171" s="119"/>
      <c r="N171" s="119"/>
      <c r="O171" s="119"/>
      <c r="P171" s="119"/>
      <c r="Q171" s="119"/>
      <c r="R171" s="119"/>
      <c r="S171" s="119"/>
      <c r="T171" s="119"/>
      <c r="U171" s="119"/>
      <c r="V171" s="119"/>
      <c r="W171" s="119"/>
      <c r="X171" s="119"/>
      <c r="Y171" s="119"/>
      <c r="Z171" s="119"/>
      <c r="AA171" s="119"/>
      <c r="AB171" s="119"/>
      <c r="AC171" s="119"/>
      <c r="AD171" s="119"/>
      <c r="AE171" s="119"/>
      <c r="AF171" s="119"/>
      <c r="AG171" s="119"/>
      <c r="AH171" s="201"/>
      <c r="AI171" s="196"/>
    </row>
    <row r="172" spans="1:35" ht="15" customHeight="1" x14ac:dyDescent="0.4">
      <c r="A172" s="119"/>
      <c r="B172" s="119"/>
      <c r="C172" s="119"/>
      <c r="D172" s="119"/>
      <c r="E172" s="119"/>
      <c r="F172" s="119"/>
      <c r="G172" s="119"/>
      <c r="H172" s="119"/>
      <c r="I172" s="119"/>
      <c r="J172" s="119"/>
      <c r="K172" s="119"/>
      <c r="L172" s="119"/>
      <c r="M172" s="119"/>
      <c r="N172" s="119"/>
      <c r="O172" s="119"/>
      <c r="P172" s="119"/>
      <c r="Q172" s="119"/>
      <c r="R172" s="119"/>
      <c r="S172" s="119"/>
      <c r="T172" s="119"/>
      <c r="U172" s="119"/>
      <c r="V172" s="119"/>
      <c r="W172" s="119"/>
      <c r="X172" s="119"/>
      <c r="Y172" s="119"/>
      <c r="Z172" s="119"/>
      <c r="AA172" s="119"/>
      <c r="AB172" s="119"/>
      <c r="AC172" s="119"/>
      <c r="AD172" s="119"/>
      <c r="AE172" s="119"/>
      <c r="AF172" s="119"/>
      <c r="AG172" s="119"/>
      <c r="AH172" s="201"/>
      <c r="AI172" s="196"/>
    </row>
    <row r="173" spans="1:35" ht="15" customHeight="1" x14ac:dyDescent="0.4">
      <c r="A173" s="119"/>
      <c r="B173" s="119"/>
      <c r="C173" s="119"/>
      <c r="D173" s="119"/>
      <c r="E173" s="119"/>
      <c r="F173" s="119"/>
      <c r="G173" s="119"/>
      <c r="H173" s="119"/>
      <c r="I173" s="119"/>
      <c r="J173" s="119"/>
      <c r="K173" s="119"/>
      <c r="L173" s="119"/>
      <c r="M173" s="119"/>
      <c r="N173" s="119"/>
      <c r="O173" s="119"/>
      <c r="P173" s="119"/>
      <c r="Q173" s="119"/>
      <c r="R173" s="119"/>
      <c r="S173" s="119"/>
      <c r="T173" s="119"/>
      <c r="U173" s="119"/>
      <c r="V173" s="119"/>
      <c r="W173" s="119"/>
      <c r="X173" s="119"/>
      <c r="Y173" s="119"/>
      <c r="Z173" s="119"/>
      <c r="AA173" s="119"/>
      <c r="AB173" s="119"/>
      <c r="AC173" s="119"/>
      <c r="AD173" s="119"/>
      <c r="AE173" s="119"/>
      <c r="AF173" s="119"/>
      <c r="AG173" s="119"/>
      <c r="AH173" s="201"/>
      <c r="AI173" s="196"/>
    </row>
    <row r="174" spans="1:35" ht="15" customHeight="1" x14ac:dyDescent="0.4">
      <c r="A174" s="119"/>
      <c r="B174" s="119"/>
      <c r="C174" s="119"/>
      <c r="D174" s="119"/>
      <c r="E174" s="119"/>
      <c r="F174" s="119"/>
      <c r="G174" s="119"/>
      <c r="H174" s="119"/>
      <c r="I174" s="119"/>
      <c r="J174" s="119"/>
      <c r="K174" s="119"/>
      <c r="L174" s="119"/>
      <c r="M174" s="119"/>
      <c r="N174" s="119"/>
      <c r="O174" s="119"/>
      <c r="P174" s="119"/>
      <c r="Q174" s="119"/>
      <c r="R174" s="119"/>
      <c r="S174" s="119"/>
      <c r="T174" s="119"/>
      <c r="U174" s="119"/>
      <c r="V174" s="119"/>
      <c r="W174" s="119"/>
      <c r="X174" s="119"/>
      <c r="Y174" s="119"/>
      <c r="Z174" s="119"/>
      <c r="AA174" s="119"/>
      <c r="AB174" s="119"/>
      <c r="AC174" s="119"/>
      <c r="AD174" s="119"/>
      <c r="AE174" s="119"/>
      <c r="AF174" s="119"/>
      <c r="AG174" s="119"/>
      <c r="AH174" s="201"/>
      <c r="AI174" s="196"/>
    </row>
    <row r="175" spans="1:35" ht="15" customHeight="1" x14ac:dyDescent="0.4">
      <c r="A175" s="119"/>
      <c r="B175" s="119"/>
      <c r="C175" s="119"/>
      <c r="D175" s="119"/>
      <c r="E175" s="119"/>
      <c r="F175" s="119"/>
      <c r="G175" s="119"/>
      <c r="H175" s="119"/>
      <c r="I175" s="119"/>
      <c r="J175" s="119"/>
      <c r="K175" s="119"/>
      <c r="L175" s="119"/>
      <c r="M175" s="119"/>
      <c r="N175" s="119"/>
      <c r="O175" s="119"/>
      <c r="P175" s="119"/>
      <c r="Q175" s="119"/>
      <c r="R175" s="119"/>
      <c r="S175" s="119"/>
      <c r="T175" s="119"/>
      <c r="U175" s="119"/>
      <c r="V175" s="119"/>
      <c r="W175" s="119"/>
      <c r="X175" s="119"/>
      <c r="Y175" s="119"/>
      <c r="Z175" s="119"/>
      <c r="AA175" s="119"/>
      <c r="AB175" s="119"/>
      <c r="AC175" s="119"/>
      <c r="AD175" s="119"/>
      <c r="AE175" s="119"/>
      <c r="AF175" s="119"/>
      <c r="AG175" s="119"/>
      <c r="AH175" s="201"/>
      <c r="AI175" s="196"/>
    </row>
    <row r="176" spans="1:35" ht="15" customHeight="1" x14ac:dyDescent="0.4">
      <c r="A176" s="119"/>
      <c r="B176" s="119"/>
      <c r="C176" s="119"/>
      <c r="D176" s="119"/>
      <c r="E176" s="119"/>
      <c r="F176" s="119"/>
      <c r="G176" s="119"/>
      <c r="H176" s="119"/>
      <c r="I176" s="119"/>
      <c r="J176" s="119"/>
      <c r="K176" s="119"/>
      <c r="L176" s="119"/>
      <c r="M176" s="119"/>
      <c r="N176" s="119"/>
      <c r="O176" s="119"/>
      <c r="P176" s="119"/>
      <c r="Q176" s="119"/>
      <c r="R176" s="119"/>
      <c r="S176" s="119"/>
      <c r="T176" s="119"/>
      <c r="U176" s="119"/>
      <c r="V176" s="119"/>
      <c r="W176" s="119"/>
      <c r="X176" s="119"/>
      <c r="Y176" s="119"/>
      <c r="Z176" s="119"/>
      <c r="AA176" s="119"/>
      <c r="AB176" s="119"/>
      <c r="AC176" s="119"/>
      <c r="AD176" s="119"/>
      <c r="AE176" s="119"/>
      <c r="AF176" s="119"/>
      <c r="AG176" s="119"/>
      <c r="AH176" s="201"/>
      <c r="AI176" s="196"/>
    </row>
    <row r="177" spans="1:35" ht="15" customHeight="1" x14ac:dyDescent="0.4">
      <c r="A177" s="119"/>
      <c r="B177" s="119"/>
      <c r="C177" s="119"/>
      <c r="D177" s="119"/>
      <c r="E177" s="119"/>
      <c r="F177" s="119"/>
      <c r="G177" s="119"/>
      <c r="H177" s="119"/>
      <c r="I177" s="119"/>
      <c r="J177" s="119"/>
      <c r="K177" s="119"/>
      <c r="L177" s="119"/>
      <c r="M177" s="119"/>
      <c r="N177" s="119"/>
      <c r="O177" s="119"/>
      <c r="P177" s="119"/>
      <c r="Q177" s="119"/>
      <c r="R177" s="119"/>
      <c r="S177" s="119"/>
      <c r="T177" s="119"/>
      <c r="U177" s="119"/>
      <c r="V177" s="119"/>
      <c r="W177" s="119"/>
      <c r="X177" s="119"/>
      <c r="Y177" s="119"/>
      <c r="Z177" s="119"/>
      <c r="AA177" s="119"/>
      <c r="AB177" s="119"/>
      <c r="AC177" s="119"/>
      <c r="AD177" s="119"/>
      <c r="AE177" s="119"/>
      <c r="AF177" s="119"/>
      <c r="AG177" s="119"/>
      <c r="AH177" s="201"/>
      <c r="AI177" s="196"/>
    </row>
    <row r="178" spans="1:35" ht="15" customHeight="1" x14ac:dyDescent="0.4">
      <c r="A178" s="119"/>
      <c r="B178" s="119"/>
      <c r="C178" s="119"/>
      <c r="D178" s="119"/>
      <c r="E178" s="119"/>
      <c r="F178" s="119"/>
      <c r="G178" s="119"/>
      <c r="H178" s="119"/>
      <c r="I178" s="119"/>
      <c r="J178" s="119"/>
      <c r="K178" s="119"/>
      <c r="L178" s="119"/>
      <c r="M178" s="119"/>
      <c r="N178" s="119"/>
      <c r="O178" s="119"/>
      <c r="P178" s="119"/>
      <c r="Q178" s="119"/>
      <c r="R178" s="119"/>
      <c r="S178" s="119"/>
      <c r="T178" s="119"/>
      <c r="U178" s="119"/>
      <c r="V178" s="119"/>
      <c r="W178" s="119"/>
      <c r="X178" s="119"/>
      <c r="Y178" s="119"/>
      <c r="Z178" s="119"/>
      <c r="AA178" s="119"/>
      <c r="AB178" s="119"/>
      <c r="AC178" s="119"/>
      <c r="AD178" s="119"/>
      <c r="AE178" s="119"/>
      <c r="AF178" s="119"/>
      <c r="AG178" s="119"/>
      <c r="AH178" s="201"/>
      <c r="AI178" s="196"/>
    </row>
    <row r="179" spans="1:35" ht="15" customHeight="1" x14ac:dyDescent="0.4">
      <c r="A179" s="119"/>
      <c r="B179" s="119"/>
      <c r="C179" s="119"/>
      <c r="D179" s="119"/>
      <c r="E179" s="119"/>
      <c r="F179" s="119"/>
      <c r="G179" s="119"/>
      <c r="H179" s="119"/>
      <c r="I179" s="119"/>
      <c r="J179" s="119"/>
      <c r="K179" s="119"/>
      <c r="L179" s="119"/>
      <c r="M179" s="119"/>
      <c r="N179" s="119"/>
      <c r="O179" s="119"/>
      <c r="P179" s="119"/>
      <c r="Q179" s="119"/>
      <c r="R179" s="119"/>
      <c r="S179" s="119"/>
      <c r="T179" s="119"/>
      <c r="U179" s="119"/>
      <c r="V179" s="119"/>
      <c r="W179" s="119"/>
      <c r="X179" s="119"/>
      <c r="Y179" s="119"/>
      <c r="Z179" s="119"/>
      <c r="AA179" s="119"/>
      <c r="AB179" s="119"/>
      <c r="AC179" s="119"/>
      <c r="AD179" s="119"/>
      <c r="AE179" s="119"/>
      <c r="AF179" s="119"/>
      <c r="AG179" s="119"/>
      <c r="AH179" s="201"/>
      <c r="AI179" s="196"/>
    </row>
    <row r="180" spans="1:35" ht="15" customHeight="1" x14ac:dyDescent="0.4">
      <c r="A180" s="119"/>
      <c r="B180" s="119"/>
      <c r="C180" s="119"/>
      <c r="D180" s="119"/>
      <c r="E180" s="119"/>
      <c r="F180" s="119"/>
      <c r="G180" s="119"/>
      <c r="H180" s="119"/>
      <c r="I180" s="119"/>
      <c r="J180" s="119"/>
      <c r="K180" s="119"/>
      <c r="L180" s="119"/>
      <c r="M180" s="119"/>
      <c r="N180" s="119"/>
      <c r="O180" s="119"/>
      <c r="P180" s="119"/>
      <c r="Q180" s="119"/>
      <c r="R180" s="119"/>
      <c r="S180" s="119"/>
      <c r="T180" s="119"/>
      <c r="U180" s="119"/>
      <c r="V180" s="119"/>
      <c r="W180" s="119"/>
      <c r="X180" s="119"/>
      <c r="Y180" s="119"/>
      <c r="Z180" s="119"/>
      <c r="AA180" s="119"/>
      <c r="AB180" s="119"/>
      <c r="AC180" s="119"/>
      <c r="AD180" s="119"/>
      <c r="AE180" s="119"/>
      <c r="AF180" s="119"/>
      <c r="AG180" s="119"/>
      <c r="AH180" s="201"/>
      <c r="AI180" s="196"/>
    </row>
    <row r="181" spans="1:35" ht="15" customHeight="1" x14ac:dyDescent="0.4">
      <c r="A181" s="119"/>
      <c r="B181" s="119"/>
      <c r="C181" s="119"/>
      <c r="D181" s="119"/>
      <c r="E181" s="119"/>
      <c r="F181" s="119"/>
      <c r="G181" s="119"/>
      <c r="H181" s="119"/>
      <c r="I181" s="119"/>
      <c r="J181" s="119"/>
      <c r="K181" s="119"/>
      <c r="L181" s="119"/>
      <c r="M181" s="119"/>
      <c r="N181" s="119"/>
      <c r="O181" s="119"/>
      <c r="P181" s="119"/>
      <c r="Q181" s="119"/>
      <c r="R181" s="119"/>
      <c r="S181" s="119"/>
      <c r="T181" s="119"/>
      <c r="U181" s="119"/>
      <c r="V181" s="119"/>
      <c r="W181" s="119"/>
      <c r="X181" s="119"/>
      <c r="Y181" s="119"/>
      <c r="Z181" s="119"/>
      <c r="AA181" s="119"/>
      <c r="AB181" s="119"/>
      <c r="AC181" s="119"/>
      <c r="AD181" s="119"/>
      <c r="AE181" s="119"/>
      <c r="AF181" s="119"/>
      <c r="AG181" s="119"/>
      <c r="AH181" s="201"/>
      <c r="AI181" s="196"/>
    </row>
    <row r="182" spans="1:35" ht="15" customHeight="1" x14ac:dyDescent="0.4">
      <c r="A182" s="119"/>
      <c r="B182" s="119"/>
      <c r="C182" s="119"/>
      <c r="D182" s="119"/>
      <c r="E182" s="119"/>
      <c r="F182" s="119"/>
      <c r="G182" s="119"/>
      <c r="H182" s="119"/>
      <c r="I182" s="119"/>
      <c r="J182" s="119"/>
      <c r="K182" s="119"/>
      <c r="L182" s="119"/>
      <c r="M182" s="119"/>
      <c r="N182" s="119"/>
      <c r="O182" s="119"/>
      <c r="P182" s="119"/>
      <c r="Q182" s="119"/>
      <c r="R182" s="119"/>
      <c r="S182" s="119"/>
      <c r="T182" s="119"/>
      <c r="U182" s="119"/>
      <c r="V182" s="119"/>
      <c r="W182" s="119"/>
      <c r="X182" s="119"/>
      <c r="Y182" s="119"/>
      <c r="Z182" s="119"/>
      <c r="AA182" s="119"/>
      <c r="AB182" s="119"/>
      <c r="AC182" s="119"/>
      <c r="AD182" s="119"/>
      <c r="AE182" s="119"/>
      <c r="AF182" s="119"/>
      <c r="AG182" s="119"/>
      <c r="AH182" s="201"/>
      <c r="AI182" s="196"/>
    </row>
    <row r="183" spans="1:35" ht="15" customHeight="1" x14ac:dyDescent="0.4">
      <c r="A183" s="119"/>
      <c r="B183" s="119"/>
      <c r="C183" s="119"/>
      <c r="D183" s="119"/>
      <c r="E183" s="119"/>
      <c r="F183" s="119"/>
      <c r="G183" s="119"/>
      <c r="H183" s="119"/>
      <c r="I183" s="119"/>
      <c r="J183" s="119"/>
      <c r="K183" s="119"/>
      <c r="L183" s="119"/>
      <c r="M183" s="119"/>
      <c r="N183" s="119"/>
      <c r="O183" s="119"/>
      <c r="P183" s="119"/>
      <c r="Q183" s="119"/>
      <c r="R183" s="119"/>
      <c r="S183" s="119"/>
      <c r="T183" s="119"/>
      <c r="U183" s="119"/>
      <c r="V183" s="119"/>
      <c r="W183" s="119"/>
      <c r="X183" s="119"/>
      <c r="Y183" s="119"/>
      <c r="Z183" s="119"/>
      <c r="AA183" s="119"/>
      <c r="AB183" s="119"/>
      <c r="AC183" s="119"/>
      <c r="AD183" s="119"/>
      <c r="AE183" s="119"/>
      <c r="AF183" s="119"/>
      <c r="AG183" s="119"/>
      <c r="AH183" s="201"/>
      <c r="AI183" s="196"/>
    </row>
    <row r="184" spans="1:35" ht="15" customHeight="1" x14ac:dyDescent="0.4">
      <c r="A184" s="119"/>
      <c r="B184" s="119"/>
      <c r="C184" s="119"/>
      <c r="D184" s="119"/>
      <c r="E184" s="119"/>
      <c r="F184" s="119"/>
      <c r="G184" s="119"/>
      <c r="H184" s="119"/>
      <c r="I184" s="119"/>
      <c r="J184" s="119"/>
      <c r="K184" s="119"/>
      <c r="L184" s="119"/>
      <c r="M184" s="119"/>
      <c r="N184" s="119"/>
      <c r="O184" s="119"/>
      <c r="P184" s="119"/>
      <c r="Q184" s="119"/>
      <c r="R184" s="119"/>
      <c r="S184" s="119"/>
      <c r="T184" s="119"/>
      <c r="U184" s="119"/>
      <c r="V184" s="119"/>
      <c r="W184" s="119"/>
      <c r="X184" s="119"/>
      <c r="Y184" s="119"/>
      <c r="Z184" s="119"/>
      <c r="AA184" s="119"/>
      <c r="AB184" s="119"/>
      <c r="AC184" s="119"/>
      <c r="AD184" s="119"/>
      <c r="AE184" s="119"/>
      <c r="AF184" s="119"/>
      <c r="AG184" s="119"/>
      <c r="AH184" s="201"/>
      <c r="AI184" s="196"/>
    </row>
    <row r="185" spans="1:35" ht="15" customHeight="1" x14ac:dyDescent="0.4">
      <c r="A185" s="119"/>
      <c r="B185" s="119"/>
      <c r="C185" s="119"/>
      <c r="D185" s="119"/>
      <c r="E185" s="119"/>
      <c r="F185" s="119"/>
      <c r="G185" s="119"/>
      <c r="H185" s="119"/>
      <c r="I185" s="119"/>
      <c r="J185" s="119"/>
      <c r="K185" s="119"/>
      <c r="L185" s="119"/>
      <c r="M185" s="119"/>
      <c r="N185" s="119"/>
      <c r="O185" s="119"/>
      <c r="P185" s="119"/>
      <c r="Q185" s="119"/>
      <c r="R185" s="119"/>
      <c r="S185" s="119"/>
      <c r="T185" s="119"/>
      <c r="U185" s="119"/>
      <c r="V185" s="119"/>
      <c r="W185" s="119"/>
      <c r="X185" s="119"/>
      <c r="Y185" s="119"/>
      <c r="Z185" s="119"/>
      <c r="AA185" s="119"/>
      <c r="AB185" s="119"/>
      <c r="AC185" s="119"/>
      <c r="AD185" s="119"/>
      <c r="AE185" s="119"/>
      <c r="AF185" s="119"/>
      <c r="AG185" s="119"/>
      <c r="AH185" s="201"/>
      <c r="AI185" s="196"/>
    </row>
    <row r="186" spans="1:35" ht="15" customHeight="1" x14ac:dyDescent="0.4">
      <c r="A186" s="119"/>
      <c r="B186" s="119"/>
      <c r="C186" s="119"/>
      <c r="D186" s="119"/>
      <c r="E186" s="119"/>
      <c r="F186" s="119"/>
      <c r="G186" s="119"/>
      <c r="H186" s="119"/>
      <c r="I186" s="119"/>
      <c r="J186" s="119"/>
      <c r="K186" s="119"/>
      <c r="L186" s="119"/>
      <c r="M186" s="119"/>
      <c r="N186" s="119"/>
      <c r="O186" s="119"/>
      <c r="P186" s="119"/>
      <c r="Q186" s="119"/>
      <c r="R186" s="119"/>
      <c r="S186" s="119"/>
      <c r="T186" s="119"/>
      <c r="U186" s="119"/>
      <c r="V186" s="119"/>
      <c r="W186" s="119"/>
      <c r="X186" s="119"/>
      <c r="Y186" s="119"/>
      <c r="Z186" s="119"/>
      <c r="AA186" s="119"/>
      <c r="AB186" s="119"/>
      <c r="AC186" s="119"/>
      <c r="AD186" s="119"/>
      <c r="AE186" s="119"/>
      <c r="AF186" s="119"/>
      <c r="AG186" s="119"/>
      <c r="AH186" s="201"/>
      <c r="AI186" s="196"/>
    </row>
    <row r="187" spans="1:35" ht="15" customHeight="1" x14ac:dyDescent="0.4">
      <c r="A187" s="119"/>
      <c r="B187" s="119"/>
      <c r="C187" s="119"/>
      <c r="D187" s="119"/>
      <c r="E187" s="119"/>
      <c r="F187" s="119"/>
      <c r="G187" s="119"/>
      <c r="H187" s="119"/>
      <c r="I187" s="119"/>
      <c r="J187" s="119"/>
      <c r="K187" s="119"/>
      <c r="L187" s="119"/>
      <c r="M187" s="119"/>
      <c r="N187" s="119"/>
      <c r="O187" s="119"/>
      <c r="P187" s="119"/>
      <c r="Q187" s="119"/>
      <c r="R187" s="119"/>
      <c r="S187" s="119"/>
      <c r="T187" s="119"/>
      <c r="U187" s="119"/>
      <c r="V187" s="119"/>
      <c r="W187" s="119"/>
      <c r="X187" s="119"/>
      <c r="Y187" s="119"/>
      <c r="Z187" s="119"/>
      <c r="AA187" s="119"/>
      <c r="AB187" s="119"/>
      <c r="AC187" s="119"/>
      <c r="AD187" s="119"/>
      <c r="AE187" s="119"/>
      <c r="AF187" s="119"/>
      <c r="AG187" s="119"/>
      <c r="AH187" s="201"/>
      <c r="AI187" s="196"/>
    </row>
    <row r="188" spans="1:35" ht="15" customHeight="1" x14ac:dyDescent="0.4">
      <c r="A188" s="119"/>
      <c r="B188" s="119"/>
      <c r="C188" s="119"/>
      <c r="D188" s="119"/>
      <c r="E188" s="119"/>
      <c r="F188" s="119"/>
      <c r="G188" s="119"/>
      <c r="H188" s="119"/>
      <c r="I188" s="119"/>
      <c r="J188" s="119"/>
      <c r="K188" s="119"/>
      <c r="L188" s="119"/>
      <c r="M188" s="119"/>
      <c r="N188" s="119"/>
      <c r="O188" s="119"/>
      <c r="P188" s="119"/>
      <c r="Q188" s="119"/>
      <c r="R188" s="119"/>
      <c r="S188" s="119"/>
      <c r="T188" s="119"/>
      <c r="U188" s="119"/>
      <c r="V188" s="119"/>
      <c r="W188" s="119"/>
      <c r="X188" s="119"/>
      <c r="Y188" s="119"/>
      <c r="Z188" s="119"/>
      <c r="AA188" s="119"/>
      <c r="AB188" s="119"/>
      <c r="AC188" s="119"/>
      <c r="AD188" s="119"/>
      <c r="AE188" s="119"/>
      <c r="AF188" s="119"/>
      <c r="AG188" s="119"/>
      <c r="AH188" s="201"/>
      <c r="AI188" s="196"/>
    </row>
    <row r="189" spans="1:35" ht="15" customHeight="1" x14ac:dyDescent="0.4">
      <c r="A189" s="119"/>
      <c r="B189" s="119"/>
      <c r="C189" s="119"/>
      <c r="D189" s="119"/>
      <c r="E189" s="119"/>
      <c r="F189" s="119"/>
      <c r="G189" s="119"/>
      <c r="H189" s="119"/>
      <c r="I189" s="119"/>
      <c r="J189" s="119"/>
      <c r="K189" s="119"/>
      <c r="L189" s="119"/>
      <c r="M189" s="119"/>
      <c r="N189" s="119"/>
      <c r="O189" s="119"/>
      <c r="P189" s="119"/>
      <c r="Q189" s="119"/>
      <c r="R189" s="119"/>
      <c r="S189" s="119"/>
      <c r="T189" s="119"/>
      <c r="U189" s="119"/>
      <c r="V189" s="119"/>
      <c r="W189" s="119"/>
      <c r="X189" s="119"/>
      <c r="Y189" s="119"/>
      <c r="Z189" s="119"/>
      <c r="AA189" s="119"/>
      <c r="AB189" s="119"/>
      <c r="AC189" s="119"/>
      <c r="AD189" s="119"/>
      <c r="AE189" s="119"/>
      <c r="AF189" s="119"/>
      <c r="AG189" s="119"/>
      <c r="AH189" s="201"/>
      <c r="AI189" s="196"/>
    </row>
    <row r="190" spans="1:35" ht="16.149999999999999" customHeight="1" x14ac:dyDescent="0.4">
      <c r="A190" s="119"/>
      <c r="B190" s="119"/>
      <c r="C190" s="119"/>
      <c r="D190" s="119"/>
      <c r="E190" s="119"/>
      <c r="F190" s="119"/>
      <c r="G190" s="119"/>
      <c r="H190" s="119"/>
      <c r="I190" s="119"/>
      <c r="J190" s="119"/>
      <c r="K190" s="119"/>
      <c r="L190" s="119"/>
      <c r="M190" s="119"/>
      <c r="N190" s="119"/>
      <c r="O190" s="119"/>
      <c r="P190" s="119"/>
      <c r="Q190" s="119"/>
      <c r="R190" s="119"/>
      <c r="S190" s="119"/>
      <c r="T190" s="119"/>
      <c r="U190" s="119"/>
      <c r="V190" s="119"/>
      <c r="W190" s="119"/>
      <c r="X190" s="119"/>
      <c r="Y190" s="119"/>
      <c r="Z190" s="119"/>
      <c r="AA190" s="119"/>
      <c r="AB190" s="119"/>
      <c r="AC190" s="119"/>
      <c r="AD190" s="119"/>
      <c r="AE190" s="119"/>
      <c r="AF190" s="119"/>
      <c r="AG190" s="119"/>
      <c r="AH190" s="201"/>
      <c r="AI190" s="196"/>
    </row>
    <row r="191" spans="1:35" ht="16.149999999999999" customHeight="1" x14ac:dyDescent="0.4">
      <c r="A191" s="119"/>
      <c r="B191" s="119"/>
      <c r="C191" s="119"/>
      <c r="D191" s="119"/>
      <c r="E191" s="119"/>
      <c r="F191" s="119"/>
      <c r="G191" s="119"/>
      <c r="H191" s="119"/>
      <c r="I191" s="119"/>
      <c r="J191" s="119"/>
      <c r="K191" s="119"/>
      <c r="L191" s="119"/>
      <c r="M191" s="119"/>
      <c r="N191" s="119"/>
      <c r="O191" s="119"/>
      <c r="P191" s="119"/>
      <c r="Q191" s="119"/>
      <c r="R191" s="119"/>
      <c r="S191" s="119"/>
      <c r="T191" s="119"/>
      <c r="U191" s="119"/>
      <c r="V191" s="119"/>
      <c r="W191" s="119"/>
      <c r="X191" s="119"/>
      <c r="Y191" s="119"/>
      <c r="Z191" s="119"/>
      <c r="AA191" s="119"/>
      <c r="AB191" s="119"/>
      <c r="AC191" s="119"/>
      <c r="AD191" s="119"/>
      <c r="AE191" s="119"/>
      <c r="AF191" s="119"/>
      <c r="AG191" s="119"/>
      <c r="AH191" s="201"/>
      <c r="AI191" s="196"/>
    </row>
    <row r="192" spans="1:35" ht="16.149999999999999" customHeight="1" x14ac:dyDescent="0.4">
      <c r="A192" s="119"/>
      <c r="B192" s="119"/>
      <c r="C192" s="119"/>
      <c r="D192" s="119"/>
      <c r="E192" s="119"/>
      <c r="F192" s="119"/>
      <c r="G192" s="119"/>
      <c r="H192" s="119"/>
      <c r="I192" s="119"/>
      <c r="J192" s="119"/>
      <c r="K192" s="119"/>
      <c r="L192" s="119"/>
      <c r="M192" s="119"/>
      <c r="N192" s="119"/>
      <c r="O192" s="119"/>
      <c r="P192" s="119"/>
      <c r="Q192" s="119"/>
      <c r="R192" s="119"/>
      <c r="S192" s="119"/>
      <c r="T192" s="119"/>
      <c r="U192" s="119"/>
      <c r="V192" s="119"/>
      <c r="W192" s="119"/>
      <c r="X192" s="119"/>
      <c r="Y192" s="119"/>
      <c r="Z192" s="119"/>
      <c r="AA192" s="119"/>
      <c r="AB192" s="119"/>
      <c r="AC192" s="119"/>
      <c r="AD192" s="119"/>
      <c r="AE192" s="119"/>
      <c r="AF192" s="119"/>
      <c r="AG192" s="119"/>
      <c r="AH192" s="201"/>
    </row>
    <row r="193" spans="1:70" x14ac:dyDescent="0.4">
      <c r="A193" s="119"/>
      <c r="B193" s="119"/>
      <c r="C193" s="119"/>
      <c r="D193" s="119"/>
      <c r="E193" s="119"/>
      <c r="F193" s="119"/>
      <c r="G193" s="119"/>
      <c r="H193" s="119"/>
      <c r="I193" s="119"/>
      <c r="J193" s="119"/>
      <c r="K193" s="119"/>
      <c r="L193" s="119"/>
      <c r="M193" s="119"/>
      <c r="N193" s="119"/>
      <c r="O193" s="119"/>
      <c r="P193" s="119"/>
      <c r="Q193" s="119"/>
      <c r="R193" s="119"/>
      <c r="S193" s="119"/>
      <c r="T193" s="119"/>
      <c r="U193" s="119"/>
      <c r="V193" s="119"/>
      <c r="W193" s="119"/>
      <c r="X193" s="119"/>
      <c r="Y193" s="119"/>
      <c r="Z193" s="119"/>
      <c r="AA193" s="119"/>
      <c r="AB193" s="119"/>
      <c r="AC193" s="119"/>
      <c r="AD193" s="119"/>
      <c r="AE193" s="119"/>
      <c r="AF193" s="119"/>
      <c r="AG193" s="119"/>
      <c r="AH193" s="201"/>
    </row>
    <row r="194" spans="1:70" x14ac:dyDescent="0.4">
      <c r="A194" s="119"/>
      <c r="B194" s="119"/>
      <c r="C194" s="119"/>
      <c r="D194" s="119"/>
      <c r="E194" s="119"/>
      <c r="F194" s="119"/>
      <c r="G194" s="119"/>
      <c r="H194" s="119"/>
      <c r="I194" s="119"/>
      <c r="J194" s="119"/>
      <c r="K194" s="119"/>
      <c r="L194" s="119"/>
      <c r="M194" s="119"/>
      <c r="N194" s="119"/>
      <c r="O194" s="119"/>
      <c r="P194" s="119"/>
      <c r="Q194" s="119"/>
      <c r="R194" s="119"/>
      <c r="S194" s="119"/>
      <c r="T194" s="119"/>
      <c r="U194" s="119"/>
      <c r="V194" s="119"/>
      <c r="W194" s="119"/>
      <c r="X194" s="119"/>
      <c r="Y194" s="119"/>
      <c r="Z194" s="119"/>
      <c r="AA194" s="119"/>
      <c r="AB194" s="119"/>
      <c r="AC194" s="119"/>
      <c r="AD194" s="119"/>
      <c r="AE194" s="119"/>
      <c r="AF194" s="119"/>
      <c r="AG194" s="119"/>
      <c r="AH194" s="201"/>
    </row>
    <row r="195" spans="1:70" ht="16.149999999999999" customHeight="1" x14ac:dyDescent="0.4">
      <c r="A195" s="119"/>
      <c r="B195" s="119"/>
      <c r="C195" s="119"/>
      <c r="D195" s="119"/>
      <c r="E195" s="119"/>
      <c r="F195" s="119"/>
      <c r="G195" s="119"/>
      <c r="H195" s="119"/>
      <c r="I195" s="119"/>
      <c r="J195" s="119"/>
      <c r="K195" s="119"/>
      <c r="L195" s="119"/>
      <c r="M195" s="119"/>
      <c r="N195" s="119"/>
      <c r="O195" s="119"/>
      <c r="P195" s="119"/>
      <c r="Q195" s="119"/>
      <c r="R195" s="119"/>
      <c r="S195" s="119"/>
      <c r="T195" s="119"/>
      <c r="U195" s="119"/>
      <c r="V195" s="119"/>
      <c r="W195" s="119"/>
      <c r="X195" s="119"/>
      <c r="Y195" s="119"/>
      <c r="Z195" s="119"/>
      <c r="AA195" s="119"/>
      <c r="AB195" s="119"/>
      <c r="AC195" s="119"/>
      <c r="AD195" s="119"/>
      <c r="AE195" s="119"/>
      <c r="AF195" s="119"/>
      <c r="AG195" s="119"/>
      <c r="AH195" s="201"/>
    </row>
    <row r="196" spans="1:70" ht="16.149999999999999" customHeight="1" x14ac:dyDescent="0.4">
      <c r="A196" s="119"/>
      <c r="B196" s="119"/>
      <c r="C196" s="119"/>
      <c r="D196" s="119"/>
      <c r="E196" s="119"/>
      <c r="F196" s="119"/>
      <c r="G196" s="119"/>
      <c r="H196" s="119"/>
      <c r="I196" s="119"/>
      <c r="J196" s="119"/>
      <c r="K196" s="119"/>
      <c r="L196" s="119"/>
      <c r="M196" s="119"/>
      <c r="N196" s="119"/>
      <c r="O196" s="119"/>
      <c r="P196" s="119"/>
      <c r="Q196" s="119"/>
      <c r="R196" s="119"/>
      <c r="S196" s="119"/>
      <c r="T196" s="119"/>
      <c r="U196" s="119"/>
      <c r="V196" s="119"/>
      <c r="W196" s="119"/>
      <c r="X196" s="119"/>
      <c r="Y196" s="119"/>
      <c r="Z196" s="119"/>
      <c r="AA196" s="119"/>
      <c r="AB196" s="119"/>
      <c r="AC196" s="119"/>
      <c r="AD196" s="119"/>
      <c r="AE196" s="119"/>
      <c r="AF196" s="119"/>
      <c r="AG196" s="119"/>
      <c r="AH196" s="201"/>
    </row>
    <row r="197" spans="1:70" ht="16.149999999999999" customHeight="1" x14ac:dyDescent="0.4">
      <c r="A197" s="119"/>
      <c r="B197" s="119"/>
      <c r="C197" s="119"/>
      <c r="D197" s="119"/>
      <c r="E197" s="119"/>
      <c r="F197" s="119"/>
      <c r="G197" s="119"/>
      <c r="H197" s="119"/>
      <c r="I197" s="119"/>
      <c r="J197" s="119"/>
      <c r="K197" s="119"/>
      <c r="L197" s="119"/>
      <c r="M197" s="119"/>
      <c r="N197" s="119"/>
      <c r="O197" s="119"/>
      <c r="P197" s="119"/>
      <c r="Q197" s="119"/>
      <c r="R197" s="119"/>
      <c r="S197" s="119"/>
      <c r="T197" s="119"/>
      <c r="U197" s="119"/>
      <c r="V197" s="119"/>
      <c r="W197" s="119"/>
      <c r="X197" s="119"/>
      <c r="Y197" s="119"/>
      <c r="Z197" s="119"/>
      <c r="AA197" s="119"/>
      <c r="AB197" s="119"/>
      <c r="AC197" s="119"/>
      <c r="AD197" s="119"/>
      <c r="AE197" s="119"/>
      <c r="AF197" s="119"/>
      <c r="AG197" s="119"/>
      <c r="AH197" s="201"/>
    </row>
    <row r="198" spans="1:70" x14ac:dyDescent="0.4">
      <c r="A198" s="119"/>
      <c r="B198" s="119"/>
      <c r="C198" s="119"/>
      <c r="D198" s="119"/>
      <c r="E198" s="119"/>
      <c r="F198" s="119"/>
      <c r="G198" s="119"/>
      <c r="H198" s="119"/>
      <c r="I198" s="119"/>
      <c r="J198" s="119"/>
      <c r="K198" s="119"/>
      <c r="L198" s="119"/>
      <c r="M198" s="119"/>
      <c r="N198" s="119"/>
      <c r="O198" s="119"/>
      <c r="P198" s="119"/>
      <c r="Q198" s="119"/>
      <c r="R198" s="119"/>
      <c r="S198" s="119"/>
      <c r="T198" s="119"/>
      <c r="U198" s="119"/>
      <c r="V198" s="119"/>
      <c r="W198" s="119"/>
      <c r="X198" s="119"/>
      <c r="Y198" s="119"/>
      <c r="Z198" s="119"/>
      <c r="AA198" s="119"/>
      <c r="AB198" s="119"/>
      <c r="AC198" s="119"/>
      <c r="AD198" s="119"/>
      <c r="AE198" s="119"/>
      <c r="AF198" s="119"/>
      <c r="AG198" s="119"/>
      <c r="AH198" s="201"/>
    </row>
    <row r="199" spans="1:70" ht="15" customHeight="1" x14ac:dyDescent="0.4">
      <c r="A199" s="119"/>
      <c r="B199" s="119"/>
      <c r="C199" s="119"/>
      <c r="D199" s="119"/>
      <c r="E199" s="119"/>
      <c r="F199" s="119"/>
      <c r="G199" s="119"/>
      <c r="H199" s="119"/>
      <c r="I199" s="119"/>
      <c r="J199" s="119"/>
      <c r="K199" s="119"/>
      <c r="L199" s="119"/>
      <c r="M199" s="119"/>
      <c r="N199" s="119"/>
      <c r="O199" s="119"/>
      <c r="P199" s="119"/>
      <c r="Q199" s="119"/>
      <c r="R199" s="119"/>
      <c r="S199" s="119"/>
      <c r="T199" s="119"/>
      <c r="U199" s="119"/>
      <c r="V199" s="119"/>
      <c r="W199" s="119"/>
      <c r="X199" s="119"/>
      <c r="Y199" s="119"/>
      <c r="Z199" s="119"/>
      <c r="AA199" s="119"/>
      <c r="AB199" s="119"/>
      <c r="AC199" s="119"/>
      <c r="AD199" s="119"/>
      <c r="AE199" s="119"/>
      <c r="AF199" s="119"/>
      <c r="AG199" s="119"/>
      <c r="AH199" s="201"/>
      <c r="AM199" s="202"/>
      <c r="AN199" s="202"/>
      <c r="AO199" s="202"/>
      <c r="AP199" s="202"/>
      <c r="AQ199" s="202"/>
      <c r="AR199" s="202"/>
      <c r="AS199" s="202"/>
      <c r="AT199" s="49"/>
      <c r="AU199" s="49"/>
      <c r="AV199" s="49"/>
      <c r="AW199" s="49"/>
      <c r="AX199" s="49"/>
      <c r="AY199" s="49"/>
      <c r="AZ199" s="49"/>
      <c r="BA199" s="49"/>
      <c r="BB199" s="49"/>
      <c r="BC199" s="49"/>
      <c r="BD199" s="49"/>
      <c r="BE199" s="49"/>
      <c r="BF199" s="49"/>
      <c r="BG199" s="49"/>
      <c r="BH199" s="49"/>
      <c r="BI199" s="49"/>
      <c r="BJ199" s="49"/>
      <c r="BK199" s="49"/>
      <c r="BL199" s="49"/>
      <c r="BM199" s="49"/>
      <c r="BN199" s="49"/>
      <c r="BO199" s="49"/>
      <c r="BP199" s="49"/>
      <c r="BQ199" s="49"/>
      <c r="BR199" s="49"/>
    </row>
    <row r="200" spans="1:70" ht="15" customHeight="1" x14ac:dyDescent="0.4">
      <c r="A200" s="119"/>
      <c r="B200" s="119"/>
      <c r="C200" s="119"/>
      <c r="D200" s="119"/>
      <c r="E200" s="119"/>
      <c r="F200" s="119"/>
      <c r="G200" s="119"/>
      <c r="H200" s="119"/>
      <c r="I200" s="119"/>
      <c r="J200" s="119"/>
      <c r="K200" s="119"/>
      <c r="L200" s="119"/>
      <c r="M200" s="119"/>
      <c r="N200" s="119"/>
      <c r="O200" s="119"/>
      <c r="P200" s="119"/>
      <c r="Q200" s="119"/>
      <c r="R200" s="119"/>
      <c r="S200" s="119"/>
      <c r="T200" s="119"/>
      <c r="U200" s="119"/>
      <c r="V200" s="119"/>
      <c r="W200" s="119"/>
      <c r="X200" s="119"/>
      <c r="Y200" s="119"/>
      <c r="Z200" s="119"/>
      <c r="AA200" s="119"/>
      <c r="AB200" s="119"/>
      <c r="AC200" s="119"/>
      <c r="AD200" s="119"/>
      <c r="AE200" s="119"/>
      <c r="AF200" s="119"/>
      <c r="AG200" s="119"/>
      <c r="AH200" s="201"/>
      <c r="AL200" s="202"/>
      <c r="AM200" s="202"/>
      <c r="AN200" s="202"/>
      <c r="AO200" s="202"/>
      <c r="AP200" s="202"/>
      <c r="AQ200" s="202"/>
      <c r="AR200" s="202"/>
      <c r="AS200" s="202"/>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row>
    <row r="201" spans="1:70" ht="15" customHeight="1" x14ac:dyDescent="0.4">
      <c r="A201" s="119"/>
      <c r="B201" s="119"/>
      <c r="C201" s="119"/>
      <c r="D201" s="119"/>
      <c r="E201" s="119"/>
      <c r="F201" s="119"/>
      <c r="G201" s="119"/>
      <c r="H201" s="119"/>
      <c r="I201" s="119"/>
      <c r="J201" s="119"/>
      <c r="K201" s="119"/>
      <c r="L201" s="119"/>
      <c r="M201" s="119"/>
      <c r="N201" s="119"/>
      <c r="O201" s="119"/>
      <c r="P201" s="119"/>
      <c r="Q201" s="119"/>
      <c r="R201" s="119"/>
      <c r="S201" s="119"/>
      <c r="T201" s="119"/>
      <c r="U201" s="119"/>
      <c r="V201" s="119"/>
      <c r="W201" s="119"/>
      <c r="X201" s="119"/>
      <c r="Y201" s="119"/>
      <c r="Z201" s="119"/>
      <c r="AA201" s="119"/>
      <c r="AB201" s="119"/>
      <c r="AC201" s="119"/>
      <c r="AD201" s="119"/>
      <c r="AE201" s="119"/>
      <c r="AF201" s="119"/>
      <c r="AG201" s="119"/>
      <c r="AH201" s="201"/>
      <c r="AL201" s="202"/>
      <c r="AM201" s="202"/>
      <c r="AN201" s="202"/>
      <c r="AO201" s="202"/>
      <c r="AP201" s="202"/>
      <c r="AQ201" s="202"/>
      <c r="AR201" s="202"/>
      <c r="AS201" s="202"/>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row>
    <row r="202" spans="1:70" ht="15" customHeight="1" x14ac:dyDescent="0.4">
      <c r="A202" s="119"/>
      <c r="B202" s="119"/>
      <c r="C202" s="119"/>
      <c r="D202" s="119"/>
      <c r="E202" s="119"/>
      <c r="F202" s="119"/>
      <c r="G202" s="119"/>
      <c r="H202" s="119"/>
      <c r="I202" s="119"/>
      <c r="J202" s="119"/>
      <c r="K202" s="119"/>
      <c r="L202" s="119"/>
      <c r="M202" s="119"/>
      <c r="N202" s="119"/>
      <c r="O202" s="119"/>
      <c r="P202" s="119"/>
      <c r="Q202" s="119"/>
      <c r="R202" s="119"/>
      <c r="S202" s="119"/>
      <c r="T202" s="119"/>
      <c r="U202" s="119"/>
      <c r="V202" s="119"/>
      <c r="W202" s="119"/>
      <c r="X202" s="119"/>
      <c r="Y202" s="119"/>
      <c r="Z202" s="119"/>
      <c r="AA202" s="119"/>
      <c r="AB202" s="119"/>
      <c r="AC202" s="119"/>
      <c r="AD202" s="119"/>
      <c r="AE202" s="119"/>
      <c r="AF202" s="119"/>
      <c r="AG202" s="119"/>
      <c r="AH202" s="201"/>
      <c r="AL202" s="202"/>
      <c r="AM202" s="202"/>
      <c r="AN202" s="202"/>
      <c r="AO202" s="202"/>
      <c r="AP202" s="202"/>
      <c r="AQ202" s="202"/>
      <c r="AR202" s="202"/>
      <c r="AS202" s="202"/>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row>
    <row r="203" spans="1:70" ht="15" customHeight="1" x14ac:dyDescent="0.4">
      <c r="A203" s="119"/>
      <c r="B203" s="119"/>
      <c r="C203" s="119"/>
      <c r="D203" s="119"/>
      <c r="E203" s="119"/>
      <c r="F203" s="119"/>
      <c r="G203" s="119"/>
      <c r="H203" s="119"/>
      <c r="I203" s="119"/>
      <c r="J203" s="119"/>
      <c r="K203" s="119"/>
      <c r="L203" s="119"/>
      <c r="M203" s="119"/>
      <c r="N203" s="119"/>
      <c r="O203" s="119"/>
      <c r="P203" s="119"/>
      <c r="Q203" s="119"/>
      <c r="R203" s="119"/>
      <c r="S203" s="119"/>
      <c r="T203" s="119"/>
      <c r="U203" s="119"/>
      <c r="V203" s="119"/>
      <c r="W203" s="119"/>
      <c r="X203" s="119"/>
      <c r="Y203" s="119"/>
      <c r="Z203" s="119"/>
      <c r="AA203" s="119"/>
      <c r="AB203" s="119"/>
      <c r="AC203" s="119"/>
      <c r="AD203" s="119"/>
      <c r="AE203" s="119"/>
      <c r="AF203" s="119"/>
      <c r="AG203" s="119"/>
      <c r="AH203" s="201"/>
      <c r="AL203" s="202"/>
      <c r="AM203" s="202"/>
      <c r="AN203" s="202"/>
      <c r="AO203" s="202"/>
      <c r="AP203" s="202"/>
      <c r="AQ203" s="202"/>
      <c r="AR203" s="202"/>
      <c r="AS203" s="202"/>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row>
    <row r="204" spans="1:70" ht="15" customHeight="1" x14ac:dyDescent="0.4">
      <c r="AL204" s="202"/>
      <c r="AM204" s="202"/>
      <c r="AN204" s="202"/>
      <c r="AO204" s="202"/>
      <c r="AP204" s="202"/>
      <c r="AQ204" s="202"/>
      <c r="AR204" s="202"/>
      <c r="AS204" s="202"/>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c r="BP204" s="49"/>
      <c r="BQ204" s="49"/>
      <c r="BR204" s="49"/>
    </row>
    <row r="205" spans="1:70" ht="15" customHeight="1" x14ac:dyDescent="0.4">
      <c r="AL205" s="202"/>
      <c r="AM205" s="202"/>
      <c r="AN205" s="202"/>
      <c r="AO205" s="202"/>
      <c r="AP205" s="202"/>
      <c r="AQ205" s="202"/>
      <c r="AR205" s="202"/>
      <c r="AS205" s="202"/>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c r="BP205" s="49"/>
      <c r="BQ205" s="49"/>
      <c r="BR205" s="49"/>
    </row>
    <row r="206" spans="1:70" ht="15" customHeight="1" x14ac:dyDescent="0.4">
      <c r="AL206" s="202"/>
      <c r="AM206" s="202"/>
      <c r="AN206" s="202"/>
      <c r="AO206" s="202"/>
      <c r="AP206" s="202"/>
      <c r="AQ206" s="202"/>
      <c r="AR206" s="202"/>
      <c r="AS206" s="202"/>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c r="BP206" s="49"/>
      <c r="BQ206" s="49"/>
      <c r="BR206" s="49"/>
    </row>
    <row r="207" spans="1:70" ht="15" customHeight="1" x14ac:dyDescent="0.4">
      <c r="AL207" s="202"/>
      <c r="AM207" s="202"/>
      <c r="AN207" s="202"/>
      <c r="AO207" s="202"/>
      <c r="AP207" s="202"/>
      <c r="AQ207" s="202"/>
      <c r="AR207" s="202"/>
      <c r="AS207" s="202"/>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49"/>
    </row>
    <row r="208" spans="1:70" ht="15" customHeight="1" x14ac:dyDescent="0.4">
      <c r="AL208" s="202"/>
      <c r="AM208" s="202"/>
      <c r="AN208" s="202"/>
      <c r="AO208" s="202"/>
      <c r="AP208" s="202"/>
      <c r="AQ208" s="202"/>
      <c r="AR208" s="202"/>
      <c r="AS208" s="202"/>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c r="BP208" s="49"/>
      <c r="BQ208" s="49"/>
      <c r="BR208" s="49"/>
    </row>
    <row r="209" spans="38:70" ht="15" customHeight="1" x14ac:dyDescent="0.4">
      <c r="AL209" s="198"/>
      <c r="AM209" s="199"/>
      <c r="AN209" s="198"/>
      <c r="AO209" s="198"/>
      <c r="AP209" s="198"/>
      <c r="AQ209" s="198"/>
      <c r="AR209" s="198"/>
      <c r="AS209" s="198"/>
      <c r="AT209" s="42"/>
      <c r="AU209" s="42"/>
      <c r="AV209" s="42"/>
      <c r="AW209" s="42"/>
      <c r="AX209" s="42"/>
      <c r="AY209" s="42"/>
      <c r="AZ209" s="42"/>
      <c r="BA209" s="42"/>
      <c r="BB209" s="42"/>
      <c r="BC209" s="42"/>
      <c r="BD209" s="42"/>
      <c r="BE209" s="42"/>
      <c r="BF209" s="42"/>
      <c r="BG209" s="42"/>
      <c r="BH209" s="42"/>
      <c r="BI209" s="42"/>
      <c r="BJ209" s="42"/>
      <c r="BK209" s="42"/>
      <c r="BL209" s="42"/>
      <c r="BM209" s="42"/>
      <c r="BN209" s="42"/>
      <c r="BO209" s="42"/>
      <c r="BP209" s="42"/>
      <c r="BQ209" s="42"/>
      <c r="BR209" s="42"/>
    </row>
    <row r="210" spans="38:70" ht="15" customHeight="1" x14ac:dyDescent="0.4">
      <c r="AL210" s="199"/>
      <c r="AM210" s="199"/>
      <c r="AN210" s="198"/>
      <c r="AO210" s="198"/>
      <c r="AP210" s="198"/>
      <c r="AQ210" s="198"/>
      <c r="AR210" s="198"/>
      <c r="AS210" s="198"/>
      <c r="AT210" s="42"/>
      <c r="AU210" s="42"/>
      <c r="AV210" s="42"/>
      <c r="AW210" s="42"/>
      <c r="AX210" s="42"/>
      <c r="AY210" s="42"/>
      <c r="AZ210" s="42"/>
      <c r="BA210" s="42"/>
      <c r="BB210" s="42"/>
      <c r="BC210" s="42"/>
      <c r="BD210" s="42"/>
      <c r="BE210" s="42"/>
      <c r="BF210" s="42"/>
      <c r="BG210" s="42"/>
      <c r="BH210" s="42"/>
      <c r="BI210" s="42"/>
      <c r="BJ210" s="42"/>
      <c r="BK210" s="42"/>
      <c r="BL210" s="42"/>
      <c r="BM210" s="42"/>
      <c r="BN210" s="42"/>
      <c r="BO210" s="42"/>
      <c r="BP210" s="42"/>
      <c r="BQ210" s="42"/>
      <c r="BR210" s="42"/>
    </row>
    <row r="211" spans="38:70" ht="15" customHeight="1" x14ac:dyDescent="0.4">
      <c r="AL211" s="199"/>
      <c r="AM211" s="199"/>
      <c r="AN211" s="198"/>
      <c r="AO211" s="198"/>
      <c r="AP211" s="198"/>
      <c r="AQ211" s="198"/>
      <c r="AR211" s="198"/>
      <c r="AS211" s="198"/>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c r="BP211" s="42"/>
      <c r="BQ211" s="42"/>
      <c r="BR211" s="42"/>
    </row>
    <row r="212" spans="38:70" ht="15" customHeight="1" x14ac:dyDescent="0.4">
      <c r="AL212" s="199"/>
      <c r="AM212" s="199"/>
      <c r="AN212" s="198"/>
      <c r="AO212" s="198"/>
      <c r="AP212" s="198"/>
      <c r="AQ212" s="198"/>
      <c r="AR212" s="198"/>
      <c r="AS212" s="198"/>
      <c r="AT212" s="42"/>
      <c r="AU212" s="42"/>
      <c r="AV212" s="42"/>
      <c r="AW212" s="42"/>
      <c r="AX212" s="42"/>
      <c r="AY212" s="42"/>
      <c r="AZ212" s="42"/>
      <c r="BA212" s="42"/>
      <c r="BB212" s="42"/>
      <c r="BC212" s="42"/>
      <c r="BD212" s="42"/>
      <c r="BE212" s="42"/>
      <c r="BF212" s="42"/>
      <c r="BG212" s="42"/>
      <c r="BH212" s="42"/>
      <c r="BI212" s="42"/>
      <c r="BJ212" s="42"/>
      <c r="BK212" s="42"/>
      <c r="BL212" s="42"/>
      <c r="BM212" s="42"/>
      <c r="BN212" s="42"/>
      <c r="BO212" s="42"/>
      <c r="BP212" s="42"/>
      <c r="BQ212" s="42"/>
      <c r="BR212" s="42"/>
    </row>
    <row r="213" spans="38:70" ht="15" customHeight="1" x14ac:dyDescent="0.4">
      <c r="AL213" s="199"/>
      <c r="AM213" s="199"/>
      <c r="AN213" s="198"/>
      <c r="AO213" s="198"/>
      <c r="AP213" s="198"/>
      <c r="AQ213" s="198"/>
      <c r="AR213" s="198"/>
      <c r="AS213" s="198"/>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row>
    <row r="214" spans="38:70" ht="15" customHeight="1" x14ac:dyDescent="0.4">
      <c r="AL214" s="199"/>
      <c r="AM214" s="199"/>
      <c r="AN214" s="198"/>
      <c r="AO214" s="198"/>
      <c r="AP214" s="198"/>
      <c r="AQ214" s="198"/>
      <c r="AR214" s="198"/>
      <c r="AS214" s="198"/>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x14ac:dyDescent="0.4">
      <c r="AL215" s="198"/>
      <c r="AM215" s="199"/>
      <c r="AN215" s="198"/>
      <c r="AO215" s="198"/>
      <c r="AP215" s="198"/>
      <c r="AQ215" s="198"/>
      <c r="AR215" s="198"/>
      <c r="AS215" s="198"/>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x14ac:dyDescent="0.4">
      <c r="AL216" s="198"/>
      <c r="AM216" s="199"/>
      <c r="AN216" s="198"/>
      <c r="AO216" s="198"/>
      <c r="AP216" s="198"/>
      <c r="AQ216" s="198"/>
      <c r="AR216" s="198"/>
      <c r="AS216" s="198"/>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x14ac:dyDescent="0.4">
      <c r="AL217" s="198"/>
      <c r="AM217" s="199"/>
      <c r="AN217" s="198"/>
      <c r="AO217" s="198"/>
      <c r="AP217" s="198"/>
      <c r="AQ217" s="198"/>
      <c r="AR217" s="198"/>
      <c r="AS217" s="198"/>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x14ac:dyDescent="0.4">
      <c r="AL218" s="199"/>
      <c r="AM218" s="199"/>
      <c r="AN218" s="198"/>
      <c r="AO218" s="198"/>
      <c r="AP218" s="198"/>
      <c r="AQ218" s="198"/>
      <c r="AR218" s="198"/>
      <c r="AS218" s="198"/>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x14ac:dyDescent="0.4">
      <c r="AL219" s="198"/>
      <c r="AM219" s="199"/>
      <c r="AN219" s="198"/>
      <c r="AO219" s="198"/>
      <c r="AP219" s="198"/>
      <c r="AQ219" s="198"/>
      <c r="AR219" s="198"/>
      <c r="AS219" s="198"/>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x14ac:dyDescent="0.4">
      <c r="AL220" s="198"/>
      <c r="AM220" s="199"/>
      <c r="AN220" s="198"/>
      <c r="AO220" s="198"/>
      <c r="AP220" s="198"/>
      <c r="AQ220" s="198"/>
      <c r="AR220" s="198"/>
      <c r="AS220" s="198"/>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x14ac:dyDescent="0.4">
      <c r="AL221" s="199"/>
      <c r="AM221" s="199"/>
      <c r="AN221" s="198"/>
      <c r="AO221" s="198"/>
      <c r="AP221" s="198"/>
      <c r="AQ221" s="198"/>
      <c r="AR221" s="198"/>
      <c r="AS221" s="198"/>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x14ac:dyDescent="0.4">
      <c r="AL222" s="198"/>
      <c r="AM222" s="199"/>
      <c r="AN222" s="198"/>
      <c r="AO222" s="198"/>
      <c r="AP222" s="198"/>
      <c r="AQ222" s="198"/>
      <c r="AR222" s="198"/>
      <c r="AS222" s="198"/>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sheetData>
  <sheetProtection algorithmName="SHA-512" hashValue="Qbs2SmUv/Vg8KQTN7IsvXY12TZ+8SeBgpKivfVGSJ06lt/CcfKyWhBG67sXPV1Q7KAF309v0hyurJgiHZG6oIg==" saltValue="JiL2bGiWSvpVtTWI+rQ87Q==" spinCount="100000" sheet="1" objects="1" scenarios="1"/>
  <mergeCells count="110">
    <mergeCell ref="A2:R2"/>
    <mergeCell ref="U2:AG2"/>
    <mergeCell ref="S2:T2"/>
    <mergeCell ref="Q5:U5"/>
    <mergeCell ref="H16:I16"/>
    <mergeCell ref="O16:P16"/>
    <mergeCell ref="R16:S16"/>
    <mergeCell ref="V16:Y16"/>
    <mergeCell ref="AB38:AF3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B80:AF80"/>
    <mergeCell ref="AB81:AF81"/>
    <mergeCell ref="AB34:AF34"/>
    <mergeCell ref="AB36:AF36"/>
    <mergeCell ref="AB49:AF49"/>
    <mergeCell ref="AB50:AF50"/>
    <mergeCell ref="AB51:AF51"/>
    <mergeCell ref="R37:V37"/>
    <mergeCell ref="X37:Z37"/>
    <mergeCell ref="AC37:AE37"/>
    <mergeCell ref="AB69:AF69"/>
    <mergeCell ref="AB72:AF72"/>
    <mergeCell ref="AB73:AF73"/>
    <mergeCell ref="AB74:AF74"/>
    <mergeCell ref="AB75:AF75"/>
    <mergeCell ref="AB78:AF78"/>
    <mergeCell ref="AB79:AF79"/>
    <mergeCell ref="AB70:AF70"/>
    <mergeCell ref="AB71:AF71"/>
    <mergeCell ref="AB40:AF40"/>
    <mergeCell ref="AB41:AF41"/>
    <mergeCell ref="AB42:AF42"/>
    <mergeCell ref="AB47:AF47"/>
    <mergeCell ref="AB48:AF48"/>
    <mergeCell ref="AB87:AF87"/>
    <mergeCell ref="AB88:AF88"/>
    <mergeCell ref="AB89:AF89"/>
    <mergeCell ref="AB90:AF90"/>
    <mergeCell ref="AB91:AF91"/>
    <mergeCell ref="AB92:AF92"/>
    <mergeCell ref="AB82:AF82"/>
    <mergeCell ref="AB83:AF83"/>
    <mergeCell ref="AB84:AF84"/>
    <mergeCell ref="AA86:AG86"/>
    <mergeCell ref="AB133:AF133"/>
    <mergeCell ref="AB115:AF115"/>
    <mergeCell ref="AA126:AG126"/>
    <mergeCell ref="A147:AG148"/>
    <mergeCell ref="E149:F149"/>
    <mergeCell ref="H149:I149"/>
    <mergeCell ref="K149:L149"/>
    <mergeCell ref="T149:AF149"/>
    <mergeCell ref="AB117:AF117"/>
    <mergeCell ref="AB118:AF118"/>
    <mergeCell ref="AB119:AF119"/>
    <mergeCell ref="AB120:AF120"/>
    <mergeCell ref="AB121:AF121"/>
    <mergeCell ref="J141:AF141"/>
    <mergeCell ref="C144:AF144"/>
    <mergeCell ref="AB134:AF134"/>
    <mergeCell ref="AB135:AF135"/>
    <mergeCell ref="AB136:AF136"/>
    <mergeCell ref="AB108:AF108"/>
    <mergeCell ref="AB109:AF109"/>
    <mergeCell ref="AB110:AF110"/>
    <mergeCell ref="AB111:AF111"/>
    <mergeCell ref="AB116:AF116"/>
    <mergeCell ref="AA114:AG114"/>
    <mergeCell ref="AB123:AF123"/>
    <mergeCell ref="AB124:AF124"/>
    <mergeCell ref="AB132:AF132"/>
    <mergeCell ref="AB122:AF122"/>
    <mergeCell ref="AB130:AF130"/>
    <mergeCell ref="AB131:AF131"/>
    <mergeCell ref="AB127:AF127"/>
    <mergeCell ref="AB128:AF128"/>
    <mergeCell ref="AB129:AF129"/>
    <mergeCell ref="AB107:AF107"/>
    <mergeCell ref="AB100:AF100"/>
    <mergeCell ref="AB101:AF101"/>
    <mergeCell ref="AB102:AF102"/>
    <mergeCell ref="AA104:AG104"/>
    <mergeCell ref="AB105:AF105"/>
    <mergeCell ref="AB106:AF106"/>
    <mergeCell ref="AB93:AF93"/>
    <mergeCell ref="AA95:AG95"/>
    <mergeCell ref="AB96:AF96"/>
    <mergeCell ref="AB97:AF97"/>
    <mergeCell ref="AB98:AF98"/>
    <mergeCell ref="AB99:AF99"/>
  </mergeCells>
  <phoneticPr fontId="1"/>
  <conditionalFormatting sqref="AA61:AE61">
    <cfRule type="containsText" dxfId="7" priority="2" operator="containsText" text="問題あり">
      <formula>NOT(ISERROR(SEARCH("問題あり",AA61)))</formula>
    </cfRule>
  </conditionalFormatting>
  <conditionalFormatting sqref="B36:AG39">
    <cfRule type="expression" dxfId="6" priority="1">
      <formula>$AH$27=FALSE</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0" max="37" man="1"/>
    <brk id="150" max="32" man="1"/>
    <brk id="17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140</xdr:row>
                    <xdr:rowOff>9525</xdr:rowOff>
                  </from>
                  <to>
                    <xdr:col>2</xdr:col>
                    <xdr:colOff>28575</xdr:colOff>
                    <xdr:row>141</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139</xdr:row>
                    <xdr:rowOff>9525</xdr:rowOff>
                  </from>
                  <to>
                    <xdr:col>12</xdr:col>
                    <xdr:colOff>57150</xdr:colOff>
                    <xdr:row>139</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81"/>
  <sheetViews>
    <sheetView showGridLines="0" view="pageBreakPreview" zoomScaleNormal="100" zoomScaleSheetLayoutView="100" workbookViewId="0">
      <selection activeCell="U139" sqref="U139:AF139"/>
    </sheetView>
  </sheetViews>
  <sheetFormatPr defaultColWidth="8.75" defaultRowHeight="13.5" outlineLevelCol="1" x14ac:dyDescent="0.4"/>
  <cols>
    <col min="1" max="1" width="4.75" style="4" customWidth="1"/>
    <col min="2" max="2" width="3.375" style="4" customWidth="1"/>
    <col min="3" max="3" width="4.625" style="4" customWidth="1"/>
    <col min="4" max="32" width="3.375" style="4" customWidth="1"/>
    <col min="33" max="33" width="3.375" style="29" customWidth="1"/>
    <col min="34" max="34" width="7" style="176" hidden="1" customWidth="1" outlineLevel="1"/>
    <col min="35" max="40" width="2.75" style="176" hidden="1" customWidth="1" outlineLevel="1"/>
    <col min="41" max="42" width="8.75" style="176" hidden="1" customWidth="1" outlineLevel="1"/>
    <col min="43" max="43" width="8.75" style="4" collapsed="1"/>
    <col min="44" max="16384" width="8.75" style="4"/>
  </cols>
  <sheetData>
    <row r="1" spans="1:33" ht="16.149999999999999" customHeight="1" x14ac:dyDescent="0.4">
      <c r="A1" s="3" t="s">
        <v>210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20"/>
    </row>
    <row r="2" spans="1:33" ht="16.149999999999999" customHeight="1" x14ac:dyDescent="0.4">
      <c r="A2" s="395" t="s">
        <v>378</v>
      </c>
      <c r="B2" s="395"/>
      <c r="C2" s="395"/>
      <c r="D2" s="395"/>
      <c r="E2" s="395"/>
      <c r="F2" s="395"/>
      <c r="G2" s="395"/>
      <c r="H2" s="395"/>
      <c r="I2" s="395"/>
      <c r="J2" s="395"/>
      <c r="K2" s="395"/>
      <c r="L2" s="395"/>
      <c r="M2" s="395"/>
      <c r="N2" s="395"/>
      <c r="O2" s="395"/>
      <c r="P2" s="395"/>
      <c r="Q2" s="395"/>
      <c r="R2" s="395"/>
      <c r="S2" s="395"/>
      <c r="T2" s="396"/>
      <c r="U2" s="396"/>
      <c r="V2" s="165" t="s">
        <v>211</v>
      </c>
      <c r="W2" s="2"/>
      <c r="Z2" s="2"/>
      <c r="AA2" s="2"/>
      <c r="AB2" s="2"/>
      <c r="AC2" s="2"/>
      <c r="AD2" s="2"/>
      <c r="AE2" s="2"/>
      <c r="AF2" s="2"/>
      <c r="AG2" s="2"/>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20"/>
    </row>
    <row r="4" spans="1:33" ht="16.350000000000001" customHeight="1" x14ac:dyDescent="0.4">
      <c r="A4" s="3"/>
      <c r="B4" s="3"/>
      <c r="C4" s="3"/>
      <c r="D4" s="3"/>
      <c r="E4" s="3"/>
      <c r="F4" s="3"/>
      <c r="G4" s="3"/>
      <c r="H4" s="3"/>
      <c r="I4" s="3"/>
      <c r="J4" s="3"/>
      <c r="K4" s="3"/>
      <c r="L4" s="3"/>
      <c r="M4" s="3"/>
      <c r="N4" s="3"/>
      <c r="O4" s="3"/>
      <c r="P4" s="3"/>
      <c r="Q4" s="3"/>
      <c r="R4" s="3"/>
      <c r="S4" s="394" t="s">
        <v>212</v>
      </c>
      <c r="T4" s="394"/>
      <c r="U4" s="394"/>
      <c r="V4" s="394"/>
      <c r="W4" s="394"/>
      <c r="X4" s="411" t="str">
        <f>IF('様式95_外来・在宅ベースアップ評価料（Ⅰ）'!H5=0,"",'様式95_外来・在宅ベースアップ評価料（Ⅰ）'!H5)</f>
        <v/>
      </c>
      <c r="Y4" s="429"/>
      <c r="Z4" s="429"/>
      <c r="AA4" s="429"/>
      <c r="AB4" s="429"/>
      <c r="AC4" s="429"/>
      <c r="AD4" s="429"/>
      <c r="AE4" s="429"/>
      <c r="AF4" s="429"/>
      <c r="AG4" s="430"/>
    </row>
    <row r="5" spans="1:33" ht="16.149999999999999" customHeight="1" x14ac:dyDescent="0.4">
      <c r="A5" s="3"/>
      <c r="B5" s="3"/>
      <c r="C5" s="3"/>
      <c r="D5" s="3"/>
      <c r="E5" s="3"/>
      <c r="F5" s="3"/>
      <c r="G5" s="3"/>
      <c r="H5" s="3"/>
      <c r="I5" s="3"/>
      <c r="J5" s="3"/>
      <c r="K5" s="3"/>
      <c r="L5" s="3"/>
      <c r="M5" s="3"/>
      <c r="N5" s="3"/>
      <c r="O5" s="3"/>
      <c r="P5" s="3"/>
      <c r="Q5" s="3"/>
      <c r="R5" s="3"/>
      <c r="S5" s="3" t="s">
        <v>213</v>
      </c>
      <c r="T5" s="3"/>
      <c r="U5" s="3"/>
      <c r="V5" s="3"/>
      <c r="W5" s="3"/>
      <c r="X5" s="411" t="str">
        <f>IF('様式95_外来・在宅ベースアップ評価料（Ⅰ）'!H6=0,"",'様式95_外来・在宅ベースアップ評価料（Ⅰ）'!H6)</f>
        <v/>
      </c>
      <c r="Y5" s="429"/>
      <c r="Z5" s="429"/>
      <c r="AA5" s="429"/>
      <c r="AB5" s="429"/>
      <c r="AC5" s="429"/>
      <c r="AD5" s="429"/>
      <c r="AE5" s="429"/>
      <c r="AF5" s="429"/>
      <c r="AG5" s="430"/>
    </row>
    <row r="6" spans="1:33" ht="16.149999999999999" customHeight="1" x14ac:dyDescent="0.4">
      <c r="A6" s="2" t="s">
        <v>214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20"/>
    </row>
    <row r="7" spans="1:33" ht="16.149999999999999" customHeight="1" thickBot="1" x14ac:dyDescent="0.45">
      <c r="A7" s="3" t="s">
        <v>215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20"/>
    </row>
    <row r="8" spans="1:33" ht="16.149999999999999" customHeight="1" thickBot="1" x14ac:dyDescent="0.45">
      <c r="A8" s="3"/>
      <c r="B8" s="434"/>
      <c r="C8" s="435"/>
      <c r="D8" s="386" t="s">
        <v>216</v>
      </c>
      <c r="E8" s="416"/>
      <c r="F8" s="416"/>
      <c r="G8" s="416"/>
      <c r="H8" s="416"/>
      <c r="I8" s="416"/>
      <c r="J8" s="416"/>
      <c r="K8" s="416"/>
      <c r="L8" s="416"/>
      <c r="M8" s="416"/>
      <c r="N8" s="416"/>
      <c r="O8" s="416"/>
      <c r="P8" s="416"/>
      <c r="Q8" s="416"/>
      <c r="R8" s="416"/>
      <c r="S8" s="416"/>
      <c r="T8" s="416"/>
      <c r="U8" s="416"/>
      <c r="V8" s="416"/>
      <c r="W8" s="416"/>
      <c r="X8" s="416"/>
      <c r="Y8" s="416"/>
      <c r="Z8" s="416"/>
      <c r="AA8" s="3"/>
      <c r="AB8" s="3"/>
      <c r="AC8" s="3"/>
      <c r="AD8" s="3"/>
      <c r="AE8" s="3"/>
      <c r="AF8" s="3"/>
      <c r="AG8" s="20"/>
    </row>
    <row r="9" spans="1:33" ht="16.149999999999999" customHeight="1" thickBot="1" x14ac:dyDescent="0.45">
      <c r="A9" s="3"/>
      <c r="B9" s="434"/>
      <c r="C9" s="435"/>
      <c r="D9" s="403" t="s">
        <v>217</v>
      </c>
      <c r="E9" s="419"/>
      <c r="F9" s="419"/>
      <c r="G9" s="419"/>
      <c r="H9" s="419"/>
      <c r="I9" s="419"/>
      <c r="J9" s="419"/>
      <c r="K9" s="419"/>
      <c r="L9" s="419"/>
      <c r="M9" s="419"/>
      <c r="N9" s="419"/>
      <c r="O9" s="419"/>
      <c r="P9" s="419"/>
      <c r="Q9" s="419"/>
      <c r="R9" s="419"/>
      <c r="S9" s="419"/>
      <c r="T9" s="419"/>
      <c r="U9" s="419"/>
      <c r="V9" s="419"/>
      <c r="W9" s="419"/>
      <c r="X9" s="419"/>
      <c r="Y9" s="419"/>
      <c r="Z9" s="419"/>
      <c r="AA9" s="3"/>
      <c r="AB9" s="3"/>
      <c r="AC9" s="3"/>
      <c r="AD9" s="3"/>
      <c r="AE9" s="3"/>
      <c r="AF9" s="3"/>
      <c r="AG9" s="20"/>
    </row>
    <row r="10" spans="1:33" ht="16.149999999999999" customHeight="1" x14ac:dyDescent="0.4">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20"/>
    </row>
    <row r="11" spans="1:33" ht="16.149999999999999" customHeight="1" thickBot="1" x14ac:dyDescent="0.45">
      <c r="A11" s="3" t="s">
        <v>218</v>
      </c>
      <c r="B11" s="3"/>
      <c r="C11" s="3"/>
      <c r="D11" s="3"/>
      <c r="E11" s="3"/>
      <c r="F11" s="3"/>
      <c r="L11" s="3"/>
      <c r="M11" s="3"/>
      <c r="N11" s="3"/>
      <c r="O11" s="3"/>
      <c r="P11" s="3"/>
      <c r="Q11" s="3"/>
      <c r="R11" s="3"/>
      <c r="S11" s="3"/>
      <c r="T11" s="3"/>
      <c r="U11" s="3"/>
      <c r="V11" s="3"/>
      <c r="AE11" s="3"/>
      <c r="AF11" s="3"/>
      <c r="AG11" s="20"/>
    </row>
    <row r="12" spans="1:33" ht="16.149999999999999" customHeight="1" thickBot="1" x14ac:dyDescent="0.45">
      <c r="B12" s="392" t="s">
        <v>15</v>
      </c>
      <c r="C12" s="417"/>
      <c r="D12" s="417"/>
      <c r="E12" s="431" t="str">
        <f>IF('（別添）_計画書（無床診療所及びⅡを算定する有床診療所）'!E16=0,"",'（別添）_計画書（無床診療所及びⅡを算定する有床診療所）'!E16)</f>
        <v/>
      </c>
      <c r="F12" s="431"/>
      <c r="G12" s="21" t="s">
        <v>16</v>
      </c>
      <c r="H12" s="431" t="str">
        <f>IF('（別添）_計画書（無床診療所及びⅡを算定する有床診療所）'!H16=0,"",'（別添）_計画書（無床診療所及びⅡを算定する有床診療所）'!H16)</f>
        <v/>
      </c>
      <c r="I12" s="431"/>
      <c r="J12" s="21" t="s">
        <v>219</v>
      </c>
      <c r="K12" s="21"/>
      <c r="L12" s="21" t="s">
        <v>220</v>
      </c>
      <c r="M12" s="21" t="s">
        <v>15</v>
      </c>
      <c r="N12" s="21"/>
      <c r="O12" s="431" t="str">
        <f>IF('（別添）_計画書（無床診療所及びⅡを算定する有床診療所）'!O16=0,"",'（別添）_計画書（無床診療所及びⅡを算定する有床診療所）'!O16)</f>
        <v/>
      </c>
      <c r="P12" s="431"/>
      <c r="Q12" s="21" t="s">
        <v>16</v>
      </c>
      <c r="R12" s="431" t="str">
        <f>IF('（別添）_計画書（無床診療所及びⅡを算定する有床診療所）'!R16=0,"",'（別添）_計画書（無床診療所及びⅡを算定する有床診療所）'!R16)</f>
        <v/>
      </c>
      <c r="S12" s="431"/>
      <c r="T12" s="22" t="s">
        <v>219</v>
      </c>
      <c r="V12" s="432">
        <f>'（別添）_計画書（無床診療所及びⅡを算定する有床診療所）'!V16</f>
        <v>1</v>
      </c>
      <c r="W12" s="432"/>
      <c r="X12" s="432"/>
      <c r="Y12" s="433"/>
      <c r="Z12" s="3" t="s">
        <v>221</v>
      </c>
      <c r="AA12" s="3"/>
      <c r="AG12" s="20"/>
    </row>
    <row r="13" spans="1:33" ht="16.149999999999999" customHeight="1" x14ac:dyDescent="0.4">
      <c r="B13" s="29"/>
      <c r="C13" s="29"/>
      <c r="D13" s="29"/>
      <c r="E13" s="29"/>
      <c r="F13" s="29"/>
      <c r="H13" s="29"/>
      <c r="I13" s="29"/>
      <c r="O13" s="29"/>
      <c r="P13" s="29"/>
      <c r="R13" s="29"/>
      <c r="S13" s="29"/>
      <c r="V13" s="253"/>
      <c r="W13" s="253"/>
      <c r="X13" s="253"/>
      <c r="Y13" s="253"/>
    </row>
    <row r="14" spans="1:33" ht="16.149999999999999" customHeight="1" thickBot="1" x14ac:dyDescent="0.45">
      <c r="A14" s="3" t="s">
        <v>379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20"/>
    </row>
    <row r="15" spans="1:33" ht="16.149999999999999" customHeight="1" thickBot="1" x14ac:dyDescent="0.45">
      <c r="A15" s="3"/>
      <c r="B15" s="392" t="s">
        <v>15</v>
      </c>
      <c r="C15" s="417"/>
      <c r="D15" s="417"/>
      <c r="E15" s="431" t="str">
        <f>IF('（別添）_計画書（無床診療所及びⅡを算定する有床診療所）'!E21=0,"",'（別添）_計画書（無床診療所及びⅡを算定する有床診療所）'!E21)</f>
        <v/>
      </c>
      <c r="F15" s="431"/>
      <c r="G15" s="21" t="s">
        <v>16</v>
      </c>
      <c r="H15" s="431" t="str">
        <f>IF('（別添）_計画書（無床診療所及びⅡを算定する有床診療所）'!H21=0,"",'（別添）_計画書（無床診療所及びⅡを算定する有床診療所）'!H21)</f>
        <v/>
      </c>
      <c r="I15" s="431"/>
      <c r="J15" s="21" t="s">
        <v>219</v>
      </c>
      <c r="K15" s="21"/>
      <c r="L15" s="21" t="s">
        <v>220</v>
      </c>
      <c r="M15" s="21" t="s">
        <v>15</v>
      </c>
      <c r="N15" s="21"/>
      <c r="O15" s="393"/>
      <c r="P15" s="393"/>
      <c r="Q15" s="21" t="s">
        <v>16</v>
      </c>
      <c r="R15" s="393"/>
      <c r="S15" s="393"/>
      <c r="T15" s="22" t="s">
        <v>219</v>
      </c>
      <c r="V15" s="432">
        <f>IFERROR(IF(E15=O15,R15-H15+1,IF(O15-E15=1,12-H15+1+R15,IF(O15-E15=2,12-H15+1+R15+12,"エラー"))),1)</f>
        <v>1</v>
      </c>
      <c r="W15" s="432"/>
      <c r="X15" s="432"/>
      <c r="Y15" s="433"/>
      <c r="Z15" s="3" t="s">
        <v>221</v>
      </c>
      <c r="AA15" s="3"/>
      <c r="AG15" s="20"/>
    </row>
    <row r="16" spans="1:33" ht="16.149999999999999" customHeight="1" thickBot="1" x14ac:dyDescent="0.45">
      <c r="B16" s="29"/>
      <c r="C16" s="29"/>
      <c r="D16" s="29"/>
      <c r="E16" s="29"/>
      <c r="F16" s="29"/>
      <c r="H16" s="29"/>
      <c r="I16" s="29"/>
      <c r="O16" s="29"/>
      <c r="P16" s="29"/>
      <c r="R16" s="29"/>
      <c r="S16" s="29"/>
      <c r="V16" s="254"/>
      <c r="W16" s="254"/>
      <c r="X16" s="254"/>
      <c r="Y16" s="254"/>
    </row>
    <row r="17" spans="1:34" ht="16.149999999999999" customHeight="1" thickBot="1" x14ac:dyDescent="0.45">
      <c r="A17" s="2" t="s">
        <v>286</v>
      </c>
      <c r="B17" s="2"/>
      <c r="C17" s="3"/>
      <c r="D17" s="3"/>
      <c r="E17" s="3"/>
      <c r="F17" s="3"/>
      <c r="G17" s="3"/>
      <c r="H17" s="3"/>
      <c r="I17" s="3"/>
      <c r="J17" s="3"/>
      <c r="K17" s="3"/>
      <c r="L17" s="3"/>
      <c r="M17" s="3"/>
      <c r="N17" s="3"/>
      <c r="O17" s="3"/>
      <c r="P17" s="3"/>
      <c r="Q17" s="3"/>
      <c r="R17" s="3"/>
      <c r="S17" s="3"/>
      <c r="T17" s="3"/>
      <c r="U17" s="3"/>
      <c r="W17" s="177"/>
      <c r="X17" s="423" t="s">
        <v>287</v>
      </c>
      <c r="Y17" s="424"/>
      <c r="Z17" s="3"/>
      <c r="AA17" s="3"/>
      <c r="AB17" s="3"/>
      <c r="AC17" s="3"/>
      <c r="AD17" s="3"/>
      <c r="AE17" s="3"/>
      <c r="AF17" s="3"/>
      <c r="AG17" s="20"/>
      <c r="AH17" s="176" t="b">
        <v>1</v>
      </c>
    </row>
    <row r="18" spans="1:34" ht="16.149999999999999" customHeight="1" thickBot="1" x14ac:dyDescent="0.45">
      <c r="A18" s="4" t="s">
        <v>380</v>
      </c>
      <c r="B18" s="165"/>
    </row>
    <row r="19" spans="1:34" ht="16.149999999999999" customHeight="1" x14ac:dyDescent="0.4">
      <c r="A19" s="182" t="s">
        <v>381</v>
      </c>
      <c r="B19" s="5"/>
      <c r="C19" s="5"/>
      <c r="D19" s="5"/>
      <c r="E19" s="5"/>
      <c r="F19" s="5"/>
      <c r="G19" s="5"/>
      <c r="H19" s="5"/>
      <c r="I19" s="5"/>
      <c r="J19" s="5"/>
      <c r="K19" s="5"/>
      <c r="L19" s="5"/>
      <c r="M19" s="5"/>
      <c r="N19" s="5"/>
      <c r="O19" s="5"/>
      <c r="P19" s="5"/>
      <c r="Q19" s="5"/>
      <c r="R19" s="447"/>
      <c r="S19" s="448"/>
      <c r="T19" s="448"/>
      <c r="U19" s="448"/>
      <c r="V19" s="448"/>
      <c r="W19" s="448"/>
      <c r="X19" s="448"/>
      <c r="Y19" s="57"/>
      <c r="Z19" s="57"/>
      <c r="AA19" s="57"/>
      <c r="AB19" s="57"/>
      <c r="AC19" s="449"/>
      <c r="AD19" s="449"/>
      <c r="AE19" s="449"/>
      <c r="AF19" s="449"/>
      <c r="AG19" s="75"/>
    </row>
    <row r="20" spans="1:34" ht="16.149999999999999" customHeight="1" x14ac:dyDescent="0.4">
      <c r="A20" s="255"/>
      <c r="B20" s="450" t="s">
        <v>321</v>
      </c>
      <c r="C20" s="450"/>
      <c r="D20" s="450"/>
      <c r="E20" s="450"/>
      <c r="F20" s="450"/>
      <c r="G20" s="450"/>
      <c r="H20" s="450"/>
      <c r="I20" s="450"/>
      <c r="J20" s="450"/>
      <c r="K20" s="450"/>
      <c r="L20" s="450"/>
      <c r="M20" s="450"/>
      <c r="N20" s="450"/>
      <c r="O20" s="450"/>
      <c r="P20" s="450"/>
      <c r="Q20" s="450"/>
      <c r="R20" s="450"/>
      <c r="S20" s="451" t="s">
        <v>322</v>
      </c>
      <c r="T20" s="452"/>
      <c r="U20" s="452"/>
      <c r="V20" s="452"/>
      <c r="W20" s="452"/>
      <c r="X20" s="452"/>
      <c r="Y20" s="453"/>
      <c r="Z20" s="451" t="s">
        <v>292</v>
      </c>
      <c r="AA20" s="452"/>
      <c r="AB20" s="452"/>
      <c r="AC20" s="453"/>
      <c r="AD20" s="451" t="s">
        <v>293</v>
      </c>
      <c r="AE20" s="452"/>
      <c r="AF20" s="452"/>
      <c r="AG20" s="454"/>
    </row>
    <row r="21" spans="1:34" ht="16.149999999999999" customHeight="1" x14ac:dyDescent="0.4">
      <c r="A21" s="255"/>
      <c r="B21" s="256" t="s">
        <v>323</v>
      </c>
      <c r="C21" s="257" t="s">
        <v>15</v>
      </c>
      <c r="D21" s="429" t="str">
        <f>E15</f>
        <v/>
      </c>
      <c r="E21" s="429"/>
      <c r="F21" s="71" t="s">
        <v>16</v>
      </c>
      <c r="G21" s="429" t="str">
        <f>H15</f>
        <v/>
      </c>
      <c r="H21" s="429"/>
      <c r="I21" s="71" t="s">
        <v>219</v>
      </c>
      <c r="J21" s="71" t="s">
        <v>324</v>
      </c>
      <c r="K21" s="71" t="s">
        <v>325</v>
      </c>
      <c r="L21" s="71"/>
      <c r="M21" s="437"/>
      <c r="N21" s="437"/>
      <c r="O21" s="258" t="s">
        <v>16</v>
      </c>
      <c r="P21" s="437"/>
      <c r="Q21" s="437"/>
      <c r="R21" s="259" t="s">
        <v>219</v>
      </c>
      <c r="S21" s="455"/>
      <c r="T21" s="438"/>
      <c r="U21" s="438"/>
      <c r="V21" s="438"/>
      <c r="W21" s="438"/>
      <c r="X21" s="438"/>
      <c r="Y21" s="456"/>
      <c r="Z21" s="411" t="str">
        <f>IF(S21="","",VLOOKUP(S21,'リスト（外来）'!C:D,2,FALSE))</f>
        <v/>
      </c>
      <c r="AA21" s="429"/>
      <c r="AB21" s="429"/>
      <c r="AC21" s="59" t="s">
        <v>228</v>
      </c>
      <c r="AD21" s="411" t="str">
        <f>IF(S21="","",VLOOKUP(S21,'リスト（外来）'!C:E,3,FALSE))</f>
        <v/>
      </c>
      <c r="AE21" s="429"/>
      <c r="AF21" s="429"/>
      <c r="AG21" s="260" t="s">
        <v>228</v>
      </c>
    </row>
    <row r="22" spans="1:34" ht="16.149999999999999" customHeight="1" x14ac:dyDescent="0.4">
      <c r="A22" s="255"/>
      <c r="B22" s="256" t="s">
        <v>326</v>
      </c>
      <c r="C22" s="257" t="s">
        <v>15</v>
      </c>
      <c r="D22" s="437"/>
      <c r="E22" s="437"/>
      <c r="F22" s="71" t="s">
        <v>16</v>
      </c>
      <c r="G22" s="437"/>
      <c r="H22" s="437"/>
      <c r="I22" s="71" t="s">
        <v>219</v>
      </c>
      <c r="J22" s="71" t="s">
        <v>324</v>
      </c>
      <c r="K22" s="71" t="s">
        <v>325</v>
      </c>
      <c r="L22" s="71"/>
      <c r="M22" s="437"/>
      <c r="N22" s="437"/>
      <c r="O22" s="258" t="s">
        <v>16</v>
      </c>
      <c r="P22" s="437"/>
      <c r="Q22" s="437"/>
      <c r="R22" s="259" t="s">
        <v>219</v>
      </c>
      <c r="S22" s="455"/>
      <c r="T22" s="438"/>
      <c r="U22" s="438"/>
      <c r="V22" s="438"/>
      <c r="W22" s="438"/>
      <c r="X22" s="438"/>
      <c r="Y22" s="456"/>
      <c r="Z22" s="411" t="str">
        <f>IF(S22="","",VLOOKUP(S22,'リスト（外来）'!C:D,2,FALSE))</f>
        <v/>
      </c>
      <c r="AA22" s="429"/>
      <c r="AB22" s="429"/>
      <c r="AC22" s="59" t="s">
        <v>228</v>
      </c>
      <c r="AD22" s="411" t="str">
        <f>IF(S22="","",VLOOKUP(S22,'リスト（外来）'!C:E,3,FALSE))</f>
        <v/>
      </c>
      <c r="AE22" s="429"/>
      <c r="AF22" s="429"/>
      <c r="AG22" s="260" t="s">
        <v>228</v>
      </c>
    </row>
    <row r="23" spans="1:34" ht="16.149999999999999" customHeight="1" x14ac:dyDescent="0.4">
      <c r="A23" s="255"/>
      <c r="B23" s="256" t="s">
        <v>327</v>
      </c>
      <c r="C23" s="257" t="s">
        <v>15</v>
      </c>
      <c r="D23" s="437"/>
      <c r="E23" s="437"/>
      <c r="F23" s="71" t="s">
        <v>16</v>
      </c>
      <c r="G23" s="437"/>
      <c r="H23" s="437"/>
      <c r="I23" s="71" t="s">
        <v>219</v>
      </c>
      <c r="J23" s="71" t="s">
        <v>324</v>
      </c>
      <c r="K23" s="71" t="s">
        <v>325</v>
      </c>
      <c r="L23" s="71"/>
      <c r="M23" s="437"/>
      <c r="N23" s="437"/>
      <c r="O23" s="258" t="s">
        <v>16</v>
      </c>
      <c r="P23" s="437"/>
      <c r="Q23" s="437"/>
      <c r="R23" s="259" t="s">
        <v>219</v>
      </c>
      <c r="S23" s="455"/>
      <c r="T23" s="438"/>
      <c r="U23" s="438"/>
      <c r="V23" s="438"/>
      <c r="W23" s="438"/>
      <c r="X23" s="438"/>
      <c r="Y23" s="456"/>
      <c r="Z23" s="411" t="str">
        <f>IF(S23="","",VLOOKUP(S23,'リスト（外来）'!C:D,2,FALSE))</f>
        <v/>
      </c>
      <c r="AA23" s="429"/>
      <c r="AB23" s="429"/>
      <c r="AC23" s="59" t="s">
        <v>228</v>
      </c>
      <c r="AD23" s="411" t="str">
        <f>IF(S23="","",VLOOKUP(S23,'リスト（外来）'!C:E,3,FALSE))</f>
        <v/>
      </c>
      <c r="AE23" s="429"/>
      <c r="AF23" s="429"/>
      <c r="AG23" s="260" t="s">
        <v>228</v>
      </c>
    </row>
    <row r="24" spans="1:34" ht="16.149999999999999" customHeight="1" x14ac:dyDescent="0.4">
      <c r="A24" s="255"/>
      <c r="B24" s="261" t="s">
        <v>328</v>
      </c>
      <c r="C24" s="257" t="s">
        <v>15</v>
      </c>
      <c r="D24" s="437"/>
      <c r="E24" s="437"/>
      <c r="F24" s="71" t="s">
        <v>16</v>
      </c>
      <c r="G24" s="437"/>
      <c r="H24" s="437"/>
      <c r="I24" s="71" t="s">
        <v>219</v>
      </c>
      <c r="J24" s="71" t="s">
        <v>324</v>
      </c>
      <c r="K24" s="71" t="s">
        <v>325</v>
      </c>
      <c r="L24" s="71"/>
      <c r="M24" s="437"/>
      <c r="N24" s="437"/>
      <c r="O24" s="258" t="s">
        <v>16</v>
      </c>
      <c r="P24" s="437"/>
      <c r="Q24" s="437"/>
      <c r="R24" s="259" t="s">
        <v>219</v>
      </c>
      <c r="S24" s="455"/>
      <c r="T24" s="438"/>
      <c r="U24" s="438"/>
      <c r="V24" s="438"/>
      <c r="W24" s="438"/>
      <c r="X24" s="438"/>
      <c r="Y24" s="456"/>
      <c r="Z24" s="411" t="str">
        <f>IF(S24="","",VLOOKUP(S24,'リスト（外来）'!C:D,2,FALSE))</f>
        <v/>
      </c>
      <c r="AA24" s="429"/>
      <c r="AB24" s="429"/>
      <c r="AC24" s="59" t="s">
        <v>228</v>
      </c>
      <c r="AD24" s="411" t="str">
        <f>IF(S24="","",VLOOKUP(S24,'リスト（外来）'!C:E,3,FALSE))</f>
        <v/>
      </c>
      <c r="AE24" s="429"/>
      <c r="AF24" s="429"/>
      <c r="AG24" s="260" t="s">
        <v>228</v>
      </c>
    </row>
    <row r="25" spans="1:34" ht="16.149999999999999" customHeight="1" x14ac:dyDescent="0.4">
      <c r="A25" s="183" t="s">
        <v>329</v>
      </c>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462"/>
      <c r="AD25" s="462"/>
      <c r="AE25" s="462"/>
      <c r="AF25" s="462"/>
      <c r="AG25" s="260"/>
    </row>
    <row r="26" spans="1:34" ht="16.149999999999999" customHeight="1" x14ac:dyDescent="0.4">
      <c r="A26" s="255"/>
      <c r="B26" s="451" t="s">
        <v>321</v>
      </c>
      <c r="C26" s="452"/>
      <c r="D26" s="452"/>
      <c r="E26" s="452"/>
      <c r="F26" s="452"/>
      <c r="G26" s="452"/>
      <c r="H26" s="452"/>
      <c r="I26" s="452"/>
      <c r="J26" s="452"/>
      <c r="K26" s="452"/>
      <c r="L26" s="452"/>
      <c r="M26" s="452"/>
      <c r="N26" s="452"/>
      <c r="O26" s="452"/>
      <c r="P26" s="452"/>
      <c r="Q26" s="452"/>
      <c r="R26" s="453"/>
      <c r="S26" s="451" t="s">
        <v>382</v>
      </c>
      <c r="T26" s="452"/>
      <c r="U26" s="452"/>
      <c r="V26" s="452"/>
      <c r="W26" s="452"/>
      <c r="X26" s="452"/>
      <c r="Y26" s="453"/>
      <c r="Z26" s="452" t="s">
        <v>383</v>
      </c>
      <c r="AA26" s="452"/>
      <c r="AB26" s="452"/>
      <c r="AC26" s="452"/>
      <c r="AD26" s="452"/>
      <c r="AE26" s="452"/>
      <c r="AF26" s="452"/>
      <c r="AG26" s="454"/>
    </row>
    <row r="27" spans="1:34" ht="16.149999999999999" customHeight="1" x14ac:dyDescent="0.4">
      <c r="A27" s="255"/>
      <c r="B27" s="256" t="s">
        <v>323</v>
      </c>
      <c r="C27" s="257" t="s">
        <v>15</v>
      </c>
      <c r="D27" s="429" t="str">
        <f>IF(D21="","",D21)</f>
        <v/>
      </c>
      <c r="E27" s="429"/>
      <c r="F27" s="71" t="s">
        <v>16</v>
      </c>
      <c r="G27" s="429" t="str">
        <f>IF(G21="","",G21)</f>
        <v/>
      </c>
      <c r="H27" s="429"/>
      <c r="I27" s="71" t="s">
        <v>219</v>
      </c>
      <c r="J27" s="71" t="s">
        <v>324</v>
      </c>
      <c r="K27" s="71" t="s">
        <v>325</v>
      </c>
      <c r="L27" s="71"/>
      <c r="M27" s="457" t="str">
        <f>IF(M21="","",M21)</f>
        <v/>
      </c>
      <c r="N27" s="457"/>
      <c r="O27" s="258" t="s">
        <v>16</v>
      </c>
      <c r="P27" s="457" t="str">
        <f>IF(P21="","",P21)</f>
        <v/>
      </c>
      <c r="Q27" s="457"/>
      <c r="R27" s="259" t="s">
        <v>219</v>
      </c>
      <c r="S27" s="458"/>
      <c r="T27" s="459"/>
      <c r="U27" s="459"/>
      <c r="V27" s="459"/>
      <c r="W27" s="459"/>
      <c r="X27" s="459"/>
      <c r="Y27" s="262" t="s">
        <v>229</v>
      </c>
      <c r="Z27" s="460"/>
      <c r="AA27" s="461"/>
      <c r="AB27" s="461"/>
      <c r="AC27" s="461"/>
      <c r="AD27" s="461"/>
      <c r="AE27" s="461"/>
      <c r="AF27" s="461"/>
      <c r="AG27" s="260" t="s">
        <v>229</v>
      </c>
    </row>
    <row r="28" spans="1:34" ht="16.149999999999999" customHeight="1" x14ac:dyDescent="0.4">
      <c r="A28" s="255"/>
      <c r="B28" s="256" t="s">
        <v>326</v>
      </c>
      <c r="C28" s="257" t="s">
        <v>15</v>
      </c>
      <c r="D28" s="457" t="str">
        <f>IF(D22="","",D22)</f>
        <v/>
      </c>
      <c r="E28" s="457"/>
      <c r="F28" s="71" t="s">
        <v>16</v>
      </c>
      <c r="G28" s="457" t="str">
        <f>IF(G22="","",G22)</f>
        <v/>
      </c>
      <c r="H28" s="457"/>
      <c r="I28" s="71" t="s">
        <v>219</v>
      </c>
      <c r="J28" s="71" t="s">
        <v>324</v>
      </c>
      <c r="K28" s="71" t="s">
        <v>325</v>
      </c>
      <c r="L28" s="71"/>
      <c r="M28" s="457" t="str">
        <f>IF(M22="","",M22)</f>
        <v/>
      </c>
      <c r="N28" s="457"/>
      <c r="O28" s="258" t="s">
        <v>16</v>
      </c>
      <c r="P28" s="457" t="str">
        <f>IF(P22="","",P22)</f>
        <v/>
      </c>
      <c r="Q28" s="457"/>
      <c r="R28" s="259" t="s">
        <v>219</v>
      </c>
      <c r="S28" s="458"/>
      <c r="T28" s="459"/>
      <c r="U28" s="459"/>
      <c r="V28" s="459"/>
      <c r="W28" s="459"/>
      <c r="X28" s="459"/>
      <c r="Y28" s="262" t="s">
        <v>229</v>
      </c>
      <c r="Z28" s="460"/>
      <c r="AA28" s="461"/>
      <c r="AB28" s="461"/>
      <c r="AC28" s="461"/>
      <c r="AD28" s="461"/>
      <c r="AE28" s="461"/>
      <c r="AF28" s="461"/>
      <c r="AG28" s="260" t="s">
        <v>229</v>
      </c>
    </row>
    <row r="29" spans="1:34" ht="16.149999999999999" customHeight="1" x14ac:dyDescent="0.4">
      <c r="A29" s="255"/>
      <c r="B29" s="256" t="s">
        <v>327</v>
      </c>
      <c r="C29" s="257" t="s">
        <v>15</v>
      </c>
      <c r="D29" s="457" t="str">
        <f>IF(D23="","",D23)</f>
        <v/>
      </c>
      <c r="E29" s="457"/>
      <c r="F29" s="71" t="s">
        <v>16</v>
      </c>
      <c r="G29" s="457" t="str">
        <f>IF(G23="","",G23)</f>
        <v/>
      </c>
      <c r="H29" s="457"/>
      <c r="I29" s="71" t="s">
        <v>219</v>
      </c>
      <c r="J29" s="71" t="s">
        <v>324</v>
      </c>
      <c r="K29" s="71" t="s">
        <v>325</v>
      </c>
      <c r="L29" s="71"/>
      <c r="M29" s="457" t="str">
        <f>IF(M23="","",M23)</f>
        <v/>
      </c>
      <c r="N29" s="457"/>
      <c r="O29" s="258" t="s">
        <v>16</v>
      </c>
      <c r="P29" s="457" t="str">
        <f>IF(P23="","",P23)</f>
        <v/>
      </c>
      <c r="Q29" s="457"/>
      <c r="R29" s="259" t="s">
        <v>219</v>
      </c>
      <c r="S29" s="458"/>
      <c r="T29" s="459"/>
      <c r="U29" s="459"/>
      <c r="V29" s="459"/>
      <c r="W29" s="459"/>
      <c r="X29" s="459"/>
      <c r="Y29" s="262" t="s">
        <v>229</v>
      </c>
      <c r="Z29" s="460"/>
      <c r="AA29" s="461"/>
      <c r="AB29" s="461"/>
      <c r="AC29" s="461"/>
      <c r="AD29" s="461"/>
      <c r="AE29" s="461"/>
      <c r="AF29" s="461"/>
      <c r="AG29" s="260" t="s">
        <v>229</v>
      </c>
    </row>
    <row r="30" spans="1:34" ht="16.149999999999999" customHeight="1" x14ac:dyDescent="0.4">
      <c r="A30" s="263"/>
      <c r="B30" s="261" t="s">
        <v>328</v>
      </c>
      <c r="C30" s="257" t="s">
        <v>15</v>
      </c>
      <c r="D30" s="457" t="str">
        <f>IF(D24="","",D24)</f>
        <v/>
      </c>
      <c r="E30" s="457"/>
      <c r="F30" s="71" t="s">
        <v>16</v>
      </c>
      <c r="G30" s="457" t="str">
        <f>IF(G24="","",G24)</f>
        <v/>
      </c>
      <c r="H30" s="457"/>
      <c r="I30" s="71" t="s">
        <v>219</v>
      </c>
      <c r="J30" s="71" t="s">
        <v>324</v>
      </c>
      <c r="K30" s="71" t="s">
        <v>325</v>
      </c>
      <c r="L30" s="71"/>
      <c r="M30" s="457" t="str">
        <f>IF(M24="","",M24)</f>
        <v/>
      </c>
      <c r="N30" s="457"/>
      <c r="O30" s="258" t="s">
        <v>16</v>
      </c>
      <c r="P30" s="457" t="str">
        <f>IF(P24="","",P24)</f>
        <v/>
      </c>
      <c r="Q30" s="457"/>
      <c r="R30" s="259" t="s">
        <v>219</v>
      </c>
      <c r="S30" s="458"/>
      <c r="T30" s="459"/>
      <c r="U30" s="459"/>
      <c r="V30" s="459"/>
      <c r="W30" s="459"/>
      <c r="X30" s="459"/>
      <c r="Y30" s="262" t="s">
        <v>229</v>
      </c>
      <c r="Z30" s="460"/>
      <c r="AA30" s="461"/>
      <c r="AB30" s="461"/>
      <c r="AC30" s="461"/>
      <c r="AD30" s="461"/>
      <c r="AE30" s="461"/>
      <c r="AF30" s="461"/>
      <c r="AG30" s="260" t="s">
        <v>229</v>
      </c>
    </row>
    <row r="31" spans="1:34" ht="16.149999999999999" customHeight="1" x14ac:dyDescent="0.4">
      <c r="A31" s="255"/>
      <c r="B31" s="467" t="s">
        <v>330</v>
      </c>
      <c r="C31" s="468"/>
      <c r="D31" s="468"/>
      <c r="E31" s="468"/>
      <c r="F31" s="468"/>
      <c r="G31" s="468"/>
      <c r="H31" s="468"/>
      <c r="I31" s="468"/>
      <c r="J31" s="468"/>
      <c r="K31" s="468"/>
      <c r="L31" s="468"/>
      <c r="M31" s="468"/>
      <c r="N31" s="468"/>
      <c r="O31" s="468"/>
      <c r="P31" s="468"/>
      <c r="Q31" s="468"/>
      <c r="R31" s="469"/>
      <c r="S31" s="470">
        <f>SUM(S27:X30)</f>
        <v>0</v>
      </c>
      <c r="T31" s="471"/>
      <c r="U31" s="471"/>
      <c r="V31" s="471"/>
      <c r="W31" s="471"/>
      <c r="X31" s="471"/>
      <c r="Y31" s="262" t="s">
        <v>229</v>
      </c>
      <c r="Z31" s="472">
        <f>SUM(Z27:AF30)</f>
        <v>0</v>
      </c>
      <c r="AA31" s="402"/>
      <c r="AB31" s="402"/>
      <c r="AC31" s="402"/>
      <c r="AD31" s="402"/>
      <c r="AE31" s="402"/>
      <c r="AF31" s="402"/>
      <c r="AG31" s="260" t="s">
        <v>229</v>
      </c>
    </row>
    <row r="32" spans="1:34" ht="16.149999999999999" customHeight="1" x14ac:dyDescent="0.4">
      <c r="A32" s="183" t="s">
        <v>384</v>
      </c>
      <c r="B32" s="264"/>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473"/>
      <c r="AD32" s="473"/>
      <c r="AE32" s="473"/>
      <c r="AF32" s="473"/>
      <c r="AG32" s="265"/>
    </row>
    <row r="33" spans="1:42" ht="16.149999999999999" customHeight="1" x14ac:dyDescent="0.4">
      <c r="A33" s="255"/>
      <c r="B33" s="451" t="s">
        <v>321</v>
      </c>
      <c r="C33" s="452"/>
      <c r="D33" s="452"/>
      <c r="E33" s="452"/>
      <c r="F33" s="452"/>
      <c r="G33" s="452"/>
      <c r="H33" s="452"/>
      <c r="I33" s="452"/>
      <c r="J33" s="452"/>
      <c r="K33" s="452"/>
      <c r="L33" s="452"/>
      <c r="M33" s="452"/>
      <c r="N33" s="452"/>
      <c r="O33" s="452"/>
      <c r="P33" s="452"/>
      <c r="Q33" s="452"/>
      <c r="R33" s="453"/>
      <c r="S33" s="451" t="s">
        <v>385</v>
      </c>
      <c r="T33" s="452"/>
      <c r="U33" s="452"/>
      <c r="V33" s="452"/>
      <c r="W33" s="452"/>
      <c r="X33" s="452"/>
      <c r="Y33" s="453"/>
      <c r="Z33" s="452" t="s">
        <v>386</v>
      </c>
      <c r="AA33" s="452"/>
      <c r="AB33" s="452"/>
      <c r="AC33" s="452"/>
      <c r="AD33" s="452"/>
      <c r="AE33" s="452"/>
      <c r="AF33" s="452"/>
      <c r="AG33" s="454"/>
    </row>
    <row r="34" spans="1:42" ht="16.149999999999999" customHeight="1" x14ac:dyDescent="0.4">
      <c r="A34" s="255"/>
      <c r="B34" s="256" t="s">
        <v>323</v>
      </c>
      <c r="C34" s="257" t="s">
        <v>15</v>
      </c>
      <c r="D34" s="429" t="str">
        <f>IF(D21="","",D21)</f>
        <v/>
      </c>
      <c r="E34" s="429"/>
      <c r="F34" s="71" t="s">
        <v>16</v>
      </c>
      <c r="G34" s="429" t="str">
        <f>IF(G21="","",G21)</f>
        <v/>
      </c>
      <c r="H34" s="429"/>
      <c r="I34" s="71" t="s">
        <v>219</v>
      </c>
      <c r="J34" s="71" t="s">
        <v>324</v>
      </c>
      <c r="K34" s="71" t="s">
        <v>325</v>
      </c>
      <c r="L34" s="71"/>
      <c r="M34" s="457" t="str">
        <f>IF(M21="","",M21)</f>
        <v/>
      </c>
      <c r="N34" s="457"/>
      <c r="O34" s="258" t="s">
        <v>16</v>
      </c>
      <c r="P34" s="457" t="str">
        <f>IF(P21="","",P21)</f>
        <v/>
      </c>
      <c r="Q34" s="457"/>
      <c r="R34" s="258" t="s">
        <v>219</v>
      </c>
      <c r="S34" s="463" t="str">
        <f>IFERROR(S27*Z21*10,"")</f>
        <v/>
      </c>
      <c r="T34" s="464"/>
      <c r="U34" s="464"/>
      <c r="V34" s="464"/>
      <c r="W34" s="464"/>
      <c r="X34" s="464"/>
      <c r="Y34" s="262" t="s">
        <v>224</v>
      </c>
      <c r="Z34" s="465" t="str">
        <f>IFERROR(Z27*AD21*10,"")</f>
        <v/>
      </c>
      <c r="AA34" s="466"/>
      <c r="AB34" s="466"/>
      <c r="AC34" s="466"/>
      <c r="AD34" s="466"/>
      <c r="AE34" s="466"/>
      <c r="AF34" s="466"/>
      <c r="AG34" s="266" t="s">
        <v>224</v>
      </c>
    </row>
    <row r="35" spans="1:42" ht="16.149999999999999" customHeight="1" x14ac:dyDescent="0.4">
      <c r="A35" s="255"/>
      <c r="B35" s="256" t="s">
        <v>326</v>
      </c>
      <c r="C35" s="257" t="s">
        <v>15</v>
      </c>
      <c r="D35" s="457" t="str">
        <f>IF(D22="","",D22)</f>
        <v/>
      </c>
      <c r="E35" s="457"/>
      <c r="F35" s="71" t="s">
        <v>16</v>
      </c>
      <c r="G35" s="457" t="str">
        <f>IF(G22="","",G22)</f>
        <v/>
      </c>
      <c r="H35" s="457"/>
      <c r="I35" s="71" t="s">
        <v>219</v>
      </c>
      <c r="J35" s="71" t="s">
        <v>324</v>
      </c>
      <c r="K35" s="71" t="s">
        <v>325</v>
      </c>
      <c r="L35" s="71"/>
      <c r="M35" s="457" t="str">
        <f>IF(M22="","",M22)</f>
        <v/>
      </c>
      <c r="N35" s="457"/>
      <c r="O35" s="258" t="s">
        <v>16</v>
      </c>
      <c r="P35" s="457" t="str">
        <f>IF(P22="","",P22)</f>
        <v/>
      </c>
      <c r="Q35" s="457"/>
      <c r="R35" s="258" t="s">
        <v>219</v>
      </c>
      <c r="S35" s="463" t="str">
        <f t="shared" ref="S35:S37" si="0">IFERROR(S28*Z22*10,"")</f>
        <v/>
      </c>
      <c r="T35" s="464"/>
      <c r="U35" s="464"/>
      <c r="V35" s="464"/>
      <c r="W35" s="464"/>
      <c r="X35" s="464"/>
      <c r="Y35" s="262" t="s">
        <v>224</v>
      </c>
      <c r="Z35" s="465" t="str">
        <f t="shared" ref="Z35:Z37" si="1">IFERROR(Z28*AD22*10,"")</f>
        <v/>
      </c>
      <c r="AA35" s="466"/>
      <c r="AB35" s="466"/>
      <c r="AC35" s="466"/>
      <c r="AD35" s="466"/>
      <c r="AE35" s="466"/>
      <c r="AF35" s="466"/>
      <c r="AG35" s="266" t="s">
        <v>224</v>
      </c>
    </row>
    <row r="36" spans="1:42" ht="16.149999999999999" customHeight="1" x14ac:dyDescent="0.4">
      <c r="A36" s="255"/>
      <c r="B36" s="256" t="s">
        <v>327</v>
      </c>
      <c r="C36" s="257" t="s">
        <v>15</v>
      </c>
      <c r="D36" s="457" t="str">
        <f>IF(D23="","",D23)</f>
        <v/>
      </c>
      <c r="E36" s="457"/>
      <c r="F36" s="71" t="s">
        <v>16</v>
      </c>
      <c r="G36" s="457" t="str">
        <f>IF(G23="","",G23)</f>
        <v/>
      </c>
      <c r="H36" s="457"/>
      <c r="I36" s="71" t="s">
        <v>219</v>
      </c>
      <c r="J36" s="71" t="s">
        <v>324</v>
      </c>
      <c r="K36" s="71" t="s">
        <v>325</v>
      </c>
      <c r="L36" s="71"/>
      <c r="M36" s="457" t="str">
        <f>IF(M23="","",M23)</f>
        <v/>
      </c>
      <c r="N36" s="457"/>
      <c r="O36" s="258" t="s">
        <v>16</v>
      </c>
      <c r="P36" s="457" t="str">
        <f>IF(P23="","",P23)</f>
        <v/>
      </c>
      <c r="Q36" s="457"/>
      <c r="R36" s="258" t="s">
        <v>219</v>
      </c>
      <c r="S36" s="463" t="str">
        <f t="shared" si="0"/>
        <v/>
      </c>
      <c r="T36" s="464"/>
      <c r="U36" s="464"/>
      <c r="V36" s="464"/>
      <c r="W36" s="464"/>
      <c r="X36" s="464"/>
      <c r="Y36" s="262" t="s">
        <v>224</v>
      </c>
      <c r="Z36" s="465" t="str">
        <f t="shared" si="1"/>
        <v/>
      </c>
      <c r="AA36" s="466"/>
      <c r="AB36" s="466"/>
      <c r="AC36" s="466"/>
      <c r="AD36" s="466"/>
      <c r="AE36" s="466"/>
      <c r="AF36" s="466"/>
      <c r="AG36" s="266" t="s">
        <v>224</v>
      </c>
    </row>
    <row r="37" spans="1:42" ht="16.149999999999999" customHeight="1" x14ac:dyDescent="0.4">
      <c r="A37" s="255"/>
      <c r="B37" s="267" t="s">
        <v>328</v>
      </c>
      <c r="C37" s="268" t="s">
        <v>15</v>
      </c>
      <c r="D37" s="457" t="str">
        <f>IF(D24="","",D24)</f>
        <v/>
      </c>
      <c r="E37" s="457"/>
      <c r="F37" s="71" t="s">
        <v>16</v>
      </c>
      <c r="G37" s="457" t="str">
        <f>IF(G24="","",G24)</f>
        <v/>
      </c>
      <c r="H37" s="457"/>
      <c r="I37" s="71" t="s">
        <v>219</v>
      </c>
      <c r="J37" s="71" t="s">
        <v>324</v>
      </c>
      <c r="K37" s="71" t="s">
        <v>325</v>
      </c>
      <c r="L37" s="71"/>
      <c r="M37" s="457" t="str">
        <f>IF(M24="","",M24)</f>
        <v/>
      </c>
      <c r="N37" s="457"/>
      <c r="O37" s="258" t="s">
        <v>16</v>
      </c>
      <c r="P37" s="457" t="str">
        <f>IF(P24="","",P24)</f>
        <v/>
      </c>
      <c r="Q37" s="457"/>
      <c r="R37" s="258" t="s">
        <v>219</v>
      </c>
      <c r="S37" s="463" t="str">
        <f t="shared" si="0"/>
        <v/>
      </c>
      <c r="T37" s="464"/>
      <c r="U37" s="464"/>
      <c r="V37" s="464"/>
      <c r="W37" s="464"/>
      <c r="X37" s="464"/>
      <c r="Y37" s="262" t="s">
        <v>224</v>
      </c>
      <c r="Z37" s="465" t="str">
        <f t="shared" si="1"/>
        <v/>
      </c>
      <c r="AA37" s="466"/>
      <c r="AB37" s="466"/>
      <c r="AC37" s="466"/>
      <c r="AD37" s="466"/>
      <c r="AE37" s="466"/>
      <c r="AF37" s="466"/>
      <c r="AG37" s="266" t="s">
        <v>224</v>
      </c>
    </row>
    <row r="38" spans="1:42" s="51" customFormat="1" ht="16.149999999999999" customHeight="1" x14ac:dyDescent="0.4">
      <c r="A38" s="269"/>
      <c r="B38" s="270" t="s">
        <v>331</v>
      </c>
      <c r="C38" s="271" t="s">
        <v>332</v>
      </c>
      <c r="D38" s="272"/>
      <c r="E38" s="272"/>
      <c r="F38" s="271"/>
      <c r="G38" s="272"/>
      <c r="H38" s="272"/>
      <c r="I38" s="271"/>
      <c r="J38" s="271"/>
      <c r="K38" s="271"/>
      <c r="L38" s="271"/>
      <c r="M38" s="272"/>
      <c r="N38" s="272"/>
      <c r="O38" s="272"/>
      <c r="P38" s="272"/>
      <c r="Q38" s="272"/>
      <c r="R38" s="272"/>
      <c r="S38" s="272"/>
      <c r="T38" s="272"/>
      <c r="U38" s="272"/>
      <c r="V38" s="272"/>
      <c r="W38" s="272"/>
      <c r="X38" s="272"/>
      <c r="Y38" s="272"/>
      <c r="Z38" s="474"/>
      <c r="AA38" s="475"/>
      <c r="AB38" s="475"/>
      <c r="AC38" s="475"/>
      <c r="AD38" s="475"/>
      <c r="AE38" s="475"/>
      <c r="AF38" s="475"/>
      <c r="AG38" s="266" t="s">
        <v>224</v>
      </c>
      <c r="AH38" s="203"/>
      <c r="AI38" s="203"/>
      <c r="AJ38" s="203"/>
      <c r="AK38" s="203"/>
      <c r="AL38" s="203"/>
      <c r="AM38" s="203"/>
      <c r="AN38" s="203"/>
      <c r="AO38" s="203"/>
      <c r="AP38" s="203"/>
    </row>
    <row r="39" spans="1:42" s="51" customFormat="1" ht="16.149999999999999" customHeight="1" x14ac:dyDescent="0.4">
      <c r="A39" s="269"/>
      <c r="B39" s="273" t="s">
        <v>333</v>
      </c>
      <c r="C39" s="271" t="s">
        <v>334</v>
      </c>
      <c r="D39" s="272"/>
      <c r="E39" s="272"/>
      <c r="F39" s="271"/>
      <c r="G39" s="272"/>
      <c r="H39" s="272"/>
      <c r="I39" s="271"/>
      <c r="J39" s="271"/>
      <c r="K39" s="271"/>
      <c r="L39" s="271"/>
      <c r="M39" s="272"/>
      <c r="N39" s="272"/>
      <c r="O39" s="272"/>
      <c r="P39" s="272"/>
      <c r="Q39" s="272"/>
      <c r="R39" s="272"/>
      <c r="S39" s="272"/>
      <c r="T39" s="272"/>
      <c r="U39" s="272"/>
      <c r="V39" s="272"/>
      <c r="W39" s="272"/>
      <c r="X39" s="272"/>
      <c r="Y39" s="272"/>
      <c r="Z39" s="474"/>
      <c r="AA39" s="475"/>
      <c r="AB39" s="475"/>
      <c r="AC39" s="475"/>
      <c r="AD39" s="475"/>
      <c r="AE39" s="475"/>
      <c r="AF39" s="475"/>
      <c r="AG39" s="266" t="s">
        <v>224</v>
      </c>
      <c r="AH39" s="203"/>
      <c r="AI39" s="203"/>
      <c r="AJ39" s="203"/>
      <c r="AK39" s="203"/>
      <c r="AL39" s="203"/>
      <c r="AM39" s="203"/>
      <c r="AN39" s="203"/>
      <c r="AO39" s="203"/>
      <c r="AP39" s="203"/>
    </row>
    <row r="40" spans="1:42" ht="16.149999999999999" customHeight="1" thickBot="1" x14ac:dyDescent="0.45">
      <c r="A40" s="274"/>
      <c r="B40" s="476" t="s">
        <v>330</v>
      </c>
      <c r="C40" s="477"/>
      <c r="D40" s="477"/>
      <c r="E40" s="477"/>
      <c r="F40" s="477"/>
      <c r="G40" s="477"/>
      <c r="H40" s="477"/>
      <c r="I40" s="477"/>
      <c r="J40" s="477"/>
      <c r="K40" s="477"/>
      <c r="L40" s="477"/>
      <c r="M40" s="477"/>
      <c r="N40" s="477"/>
      <c r="O40" s="477"/>
      <c r="P40" s="477"/>
      <c r="Q40" s="477"/>
      <c r="R40" s="477"/>
      <c r="S40" s="477"/>
      <c r="T40" s="477"/>
      <c r="U40" s="477"/>
      <c r="V40" s="477"/>
      <c r="W40" s="477"/>
      <c r="X40" s="477"/>
      <c r="Y40" s="478"/>
      <c r="Z40" s="479">
        <f>IFERROR(SUM(S34:X37)+SUM(Z34:AF37)-Z38+Z39,0)</f>
        <v>0</v>
      </c>
      <c r="AA40" s="400"/>
      <c r="AB40" s="400"/>
      <c r="AC40" s="400"/>
      <c r="AD40" s="400"/>
      <c r="AE40" s="400"/>
      <c r="AF40" s="400"/>
      <c r="AG40" s="275" t="s">
        <v>224</v>
      </c>
    </row>
    <row r="41" spans="1:42" ht="15.6" customHeight="1" x14ac:dyDescent="0.4">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20"/>
    </row>
    <row r="42" spans="1:42" ht="16.149999999999999" customHeight="1" thickBot="1" x14ac:dyDescent="0.45">
      <c r="A42" s="2" t="s">
        <v>335</v>
      </c>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row>
    <row r="43" spans="1:42" ht="16.149999999999999" customHeight="1" x14ac:dyDescent="0.4">
      <c r="A43" s="11" t="s">
        <v>336</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401"/>
      <c r="AC43" s="401"/>
      <c r="AD43" s="401"/>
      <c r="AE43" s="401"/>
      <c r="AF43" s="401"/>
      <c r="AG43" s="123" t="s">
        <v>224</v>
      </c>
    </row>
    <row r="44" spans="1:42" ht="16.149999999999999" customHeight="1" x14ac:dyDescent="0.4">
      <c r="A44" s="17"/>
      <c r="B44" s="58" t="s">
        <v>337</v>
      </c>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439"/>
      <c r="AC44" s="439"/>
      <c r="AD44" s="439"/>
      <c r="AE44" s="439"/>
      <c r="AF44" s="439"/>
      <c r="AG44" s="124" t="s">
        <v>224</v>
      </c>
    </row>
    <row r="45" spans="1:42" ht="16.149999999999999" customHeight="1" x14ac:dyDescent="0.4">
      <c r="A45" s="17"/>
      <c r="B45" s="58" t="s">
        <v>387</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442">
        <f>Z40</f>
        <v>0</v>
      </c>
      <c r="AC45" s="442"/>
      <c r="AD45" s="442"/>
      <c r="AE45" s="442"/>
      <c r="AF45" s="442"/>
      <c r="AG45" s="124" t="s">
        <v>224</v>
      </c>
    </row>
    <row r="46" spans="1:42" s="51" customFormat="1" ht="16.149999999999999" customHeight="1" x14ac:dyDescent="0.4">
      <c r="A46" s="48"/>
      <c r="B46" s="84" t="s">
        <v>338</v>
      </c>
      <c r="C46" s="50"/>
      <c r="D46" s="96"/>
      <c r="E46" s="96"/>
      <c r="F46" s="50"/>
      <c r="G46" s="96"/>
      <c r="H46" s="96"/>
      <c r="I46" s="50"/>
      <c r="J46" s="50"/>
      <c r="K46" s="50"/>
      <c r="L46" s="50"/>
      <c r="M46" s="96"/>
      <c r="N46" s="96"/>
      <c r="O46" s="96"/>
      <c r="P46" s="96"/>
      <c r="Q46" s="96"/>
      <c r="R46" s="96"/>
      <c r="S46" s="96"/>
      <c r="T46" s="96"/>
      <c r="U46" s="96"/>
      <c r="V46" s="96"/>
      <c r="W46" s="96"/>
      <c r="X46" s="96"/>
      <c r="Y46" s="96"/>
      <c r="Z46" s="96"/>
      <c r="AA46" s="96"/>
      <c r="AB46" s="482"/>
      <c r="AC46" s="482"/>
      <c r="AD46" s="482"/>
      <c r="AE46" s="482"/>
      <c r="AF46" s="482"/>
      <c r="AG46" s="122" t="s">
        <v>224</v>
      </c>
      <c r="AH46" s="203"/>
      <c r="AI46" s="203"/>
      <c r="AJ46" s="203"/>
      <c r="AK46" s="203"/>
      <c r="AL46" s="203"/>
      <c r="AM46" s="203"/>
      <c r="AN46" s="203"/>
      <c r="AO46" s="203"/>
      <c r="AP46" s="203"/>
    </row>
    <row r="47" spans="1:42" s="51" customFormat="1" ht="16.149999999999999" customHeight="1" x14ac:dyDescent="0.4">
      <c r="A47" s="48"/>
      <c r="B47" s="97" t="s">
        <v>388</v>
      </c>
      <c r="C47" s="50"/>
      <c r="D47" s="96"/>
      <c r="E47" s="96"/>
      <c r="F47" s="50"/>
      <c r="G47" s="96"/>
      <c r="H47" s="96"/>
      <c r="I47" s="50"/>
      <c r="J47" s="50"/>
      <c r="K47" s="50"/>
      <c r="L47" s="50"/>
      <c r="M47" s="96"/>
      <c r="N47" s="96"/>
      <c r="O47" s="96"/>
      <c r="P47" s="96"/>
      <c r="Q47" s="96"/>
      <c r="R47" s="96"/>
      <c r="S47" s="96"/>
      <c r="T47" s="96"/>
      <c r="U47" s="96"/>
      <c r="V47" s="96"/>
      <c r="W47" s="96"/>
      <c r="X47" s="96"/>
      <c r="Y47" s="96"/>
      <c r="Z47" s="96"/>
      <c r="AA47" s="96"/>
      <c r="AB47" s="482"/>
      <c r="AC47" s="482"/>
      <c r="AD47" s="482"/>
      <c r="AE47" s="482"/>
      <c r="AF47" s="482"/>
      <c r="AG47" s="122" t="s">
        <v>224</v>
      </c>
      <c r="AH47" s="203"/>
      <c r="AI47" s="203"/>
      <c r="AJ47" s="203"/>
      <c r="AK47" s="203"/>
      <c r="AL47" s="203"/>
      <c r="AM47" s="203"/>
      <c r="AN47" s="203"/>
      <c r="AO47" s="203"/>
      <c r="AP47" s="203"/>
    </row>
    <row r="48" spans="1:42" ht="16.149999999999999" customHeight="1" x14ac:dyDescent="0.4">
      <c r="A48" s="17"/>
      <c r="B48" s="81" t="s">
        <v>339</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399"/>
      <c r="AC48" s="399"/>
      <c r="AD48" s="399"/>
      <c r="AE48" s="399"/>
      <c r="AF48" s="399"/>
      <c r="AG48" s="124" t="s">
        <v>224</v>
      </c>
    </row>
    <row r="49" spans="1:34" ht="16.149999999999999" customHeight="1" x14ac:dyDescent="0.4">
      <c r="A49" s="17"/>
      <c r="B49" s="58" t="s">
        <v>340</v>
      </c>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399"/>
      <c r="AC49" s="399"/>
      <c r="AD49" s="399"/>
      <c r="AE49" s="399"/>
      <c r="AF49" s="399"/>
      <c r="AG49" s="124" t="s">
        <v>224</v>
      </c>
    </row>
    <row r="50" spans="1:34" ht="16.149999999999999" customHeight="1" x14ac:dyDescent="0.4">
      <c r="A50" s="17"/>
      <c r="B50" s="58" t="s">
        <v>341</v>
      </c>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440">
        <f>AB43-SUM(AB44:AF49)</f>
        <v>0</v>
      </c>
      <c r="AC50" s="440"/>
      <c r="AD50" s="440"/>
      <c r="AE50" s="440"/>
      <c r="AF50" s="440"/>
      <c r="AG50" s="25" t="s">
        <v>224</v>
      </c>
    </row>
    <row r="51" spans="1:34" ht="16.149999999999999" customHeight="1" thickBot="1" x14ac:dyDescent="0.45">
      <c r="A51" s="480" t="s">
        <v>342</v>
      </c>
      <c r="B51" s="481"/>
      <c r="C51" s="481"/>
      <c r="D51" s="481"/>
      <c r="E51" s="481"/>
      <c r="F51" s="481"/>
      <c r="G51" s="481"/>
      <c r="H51" s="481"/>
      <c r="I51" s="481"/>
      <c r="J51" s="481"/>
      <c r="K51" s="481"/>
      <c r="L51" s="481"/>
      <c r="M51" s="481"/>
      <c r="N51" s="481"/>
      <c r="O51" s="481"/>
      <c r="P51" s="481"/>
      <c r="Q51" s="481"/>
      <c r="R51" s="481"/>
      <c r="S51" s="481"/>
      <c r="T51" s="481"/>
      <c r="U51" s="481"/>
      <c r="V51" s="481"/>
      <c r="W51" s="481"/>
      <c r="X51" s="481"/>
      <c r="Y51" s="481"/>
      <c r="Z51" s="481"/>
      <c r="AA51" s="481"/>
      <c r="AB51" s="441"/>
      <c r="AC51" s="441"/>
      <c r="AD51" s="441"/>
      <c r="AE51" s="441"/>
      <c r="AF51" s="441"/>
      <c r="AG51" s="276"/>
      <c r="AH51" s="176" t="b">
        <v>0</v>
      </c>
    </row>
    <row r="52" spans="1:34" ht="16.149999999999999" customHeight="1"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436" t="str">
        <f>IF(AH51=TRUE,"問題なし","問題あり")</f>
        <v>問題あり</v>
      </c>
      <c r="AC52" s="436"/>
      <c r="AD52" s="436"/>
      <c r="AE52" s="436"/>
      <c r="AF52" s="436"/>
      <c r="AG52" s="20"/>
    </row>
    <row r="53" spans="1:34" ht="16.149999999999999" customHeight="1" x14ac:dyDescent="0.4">
      <c r="A53" s="111"/>
      <c r="B53" s="3"/>
      <c r="C53" s="3"/>
      <c r="D53" s="3"/>
      <c r="E53" s="3"/>
      <c r="F53" s="3"/>
      <c r="G53" s="3"/>
      <c r="H53" s="3"/>
      <c r="I53" s="3"/>
      <c r="J53" s="3"/>
      <c r="K53" s="3"/>
      <c r="L53" s="3"/>
      <c r="M53" s="3"/>
      <c r="N53" s="3"/>
      <c r="O53" s="3"/>
      <c r="P53" s="3"/>
      <c r="Q53" s="3"/>
      <c r="R53" s="3"/>
      <c r="S53" s="3"/>
      <c r="T53" s="3"/>
      <c r="U53" s="3"/>
      <c r="V53" s="3"/>
      <c r="W53" s="3"/>
      <c r="X53" s="3"/>
      <c r="Y53" s="3"/>
      <c r="Z53" s="3"/>
      <c r="AA53" s="20"/>
      <c r="AB53" s="20"/>
      <c r="AC53" s="20"/>
      <c r="AD53" s="20"/>
      <c r="AE53" s="20"/>
      <c r="AF53" s="3"/>
      <c r="AG53" s="4"/>
    </row>
    <row r="54" spans="1:34" ht="16.149999999999999" customHeight="1" x14ac:dyDescent="0.4">
      <c r="A54" s="111"/>
      <c r="B54" s="3"/>
      <c r="C54" s="3"/>
      <c r="D54" s="3"/>
      <c r="E54" s="3"/>
      <c r="F54" s="3"/>
      <c r="G54" s="3"/>
      <c r="H54" s="3"/>
      <c r="I54" s="3"/>
      <c r="J54" s="3"/>
      <c r="K54" s="3"/>
      <c r="L54" s="3"/>
      <c r="M54" s="3"/>
      <c r="N54" s="3"/>
      <c r="O54" s="3"/>
      <c r="P54" s="3"/>
      <c r="Q54" s="3"/>
      <c r="R54" s="3"/>
      <c r="S54" s="3"/>
      <c r="T54" s="3"/>
      <c r="U54" s="3"/>
      <c r="V54" s="3"/>
      <c r="W54" s="3"/>
      <c r="X54" s="3"/>
      <c r="Y54" s="3"/>
      <c r="Z54" s="3"/>
      <c r="AA54" s="20"/>
      <c r="AB54" s="20"/>
      <c r="AC54" s="20"/>
      <c r="AD54" s="20"/>
      <c r="AE54" s="20"/>
      <c r="AF54" s="3"/>
      <c r="AG54" s="4"/>
    </row>
    <row r="55" spans="1:34" ht="16.149999999999999" customHeight="1" x14ac:dyDescent="0.4">
      <c r="A55" s="111"/>
      <c r="B55" s="3"/>
      <c r="C55" s="3"/>
      <c r="D55" s="3"/>
      <c r="E55" s="3"/>
      <c r="F55" s="3"/>
      <c r="G55" s="3"/>
      <c r="H55" s="3"/>
      <c r="I55" s="3"/>
      <c r="J55" s="3"/>
      <c r="K55" s="3"/>
      <c r="L55" s="3"/>
      <c r="M55" s="3"/>
      <c r="N55" s="3"/>
      <c r="O55" s="3"/>
      <c r="P55" s="3"/>
      <c r="Q55" s="3"/>
      <c r="R55" s="3"/>
      <c r="S55" s="3"/>
      <c r="T55" s="3"/>
      <c r="U55" s="3"/>
      <c r="V55" s="3"/>
      <c r="W55" s="3"/>
      <c r="X55" s="3"/>
      <c r="Y55" s="3"/>
      <c r="Z55" s="3"/>
      <c r="AA55" s="20"/>
      <c r="AB55" s="20"/>
      <c r="AC55" s="20"/>
      <c r="AD55" s="20"/>
      <c r="AE55" s="20"/>
      <c r="AF55" s="3"/>
      <c r="AG55" s="4"/>
    </row>
    <row r="56" spans="1:34" ht="16.149999999999999" customHeight="1" x14ac:dyDescent="0.4">
      <c r="A56" s="111"/>
      <c r="B56" s="3"/>
      <c r="C56" s="3"/>
      <c r="D56" s="3"/>
      <c r="E56" s="3"/>
      <c r="F56" s="3"/>
      <c r="G56" s="3"/>
      <c r="H56" s="3"/>
      <c r="I56" s="3"/>
      <c r="J56" s="3"/>
      <c r="K56" s="3"/>
      <c r="L56" s="3"/>
      <c r="M56" s="3"/>
      <c r="N56" s="3"/>
      <c r="O56" s="3"/>
      <c r="P56" s="3"/>
      <c r="Q56" s="3"/>
      <c r="R56" s="3"/>
      <c r="S56" s="3"/>
      <c r="T56" s="3"/>
      <c r="U56" s="3"/>
      <c r="V56" s="3"/>
      <c r="W56" s="3"/>
      <c r="X56" s="3"/>
      <c r="Y56" s="3"/>
      <c r="Z56" s="3"/>
      <c r="AA56" s="20"/>
      <c r="AB56" s="20"/>
      <c r="AC56" s="20"/>
      <c r="AD56" s="20"/>
      <c r="AE56" s="20"/>
      <c r="AF56" s="3"/>
      <c r="AG56" s="4"/>
    </row>
    <row r="57" spans="1:34" ht="16.149999999999999" customHeight="1" x14ac:dyDescent="0.4">
      <c r="A57" s="11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4"/>
    </row>
    <row r="58" spans="1:34" ht="16.149999999999999" customHeight="1" x14ac:dyDescent="0.4">
      <c r="A58" s="11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4"/>
    </row>
    <row r="59" spans="1:34" ht="16.149999999999999" customHeight="1" x14ac:dyDescent="0.4">
      <c r="A59" s="111"/>
      <c r="B59" s="3"/>
      <c r="C59" s="3"/>
      <c r="D59" s="3"/>
      <c r="E59" s="3"/>
      <c r="F59" s="3"/>
      <c r="G59" s="3"/>
      <c r="H59" s="3"/>
      <c r="I59" s="3"/>
      <c r="J59" s="3"/>
      <c r="K59" s="3"/>
      <c r="L59" s="3"/>
      <c r="M59" s="3"/>
      <c r="N59" s="3"/>
      <c r="O59" s="3"/>
      <c r="P59" s="3"/>
      <c r="Q59" s="3"/>
      <c r="R59" s="3"/>
      <c r="S59" s="3"/>
      <c r="T59" s="3"/>
      <c r="U59" s="3"/>
      <c r="V59" s="3"/>
      <c r="W59" s="3"/>
      <c r="X59" s="3"/>
      <c r="Y59" s="3"/>
      <c r="Z59" s="3"/>
      <c r="AA59" s="20"/>
      <c r="AB59" s="20"/>
      <c r="AC59" s="20"/>
      <c r="AD59" s="20"/>
      <c r="AE59" s="20"/>
      <c r="AF59" s="3"/>
      <c r="AG59" s="4"/>
    </row>
    <row r="60" spans="1:34" ht="16.149999999999999" customHeight="1" x14ac:dyDescent="0.4">
      <c r="A60" s="111"/>
      <c r="B60" s="3"/>
      <c r="C60" s="3"/>
      <c r="D60" s="3"/>
      <c r="E60" s="3"/>
      <c r="F60" s="3"/>
      <c r="G60" s="3"/>
      <c r="H60" s="3"/>
      <c r="I60" s="3"/>
      <c r="J60" s="3"/>
      <c r="K60" s="3"/>
      <c r="L60" s="3"/>
      <c r="M60" s="3"/>
      <c r="N60" s="3"/>
      <c r="O60" s="3"/>
      <c r="P60" s="3"/>
      <c r="Q60" s="3"/>
      <c r="R60" s="3"/>
      <c r="S60" s="3"/>
      <c r="T60" s="3"/>
      <c r="U60" s="3"/>
      <c r="V60" s="3"/>
      <c r="W60" s="3"/>
      <c r="X60" s="3"/>
      <c r="Y60" s="3"/>
      <c r="Z60" s="3"/>
      <c r="AA60" s="20"/>
      <c r="AB60" s="20"/>
      <c r="AC60" s="20"/>
      <c r="AD60" s="20"/>
      <c r="AE60" s="20"/>
      <c r="AF60" s="3"/>
      <c r="AG60" s="4"/>
    </row>
    <row r="61" spans="1:34" ht="16.149999999999999" customHeight="1" x14ac:dyDescent="0.4">
      <c r="A61" s="111"/>
      <c r="B61" s="3"/>
      <c r="C61" s="3"/>
      <c r="D61" s="3"/>
      <c r="E61" s="3"/>
      <c r="F61" s="3"/>
      <c r="G61" s="3"/>
      <c r="H61" s="3"/>
      <c r="I61" s="3"/>
      <c r="J61" s="3"/>
      <c r="K61" s="3"/>
      <c r="L61" s="3"/>
      <c r="M61" s="3"/>
      <c r="N61" s="3"/>
      <c r="O61" s="3"/>
      <c r="P61" s="3"/>
      <c r="Q61" s="3"/>
      <c r="R61" s="3"/>
      <c r="S61" s="3"/>
      <c r="T61" s="3"/>
      <c r="U61" s="3"/>
      <c r="V61" s="3"/>
      <c r="W61" s="3"/>
      <c r="X61" s="3"/>
      <c r="Y61" s="3"/>
      <c r="Z61" s="3"/>
      <c r="AA61" s="20"/>
      <c r="AB61" s="20"/>
      <c r="AC61" s="20"/>
      <c r="AD61" s="20"/>
      <c r="AE61" s="20"/>
      <c r="AF61" s="3"/>
      <c r="AG61" s="4"/>
    </row>
    <row r="62" spans="1:34" ht="16.149999999999999" customHeight="1" x14ac:dyDescent="0.4">
      <c r="A62" s="111"/>
      <c r="B62" s="3"/>
      <c r="C62" s="3"/>
      <c r="D62" s="3"/>
      <c r="E62" s="3"/>
      <c r="F62" s="3"/>
      <c r="G62" s="3"/>
      <c r="H62" s="3"/>
      <c r="I62" s="3"/>
      <c r="J62" s="3"/>
      <c r="K62" s="3"/>
      <c r="L62" s="3"/>
      <c r="M62" s="3"/>
      <c r="N62" s="3"/>
      <c r="O62" s="3"/>
      <c r="P62" s="3"/>
      <c r="Q62" s="3"/>
      <c r="R62" s="3"/>
      <c r="S62" s="3"/>
      <c r="T62" s="3"/>
      <c r="U62" s="3"/>
      <c r="V62" s="3"/>
      <c r="W62" s="3"/>
      <c r="X62" s="3"/>
      <c r="Y62" s="3"/>
      <c r="Z62" s="3"/>
      <c r="AA62" s="20"/>
      <c r="AB62" s="20"/>
      <c r="AC62" s="20"/>
      <c r="AD62" s="20"/>
      <c r="AE62" s="20"/>
      <c r="AF62" s="3"/>
      <c r="AG62" s="4"/>
    </row>
    <row r="63" spans="1:34" ht="16.149999999999999" customHeight="1" x14ac:dyDescent="0.4">
      <c r="A63" s="111"/>
      <c r="B63" s="3"/>
      <c r="C63" s="3"/>
      <c r="D63" s="3"/>
      <c r="E63" s="3"/>
      <c r="F63" s="3"/>
      <c r="G63" s="3"/>
      <c r="H63" s="3"/>
      <c r="I63" s="3"/>
      <c r="J63" s="3"/>
      <c r="K63" s="3"/>
      <c r="L63" s="3"/>
      <c r="M63" s="3"/>
      <c r="N63" s="3"/>
      <c r="O63" s="3"/>
      <c r="P63" s="3"/>
      <c r="Q63" s="3"/>
      <c r="R63" s="3"/>
      <c r="S63" s="3"/>
      <c r="T63" s="3"/>
      <c r="U63" s="3"/>
      <c r="V63" s="3"/>
      <c r="W63" s="3"/>
      <c r="X63" s="3"/>
      <c r="Y63" s="3"/>
      <c r="Z63" s="3"/>
      <c r="AA63" s="20"/>
      <c r="AB63" s="20"/>
      <c r="AC63" s="20"/>
      <c r="AD63" s="20"/>
      <c r="AE63" s="20"/>
      <c r="AF63" s="3"/>
      <c r="AG63" s="4"/>
    </row>
    <row r="64" spans="1:34" ht="16.149999999999999" customHeight="1" x14ac:dyDescent="0.4">
      <c r="A64" s="111"/>
      <c r="B64" s="3"/>
      <c r="C64" s="3"/>
      <c r="D64" s="3"/>
      <c r="E64" s="3"/>
      <c r="F64" s="3"/>
      <c r="G64" s="3"/>
      <c r="H64" s="3"/>
      <c r="I64" s="3"/>
      <c r="J64" s="3"/>
      <c r="K64" s="3"/>
      <c r="L64" s="3"/>
      <c r="M64" s="3"/>
      <c r="N64" s="3"/>
      <c r="O64" s="3"/>
      <c r="P64" s="3"/>
      <c r="Q64" s="3"/>
      <c r="R64" s="3"/>
      <c r="S64" s="3"/>
      <c r="T64" s="3"/>
      <c r="U64" s="3"/>
      <c r="V64" s="3"/>
      <c r="W64" s="3"/>
      <c r="X64" s="3"/>
      <c r="Y64" s="3"/>
      <c r="Z64" s="3"/>
      <c r="AA64" s="20"/>
      <c r="AB64" s="20"/>
      <c r="AC64" s="20"/>
      <c r="AD64" s="20"/>
      <c r="AE64" s="20"/>
      <c r="AF64" s="3"/>
      <c r="AG64" s="4"/>
    </row>
    <row r="65" spans="1:33" ht="16.149999999999999" customHeight="1" x14ac:dyDescent="0.4">
      <c r="A65" s="153" t="s">
        <v>239</v>
      </c>
      <c r="B65" s="3"/>
      <c r="C65" s="3"/>
      <c r="D65" s="3"/>
      <c r="E65" s="3"/>
      <c r="F65" s="3"/>
      <c r="G65" s="3"/>
      <c r="H65" s="3"/>
      <c r="I65" s="3"/>
      <c r="J65" s="3"/>
      <c r="K65" s="3"/>
      <c r="L65" s="3"/>
      <c r="M65" s="3"/>
      <c r="N65" s="3"/>
      <c r="O65" s="3"/>
      <c r="P65" s="3"/>
      <c r="Q65" s="3"/>
      <c r="R65" s="3"/>
      <c r="S65" s="3"/>
      <c r="T65" s="3"/>
      <c r="U65" s="3"/>
      <c r="V65" s="3"/>
      <c r="W65" s="3"/>
      <c r="X65" s="3"/>
      <c r="Y65" s="3"/>
      <c r="Z65" s="3"/>
      <c r="AA65" s="20"/>
      <c r="AB65" s="20"/>
      <c r="AC65" s="20"/>
      <c r="AD65" s="20"/>
      <c r="AE65" s="20"/>
      <c r="AF65" s="3"/>
      <c r="AG65" s="4"/>
    </row>
    <row r="66" spans="1:33" ht="16.149999999999999" customHeight="1" thickBot="1" x14ac:dyDescent="0.45">
      <c r="A66" s="2" t="s">
        <v>343</v>
      </c>
      <c r="B66" s="3"/>
      <c r="C66" s="3"/>
      <c r="D66" s="3"/>
      <c r="E66" s="3"/>
      <c r="F66" s="3"/>
      <c r="G66" s="3"/>
      <c r="H66" s="3"/>
      <c r="I66" s="3"/>
      <c r="J66" s="3"/>
      <c r="K66" s="3"/>
      <c r="L66" s="3"/>
      <c r="M66" s="3"/>
      <c r="N66" s="3"/>
      <c r="O66" s="3"/>
      <c r="P66" s="3"/>
      <c r="Q66" s="3"/>
      <c r="R66" s="3"/>
      <c r="S66" s="3"/>
      <c r="T66" s="3"/>
      <c r="U66" s="3"/>
      <c r="V66" s="3"/>
      <c r="W66" s="3"/>
      <c r="X66" s="3"/>
      <c r="Y66" s="3"/>
      <c r="Z66" s="3"/>
      <c r="AA66" s="165"/>
      <c r="AB66" s="165"/>
      <c r="AC66" s="165"/>
      <c r="AD66" s="165"/>
      <c r="AE66" s="165"/>
      <c r="AF66" s="165"/>
      <c r="AG66" s="99"/>
    </row>
    <row r="67" spans="1:33" ht="16.149999999999999" customHeight="1" x14ac:dyDescent="0.4">
      <c r="A67" s="82" t="s">
        <v>344</v>
      </c>
      <c r="B67" s="57"/>
      <c r="C67" s="37"/>
      <c r="D67" s="37"/>
      <c r="E67" s="37"/>
      <c r="F67" s="37"/>
      <c r="G67" s="37"/>
      <c r="H67" s="37"/>
      <c r="I67" s="37"/>
      <c r="J67" s="37"/>
      <c r="K67" s="37"/>
      <c r="L67" s="37"/>
      <c r="M67" s="37"/>
      <c r="N67" s="37"/>
      <c r="O67" s="37"/>
      <c r="P67" s="37"/>
      <c r="Q67" s="37"/>
      <c r="R67" s="37"/>
      <c r="S67" s="37"/>
      <c r="T67" s="37"/>
      <c r="U67" s="37"/>
      <c r="V67" s="37"/>
      <c r="W67" s="37"/>
      <c r="X67" s="37"/>
      <c r="Y67" s="37"/>
      <c r="Z67" s="37"/>
      <c r="AA67" s="73"/>
      <c r="AB67" s="444">
        <f>'（別添）_計画書（無床診療所及びⅡを算定する有床診療所）'!AB69</f>
        <v>0</v>
      </c>
      <c r="AC67" s="444"/>
      <c r="AD67" s="444"/>
      <c r="AE67" s="444"/>
      <c r="AF67" s="444"/>
      <c r="AG67" s="75" t="s">
        <v>241</v>
      </c>
    </row>
    <row r="68" spans="1:33" ht="16.149999999999999" customHeight="1" x14ac:dyDescent="0.4">
      <c r="A68" s="94" t="s">
        <v>345</v>
      </c>
      <c r="B68" s="71"/>
      <c r="C68" s="15"/>
      <c r="D68" s="15"/>
      <c r="E68" s="15"/>
      <c r="F68" s="15"/>
      <c r="G68" s="15"/>
      <c r="H68" s="15"/>
      <c r="I68" s="15"/>
      <c r="J68" s="15"/>
      <c r="K68" s="15"/>
      <c r="L68" s="15"/>
      <c r="M68" s="15"/>
      <c r="N68" s="15"/>
      <c r="O68" s="15"/>
      <c r="P68" s="15"/>
      <c r="Q68" s="15"/>
      <c r="R68" s="15"/>
      <c r="S68" s="15"/>
      <c r="T68" s="15"/>
      <c r="U68" s="15"/>
      <c r="V68" s="15"/>
      <c r="W68" s="15"/>
      <c r="X68" s="15"/>
      <c r="Y68" s="15"/>
      <c r="Z68" s="15"/>
      <c r="AA68" s="72"/>
      <c r="AB68" s="402">
        <f>'（別添）_計画書（無床診療所及びⅡを算定する有床診療所）'!AB70</f>
        <v>0</v>
      </c>
      <c r="AC68" s="402"/>
      <c r="AD68" s="402"/>
      <c r="AE68" s="402"/>
      <c r="AF68" s="402"/>
      <c r="AG68" s="121" t="s">
        <v>224</v>
      </c>
    </row>
    <row r="69" spans="1:33" ht="16.149999999999999" customHeight="1" x14ac:dyDescent="0.4">
      <c r="A69" s="1" t="s">
        <v>346</v>
      </c>
      <c r="B69" s="3"/>
      <c r="C69" s="3"/>
      <c r="D69" s="3"/>
      <c r="E69" s="3"/>
      <c r="F69" s="3"/>
      <c r="G69" s="3"/>
      <c r="H69" s="3"/>
      <c r="I69" s="3"/>
      <c r="J69" s="3"/>
      <c r="K69" s="3"/>
      <c r="L69" s="3"/>
      <c r="M69" s="3"/>
      <c r="N69" s="3"/>
      <c r="O69" s="3"/>
      <c r="P69" s="3"/>
      <c r="Q69" s="3"/>
      <c r="R69" s="3"/>
      <c r="S69" s="3"/>
      <c r="T69" s="3"/>
      <c r="U69" s="3"/>
      <c r="V69" s="3"/>
      <c r="W69" s="3"/>
      <c r="X69" s="3"/>
      <c r="Y69" s="3"/>
      <c r="Z69" s="3"/>
      <c r="AA69" s="3"/>
      <c r="AB69" s="379"/>
      <c r="AC69" s="379"/>
      <c r="AD69" s="379"/>
      <c r="AE69" s="379"/>
      <c r="AF69" s="379"/>
      <c r="AG69" s="168" t="s">
        <v>224</v>
      </c>
    </row>
    <row r="70" spans="1:33" ht="16.149999999999999" customHeight="1" x14ac:dyDescent="0.4">
      <c r="A70" s="89" t="s">
        <v>347</v>
      </c>
      <c r="B70" s="6"/>
      <c r="C70" s="6"/>
      <c r="D70" s="6"/>
      <c r="E70" s="6"/>
      <c r="F70" s="6"/>
      <c r="G70" s="6"/>
      <c r="H70" s="6"/>
      <c r="I70" s="6"/>
      <c r="J70" s="6"/>
      <c r="K70" s="6"/>
      <c r="L70" s="6"/>
      <c r="M70" s="6"/>
      <c r="N70" s="6"/>
      <c r="O70" s="6"/>
      <c r="P70" s="6"/>
      <c r="Q70" s="6"/>
      <c r="R70" s="6"/>
      <c r="S70" s="6"/>
      <c r="T70" s="6"/>
      <c r="U70" s="6"/>
      <c r="V70" s="6"/>
      <c r="W70" s="6"/>
      <c r="X70" s="6"/>
      <c r="Y70" s="6"/>
      <c r="Z70" s="6"/>
      <c r="AA70" s="6"/>
      <c r="AB70" s="380">
        <f>AB69-AB68</f>
        <v>0</v>
      </c>
      <c r="AC70" s="380"/>
      <c r="AD70" s="380"/>
      <c r="AE70" s="380"/>
      <c r="AF70" s="380"/>
      <c r="AG70" s="168" t="s">
        <v>224</v>
      </c>
    </row>
    <row r="71" spans="1:33" ht="16.149999999999999" customHeight="1" x14ac:dyDescent="0.4">
      <c r="A71" s="17"/>
      <c r="B71" s="84" t="s">
        <v>348</v>
      </c>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439"/>
      <c r="AC71" s="439"/>
      <c r="AD71" s="439"/>
      <c r="AE71" s="439"/>
      <c r="AF71" s="439"/>
      <c r="AG71" s="125" t="s">
        <v>224</v>
      </c>
    </row>
    <row r="72" spans="1:33" ht="16.149999999999999" customHeight="1" thickBot="1" x14ac:dyDescent="0.45">
      <c r="A72" s="40"/>
      <c r="B72" s="86" t="s">
        <v>349</v>
      </c>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445"/>
      <c r="AC72" s="445"/>
      <c r="AD72" s="445"/>
      <c r="AE72" s="445"/>
      <c r="AF72" s="445"/>
      <c r="AG72" s="125" t="s">
        <v>247</v>
      </c>
    </row>
    <row r="73" spans="1:33" ht="16.149999999999999" customHeight="1" thickTop="1" thickBot="1" x14ac:dyDescent="0.45">
      <c r="A73" s="85"/>
      <c r="B73" s="87" t="s">
        <v>350</v>
      </c>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443">
        <f>IFERROR(AB72/AB68*100,0)</f>
        <v>0</v>
      </c>
      <c r="AC73" s="443"/>
      <c r="AD73" s="443"/>
      <c r="AE73" s="443"/>
      <c r="AF73" s="443"/>
      <c r="AG73" s="126" t="s">
        <v>249</v>
      </c>
    </row>
    <row r="74" spans="1:33" ht="16.149999999999999" customHeight="1" x14ac:dyDescent="0.4">
      <c r="A74" s="51"/>
      <c r="D74" s="49"/>
      <c r="E74" s="49"/>
      <c r="F74" s="49"/>
      <c r="G74" s="49"/>
      <c r="H74" s="49"/>
      <c r="I74" s="49"/>
      <c r="J74" s="49"/>
      <c r="K74" s="49"/>
      <c r="L74" s="49"/>
      <c r="M74" s="49"/>
      <c r="N74" s="49"/>
      <c r="O74" s="49"/>
      <c r="P74" s="49"/>
      <c r="Q74" s="49"/>
      <c r="R74" s="49"/>
      <c r="S74" s="49"/>
      <c r="T74" s="49"/>
      <c r="U74" s="49"/>
      <c r="V74" s="49"/>
      <c r="W74" s="49"/>
      <c r="X74" s="49"/>
      <c r="Y74" s="49"/>
      <c r="Z74" s="49"/>
      <c r="AA74" s="49"/>
    </row>
    <row r="75" spans="1:33" ht="16.149999999999999" customHeight="1" thickBot="1" x14ac:dyDescent="0.45">
      <c r="A75" s="2" t="s">
        <v>298</v>
      </c>
      <c r="B75" s="3"/>
      <c r="C75" s="3"/>
      <c r="D75" s="3"/>
      <c r="E75" s="3"/>
      <c r="F75" s="3"/>
      <c r="G75" s="3"/>
      <c r="H75" s="3"/>
      <c r="I75" s="3"/>
      <c r="J75" s="3"/>
      <c r="K75" s="3"/>
      <c r="L75" s="3"/>
      <c r="M75" s="3"/>
      <c r="N75" s="3"/>
      <c r="O75" s="3"/>
      <c r="P75" s="3"/>
      <c r="Q75" s="3"/>
      <c r="R75" s="3"/>
      <c r="S75" s="3"/>
      <c r="T75" s="3"/>
      <c r="U75" s="3"/>
      <c r="V75" s="3"/>
      <c r="W75" s="3"/>
      <c r="X75" s="3"/>
      <c r="Y75" s="3"/>
      <c r="Z75" s="3"/>
      <c r="AA75" s="374"/>
      <c r="AB75" s="374"/>
      <c r="AC75" s="374"/>
      <c r="AD75" s="374"/>
      <c r="AE75" s="374"/>
      <c r="AF75" s="374"/>
      <c r="AG75" s="374"/>
    </row>
    <row r="76" spans="1:33" ht="16.149999999999999" customHeight="1" x14ac:dyDescent="0.4">
      <c r="A76" s="110" t="s">
        <v>351</v>
      </c>
      <c r="B76" s="57"/>
      <c r="C76" s="37"/>
      <c r="D76" s="37"/>
      <c r="E76" s="37"/>
      <c r="F76" s="37"/>
      <c r="G76" s="37"/>
      <c r="H76" s="37"/>
      <c r="I76" s="37"/>
      <c r="J76" s="37"/>
      <c r="K76" s="37"/>
      <c r="L76" s="37"/>
      <c r="M76" s="37"/>
      <c r="N76" s="37"/>
      <c r="O76" s="37"/>
      <c r="P76" s="37"/>
      <c r="Q76" s="37"/>
      <c r="R76" s="37"/>
      <c r="S76" s="37"/>
      <c r="T76" s="37"/>
      <c r="U76" s="37"/>
      <c r="V76" s="37"/>
      <c r="W76" s="37"/>
      <c r="X76" s="37"/>
      <c r="Y76" s="37"/>
      <c r="Z76" s="37"/>
      <c r="AA76" s="73"/>
      <c r="AB76" s="444">
        <f>'（別添）_計画書（無床診療所及びⅡを算定する有床診療所）'!AB78</f>
        <v>0</v>
      </c>
      <c r="AC76" s="444"/>
      <c r="AD76" s="444"/>
      <c r="AE76" s="444"/>
      <c r="AF76" s="444"/>
      <c r="AG76" s="75" t="s">
        <v>241</v>
      </c>
    </row>
    <row r="77" spans="1:33" ht="16.149999999999999" customHeight="1" x14ac:dyDescent="0.4">
      <c r="A77" s="1" t="s">
        <v>352</v>
      </c>
      <c r="B77" s="71"/>
      <c r="C77" s="15"/>
      <c r="D77" s="15"/>
      <c r="E77" s="15"/>
      <c r="F77" s="15"/>
      <c r="G77" s="15"/>
      <c r="H77" s="15"/>
      <c r="I77" s="15"/>
      <c r="J77" s="15"/>
      <c r="K77" s="15"/>
      <c r="L77" s="15"/>
      <c r="M77" s="15"/>
      <c r="N77" s="15"/>
      <c r="O77" s="15"/>
      <c r="P77" s="15"/>
      <c r="Q77" s="15"/>
      <c r="R77" s="15"/>
      <c r="S77" s="15"/>
      <c r="T77" s="15"/>
      <c r="U77" s="15"/>
      <c r="V77" s="15"/>
      <c r="W77" s="15"/>
      <c r="X77" s="15"/>
      <c r="Y77" s="15"/>
      <c r="Z77" s="15"/>
      <c r="AA77" s="72"/>
      <c r="AB77" s="402">
        <f>'（別添）_計画書（無床診療所及びⅡを算定する有床診療所）'!AB79</f>
        <v>0</v>
      </c>
      <c r="AC77" s="402"/>
      <c r="AD77" s="402"/>
      <c r="AE77" s="402"/>
      <c r="AF77" s="402"/>
      <c r="AG77" s="121" t="s">
        <v>224</v>
      </c>
    </row>
    <row r="78" spans="1:33" ht="16.149999999999999" customHeight="1" x14ac:dyDescent="0.4">
      <c r="A78" s="1" t="s">
        <v>353</v>
      </c>
      <c r="B78" s="3"/>
      <c r="C78" s="3"/>
      <c r="D78" s="3"/>
      <c r="E78" s="3"/>
      <c r="F78" s="3"/>
      <c r="G78" s="3"/>
      <c r="H78" s="3"/>
      <c r="I78" s="3"/>
      <c r="J78" s="3"/>
      <c r="K78" s="3"/>
      <c r="L78" s="3"/>
      <c r="M78" s="3"/>
      <c r="N78" s="3"/>
      <c r="O78" s="3"/>
      <c r="P78" s="3"/>
      <c r="Q78" s="3"/>
      <c r="R78" s="3"/>
      <c r="S78" s="3"/>
      <c r="T78" s="3"/>
      <c r="U78" s="3"/>
      <c r="V78" s="3"/>
      <c r="W78" s="3"/>
      <c r="X78" s="3"/>
      <c r="Y78" s="3"/>
      <c r="Z78" s="3"/>
      <c r="AA78" s="3"/>
      <c r="AB78" s="379"/>
      <c r="AC78" s="379"/>
      <c r="AD78" s="379"/>
      <c r="AE78" s="379"/>
      <c r="AF78" s="379"/>
      <c r="AG78" s="168" t="s">
        <v>224</v>
      </c>
    </row>
    <row r="79" spans="1:33" ht="16.149999999999999" customHeight="1" x14ac:dyDescent="0.4">
      <c r="A79" s="89" t="s">
        <v>354</v>
      </c>
      <c r="B79" s="6"/>
      <c r="C79" s="6"/>
      <c r="D79" s="6"/>
      <c r="E79" s="6"/>
      <c r="F79" s="6"/>
      <c r="G79" s="6"/>
      <c r="H79" s="6"/>
      <c r="I79" s="6"/>
      <c r="J79" s="6"/>
      <c r="K79" s="6"/>
      <c r="L79" s="6"/>
      <c r="M79" s="6"/>
      <c r="N79" s="6"/>
      <c r="O79" s="6"/>
      <c r="P79" s="6"/>
      <c r="Q79" s="6"/>
      <c r="R79" s="6"/>
      <c r="S79" s="6"/>
      <c r="T79" s="6"/>
      <c r="U79" s="6"/>
      <c r="V79" s="6"/>
      <c r="W79" s="6"/>
      <c r="X79" s="6"/>
      <c r="Y79" s="6"/>
      <c r="Z79" s="6"/>
      <c r="AA79" s="6"/>
      <c r="AB79" s="380">
        <f>AB78-AB77</f>
        <v>0</v>
      </c>
      <c r="AC79" s="380"/>
      <c r="AD79" s="380"/>
      <c r="AE79" s="380"/>
      <c r="AF79" s="380"/>
      <c r="AG79" s="168" t="s">
        <v>224</v>
      </c>
    </row>
    <row r="80" spans="1:33" ht="16.149999999999999" customHeight="1" x14ac:dyDescent="0.4">
      <c r="A80" s="17"/>
      <c r="B80" s="84" t="s">
        <v>355</v>
      </c>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439"/>
      <c r="AC80" s="439"/>
      <c r="AD80" s="439"/>
      <c r="AE80" s="439"/>
      <c r="AF80" s="439"/>
      <c r="AG80" s="125" t="s">
        <v>224</v>
      </c>
    </row>
    <row r="81" spans="1:33" ht="16.149999999999999" customHeight="1" thickBot="1" x14ac:dyDescent="0.45">
      <c r="A81" s="40"/>
      <c r="B81" s="86" t="s">
        <v>356</v>
      </c>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445"/>
      <c r="AC81" s="445"/>
      <c r="AD81" s="445"/>
      <c r="AE81" s="445"/>
      <c r="AF81" s="445"/>
      <c r="AG81" s="125" t="s">
        <v>247</v>
      </c>
    </row>
    <row r="82" spans="1:33" ht="16.350000000000001" customHeight="1" thickTop="1" thickBot="1" x14ac:dyDescent="0.45">
      <c r="A82" s="85"/>
      <c r="B82" s="87" t="s">
        <v>357</v>
      </c>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443">
        <f>IFERROR(AB81/AB77*100,0)</f>
        <v>0</v>
      </c>
      <c r="AC82" s="443"/>
      <c r="AD82" s="443"/>
      <c r="AE82" s="443"/>
      <c r="AF82" s="443"/>
      <c r="AG82" s="126" t="s">
        <v>249</v>
      </c>
    </row>
    <row r="83" spans="1:33" ht="16.350000000000001" customHeight="1" x14ac:dyDescent="0.4"/>
    <row r="84" spans="1:33" ht="16.149999999999999" customHeight="1" thickBot="1" x14ac:dyDescent="0.45">
      <c r="A84" s="2" t="s">
        <v>299</v>
      </c>
      <c r="B84" s="3"/>
      <c r="C84" s="3"/>
      <c r="D84" s="3"/>
      <c r="E84" s="3"/>
      <c r="F84" s="3"/>
      <c r="G84" s="3"/>
      <c r="H84" s="3"/>
      <c r="I84" s="3"/>
      <c r="J84" s="3"/>
      <c r="K84" s="3"/>
      <c r="L84" s="3"/>
      <c r="M84" s="3"/>
      <c r="N84" s="3"/>
      <c r="O84" s="3"/>
      <c r="P84" s="3"/>
      <c r="Q84" s="3"/>
      <c r="R84" s="3"/>
      <c r="S84" s="3"/>
      <c r="T84" s="3"/>
      <c r="U84" s="3"/>
      <c r="V84" s="3"/>
      <c r="W84" s="3"/>
      <c r="X84" s="3"/>
      <c r="Y84" s="3"/>
      <c r="Z84" s="3"/>
      <c r="AA84" s="374"/>
      <c r="AB84" s="374"/>
      <c r="AC84" s="374"/>
      <c r="AD84" s="374"/>
      <c r="AE84" s="374"/>
      <c r="AF84" s="374"/>
      <c r="AG84" s="374"/>
    </row>
    <row r="85" spans="1:33" ht="16.149999999999999" customHeight="1" x14ac:dyDescent="0.4">
      <c r="A85" s="110" t="s">
        <v>358</v>
      </c>
      <c r="B85" s="57"/>
      <c r="C85" s="37"/>
      <c r="D85" s="37"/>
      <c r="E85" s="37"/>
      <c r="F85" s="37"/>
      <c r="G85" s="37"/>
      <c r="H85" s="37"/>
      <c r="I85" s="37"/>
      <c r="J85" s="37"/>
      <c r="K85" s="37"/>
      <c r="L85" s="37"/>
      <c r="M85" s="37"/>
      <c r="N85" s="37"/>
      <c r="O85" s="37"/>
      <c r="P85" s="37"/>
      <c r="Q85" s="37"/>
      <c r="R85" s="37"/>
      <c r="S85" s="37"/>
      <c r="T85" s="37"/>
      <c r="U85" s="37"/>
      <c r="V85" s="37"/>
      <c r="W85" s="37"/>
      <c r="X85" s="37"/>
      <c r="Y85" s="37"/>
      <c r="Z85" s="37"/>
      <c r="AA85" s="73"/>
      <c r="AB85" s="444">
        <f>'（別添）_計画書（無床診療所及びⅡを算定する有床診療所）'!AB87</f>
        <v>0</v>
      </c>
      <c r="AC85" s="444"/>
      <c r="AD85" s="444"/>
      <c r="AE85" s="444"/>
      <c r="AF85" s="444"/>
      <c r="AG85" s="75" t="s">
        <v>241</v>
      </c>
    </row>
    <row r="86" spans="1:33" ht="16.149999999999999" customHeight="1" x14ac:dyDescent="0.4">
      <c r="A86" s="1" t="s">
        <v>359</v>
      </c>
      <c r="B86" s="71"/>
      <c r="C86" s="15"/>
      <c r="D86" s="15"/>
      <c r="E86" s="15"/>
      <c r="F86" s="15"/>
      <c r="G86" s="15"/>
      <c r="H86" s="15"/>
      <c r="I86" s="15"/>
      <c r="J86" s="15"/>
      <c r="K86" s="15"/>
      <c r="L86" s="15"/>
      <c r="M86" s="15"/>
      <c r="N86" s="15"/>
      <c r="O86" s="15"/>
      <c r="P86" s="15"/>
      <c r="Q86" s="15"/>
      <c r="R86" s="15"/>
      <c r="S86" s="15"/>
      <c r="T86" s="15"/>
      <c r="U86" s="15"/>
      <c r="V86" s="15"/>
      <c r="W86" s="15"/>
      <c r="X86" s="15"/>
      <c r="Y86" s="15"/>
      <c r="Z86" s="15"/>
      <c r="AA86" s="72"/>
      <c r="AB86" s="402">
        <f>'（別添）_計画書（無床診療所及びⅡを算定する有床診療所）'!AB88</f>
        <v>0</v>
      </c>
      <c r="AC86" s="402"/>
      <c r="AD86" s="402"/>
      <c r="AE86" s="402"/>
      <c r="AF86" s="402"/>
      <c r="AG86" s="121" t="s">
        <v>224</v>
      </c>
    </row>
    <row r="87" spans="1:33" ht="16.149999999999999" customHeight="1" x14ac:dyDescent="0.4">
      <c r="A87" s="1" t="s">
        <v>360</v>
      </c>
      <c r="B87" s="3"/>
      <c r="C87" s="3"/>
      <c r="D87" s="3"/>
      <c r="E87" s="3"/>
      <c r="F87" s="3"/>
      <c r="G87" s="3"/>
      <c r="H87" s="3"/>
      <c r="I87" s="3"/>
      <c r="J87" s="3"/>
      <c r="K87" s="3"/>
      <c r="L87" s="3"/>
      <c r="M87" s="3"/>
      <c r="N87" s="3"/>
      <c r="O87" s="3"/>
      <c r="P87" s="3"/>
      <c r="Q87" s="3"/>
      <c r="R87" s="3"/>
      <c r="S87" s="3"/>
      <c r="T87" s="3"/>
      <c r="U87" s="3"/>
      <c r="V87" s="3"/>
      <c r="W87" s="3"/>
      <c r="X87" s="3"/>
      <c r="Y87" s="3"/>
      <c r="Z87" s="3"/>
      <c r="AA87" s="3"/>
      <c r="AB87" s="379"/>
      <c r="AC87" s="379"/>
      <c r="AD87" s="379"/>
      <c r="AE87" s="379"/>
      <c r="AF87" s="379"/>
      <c r="AG87" s="168" t="s">
        <v>224</v>
      </c>
    </row>
    <row r="88" spans="1:33" ht="16.149999999999999" customHeight="1" x14ac:dyDescent="0.4">
      <c r="A88" s="89" t="s">
        <v>361</v>
      </c>
      <c r="B88" s="6"/>
      <c r="C88" s="6"/>
      <c r="D88" s="6"/>
      <c r="E88" s="6"/>
      <c r="F88" s="6"/>
      <c r="G88" s="6"/>
      <c r="H88" s="6"/>
      <c r="I88" s="6"/>
      <c r="J88" s="6"/>
      <c r="K88" s="6"/>
      <c r="L88" s="6"/>
      <c r="M88" s="6"/>
      <c r="N88" s="6"/>
      <c r="O88" s="6"/>
      <c r="P88" s="6"/>
      <c r="Q88" s="6"/>
      <c r="R88" s="6"/>
      <c r="S88" s="6"/>
      <c r="T88" s="6"/>
      <c r="U88" s="6"/>
      <c r="V88" s="6"/>
      <c r="W88" s="6"/>
      <c r="X88" s="6"/>
      <c r="Y88" s="6"/>
      <c r="Z88" s="6"/>
      <c r="AA88" s="6"/>
      <c r="AB88" s="380">
        <f>AB87-AB86</f>
        <v>0</v>
      </c>
      <c r="AC88" s="380"/>
      <c r="AD88" s="380"/>
      <c r="AE88" s="380"/>
      <c r="AF88" s="380"/>
      <c r="AG88" s="168" t="s">
        <v>224</v>
      </c>
    </row>
    <row r="89" spans="1:33" ht="16.149999999999999" customHeight="1" x14ac:dyDescent="0.4">
      <c r="A89" s="17"/>
      <c r="B89" s="84" t="s">
        <v>362</v>
      </c>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439"/>
      <c r="AC89" s="439"/>
      <c r="AD89" s="439"/>
      <c r="AE89" s="439"/>
      <c r="AF89" s="439"/>
      <c r="AG89" s="125" t="s">
        <v>224</v>
      </c>
    </row>
    <row r="90" spans="1:33" ht="16.149999999999999" customHeight="1" thickBot="1" x14ac:dyDescent="0.45">
      <c r="A90" s="40"/>
      <c r="B90" s="86" t="s">
        <v>363</v>
      </c>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445"/>
      <c r="AC90" s="445"/>
      <c r="AD90" s="445"/>
      <c r="AE90" s="445"/>
      <c r="AF90" s="445"/>
      <c r="AG90" s="125" t="s">
        <v>247</v>
      </c>
    </row>
    <row r="91" spans="1:33" ht="16.350000000000001" customHeight="1" thickTop="1" thickBot="1" x14ac:dyDescent="0.45">
      <c r="A91" s="85"/>
      <c r="B91" s="87" t="s">
        <v>364</v>
      </c>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443">
        <f>IFERROR(AB90/AB86*100,0)</f>
        <v>0</v>
      </c>
      <c r="AC91" s="443"/>
      <c r="AD91" s="443"/>
      <c r="AE91" s="443"/>
      <c r="AF91" s="443"/>
      <c r="AG91" s="126" t="s">
        <v>249</v>
      </c>
    </row>
    <row r="92" spans="1:33" ht="16.350000000000001" customHeight="1" x14ac:dyDescent="0.4"/>
    <row r="93" spans="1:33" ht="16.149999999999999" customHeight="1" thickBot="1" x14ac:dyDescent="0.45">
      <c r="A93" s="2" t="s">
        <v>300</v>
      </c>
      <c r="B93" s="3"/>
      <c r="C93" s="3"/>
      <c r="D93" s="3"/>
      <c r="E93" s="3"/>
      <c r="F93" s="3"/>
      <c r="G93" s="3"/>
      <c r="H93" s="3"/>
      <c r="I93" s="3"/>
      <c r="J93" s="3"/>
      <c r="K93" s="3"/>
      <c r="L93" s="3"/>
      <c r="M93" s="3"/>
      <c r="N93" s="3"/>
      <c r="O93" s="3"/>
      <c r="P93" s="3"/>
      <c r="Q93" s="3"/>
      <c r="R93" s="3"/>
      <c r="S93" s="3"/>
      <c r="T93" s="3"/>
      <c r="U93" s="3"/>
      <c r="V93" s="3"/>
      <c r="W93" s="3"/>
      <c r="X93" s="3"/>
      <c r="Y93" s="3"/>
      <c r="Z93" s="3"/>
      <c r="AA93" s="374"/>
      <c r="AB93" s="374"/>
      <c r="AC93" s="374"/>
      <c r="AD93" s="374"/>
      <c r="AE93" s="374"/>
      <c r="AF93" s="374"/>
      <c r="AG93" s="374"/>
    </row>
    <row r="94" spans="1:33" ht="16.149999999999999" customHeight="1" x14ac:dyDescent="0.4">
      <c r="A94" s="110" t="s">
        <v>365</v>
      </c>
      <c r="B94" s="57"/>
      <c r="C94" s="37"/>
      <c r="D94" s="37"/>
      <c r="E94" s="37"/>
      <c r="F94" s="37"/>
      <c r="G94" s="37"/>
      <c r="H94" s="37"/>
      <c r="I94" s="37"/>
      <c r="J94" s="37"/>
      <c r="K94" s="37"/>
      <c r="L94" s="37"/>
      <c r="M94" s="37"/>
      <c r="N94" s="37"/>
      <c r="O94" s="37"/>
      <c r="P94" s="37"/>
      <c r="Q94" s="37"/>
      <c r="R94" s="37"/>
      <c r="S94" s="37"/>
      <c r="T94" s="37"/>
      <c r="U94" s="37"/>
      <c r="V94" s="37"/>
      <c r="W94" s="37"/>
      <c r="X94" s="37"/>
      <c r="Y94" s="37"/>
      <c r="Z94" s="37"/>
      <c r="AA94" s="73"/>
      <c r="AB94" s="444">
        <f>'（別添）_計画書（無床診療所及びⅡを算定する有床診療所）'!AB96</f>
        <v>0</v>
      </c>
      <c r="AC94" s="444"/>
      <c r="AD94" s="444"/>
      <c r="AE94" s="444"/>
      <c r="AF94" s="444"/>
      <c r="AG94" s="75" t="s">
        <v>241</v>
      </c>
    </row>
    <row r="95" spans="1:33" ht="16.149999999999999" customHeight="1" x14ac:dyDescent="0.4">
      <c r="A95" s="1" t="s">
        <v>366</v>
      </c>
      <c r="B95" s="71"/>
      <c r="C95" s="15"/>
      <c r="D95" s="15"/>
      <c r="E95" s="15"/>
      <c r="F95" s="15"/>
      <c r="G95" s="15"/>
      <c r="H95" s="15"/>
      <c r="I95" s="15"/>
      <c r="J95" s="15"/>
      <c r="K95" s="15"/>
      <c r="L95" s="15"/>
      <c r="M95" s="15"/>
      <c r="N95" s="15"/>
      <c r="O95" s="15"/>
      <c r="P95" s="15"/>
      <c r="Q95" s="15"/>
      <c r="R95" s="15"/>
      <c r="S95" s="15"/>
      <c r="T95" s="15"/>
      <c r="U95" s="15"/>
      <c r="V95" s="15"/>
      <c r="W95" s="15"/>
      <c r="X95" s="15"/>
      <c r="Y95" s="15"/>
      <c r="Z95" s="15"/>
      <c r="AA95" s="72"/>
      <c r="AB95" s="402">
        <f>'（別添）_計画書（無床診療所及びⅡを算定する有床診療所）'!AB97</f>
        <v>0</v>
      </c>
      <c r="AC95" s="402"/>
      <c r="AD95" s="402"/>
      <c r="AE95" s="402"/>
      <c r="AF95" s="402"/>
      <c r="AG95" s="121" t="s">
        <v>224</v>
      </c>
    </row>
    <row r="96" spans="1:33" ht="16.149999999999999" customHeight="1" x14ac:dyDescent="0.4">
      <c r="A96" s="1" t="s">
        <v>367</v>
      </c>
      <c r="B96" s="3"/>
      <c r="C96" s="3"/>
      <c r="D96" s="3"/>
      <c r="E96" s="3"/>
      <c r="F96" s="3"/>
      <c r="G96" s="3"/>
      <c r="H96" s="3"/>
      <c r="I96" s="3"/>
      <c r="J96" s="3"/>
      <c r="K96" s="3"/>
      <c r="L96" s="3"/>
      <c r="M96" s="3"/>
      <c r="N96" s="3"/>
      <c r="O96" s="3"/>
      <c r="P96" s="3"/>
      <c r="Q96" s="3"/>
      <c r="R96" s="3"/>
      <c r="S96" s="3"/>
      <c r="T96" s="3"/>
      <c r="U96" s="3"/>
      <c r="V96" s="3"/>
      <c r="W96" s="3"/>
      <c r="X96" s="3"/>
      <c r="Y96" s="3"/>
      <c r="Z96" s="3"/>
      <c r="AA96" s="3"/>
      <c r="AB96" s="379"/>
      <c r="AC96" s="379"/>
      <c r="AD96" s="379"/>
      <c r="AE96" s="379"/>
      <c r="AF96" s="379"/>
      <c r="AG96" s="168" t="s">
        <v>224</v>
      </c>
    </row>
    <row r="97" spans="1:35" ht="16.149999999999999" customHeight="1" x14ac:dyDescent="0.4">
      <c r="A97" s="89" t="s">
        <v>368</v>
      </c>
      <c r="B97" s="6"/>
      <c r="C97" s="6"/>
      <c r="D97" s="6"/>
      <c r="E97" s="6"/>
      <c r="F97" s="6"/>
      <c r="G97" s="6"/>
      <c r="H97" s="6"/>
      <c r="I97" s="6"/>
      <c r="J97" s="6"/>
      <c r="K97" s="6"/>
      <c r="L97" s="6"/>
      <c r="M97" s="6"/>
      <c r="N97" s="6"/>
      <c r="O97" s="6"/>
      <c r="P97" s="6"/>
      <c r="Q97" s="6"/>
      <c r="R97" s="6"/>
      <c r="S97" s="6"/>
      <c r="T97" s="6"/>
      <c r="U97" s="6"/>
      <c r="V97" s="6"/>
      <c r="W97" s="6"/>
      <c r="X97" s="6"/>
      <c r="Y97" s="6"/>
      <c r="Z97" s="6"/>
      <c r="AA97" s="6"/>
      <c r="AB97" s="380">
        <f>AB96-AB95</f>
        <v>0</v>
      </c>
      <c r="AC97" s="380"/>
      <c r="AD97" s="380"/>
      <c r="AE97" s="380"/>
      <c r="AF97" s="380"/>
      <c r="AG97" s="168" t="s">
        <v>224</v>
      </c>
    </row>
    <row r="98" spans="1:35" ht="16.149999999999999" customHeight="1" x14ac:dyDescent="0.4">
      <c r="A98" s="17"/>
      <c r="B98" s="84" t="s">
        <v>369</v>
      </c>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439"/>
      <c r="AC98" s="439"/>
      <c r="AD98" s="439"/>
      <c r="AE98" s="439"/>
      <c r="AF98" s="439"/>
      <c r="AG98" s="125" t="s">
        <v>224</v>
      </c>
    </row>
    <row r="99" spans="1:35" ht="16.350000000000001" customHeight="1" thickBot="1" x14ac:dyDescent="0.45">
      <c r="A99" s="40"/>
      <c r="B99" s="86" t="s">
        <v>370</v>
      </c>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445"/>
      <c r="AC99" s="445"/>
      <c r="AD99" s="445"/>
      <c r="AE99" s="445"/>
      <c r="AF99" s="445"/>
      <c r="AG99" s="125" t="s">
        <v>247</v>
      </c>
    </row>
    <row r="100" spans="1:35" ht="16.350000000000001" customHeight="1" thickTop="1" thickBot="1" x14ac:dyDescent="0.45">
      <c r="A100" s="85"/>
      <c r="B100" s="87" t="s">
        <v>371</v>
      </c>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443">
        <f>IFERROR(AB99/AB95*100,0)</f>
        <v>0</v>
      </c>
      <c r="AC100" s="443"/>
      <c r="AD100" s="443"/>
      <c r="AE100" s="443"/>
      <c r="AF100" s="443"/>
      <c r="AG100" s="126" t="s">
        <v>249</v>
      </c>
    </row>
    <row r="101" spans="1:35" ht="16.350000000000001" customHeight="1" x14ac:dyDescent="0.4"/>
    <row r="102" spans="1:35" ht="16.149999999999999" customHeight="1" thickBot="1" x14ac:dyDescent="0.45">
      <c r="A102" s="2" t="s">
        <v>275</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74"/>
      <c r="AB102" s="374"/>
      <c r="AC102" s="374"/>
      <c r="AD102" s="374"/>
      <c r="AE102" s="374"/>
      <c r="AF102" s="374"/>
      <c r="AG102" s="374"/>
    </row>
    <row r="103" spans="1:35" ht="16.149999999999999" customHeight="1" x14ac:dyDescent="0.4">
      <c r="A103" s="160" t="s">
        <v>389</v>
      </c>
      <c r="B103" s="5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73"/>
      <c r="AB103" s="444">
        <f>'（別添）_計画書（無床診療所及びⅡを算定する有床診療所）'!AB105</f>
        <v>0</v>
      </c>
      <c r="AC103" s="444"/>
      <c r="AD103" s="444"/>
      <c r="AE103" s="444"/>
      <c r="AF103" s="444"/>
      <c r="AG103" s="75" t="s">
        <v>241</v>
      </c>
    </row>
    <row r="104" spans="1:35" ht="16.149999999999999" customHeight="1" x14ac:dyDescent="0.4">
      <c r="A104" s="159" t="s">
        <v>390</v>
      </c>
      <c r="B104" s="71"/>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72"/>
      <c r="AB104" s="402">
        <f>'（別添）_計画書（無床診療所及びⅡを算定する有床診療所）'!AB106</f>
        <v>0</v>
      </c>
      <c r="AC104" s="402"/>
      <c r="AD104" s="402"/>
      <c r="AE104" s="402"/>
      <c r="AF104" s="402"/>
      <c r="AG104" s="121" t="s">
        <v>224</v>
      </c>
    </row>
    <row r="105" spans="1:35" ht="16.149999999999999" customHeight="1" x14ac:dyDescent="0.4">
      <c r="A105" s="1" t="s">
        <v>391</v>
      </c>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79"/>
      <c r="AC105" s="379"/>
      <c r="AD105" s="379"/>
      <c r="AE105" s="379"/>
      <c r="AF105" s="379"/>
      <c r="AG105" s="168" t="s">
        <v>224</v>
      </c>
    </row>
    <row r="106" spans="1:35" ht="16.149999999999999" customHeight="1" x14ac:dyDescent="0.4">
      <c r="A106" s="161" t="s">
        <v>372</v>
      </c>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380">
        <f>AB105-AB104</f>
        <v>0</v>
      </c>
      <c r="AC106" s="380"/>
      <c r="AD106" s="380"/>
      <c r="AE106" s="380"/>
      <c r="AF106" s="380"/>
      <c r="AG106" s="168" t="s">
        <v>224</v>
      </c>
    </row>
    <row r="107" spans="1:35" ht="16.149999999999999" customHeight="1" x14ac:dyDescent="0.4">
      <c r="A107" s="17"/>
      <c r="B107" s="84" t="s">
        <v>373</v>
      </c>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439"/>
      <c r="AC107" s="439"/>
      <c r="AD107" s="439"/>
      <c r="AE107" s="439"/>
      <c r="AF107" s="439"/>
      <c r="AG107" s="125" t="s">
        <v>224</v>
      </c>
    </row>
    <row r="108" spans="1:35" ht="16.149999999999999" customHeight="1" thickBot="1" x14ac:dyDescent="0.45">
      <c r="A108" s="40"/>
      <c r="B108" s="162" t="s">
        <v>374</v>
      </c>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445"/>
      <c r="AC108" s="445"/>
      <c r="AD108" s="445"/>
      <c r="AE108" s="445"/>
      <c r="AF108" s="445"/>
      <c r="AG108" s="125" t="s">
        <v>247</v>
      </c>
    </row>
    <row r="109" spans="1:35" ht="16.350000000000001" customHeight="1" thickTop="1" thickBot="1" x14ac:dyDescent="0.45">
      <c r="A109" s="85"/>
      <c r="B109" s="163" t="s">
        <v>375</v>
      </c>
      <c r="C109" s="88"/>
      <c r="D109" s="88"/>
      <c r="E109" s="88"/>
      <c r="F109" s="88"/>
      <c r="G109" s="88"/>
      <c r="H109" s="88"/>
      <c r="I109" s="88"/>
      <c r="J109" s="88"/>
      <c r="K109" s="88"/>
      <c r="L109" s="88"/>
      <c r="M109" s="88"/>
      <c r="N109" s="88"/>
      <c r="O109" s="88"/>
      <c r="P109" s="88"/>
      <c r="Q109" s="88"/>
      <c r="R109" s="88"/>
      <c r="S109" s="88"/>
      <c r="T109" s="88"/>
      <c r="U109" s="88"/>
      <c r="V109" s="88"/>
      <c r="W109" s="88"/>
      <c r="X109" s="88"/>
      <c r="Y109" s="88"/>
      <c r="Z109" s="88"/>
      <c r="AA109" s="88"/>
      <c r="AB109" s="443">
        <f>IFERROR(AB108/AB104*100,0)</f>
        <v>0</v>
      </c>
      <c r="AC109" s="443"/>
      <c r="AD109" s="443"/>
      <c r="AE109" s="443"/>
      <c r="AF109" s="443"/>
      <c r="AG109" s="126" t="s">
        <v>249</v>
      </c>
    </row>
    <row r="110" spans="1:35" ht="16.350000000000001" customHeight="1" x14ac:dyDescent="0.4"/>
    <row r="111" spans="1:35" ht="16.350000000000001" customHeight="1" x14ac:dyDescent="0.4">
      <c r="A111" s="64" t="s">
        <v>276</v>
      </c>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127"/>
    </row>
    <row r="112" spans="1:35" ht="16.149999999999999" customHeight="1" thickBot="1" x14ac:dyDescent="0.45">
      <c r="A112" s="62" t="s">
        <v>277</v>
      </c>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370"/>
      <c r="AB112" s="370"/>
      <c r="AC112" s="370"/>
      <c r="AD112" s="370"/>
      <c r="AE112" s="370"/>
      <c r="AF112" s="370"/>
      <c r="AG112" s="370"/>
      <c r="AH112" s="194"/>
      <c r="AI112" s="194"/>
    </row>
    <row r="113" spans="1:35" ht="16.149999999999999" customHeight="1" x14ac:dyDescent="0.4">
      <c r="A113" s="109" t="s">
        <v>392</v>
      </c>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76"/>
      <c r="AB113" s="444">
        <f>'（別添）_計画書（無床診療所及びⅡを算定する有床診療所）'!AB115</f>
        <v>0</v>
      </c>
      <c r="AC113" s="444"/>
      <c r="AD113" s="444"/>
      <c r="AE113" s="444"/>
      <c r="AF113" s="444"/>
      <c r="AG113" s="78" t="s">
        <v>241</v>
      </c>
      <c r="AH113" s="181"/>
      <c r="AI113" s="181"/>
    </row>
    <row r="114" spans="1:35" ht="16.149999999999999" customHeight="1" x14ac:dyDescent="0.4">
      <c r="A114" s="100" t="s">
        <v>393</v>
      </c>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77"/>
      <c r="AB114" s="402">
        <f>'（別添）_計画書（無床診療所及びⅡを算定する有床診療所）'!AB116</f>
        <v>0</v>
      </c>
      <c r="AC114" s="402"/>
      <c r="AD114" s="402"/>
      <c r="AE114" s="402"/>
      <c r="AF114" s="402"/>
      <c r="AG114" s="115" t="s">
        <v>224</v>
      </c>
      <c r="AH114" s="181"/>
      <c r="AI114" s="181"/>
    </row>
    <row r="115" spans="1:35" ht="16.149999999999999" customHeight="1" x14ac:dyDescent="0.4">
      <c r="A115" s="100" t="s">
        <v>394</v>
      </c>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77"/>
      <c r="AB115" s="402">
        <f>'（別添）_計画書（無床診療所及びⅡを算定する有床診療所）'!AB117</f>
        <v>0</v>
      </c>
      <c r="AC115" s="402"/>
      <c r="AD115" s="402"/>
      <c r="AE115" s="402"/>
      <c r="AF115" s="402"/>
      <c r="AG115" s="115" t="s">
        <v>224</v>
      </c>
    </row>
    <row r="116" spans="1:35" ht="16.149999999999999" customHeight="1" x14ac:dyDescent="0.4">
      <c r="A116" s="100" t="s">
        <v>395</v>
      </c>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385"/>
      <c r="AC116" s="385"/>
      <c r="AD116" s="385"/>
      <c r="AE116" s="385"/>
      <c r="AF116" s="385"/>
      <c r="AG116" s="128" t="s">
        <v>224</v>
      </c>
    </row>
    <row r="117" spans="1:35" ht="16.149999999999999" customHeight="1" x14ac:dyDescent="0.4">
      <c r="A117" s="100" t="s">
        <v>396</v>
      </c>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372"/>
      <c r="AC117" s="372"/>
      <c r="AD117" s="372"/>
      <c r="AE117" s="372"/>
      <c r="AF117" s="372"/>
      <c r="AG117" s="128" t="s">
        <v>224</v>
      </c>
    </row>
    <row r="118" spans="1:35" ht="16.149999999999999" customHeight="1" x14ac:dyDescent="0.4">
      <c r="A118" s="104" t="s">
        <v>397</v>
      </c>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384">
        <f>AB116-AB114</f>
        <v>0</v>
      </c>
      <c r="AC118" s="384"/>
      <c r="AD118" s="384"/>
      <c r="AE118" s="384"/>
      <c r="AF118" s="384"/>
      <c r="AG118" s="128" t="s">
        <v>224</v>
      </c>
    </row>
    <row r="119" spans="1:35" ht="16.149999999999999" customHeight="1" x14ac:dyDescent="0.4">
      <c r="A119" s="104" t="s">
        <v>398</v>
      </c>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384">
        <f>AB117-AB115</f>
        <v>0</v>
      </c>
      <c r="AC119" s="384"/>
      <c r="AD119" s="384"/>
      <c r="AE119" s="384"/>
      <c r="AF119" s="384"/>
      <c r="AG119" s="128" t="s">
        <v>224</v>
      </c>
    </row>
    <row r="120" spans="1:35" ht="16.149999999999999" customHeight="1" x14ac:dyDescent="0.4">
      <c r="A120" s="90"/>
      <c r="B120" s="91" t="s">
        <v>399</v>
      </c>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372"/>
      <c r="AC120" s="372"/>
      <c r="AD120" s="372"/>
      <c r="AE120" s="372"/>
      <c r="AF120" s="372"/>
      <c r="AG120" s="129" t="s">
        <v>224</v>
      </c>
    </row>
    <row r="121" spans="1:35" ht="16.149999999999999" customHeight="1" thickBot="1" x14ac:dyDescent="0.45">
      <c r="A121" s="92"/>
      <c r="B121" s="106" t="s">
        <v>400</v>
      </c>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05"/>
      <c r="Z121" s="105"/>
      <c r="AA121" s="105"/>
      <c r="AB121" s="373"/>
      <c r="AC121" s="373"/>
      <c r="AD121" s="373"/>
      <c r="AE121" s="373"/>
      <c r="AF121" s="373"/>
      <c r="AG121" s="129" t="s">
        <v>247</v>
      </c>
    </row>
    <row r="122" spans="1:35" ht="16.350000000000001" customHeight="1" thickTop="1" thickBot="1" x14ac:dyDescent="0.45">
      <c r="A122" s="93"/>
      <c r="B122" s="107" t="s">
        <v>401</v>
      </c>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446">
        <f>IFERROR(AB121/AB115*100,0)</f>
        <v>0</v>
      </c>
      <c r="AC122" s="446"/>
      <c r="AD122" s="446"/>
      <c r="AE122" s="446"/>
      <c r="AF122" s="446"/>
      <c r="AG122" s="130" t="s">
        <v>249</v>
      </c>
    </row>
    <row r="123" spans="1:35" ht="16.350000000000001" customHeight="1" x14ac:dyDescent="0.4">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127"/>
    </row>
    <row r="124" spans="1:35" ht="16.149999999999999" customHeight="1" thickBot="1" x14ac:dyDescent="0.45">
      <c r="A124" s="62" t="s">
        <v>402</v>
      </c>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370"/>
      <c r="AB124" s="370"/>
      <c r="AC124" s="370"/>
      <c r="AD124" s="370"/>
      <c r="AE124" s="370"/>
      <c r="AF124" s="370"/>
      <c r="AG124" s="370"/>
      <c r="AH124" s="194"/>
      <c r="AI124" s="194"/>
    </row>
    <row r="125" spans="1:35" ht="16.149999999999999" customHeight="1" x14ac:dyDescent="0.4">
      <c r="A125" s="109" t="s">
        <v>403</v>
      </c>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76"/>
      <c r="AB125" s="444">
        <f>'（別添）_計画書（無床診療所及びⅡを算定する有床診療所）'!AB127</f>
        <v>0</v>
      </c>
      <c r="AC125" s="444"/>
      <c r="AD125" s="444"/>
      <c r="AE125" s="444"/>
      <c r="AF125" s="444"/>
      <c r="AG125" s="78" t="s">
        <v>241</v>
      </c>
      <c r="AH125" s="181"/>
      <c r="AI125" s="181"/>
    </row>
    <row r="126" spans="1:35" ht="16.149999999999999" customHeight="1" x14ac:dyDescent="0.4">
      <c r="A126" s="100" t="s">
        <v>404</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77"/>
      <c r="AB126" s="402">
        <f>'（別添）_計画書（無床診療所及びⅡを算定する有床診療所）'!AB128</f>
        <v>0</v>
      </c>
      <c r="AC126" s="402"/>
      <c r="AD126" s="402"/>
      <c r="AE126" s="402"/>
      <c r="AF126" s="402"/>
      <c r="AG126" s="115" t="s">
        <v>224</v>
      </c>
      <c r="AH126" s="181"/>
      <c r="AI126" s="181"/>
    </row>
    <row r="127" spans="1:35" ht="16.149999999999999" customHeight="1" x14ac:dyDescent="0.4">
      <c r="A127" s="100" t="s">
        <v>405</v>
      </c>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77"/>
      <c r="AB127" s="402">
        <f>'（別添）_計画書（無床診療所及びⅡを算定する有床診療所）'!AB129</f>
        <v>0</v>
      </c>
      <c r="AC127" s="402"/>
      <c r="AD127" s="402"/>
      <c r="AE127" s="402"/>
      <c r="AF127" s="402"/>
      <c r="AG127" s="115" t="s">
        <v>224</v>
      </c>
    </row>
    <row r="128" spans="1:35" ht="16.149999999999999" customHeight="1" x14ac:dyDescent="0.4">
      <c r="A128" s="100" t="s">
        <v>406</v>
      </c>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385"/>
      <c r="AC128" s="385"/>
      <c r="AD128" s="385"/>
      <c r="AE128" s="385"/>
      <c r="AF128" s="385"/>
      <c r="AG128" s="128" t="s">
        <v>224</v>
      </c>
    </row>
    <row r="129" spans="1:34" ht="16.149999999999999" customHeight="1" x14ac:dyDescent="0.4">
      <c r="A129" s="100" t="s">
        <v>407</v>
      </c>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372"/>
      <c r="AC129" s="372"/>
      <c r="AD129" s="372"/>
      <c r="AE129" s="372"/>
      <c r="AF129" s="372"/>
      <c r="AG129" s="128" t="s">
        <v>224</v>
      </c>
    </row>
    <row r="130" spans="1:34" ht="16.149999999999999" customHeight="1" x14ac:dyDescent="0.4">
      <c r="A130" s="104" t="s">
        <v>408</v>
      </c>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384">
        <f>AB128-AB126</f>
        <v>0</v>
      </c>
      <c r="AC130" s="384"/>
      <c r="AD130" s="384"/>
      <c r="AE130" s="384"/>
      <c r="AF130" s="384"/>
      <c r="AG130" s="128" t="s">
        <v>224</v>
      </c>
    </row>
    <row r="131" spans="1:34" ht="16.149999999999999" customHeight="1" x14ac:dyDescent="0.4">
      <c r="A131" s="104" t="s">
        <v>409</v>
      </c>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384">
        <f>AB129-AB127</f>
        <v>0</v>
      </c>
      <c r="AC131" s="384"/>
      <c r="AD131" s="384"/>
      <c r="AE131" s="384"/>
      <c r="AF131" s="384"/>
      <c r="AG131" s="128" t="s">
        <v>224</v>
      </c>
    </row>
    <row r="132" spans="1:34" ht="16.149999999999999" customHeight="1" x14ac:dyDescent="0.4">
      <c r="A132" s="90"/>
      <c r="B132" s="91" t="s">
        <v>410</v>
      </c>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c r="AA132" s="105"/>
      <c r="AB132" s="372"/>
      <c r="AC132" s="372"/>
      <c r="AD132" s="372"/>
      <c r="AE132" s="372"/>
      <c r="AF132" s="372"/>
      <c r="AG132" s="129" t="s">
        <v>224</v>
      </c>
    </row>
    <row r="133" spans="1:34" ht="16.149999999999999" customHeight="1" thickBot="1" x14ac:dyDescent="0.45">
      <c r="A133" s="92"/>
      <c r="B133" s="106" t="s">
        <v>411</v>
      </c>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373"/>
      <c r="AC133" s="373"/>
      <c r="AD133" s="373"/>
      <c r="AE133" s="373"/>
      <c r="AF133" s="373"/>
      <c r="AG133" s="129" t="s">
        <v>247</v>
      </c>
    </row>
    <row r="134" spans="1:34" ht="16.350000000000001" customHeight="1" thickTop="1" thickBot="1" x14ac:dyDescent="0.45">
      <c r="A134" s="93"/>
      <c r="B134" s="107" t="s">
        <v>412</v>
      </c>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446">
        <f>IFERROR(AB133/AB127*100,0)</f>
        <v>0</v>
      </c>
      <c r="AC134" s="446"/>
      <c r="AD134" s="446"/>
      <c r="AE134" s="446"/>
      <c r="AF134" s="446"/>
      <c r="AG134" s="130" t="s">
        <v>249</v>
      </c>
    </row>
    <row r="135" spans="1:34" ht="4.1500000000000004" customHeight="1" x14ac:dyDescent="0.4">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20"/>
    </row>
    <row r="136" spans="1:34" ht="14.45" customHeight="1" x14ac:dyDescent="0.4">
      <c r="A136" s="3" t="s">
        <v>376</v>
      </c>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20"/>
    </row>
    <row r="137" spans="1:34" x14ac:dyDescent="0.4">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20"/>
    </row>
    <row r="138" spans="1:34" x14ac:dyDescent="0.4">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20"/>
    </row>
    <row r="139" spans="1:34" x14ac:dyDescent="0.4">
      <c r="A139" s="3"/>
      <c r="B139" s="3"/>
      <c r="C139" s="3"/>
      <c r="D139" s="3" t="s">
        <v>15</v>
      </c>
      <c r="E139" s="3"/>
      <c r="F139" s="382"/>
      <c r="G139" s="382"/>
      <c r="H139" s="3" t="s">
        <v>16</v>
      </c>
      <c r="I139" s="382"/>
      <c r="J139" s="382"/>
      <c r="K139" s="3" t="s">
        <v>219</v>
      </c>
      <c r="L139" s="382"/>
      <c r="M139" s="382"/>
      <c r="N139" s="3" t="s">
        <v>18</v>
      </c>
      <c r="O139" s="3"/>
      <c r="P139" s="3"/>
      <c r="Q139" s="3" t="s">
        <v>377</v>
      </c>
      <c r="R139" s="3"/>
      <c r="S139" s="3"/>
      <c r="T139" s="3"/>
      <c r="U139" s="383"/>
      <c r="V139" s="383"/>
      <c r="W139" s="383"/>
      <c r="X139" s="383"/>
      <c r="Y139" s="383"/>
      <c r="Z139" s="383"/>
      <c r="AA139" s="383"/>
      <c r="AB139" s="383"/>
      <c r="AC139" s="383"/>
      <c r="AD139" s="383"/>
      <c r="AE139" s="383"/>
      <c r="AF139" s="383"/>
      <c r="AG139" s="20"/>
    </row>
    <row r="140" spans="1:34" ht="10.9" customHeight="1" x14ac:dyDescent="0.4">
      <c r="A140" s="3"/>
      <c r="B140" s="3"/>
      <c r="C140" s="3"/>
      <c r="D140" s="3"/>
      <c r="E140" s="3"/>
      <c r="F140" s="20"/>
      <c r="G140" s="20"/>
      <c r="H140" s="3"/>
      <c r="I140" s="20"/>
      <c r="J140" s="20"/>
      <c r="K140" s="3"/>
      <c r="L140" s="20"/>
      <c r="M140" s="20"/>
      <c r="N140" s="3"/>
      <c r="O140" s="3"/>
      <c r="P140" s="3"/>
      <c r="Q140" s="3"/>
      <c r="R140" s="3"/>
      <c r="S140" s="3"/>
      <c r="T140" s="3"/>
      <c r="U140" s="20"/>
      <c r="V140" s="20"/>
      <c r="W140" s="20"/>
      <c r="X140" s="20"/>
      <c r="Y140" s="20"/>
      <c r="Z140" s="20"/>
      <c r="AA140" s="20"/>
      <c r="AB140" s="20"/>
      <c r="AC140" s="20"/>
      <c r="AD140" s="20"/>
      <c r="AE140" s="20"/>
      <c r="AF140" s="20"/>
      <c r="AG140" s="20"/>
    </row>
    <row r="141" spans="1:34" ht="16.899999999999999" customHeight="1" x14ac:dyDescent="0.4">
      <c r="A141" s="3" t="s">
        <v>283</v>
      </c>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20"/>
    </row>
    <row r="142" spans="1:34" ht="15" customHeight="1" x14ac:dyDescent="0.4">
      <c r="A142" s="119"/>
      <c r="B142" s="119"/>
      <c r="C142" s="119"/>
      <c r="D142" s="119"/>
      <c r="E142" s="119"/>
      <c r="F142" s="119"/>
      <c r="G142" s="119"/>
      <c r="H142" s="119"/>
      <c r="I142" s="119"/>
      <c r="J142" s="119"/>
      <c r="K142" s="119"/>
      <c r="L142" s="119"/>
      <c r="M142" s="119"/>
      <c r="N142" s="119"/>
      <c r="O142" s="119"/>
      <c r="P142" s="119"/>
      <c r="Q142" s="119"/>
      <c r="R142" s="119"/>
      <c r="S142" s="119"/>
      <c r="T142" s="119"/>
      <c r="U142" s="119"/>
      <c r="V142" s="119"/>
      <c r="W142" s="119"/>
      <c r="X142" s="119"/>
      <c r="Y142" s="119"/>
      <c r="Z142" s="119"/>
      <c r="AA142" s="119"/>
      <c r="AB142" s="119"/>
      <c r="AC142" s="119"/>
      <c r="AD142" s="119"/>
      <c r="AE142" s="119"/>
      <c r="AF142" s="119"/>
      <c r="AG142" s="119"/>
      <c r="AH142" s="197"/>
    </row>
    <row r="143" spans="1:34" ht="15" customHeight="1" x14ac:dyDescent="0.4">
      <c r="A143" s="119"/>
      <c r="B143" s="119"/>
      <c r="C143" s="119"/>
      <c r="D143" s="119"/>
      <c r="E143" s="119"/>
      <c r="F143" s="119"/>
      <c r="G143" s="119"/>
      <c r="H143" s="119"/>
      <c r="I143" s="119"/>
      <c r="J143" s="119"/>
      <c r="K143" s="119"/>
      <c r="L143" s="119"/>
      <c r="M143" s="119"/>
      <c r="N143" s="119"/>
      <c r="O143" s="119"/>
      <c r="P143" s="119"/>
      <c r="Q143" s="119"/>
      <c r="R143" s="119"/>
      <c r="S143" s="119"/>
      <c r="T143" s="119"/>
      <c r="U143" s="119"/>
      <c r="V143" s="119"/>
      <c r="W143" s="119"/>
      <c r="X143" s="119"/>
      <c r="Y143" s="119"/>
      <c r="Z143" s="119"/>
      <c r="AA143" s="119"/>
      <c r="AB143" s="119"/>
      <c r="AC143" s="119"/>
      <c r="AD143" s="119"/>
      <c r="AE143" s="119"/>
      <c r="AF143" s="119"/>
      <c r="AG143" s="119"/>
      <c r="AH143" s="197"/>
    </row>
    <row r="144" spans="1:34" ht="15" customHeight="1" x14ac:dyDescent="0.4">
      <c r="A144" s="119"/>
      <c r="B144" s="119"/>
      <c r="C144" s="119"/>
      <c r="D144" s="119"/>
      <c r="E144" s="119"/>
      <c r="F144" s="119"/>
      <c r="G144" s="119"/>
      <c r="H144" s="119"/>
      <c r="I144" s="119"/>
      <c r="J144" s="119"/>
      <c r="K144" s="119"/>
      <c r="L144" s="119"/>
      <c r="M144" s="119"/>
      <c r="N144" s="119"/>
      <c r="O144" s="119"/>
      <c r="P144" s="119"/>
      <c r="Q144" s="119"/>
      <c r="R144" s="119"/>
      <c r="S144" s="119"/>
      <c r="T144" s="119"/>
      <c r="U144" s="119"/>
      <c r="V144" s="119"/>
      <c r="W144" s="119"/>
      <c r="X144" s="119"/>
      <c r="Y144" s="119"/>
      <c r="Z144" s="119"/>
      <c r="AA144" s="119"/>
      <c r="AB144" s="119"/>
      <c r="AC144" s="119"/>
      <c r="AD144" s="119"/>
      <c r="AE144" s="119"/>
      <c r="AF144" s="119"/>
      <c r="AG144" s="119"/>
      <c r="AH144" s="197"/>
    </row>
    <row r="145" spans="1:34" ht="15" customHeight="1" x14ac:dyDescent="0.4">
      <c r="A145" s="119"/>
      <c r="B145" s="119"/>
      <c r="C145" s="119"/>
      <c r="D145" s="119"/>
      <c r="E145" s="119"/>
      <c r="F145" s="119"/>
      <c r="G145" s="119"/>
      <c r="H145" s="119"/>
      <c r="I145" s="119"/>
      <c r="J145" s="119"/>
      <c r="K145" s="119"/>
      <c r="L145" s="119"/>
      <c r="M145" s="119"/>
      <c r="N145" s="119"/>
      <c r="O145" s="119"/>
      <c r="P145" s="119"/>
      <c r="Q145" s="119"/>
      <c r="R145" s="119"/>
      <c r="S145" s="119"/>
      <c r="T145" s="119"/>
      <c r="U145" s="119"/>
      <c r="V145" s="119"/>
      <c r="W145" s="119"/>
      <c r="X145" s="119"/>
      <c r="Y145" s="119"/>
      <c r="Z145" s="119"/>
      <c r="AA145" s="119"/>
      <c r="AB145" s="119"/>
      <c r="AC145" s="119"/>
      <c r="AD145" s="119"/>
      <c r="AE145" s="119"/>
      <c r="AF145" s="119"/>
      <c r="AG145" s="119"/>
      <c r="AH145" s="197"/>
    </row>
    <row r="146" spans="1:34" ht="15" customHeight="1" x14ac:dyDescent="0.4">
      <c r="A146" s="119"/>
      <c r="B146" s="119"/>
      <c r="C146" s="119"/>
      <c r="D146" s="119"/>
      <c r="E146" s="119"/>
      <c r="F146" s="119"/>
      <c r="G146" s="119"/>
      <c r="H146" s="119"/>
      <c r="I146" s="119"/>
      <c r="J146" s="119"/>
      <c r="K146" s="119"/>
      <c r="L146" s="119"/>
      <c r="M146" s="119"/>
      <c r="N146" s="119"/>
      <c r="O146" s="119"/>
      <c r="P146" s="119"/>
      <c r="Q146" s="119"/>
      <c r="R146" s="119"/>
      <c r="S146" s="119"/>
      <c r="T146" s="119"/>
      <c r="U146" s="119"/>
      <c r="V146" s="119"/>
      <c r="W146" s="119"/>
      <c r="X146" s="119"/>
      <c r="Y146" s="119"/>
      <c r="Z146" s="119"/>
      <c r="AA146" s="119"/>
      <c r="AB146" s="119"/>
      <c r="AC146" s="119"/>
      <c r="AD146" s="119"/>
      <c r="AE146" s="119"/>
      <c r="AF146" s="119"/>
      <c r="AG146" s="119"/>
      <c r="AH146" s="197"/>
    </row>
    <row r="147" spans="1:34" ht="15" customHeight="1" x14ac:dyDescent="0.4">
      <c r="A147" s="119"/>
      <c r="B147" s="119"/>
      <c r="C147" s="119"/>
      <c r="D147" s="119"/>
      <c r="E147" s="119"/>
      <c r="F147" s="119"/>
      <c r="G147" s="119"/>
      <c r="H147" s="119"/>
      <c r="I147" s="119"/>
      <c r="J147" s="119"/>
      <c r="K147" s="119"/>
      <c r="L147" s="119"/>
      <c r="M147" s="119"/>
      <c r="N147" s="119"/>
      <c r="O147" s="119"/>
      <c r="P147" s="119"/>
      <c r="Q147" s="119"/>
      <c r="R147" s="119"/>
      <c r="S147" s="119"/>
      <c r="T147" s="119"/>
      <c r="U147" s="119"/>
      <c r="V147" s="119"/>
      <c r="W147" s="119"/>
      <c r="X147" s="119"/>
      <c r="Y147" s="119"/>
      <c r="Z147" s="119"/>
      <c r="AA147" s="119"/>
      <c r="AB147" s="119"/>
      <c r="AC147" s="119"/>
      <c r="AD147" s="119"/>
      <c r="AE147" s="119"/>
      <c r="AF147" s="119"/>
      <c r="AG147" s="119"/>
      <c r="AH147" s="197"/>
    </row>
    <row r="148" spans="1:34" ht="15" customHeight="1" x14ac:dyDescent="0.4">
      <c r="A148" s="119"/>
      <c r="B148" s="119"/>
      <c r="C148" s="119"/>
      <c r="D148" s="119"/>
      <c r="E148" s="119"/>
      <c r="F148" s="119"/>
      <c r="G148" s="119"/>
      <c r="H148" s="119"/>
      <c r="I148" s="119"/>
      <c r="J148" s="119"/>
      <c r="K148" s="119"/>
      <c r="L148" s="119"/>
      <c r="M148" s="119"/>
      <c r="N148" s="119"/>
      <c r="O148" s="119"/>
      <c r="P148" s="119"/>
      <c r="Q148" s="119"/>
      <c r="R148" s="119"/>
      <c r="S148" s="119"/>
      <c r="T148" s="119"/>
      <c r="U148" s="119"/>
      <c r="V148" s="119"/>
      <c r="W148" s="119"/>
      <c r="X148" s="119"/>
      <c r="Y148" s="119"/>
      <c r="Z148" s="119"/>
      <c r="AA148" s="119"/>
      <c r="AB148" s="119"/>
      <c r="AC148" s="119"/>
      <c r="AD148" s="119"/>
      <c r="AE148" s="119"/>
      <c r="AF148" s="119"/>
      <c r="AG148" s="119"/>
      <c r="AH148" s="197"/>
    </row>
    <row r="149" spans="1:34" ht="15" customHeight="1" x14ac:dyDescent="0.4">
      <c r="A149" s="119"/>
      <c r="B149" s="119"/>
      <c r="C149" s="119"/>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c r="AA149" s="119"/>
      <c r="AB149" s="119"/>
      <c r="AC149" s="119"/>
      <c r="AD149" s="119"/>
      <c r="AE149" s="119"/>
      <c r="AF149" s="119"/>
      <c r="AG149" s="119"/>
      <c r="AH149" s="204"/>
    </row>
    <row r="150" spans="1:34" ht="15" customHeight="1" x14ac:dyDescent="0.4">
      <c r="A150" s="119"/>
      <c r="B150" s="119"/>
      <c r="C150" s="119"/>
      <c r="D150" s="119"/>
      <c r="E150" s="119"/>
      <c r="F150" s="119"/>
      <c r="G150" s="119"/>
      <c r="H150" s="119"/>
      <c r="I150" s="119"/>
      <c r="J150" s="119"/>
      <c r="K150" s="119"/>
      <c r="L150" s="119"/>
      <c r="M150" s="119"/>
      <c r="N150" s="119"/>
      <c r="O150" s="119"/>
      <c r="P150" s="119"/>
      <c r="Q150" s="119"/>
      <c r="R150" s="119"/>
      <c r="S150" s="119"/>
      <c r="T150" s="119"/>
      <c r="U150" s="119"/>
      <c r="V150" s="119"/>
      <c r="W150" s="119"/>
      <c r="X150" s="119"/>
      <c r="Y150" s="119"/>
      <c r="Z150" s="119"/>
      <c r="AA150" s="119"/>
      <c r="AB150" s="119"/>
      <c r="AC150" s="119"/>
      <c r="AD150" s="119"/>
      <c r="AE150" s="119"/>
      <c r="AF150" s="119"/>
      <c r="AG150" s="119"/>
      <c r="AH150" s="199"/>
    </row>
    <row r="151" spans="1:34" ht="15" customHeight="1" x14ac:dyDescent="0.4">
      <c r="A151" s="119"/>
      <c r="B151" s="119"/>
      <c r="C151" s="119"/>
      <c r="D151" s="119"/>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c r="AA151" s="119"/>
      <c r="AB151" s="119"/>
      <c r="AC151" s="119"/>
      <c r="AD151" s="119"/>
      <c r="AE151" s="119"/>
      <c r="AF151" s="119"/>
      <c r="AG151" s="119"/>
      <c r="AH151" s="199"/>
    </row>
    <row r="152" spans="1:34" ht="15" customHeight="1" x14ac:dyDescent="0.4">
      <c r="A152" s="119"/>
      <c r="B152" s="119"/>
      <c r="C152" s="119"/>
      <c r="D152" s="119"/>
      <c r="E152" s="119"/>
      <c r="F152" s="119"/>
      <c r="G152" s="119"/>
      <c r="H152" s="119"/>
      <c r="I152" s="119"/>
      <c r="J152" s="119"/>
      <c r="K152" s="119"/>
      <c r="L152" s="119"/>
      <c r="M152" s="119"/>
      <c r="N152" s="119"/>
      <c r="O152" s="119"/>
      <c r="P152" s="119"/>
      <c r="Q152" s="119"/>
      <c r="R152" s="119"/>
      <c r="S152" s="119"/>
      <c r="T152" s="119"/>
      <c r="U152" s="119"/>
      <c r="V152" s="119"/>
      <c r="W152" s="119"/>
      <c r="X152" s="119"/>
      <c r="Y152" s="119"/>
      <c r="Z152" s="119"/>
      <c r="AA152" s="119"/>
      <c r="AB152" s="119"/>
      <c r="AC152" s="119"/>
      <c r="AD152" s="119"/>
      <c r="AE152" s="119"/>
      <c r="AF152" s="119"/>
      <c r="AG152" s="119"/>
      <c r="AH152" s="199"/>
    </row>
    <row r="153" spans="1:34" ht="15" customHeight="1" x14ac:dyDescent="0.4">
      <c r="A153" s="119"/>
      <c r="B153" s="119"/>
      <c r="C153" s="119"/>
      <c r="D153" s="119"/>
      <c r="E153" s="119"/>
      <c r="F153" s="119"/>
      <c r="G153" s="119"/>
      <c r="H153" s="119"/>
      <c r="I153" s="119"/>
      <c r="J153" s="119"/>
      <c r="K153" s="119"/>
      <c r="L153" s="119"/>
      <c r="M153" s="119"/>
      <c r="N153" s="119"/>
      <c r="O153" s="119"/>
      <c r="P153" s="119"/>
      <c r="Q153" s="119"/>
      <c r="R153" s="119"/>
      <c r="S153" s="119"/>
      <c r="T153" s="119"/>
      <c r="U153" s="119"/>
      <c r="V153" s="119"/>
      <c r="W153" s="119"/>
      <c r="X153" s="119"/>
      <c r="Y153" s="119"/>
      <c r="Z153" s="119"/>
      <c r="AA153" s="119"/>
      <c r="AB153" s="119"/>
      <c r="AC153" s="119"/>
      <c r="AD153" s="119"/>
      <c r="AE153" s="119"/>
      <c r="AF153" s="119"/>
      <c r="AG153" s="119"/>
      <c r="AH153" s="205"/>
    </row>
    <row r="154" spans="1:34" ht="15" customHeight="1" x14ac:dyDescent="0.4">
      <c r="A154" s="119"/>
      <c r="B154" s="119"/>
      <c r="C154" s="119"/>
      <c r="D154" s="119"/>
      <c r="E154" s="119"/>
      <c r="F154" s="119"/>
      <c r="G154" s="119"/>
      <c r="H154" s="119"/>
      <c r="I154" s="119"/>
      <c r="J154" s="119"/>
      <c r="K154" s="119"/>
      <c r="L154" s="119"/>
      <c r="M154" s="119"/>
      <c r="N154" s="119"/>
      <c r="O154" s="119"/>
      <c r="P154" s="119"/>
      <c r="Q154" s="119"/>
      <c r="R154" s="119"/>
      <c r="S154" s="119"/>
      <c r="T154" s="119"/>
      <c r="U154" s="119"/>
      <c r="V154" s="119"/>
      <c r="W154" s="119"/>
      <c r="X154" s="119"/>
      <c r="Y154" s="119"/>
      <c r="Z154" s="119"/>
      <c r="AA154" s="119"/>
      <c r="AB154" s="119"/>
      <c r="AC154" s="119"/>
      <c r="AD154" s="119"/>
      <c r="AE154" s="119"/>
      <c r="AF154" s="119"/>
      <c r="AG154" s="119"/>
      <c r="AH154" s="197"/>
    </row>
    <row r="155" spans="1:34" ht="15" customHeight="1" x14ac:dyDescent="0.4">
      <c r="A155" s="119"/>
      <c r="B155" s="119"/>
      <c r="C155" s="119"/>
      <c r="D155" s="119"/>
      <c r="E155" s="119"/>
      <c r="F155" s="119"/>
      <c r="G155" s="119"/>
      <c r="H155" s="119"/>
      <c r="I155" s="119"/>
      <c r="J155" s="119"/>
      <c r="K155" s="119"/>
      <c r="L155" s="119"/>
      <c r="M155" s="119"/>
      <c r="N155" s="119"/>
      <c r="O155" s="119"/>
      <c r="P155" s="119"/>
      <c r="Q155" s="119"/>
      <c r="R155" s="119"/>
      <c r="S155" s="119"/>
      <c r="T155" s="119"/>
      <c r="U155" s="119"/>
      <c r="V155" s="119"/>
      <c r="W155" s="119"/>
      <c r="X155" s="119"/>
      <c r="Y155" s="119"/>
      <c r="Z155" s="119"/>
      <c r="AA155" s="119"/>
      <c r="AB155" s="119"/>
      <c r="AC155" s="119"/>
      <c r="AD155" s="119"/>
      <c r="AE155" s="119"/>
      <c r="AF155" s="119"/>
      <c r="AG155" s="119"/>
      <c r="AH155" s="197"/>
    </row>
    <row r="156" spans="1:34" ht="15" customHeight="1" x14ac:dyDescent="0.4">
      <c r="A156" s="119"/>
      <c r="B156" s="119"/>
      <c r="C156" s="119"/>
      <c r="D156" s="119"/>
      <c r="E156" s="119"/>
      <c r="F156" s="119"/>
      <c r="G156" s="119"/>
      <c r="H156" s="119"/>
      <c r="I156" s="119"/>
      <c r="J156" s="119"/>
      <c r="K156" s="119"/>
      <c r="L156" s="119"/>
      <c r="M156" s="119"/>
      <c r="N156" s="119"/>
      <c r="O156" s="119"/>
      <c r="P156" s="119"/>
      <c r="Q156" s="119"/>
      <c r="R156" s="119"/>
      <c r="S156" s="119"/>
      <c r="T156" s="119"/>
      <c r="U156" s="119"/>
      <c r="V156" s="119"/>
      <c r="W156" s="119"/>
      <c r="X156" s="119"/>
      <c r="Y156" s="119"/>
      <c r="Z156" s="119"/>
      <c r="AA156" s="119"/>
      <c r="AB156" s="119"/>
      <c r="AC156" s="119"/>
      <c r="AD156" s="119"/>
      <c r="AE156" s="119"/>
      <c r="AF156" s="119"/>
      <c r="AG156" s="119"/>
      <c r="AH156" s="197"/>
    </row>
    <row r="157" spans="1:34" ht="15" customHeight="1" x14ac:dyDescent="0.4">
      <c r="A157" s="119"/>
      <c r="B157" s="119"/>
      <c r="C157" s="119"/>
      <c r="D157" s="119"/>
      <c r="E157" s="119"/>
      <c r="F157" s="119"/>
      <c r="G157" s="119"/>
      <c r="H157" s="119"/>
      <c r="I157" s="119"/>
      <c r="J157" s="119"/>
      <c r="K157" s="119"/>
      <c r="L157" s="119"/>
      <c r="M157" s="119"/>
      <c r="N157" s="119"/>
      <c r="O157" s="119"/>
      <c r="P157" s="119"/>
      <c r="Q157" s="119"/>
      <c r="R157" s="119"/>
      <c r="S157" s="119"/>
      <c r="T157" s="119"/>
      <c r="U157" s="119"/>
      <c r="V157" s="119"/>
      <c r="W157" s="119"/>
      <c r="X157" s="119"/>
      <c r="Y157" s="119"/>
      <c r="Z157" s="119"/>
      <c r="AA157" s="119"/>
      <c r="AB157" s="119"/>
      <c r="AC157" s="119"/>
      <c r="AD157" s="119"/>
      <c r="AE157" s="119"/>
      <c r="AF157" s="119"/>
      <c r="AG157" s="119"/>
      <c r="AH157" s="205"/>
    </row>
    <row r="158" spans="1:34" ht="15" customHeight="1" x14ac:dyDescent="0.4">
      <c r="A158" s="119"/>
      <c r="B158" s="119"/>
      <c r="C158" s="119"/>
      <c r="D158" s="119"/>
      <c r="E158" s="119"/>
      <c r="F158" s="119"/>
      <c r="G158" s="119"/>
      <c r="H158" s="119"/>
      <c r="I158" s="119"/>
      <c r="J158" s="119"/>
      <c r="K158" s="119"/>
      <c r="L158" s="119"/>
      <c r="M158" s="119"/>
      <c r="N158" s="119"/>
      <c r="O158" s="119"/>
      <c r="P158" s="119"/>
      <c r="Q158" s="119"/>
      <c r="R158" s="119"/>
      <c r="S158" s="119"/>
      <c r="T158" s="119"/>
      <c r="U158" s="119"/>
      <c r="V158" s="119"/>
      <c r="W158" s="119"/>
      <c r="X158" s="119"/>
      <c r="Y158" s="119"/>
      <c r="Z158" s="119"/>
      <c r="AA158" s="119"/>
      <c r="AB158" s="119"/>
      <c r="AC158" s="119"/>
      <c r="AD158" s="119"/>
      <c r="AE158" s="119"/>
      <c r="AF158" s="119"/>
      <c r="AG158" s="119"/>
      <c r="AH158" s="197"/>
    </row>
    <row r="159" spans="1:34" ht="15" customHeight="1" x14ac:dyDescent="0.4">
      <c r="A159" s="119"/>
      <c r="B159" s="119"/>
      <c r="C159" s="119"/>
      <c r="D159" s="119"/>
      <c r="E159" s="119"/>
      <c r="F159" s="119"/>
      <c r="G159" s="119"/>
      <c r="H159" s="119"/>
      <c r="I159" s="119"/>
      <c r="J159" s="119"/>
      <c r="K159" s="119"/>
      <c r="L159" s="119"/>
      <c r="M159" s="119"/>
      <c r="N159" s="119"/>
      <c r="O159" s="119"/>
      <c r="P159" s="119"/>
      <c r="Q159" s="119"/>
      <c r="R159" s="119"/>
      <c r="S159" s="119"/>
      <c r="T159" s="119"/>
      <c r="U159" s="119"/>
      <c r="V159" s="119"/>
      <c r="W159" s="119"/>
      <c r="X159" s="119"/>
      <c r="Y159" s="119"/>
      <c r="Z159" s="119"/>
      <c r="AA159" s="119"/>
      <c r="AB159" s="119"/>
      <c r="AC159" s="119"/>
      <c r="AD159" s="119"/>
      <c r="AE159" s="119"/>
      <c r="AF159" s="119"/>
      <c r="AG159" s="119"/>
    </row>
    <row r="160" spans="1:34" ht="15" customHeight="1" x14ac:dyDescent="0.4">
      <c r="A160" s="119"/>
      <c r="B160" s="119"/>
      <c r="C160" s="119"/>
      <c r="D160" s="119"/>
      <c r="E160" s="119"/>
      <c r="F160" s="119"/>
      <c r="G160" s="119"/>
      <c r="H160" s="119"/>
      <c r="I160" s="119"/>
      <c r="J160" s="119"/>
      <c r="K160" s="119"/>
      <c r="L160" s="119"/>
      <c r="M160" s="119"/>
      <c r="N160" s="119"/>
      <c r="O160" s="119"/>
      <c r="P160" s="119"/>
      <c r="Q160" s="119"/>
      <c r="R160" s="119"/>
      <c r="S160" s="119"/>
      <c r="T160" s="119"/>
      <c r="U160" s="119"/>
      <c r="V160" s="119"/>
      <c r="W160" s="119"/>
      <c r="X160" s="119"/>
      <c r="Y160" s="119"/>
      <c r="Z160" s="119"/>
      <c r="AA160" s="119"/>
      <c r="AB160" s="119"/>
      <c r="AC160" s="119"/>
      <c r="AD160" s="119"/>
      <c r="AE160" s="119"/>
      <c r="AF160" s="119"/>
      <c r="AG160" s="119"/>
    </row>
    <row r="161" spans="1:33" ht="15" customHeight="1" x14ac:dyDescent="0.4">
      <c r="A161" s="98"/>
      <c r="B161" s="98"/>
      <c r="C161" s="98"/>
      <c r="D161" s="98"/>
      <c r="E161" s="98"/>
      <c r="F161" s="98"/>
      <c r="G161" s="98"/>
      <c r="H161" s="98"/>
      <c r="I161" s="98"/>
      <c r="J161" s="98"/>
      <c r="K161" s="98"/>
      <c r="L161" s="98"/>
      <c r="M161" s="98"/>
      <c r="N161" s="98"/>
      <c r="O161" s="98"/>
      <c r="P161" s="98"/>
      <c r="Q161" s="98"/>
      <c r="R161" s="98"/>
      <c r="S161" s="98"/>
      <c r="T161" s="98"/>
      <c r="U161" s="98"/>
      <c r="V161" s="98"/>
      <c r="W161" s="98"/>
      <c r="X161" s="98"/>
      <c r="Y161" s="98"/>
      <c r="Z161" s="98"/>
      <c r="AA161" s="98"/>
      <c r="AB161" s="98"/>
      <c r="AC161" s="98"/>
      <c r="AD161" s="98"/>
      <c r="AE161" s="98"/>
      <c r="AF161" s="98"/>
      <c r="AG161" s="120"/>
    </row>
    <row r="162" spans="1:33" ht="15" customHeight="1" x14ac:dyDescent="0.4">
      <c r="A162" s="98"/>
      <c r="B162" s="98"/>
      <c r="C162" s="98"/>
      <c r="D162" s="98"/>
      <c r="E162" s="98"/>
      <c r="F162" s="98"/>
      <c r="G162" s="98"/>
      <c r="H162" s="98"/>
      <c r="I162" s="98"/>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c r="AG162" s="120"/>
    </row>
    <row r="163" spans="1:33" ht="15" customHeight="1" x14ac:dyDescent="0.4">
      <c r="A163" s="98"/>
      <c r="B163" s="98"/>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c r="AC163" s="98"/>
      <c r="AD163" s="98"/>
      <c r="AE163" s="98"/>
      <c r="AF163" s="98"/>
      <c r="AG163" s="120"/>
    </row>
    <row r="164" spans="1:33" ht="15" customHeight="1" x14ac:dyDescent="0.4">
      <c r="A164" s="98"/>
      <c r="B164" s="98"/>
      <c r="C164" s="98"/>
      <c r="D164" s="98"/>
      <c r="E164" s="98"/>
      <c r="F164" s="98"/>
      <c r="G164" s="98"/>
      <c r="H164" s="98"/>
      <c r="I164" s="98"/>
      <c r="J164" s="98"/>
      <c r="K164" s="98"/>
      <c r="L164" s="98"/>
      <c r="M164" s="98"/>
      <c r="N164" s="98"/>
      <c r="O164" s="98"/>
      <c r="P164" s="98"/>
      <c r="Q164" s="98"/>
      <c r="R164" s="98"/>
      <c r="S164" s="98"/>
      <c r="T164" s="98"/>
      <c r="U164" s="98"/>
      <c r="V164" s="98"/>
      <c r="W164" s="98"/>
      <c r="X164" s="98"/>
      <c r="Y164" s="98"/>
      <c r="Z164" s="98"/>
      <c r="AA164" s="98"/>
      <c r="AB164" s="98"/>
      <c r="AC164" s="98"/>
      <c r="AD164" s="98"/>
      <c r="AE164" s="98"/>
      <c r="AF164" s="98"/>
      <c r="AG164" s="120"/>
    </row>
    <row r="165" spans="1:33" ht="15" customHeight="1" x14ac:dyDescent="0.4">
      <c r="A165" s="98"/>
      <c r="B165" s="98"/>
      <c r="C165" s="98"/>
      <c r="D165" s="98"/>
      <c r="E165" s="98"/>
      <c r="F165" s="98"/>
      <c r="G165" s="98"/>
      <c r="H165" s="98"/>
      <c r="I165" s="98"/>
      <c r="J165" s="98"/>
      <c r="K165" s="98"/>
      <c r="L165" s="98"/>
      <c r="M165" s="98"/>
      <c r="N165" s="98"/>
      <c r="O165" s="98"/>
      <c r="P165" s="98"/>
      <c r="Q165" s="98"/>
      <c r="R165" s="98"/>
      <c r="S165" s="98"/>
      <c r="T165" s="98"/>
      <c r="U165" s="98"/>
      <c r="V165" s="98"/>
      <c r="W165" s="98"/>
      <c r="X165" s="98"/>
      <c r="Y165" s="98"/>
      <c r="Z165" s="98"/>
      <c r="AA165" s="98"/>
      <c r="AB165" s="98"/>
      <c r="AC165" s="98"/>
      <c r="AD165" s="98"/>
      <c r="AE165" s="98"/>
      <c r="AF165" s="98"/>
      <c r="AG165" s="120"/>
    </row>
    <row r="166" spans="1:33" x14ac:dyDescent="0.4">
      <c r="A166" s="98"/>
      <c r="B166" s="98"/>
      <c r="C166" s="98"/>
      <c r="D166" s="98"/>
      <c r="E166" s="98"/>
      <c r="F166" s="98"/>
      <c r="G166" s="98"/>
      <c r="H166" s="98"/>
      <c r="I166" s="98"/>
      <c r="J166" s="98"/>
      <c r="K166" s="98"/>
      <c r="L166" s="98"/>
      <c r="M166" s="98"/>
      <c r="N166" s="98"/>
      <c r="O166" s="98"/>
      <c r="P166" s="98"/>
      <c r="Q166" s="98"/>
      <c r="R166" s="98"/>
      <c r="S166" s="98"/>
      <c r="T166" s="98"/>
      <c r="U166" s="98"/>
      <c r="V166" s="98"/>
      <c r="W166" s="98"/>
      <c r="X166" s="98"/>
      <c r="Y166" s="98"/>
      <c r="Z166" s="98"/>
      <c r="AA166" s="98"/>
      <c r="AB166" s="98"/>
      <c r="AC166" s="98"/>
      <c r="AD166" s="98"/>
      <c r="AE166" s="98"/>
      <c r="AF166" s="98"/>
      <c r="AG166" s="120"/>
    </row>
    <row r="167" spans="1:33" x14ac:dyDescent="0.4">
      <c r="A167" s="98"/>
      <c r="B167" s="98"/>
      <c r="C167" s="98"/>
      <c r="D167" s="98"/>
      <c r="E167" s="98"/>
      <c r="F167" s="98"/>
      <c r="G167" s="98"/>
      <c r="H167" s="98"/>
      <c r="I167" s="98"/>
      <c r="J167" s="98"/>
      <c r="K167" s="98"/>
      <c r="L167" s="98"/>
      <c r="M167" s="98"/>
      <c r="N167" s="98"/>
      <c r="O167" s="98"/>
      <c r="P167" s="98"/>
      <c r="Q167" s="98"/>
      <c r="R167" s="98"/>
      <c r="S167" s="98"/>
      <c r="T167" s="98"/>
      <c r="U167" s="98"/>
      <c r="V167" s="98"/>
      <c r="W167" s="98"/>
      <c r="X167" s="98"/>
      <c r="Y167" s="98"/>
      <c r="Z167" s="98"/>
      <c r="AA167" s="98"/>
      <c r="AB167" s="98"/>
      <c r="AC167" s="98"/>
      <c r="AD167" s="98"/>
      <c r="AE167" s="98"/>
      <c r="AF167" s="98"/>
      <c r="AG167" s="120"/>
    </row>
    <row r="168" spans="1:33" x14ac:dyDescent="0.4">
      <c r="A168" s="98"/>
      <c r="B168" s="98"/>
      <c r="C168" s="98"/>
      <c r="D168" s="98"/>
      <c r="E168" s="98"/>
      <c r="F168" s="98"/>
      <c r="G168" s="98"/>
      <c r="H168" s="98"/>
      <c r="I168" s="98"/>
      <c r="J168" s="98"/>
      <c r="K168" s="98"/>
      <c r="L168" s="98"/>
      <c r="M168" s="98"/>
      <c r="N168" s="98"/>
      <c r="O168" s="98"/>
      <c r="P168" s="98"/>
      <c r="Q168" s="98"/>
      <c r="R168" s="98"/>
      <c r="S168" s="98"/>
      <c r="T168" s="98"/>
      <c r="U168" s="98"/>
      <c r="V168" s="98"/>
      <c r="W168" s="98"/>
      <c r="X168" s="98"/>
      <c r="Y168" s="98"/>
      <c r="Z168" s="98"/>
      <c r="AA168" s="98"/>
      <c r="AB168" s="98"/>
      <c r="AC168" s="98"/>
      <c r="AD168" s="98"/>
      <c r="AE168" s="98"/>
      <c r="AF168" s="98"/>
      <c r="AG168" s="120"/>
    </row>
    <row r="169" spans="1:33" x14ac:dyDescent="0.4">
      <c r="A169" s="98"/>
      <c r="B169" s="98"/>
      <c r="C169" s="98"/>
      <c r="D169" s="98"/>
      <c r="E169" s="98"/>
      <c r="F169" s="98"/>
      <c r="G169" s="98"/>
      <c r="H169" s="98"/>
      <c r="I169" s="98"/>
      <c r="J169" s="98"/>
      <c r="K169" s="98"/>
      <c r="L169" s="98"/>
      <c r="M169" s="98"/>
      <c r="N169" s="98"/>
      <c r="O169" s="98"/>
      <c r="P169" s="98"/>
      <c r="Q169" s="98"/>
      <c r="R169" s="98"/>
      <c r="S169" s="98"/>
      <c r="T169" s="98"/>
      <c r="U169" s="98"/>
      <c r="V169" s="98"/>
      <c r="W169" s="98"/>
      <c r="X169" s="98"/>
      <c r="Y169" s="98"/>
      <c r="Z169" s="98"/>
      <c r="AA169" s="98"/>
      <c r="AB169" s="98"/>
      <c r="AC169" s="98"/>
      <c r="AD169" s="98"/>
      <c r="AE169" s="98"/>
      <c r="AF169" s="98"/>
      <c r="AG169" s="120"/>
    </row>
    <row r="170" spans="1:33" x14ac:dyDescent="0.4">
      <c r="A170" s="98"/>
      <c r="B170" s="98"/>
      <c r="C170" s="98"/>
      <c r="D170" s="98"/>
      <c r="E170" s="98"/>
      <c r="F170" s="98"/>
      <c r="G170" s="98"/>
      <c r="H170" s="98"/>
      <c r="I170" s="98"/>
      <c r="J170" s="98"/>
      <c r="K170" s="98"/>
      <c r="L170" s="98"/>
      <c r="M170" s="98"/>
      <c r="N170" s="98"/>
      <c r="O170" s="98"/>
      <c r="P170" s="98"/>
      <c r="Q170" s="98"/>
      <c r="R170" s="98"/>
      <c r="S170" s="98"/>
      <c r="T170" s="98"/>
      <c r="U170" s="98"/>
      <c r="V170" s="98"/>
      <c r="W170" s="98"/>
      <c r="X170" s="98"/>
      <c r="Y170" s="98"/>
      <c r="Z170" s="98"/>
      <c r="AA170" s="98"/>
      <c r="AB170" s="98"/>
      <c r="AC170" s="98"/>
      <c r="AD170" s="98"/>
      <c r="AE170" s="98"/>
      <c r="AF170" s="98"/>
      <c r="AG170" s="120"/>
    </row>
    <row r="171" spans="1:33" x14ac:dyDescent="0.4">
      <c r="A171" s="98"/>
      <c r="B171" s="98"/>
      <c r="C171" s="98"/>
      <c r="D171" s="98"/>
      <c r="E171" s="98"/>
      <c r="F171" s="98"/>
      <c r="G171" s="98"/>
      <c r="H171" s="98"/>
      <c r="I171" s="98"/>
      <c r="J171" s="98"/>
      <c r="K171" s="98"/>
      <c r="L171" s="98"/>
      <c r="M171" s="98"/>
      <c r="N171" s="98"/>
      <c r="O171" s="98"/>
      <c r="P171" s="98"/>
      <c r="Q171" s="98"/>
      <c r="R171" s="98"/>
      <c r="S171" s="98"/>
      <c r="T171" s="98"/>
      <c r="U171" s="98"/>
      <c r="V171" s="98"/>
      <c r="W171" s="98"/>
      <c r="X171" s="98"/>
      <c r="Y171" s="98"/>
      <c r="Z171" s="98"/>
      <c r="AA171" s="98"/>
      <c r="AB171" s="98"/>
      <c r="AC171" s="98"/>
      <c r="AD171" s="98"/>
      <c r="AE171" s="98"/>
      <c r="AF171" s="98"/>
      <c r="AG171" s="120"/>
    </row>
    <row r="172" spans="1:33" x14ac:dyDescent="0.4">
      <c r="A172" s="98"/>
      <c r="B172" s="98"/>
      <c r="C172" s="98"/>
      <c r="D172" s="98"/>
      <c r="E172" s="98"/>
      <c r="F172" s="98"/>
      <c r="G172" s="98"/>
      <c r="H172" s="98"/>
      <c r="I172" s="98"/>
      <c r="J172" s="98"/>
      <c r="K172" s="98"/>
      <c r="L172" s="98"/>
      <c r="M172" s="98"/>
      <c r="N172" s="98"/>
      <c r="O172" s="98"/>
      <c r="P172" s="98"/>
      <c r="Q172" s="98"/>
      <c r="R172" s="98"/>
      <c r="S172" s="98"/>
      <c r="T172" s="98"/>
      <c r="U172" s="98"/>
      <c r="V172" s="98"/>
      <c r="W172" s="98"/>
      <c r="X172" s="98"/>
      <c r="Y172" s="98"/>
      <c r="Z172" s="98"/>
      <c r="AA172" s="98"/>
      <c r="AB172" s="98"/>
      <c r="AC172" s="98"/>
      <c r="AD172" s="98"/>
      <c r="AE172" s="98"/>
      <c r="AF172" s="98"/>
      <c r="AG172" s="120"/>
    </row>
    <row r="173" spans="1:33" x14ac:dyDescent="0.4">
      <c r="A173" s="98"/>
      <c r="B173" s="98"/>
      <c r="C173" s="98"/>
      <c r="D173" s="98"/>
      <c r="E173" s="98"/>
      <c r="F173" s="98"/>
      <c r="G173" s="98"/>
      <c r="H173" s="98"/>
      <c r="I173" s="98"/>
      <c r="J173" s="98"/>
      <c r="K173" s="98"/>
      <c r="L173" s="98"/>
      <c r="M173" s="98"/>
      <c r="N173" s="98"/>
      <c r="O173" s="98"/>
      <c r="P173" s="98"/>
      <c r="Q173" s="98"/>
      <c r="R173" s="98"/>
      <c r="S173" s="98"/>
      <c r="T173" s="98"/>
      <c r="U173" s="98"/>
      <c r="V173" s="98"/>
      <c r="W173" s="98"/>
      <c r="X173" s="98"/>
      <c r="Y173" s="98"/>
      <c r="Z173" s="98"/>
      <c r="AA173" s="98"/>
      <c r="AB173" s="98"/>
      <c r="AC173" s="98"/>
      <c r="AD173" s="98"/>
      <c r="AE173" s="98"/>
      <c r="AF173" s="98"/>
      <c r="AG173" s="120"/>
    </row>
    <row r="174" spans="1:33" x14ac:dyDescent="0.4">
      <c r="A174" s="98"/>
      <c r="B174" s="98"/>
      <c r="C174" s="98"/>
      <c r="D174" s="98"/>
      <c r="E174" s="98"/>
      <c r="F174" s="98"/>
      <c r="G174" s="98"/>
      <c r="H174" s="98"/>
      <c r="I174" s="98"/>
      <c r="J174" s="98"/>
      <c r="K174" s="98"/>
      <c r="L174" s="98"/>
      <c r="M174" s="98"/>
      <c r="N174" s="98"/>
      <c r="O174" s="98"/>
      <c r="P174" s="98"/>
      <c r="Q174" s="98"/>
      <c r="R174" s="98"/>
      <c r="S174" s="98"/>
      <c r="T174" s="98"/>
      <c r="U174" s="98"/>
      <c r="V174" s="98"/>
      <c r="W174" s="98"/>
      <c r="X174" s="98"/>
      <c r="Y174" s="98"/>
      <c r="Z174" s="98"/>
      <c r="AA174" s="98"/>
      <c r="AB174" s="98"/>
      <c r="AC174" s="98"/>
      <c r="AD174" s="98"/>
      <c r="AE174" s="98"/>
      <c r="AF174" s="98"/>
      <c r="AG174" s="120"/>
    </row>
    <row r="175" spans="1:33" x14ac:dyDescent="0.4">
      <c r="A175" s="98"/>
      <c r="B175" s="98"/>
      <c r="C175" s="98"/>
      <c r="D175" s="98"/>
      <c r="E175" s="98"/>
      <c r="F175" s="98"/>
      <c r="G175" s="98"/>
      <c r="H175" s="98"/>
      <c r="I175" s="98"/>
      <c r="J175" s="98"/>
      <c r="K175" s="98"/>
      <c r="L175" s="98"/>
      <c r="M175" s="98"/>
      <c r="N175" s="98"/>
      <c r="O175" s="98"/>
      <c r="P175" s="98"/>
      <c r="Q175" s="98"/>
      <c r="R175" s="98"/>
      <c r="S175" s="98"/>
      <c r="T175" s="98"/>
      <c r="U175" s="98"/>
      <c r="V175" s="98"/>
      <c r="W175" s="98"/>
      <c r="X175" s="98"/>
      <c r="Y175" s="98"/>
      <c r="Z175" s="98"/>
      <c r="AA175" s="98"/>
      <c r="AB175" s="98"/>
      <c r="AC175" s="98"/>
      <c r="AD175" s="98"/>
      <c r="AE175" s="98"/>
      <c r="AF175" s="98"/>
      <c r="AG175" s="120"/>
    </row>
    <row r="176" spans="1:33" x14ac:dyDescent="0.4">
      <c r="A176" s="98"/>
      <c r="B176" s="98"/>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c r="AE176" s="98"/>
      <c r="AF176" s="98"/>
      <c r="AG176" s="120"/>
    </row>
    <row r="177" spans="1:33" x14ac:dyDescent="0.4">
      <c r="A177" s="98"/>
      <c r="B177" s="98"/>
      <c r="C177" s="98"/>
      <c r="D177" s="98"/>
      <c r="E177" s="98"/>
      <c r="F177" s="98"/>
      <c r="G177" s="98"/>
      <c r="H177" s="98"/>
      <c r="I177" s="98"/>
      <c r="J177" s="98"/>
      <c r="K177" s="98"/>
      <c r="L177" s="98"/>
      <c r="M177" s="98"/>
      <c r="N177" s="98"/>
      <c r="O177" s="98"/>
      <c r="P177" s="98"/>
      <c r="Q177" s="98"/>
      <c r="R177" s="98"/>
      <c r="S177" s="98"/>
      <c r="T177" s="98"/>
      <c r="U177" s="98"/>
      <c r="V177" s="98"/>
      <c r="W177" s="98"/>
      <c r="X177" s="98"/>
      <c r="Y177" s="98"/>
      <c r="Z177" s="98"/>
      <c r="AA177" s="98"/>
      <c r="AB177" s="98"/>
      <c r="AC177" s="98"/>
      <c r="AD177" s="98"/>
      <c r="AE177" s="98"/>
      <c r="AF177" s="98"/>
      <c r="AG177" s="120"/>
    </row>
    <row r="178" spans="1:33" x14ac:dyDescent="0.4">
      <c r="A178" s="98"/>
      <c r="B178" s="98"/>
      <c r="C178" s="98"/>
      <c r="D178" s="98"/>
      <c r="E178" s="98"/>
      <c r="F178" s="98"/>
      <c r="G178" s="98"/>
      <c r="H178" s="98"/>
      <c r="I178" s="98"/>
      <c r="J178" s="98"/>
      <c r="K178" s="98"/>
      <c r="L178" s="98"/>
      <c r="M178" s="98"/>
      <c r="N178" s="98"/>
      <c r="O178" s="98"/>
      <c r="P178" s="98"/>
      <c r="Q178" s="98"/>
      <c r="R178" s="98"/>
      <c r="S178" s="98"/>
      <c r="T178" s="98"/>
      <c r="U178" s="98"/>
      <c r="V178" s="98"/>
      <c r="W178" s="98"/>
      <c r="X178" s="98"/>
      <c r="Y178" s="98"/>
      <c r="Z178" s="98"/>
      <c r="AA178" s="98"/>
      <c r="AB178" s="98"/>
      <c r="AC178" s="98"/>
      <c r="AD178" s="98"/>
      <c r="AE178" s="98"/>
      <c r="AF178" s="98"/>
      <c r="AG178" s="120"/>
    </row>
    <row r="179" spans="1:33" x14ac:dyDescent="0.4">
      <c r="A179" s="98"/>
      <c r="B179" s="98"/>
      <c r="C179" s="98"/>
      <c r="D179" s="98"/>
      <c r="E179" s="98"/>
      <c r="F179" s="98"/>
      <c r="G179" s="98"/>
      <c r="H179" s="98"/>
      <c r="I179" s="98"/>
      <c r="J179" s="98"/>
      <c r="K179" s="98"/>
      <c r="L179" s="98"/>
      <c r="M179" s="98"/>
      <c r="N179" s="98"/>
      <c r="O179" s="98"/>
      <c r="P179" s="98"/>
      <c r="Q179" s="98"/>
      <c r="R179" s="98"/>
      <c r="S179" s="98"/>
      <c r="T179" s="98"/>
      <c r="U179" s="98"/>
      <c r="V179" s="98"/>
      <c r="W179" s="98"/>
      <c r="X179" s="98"/>
      <c r="Y179" s="98"/>
      <c r="Z179" s="98"/>
      <c r="AA179" s="98"/>
      <c r="AB179" s="98"/>
      <c r="AC179" s="98"/>
      <c r="AD179" s="98"/>
      <c r="AE179" s="98"/>
      <c r="AF179" s="98"/>
      <c r="AG179" s="120"/>
    </row>
    <row r="180" spans="1:33" x14ac:dyDescent="0.4">
      <c r="A180" s="98"/>
      <c r="B180" s="98"/>
      <c r="C180" s="98"/>
      <c r="D180" s="98"/>
      <c r="E180" s="98"/>
      <c r="F180" s="98"/>
      <c r="G180" s="98"/>
      <c r="H180" s="98"/>
      <c r="I180" s="98"/>
      <c r="J180" s="98"/>
      <c r="K180" s="98"/>
      <c r="L180" s="98"/>
      <c r="M180" s="98"/>
      <c r="N180" s="98"/>
      <c r="O180" s="98"/>
      <c r="P180" s="98"/>
      <c r="Q180" s="98"/>
      <c r="R180" s="98"/>
      <c r="S180" s="98"/>
      <c r="T180" s="98"/>
      <c r="U180" s="98"/>
      <c r="V180" s="98"/>
      <c r="W180" s="98"/>
      <c r="X180" s="98"/>
      <c r="Y180" s="98"/>
      <c r="Z180" s="98"/>
      <c r="AA180" s="98"/>
      <c r="AB180" s="98"/>
      <c r="AC180" s="98"/>
      <c r="AD180" s="98"/>
      <c r="AE180" s="98"/>
      <c r="AF180" s="98"/>
      <c r="AG180" s="120"/>
    </row>
    <row r="181" spans="1:33" x14ac:dyDescent="0.4">
      <c r="A181" s="98"/>
      <c r="B181" s="98"/>
      <c r="C181" s="98"/>
      <c r="D181" s="98"/>
      <c r="E181" s="98"/>
      <c r="F181" s="98"/>
      <c r="G181" s="98"/>
      <c r="H181" s="98"/>
      <c r="I181" s="98"/>
      <c r="J181" s="98"/>
      <c r="K181" s="98"/>
      <c r="L181" s="98"/>
      <c r="M181" s="98"/>
      <c r="N181" s="98"/>
      <c r="O181" s="98"/>
      <c r="P181" s="98"/>
      <c r="Q181" s="98"/>
      <c r="R181" s="98"/>
      <c r="S181" s="98"/>
      <c r="T181" s="98"/>
      <c r="U181" s="98"/>
      <c r="V181" s="98"/>
      <c r="W181" s="98"/>
      <c r="X181" s="98"/>
      <c r="Y181" s="98"/>
      <c r="Z181" s="98"/>
      <c r="AA181" s="98"/>
      <c r="AB181" s="98"/>
      <c r="AC181" s="98"/>
      <c r="AD181" s="98"/>
      <c r="AE181" s="98"/>
      <c r="AF181" s="98"/>
      <c r="AG181" s="120"/>
    </row>
  </sheetData>
  <sheetProtection algorithmName="SHA-512" hashValue="gt9FIyTkhb5LV0KM+/A548OAj/yEp8v22cJV6LyqyUqUdhjEONKfGt+4vXwskJ3WD2lalF+vjq9Qb3BCKBmHZA==" saltValue="RqCNFMDTY1FmbhlncRJHPA==" spinCount="100000" sheet="1" objects="1" scenarios="1"/>
  <mergeCells count="195">
    <mergeCell ref="AB131:AF131"/>
    <mergeCell ref="AB132:AF132"/>
    <mergeCell ref="AB133:AF133"/>
    <mergeCell ref="AB134:AF134"/>
    <mergeCell ref="F139:G139"/>
    <mergeCell ref="I139:J139"/>
    <mergeCell ref="L139:M139"/>
    <mergeCell ref="U139:AF139"/>
    <mergeCell ref="AB125:AF125"/>
    <mergeCell ref="AB126:AF126"/>
    <mergeCell ref="AB127:AF127"/>
    <mergeCell ref="AB128:AF128"/>
    <mergeCell ref="AB129:AF129"/>
    <mergeCell ref="AB130:AF130"/>
    <mergeCell ref="AB118:AF118"/>
    <mergeCell ref="AB119:AF119"/>
    <mergeCell ref="AB120:AF120"/>
    <mergeCell ref="AB121:AF121"/>
    <mergeCell ref="AB122:AF122"/>
    <mergeCell ref="AA124:AG124"/>
    <mergeCell ref="AA112:AG112"/>
    <mergeCell ref="AB113:AF113"/>
    <mergeCell ref="AB114:AF114"/>
    <mergeCell ref="AB115:AF115"/>
    <mergeCell ref="AB116:AF116"/>
    <mergeCell ref="AB117:AF117"/>
    <mergeCell ref="AB104:AF104"/>
    <mergeCell ref="AB105:AF105"/>
    <mergeCell ref="AB106:AF106"/>
    <mergeCell ref="AB107:AF107"/>
    <mergeCell ref="AB108:AF108"/>
    <mergeCell ref="AB109:AF109"/>
    <mergeCell ref="AB97:AF97"/>
    <mergeCell ref="AB98:AF98"/>
    <mergeCell ref="AB99:AF99"/>
    <mergeCell ref="AB100:AF100"/>
    <mergeCell ref="AA102:AG102"/>
    <mergeCell ref="AB103:AF103"/>
    <mergeCell ref="AB90:AF90"/>
    <mergeCell ref="AB91:AF91"/>
    <mergeCell ref="AA93:AG93"/>
    <mergeCell ref="AB94:AF94"/>
    <mergeCell ref="AB95:AF95"/>
    <mergeCell ref="AB96:AF96"/>
    <mergeCell ref="AA84:AG84"/>
    <mergeCell ref="AB85:AF85"/>
    <mergeCell ref="AB86:AF86"/>
    <mergeCell ref="AB87:AF87"/>
    <mergeCell ref="AB88:AF88"/>
    <mergeCell ref="AB89:AF89"/>
    <mergeCell ref="AB77:AF77"/>
    <mergeCell ref="AB78:AF78"/>
    <mergeCell ref="AB79:AF79"/>
    <mergeCell ref="AB80:AF80"/>
    <mergeCell ref="AB81:AF81"/>
    <mergeCell ref="AB82:AF82"/>
    <mergeCell ref="AB70:AF70"/>
    <mergeCell ref="AB71:AF71"/>
    <mergeCell ref="AB72:AF72"/>
    <mergeCell ref="AB73:AF73"/>
    <mergeCell ref="AA75:AG75"/>
    <mergeCell ref="AB76:AF76"/>
    <mergeCell ref="A51:AA51"/>
    <mergeCell ref="AB51:AF51"/>
    <mergeCell ref="AB52:AF52"/>
    <mergeCell ref="AB67:AF67"/>
    <mergeCell ref="AB68:AF68"/>
    <mergeCell ref="AB69:AF69"/>
    <mergeCell ref="AB45:AF45"/>
    <mergeCell ref="AB46:AF46"/>
    <mergeCell ref="AB47:AF47"/>
    <mergeCell ref="AB48:AF48"/>
    <mergeCell ref="AB49:AF49"/>
    <mergeCell ref="AB50:AF50"/>
    <mergeCell ref="Z38:AF38"/>
    <mergeCell ref="Z39:AF39"/>
    <mergeCell ref="B40:Y40"/>
    <mergeCell ref="Z40:AF40"/>
    <mergeCell ref="AB43:AF43"/>
    <mergeCell ref="AB44:AF44"/>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D34:E34"/>
    <mergeCell ref="G34:H34"/>
    <mergeCell ref="M34:N34"/>
    <mergeCell ref="P34:Q34"/>
    <mergeCell ref="S34:X34"/>
    <mergeCell ref="Z34:AF34"/>
    <mergeCell ref="B31:R31"/>
    <mergeCell ref="S31:X31"/>
    <mergeCell ref="Z31:AF31"/>
    <mergeCell ref="AC32:AF32"/>
    <mergeCell ref="B33:R33"/>
    <mergeCell ref="S33:Y33"/>
    <mergeCell ref="Z33:AG33"/>
    <mergeCell ref="D30:E30"/>
    <mergeCell ref="G30:H30"/>
    <mergeCell ref="M30:N30"/>
    <mergeCell ref="P30:Q30"/>
    <mergeCell ref="S30:X30"/>
    <mergeCell ref="Z30:AF30"/>
    <mergeCell ref="D29:E29"/>
    <mergeCell ref="G29:H29"/>
    <mergeCell ref="M29:N29"/>
    <mergeCell ref="P29:Q29"/>
    <mergeCell ref="S29:X29"/>
    <mergeCell ref="Z29:AF29"/>
    <mergeCell ref="D28:E28"/>
    <mergeCell ref="G28:H28"/>
    <mergeCell ref="M28:N28"/>
    <mergeCell ref="P28:Q28"/>
    <mergeCell ref="S28:X28"/>
    <mergeCell ref="Z28:AF28"/>
    <mergeCell ref="AC25:AF25"/>
    <mergeCell ref="B26:R26"/>
    <mergeCell ref="S26:Y26"/>
    <mergeCell ref="Z26:AG26"/>
    <mergeCell ref="D27:E27"/>
    <mergeCell ref="G27:H27"/>
    <mergeCell ref="M27:N27"/>
    <mergeCell ref="P27:Q27"/>
    <mergeCell ref="S27:X27"/>
    <mergeCell ref="Z27:AF27"/>
    <mergeCell ref="AD23:AF23"/>
    <mergeCell ref="D24:E24"/>
    <mergeCell ref="G24:H24"/>
    <mergeCell ref="M24:N24"/>
    <mergeCell ref="P24:Q24"/>
    <mergeCell ref="S24:Y24"/>
    <mergeCell ref="Z24:AB24"/>
    <mergeCell ref="AD24:AF24"/>
    <mergeCell ref="D23:E23"/>
    <mergeCell ref="G23:H23"/>
    <mergeCell ref="M23:N23"/>
    <mergeCell ref="P23:Q23"/>
    <mergeCell ref="S23:Y23"/>
    <mergeCell ref="Z23:AB23"/>
    <mergeCell ref="AD21:AF21"/>
    <mergeCell ref="D22:E22"/>
    <mergeCell ref="G22:H22"/>
    <mergeCell ref="M22:N22"/>
    <mergeCell ref="P22:Q22"/>
    <mergeCell ref="S22:Y22"/>
    <mergeCell ref="Z22:AB22"/>
    <mergeCell ref="AD22:AF22"/>
    <mergeCell ref="D21:E21"/>
    <mergeCell ref="G21:H21"/>
    <mergeCell ref="M21:N21"/>
    <mergeCell ref="P21:Q21"/>
    <mergeCell ref="S21:Y21"/>
    <mergeCell ref="Z21:AB21"/>
    <mergeCell ref="X17:Y17"/>
    <mergeCell ref="R19:X19"/>
    <mergeCell ref="AC19:AF19"/>
    <mergeCell ref="B20:R20"/>
    <mergeCell ref="S20:Y20"/>
    <mergeCell ref="Z20:AC20"/>
    <mergeCell ref="AD20:AG20"/>
    <mergeCell ref="B15:D15"/>
    <mergeCell ref="E15:F15"/>
    <mergeCell ref="H15:I15"/>
    <mergeCell ref="O15:P15"/>
    <mergeCell ref="R15:S15"/>
    <mergeCell ref="V15:Y15"/>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2:AF52">
    <cfRule type="containsText" dxfId="5" priority="6" operator="containsText" text="問題あり">
      <formula>NOT(ISERROR(SEARCH("問題あり",AB52)))</formula>
    </cfRule>
  </conditionalFormatting>
  <conditionalFormatting sqref="AA53:AE56 AA59:AE65 Z57:AD58">
    <cfRule type="containsText" dxfId="4" priority="5" operator="containsText" text="問題あり">
      <formula>NOT(ISERROR(SEARCH("問題あり",Z53)))</formula>
    </cfRule>
  </conditionalFormatting>
  <conditionalFormatting sqref="A18:AG18 B19:AG19 A26:AG31 B25:AG25 A33:AG40 B32:AG32 A20:AG24">
    <cfRule type="expression" dxfId="3" priority="4">
      <formula>$AH$17=FALSE</formula>
    </cfRule>
  </conditionalFormatting>
  <conditionalFormatting sqref="A19">
    <cfRule type="expression" dxfId="2" priority="3">
      <formula>$AH$17=FALSE</formula>
    </cfRule>
  </conditionalFormatting>
  <conditionalFormatting sqref="A25">
    <cfRule type="expression" dxfId="1" priority="2">
      <formula>$AH$17=FALSE</formula>
    </cfRule>
  </conditionalFormatting>
  <conditionalFormatting sqref="A32">
    <cfRule type="expression" dxfId="0" priority="1">
      <formula>$AH$17=FALSE</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19"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2" manualBreakCount="2">
    <brk id="41" max="32" man="1"/>
    <brk id="9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3" r:id="rId4" name="Option Button 1">
              <controlPr defaultSize="0" autoFill="0" autoLine="0" autoPict="0">
                <anchor>
                  <from>
                    <xdr:col>1</xdr:col>
                    <xdr:colOff>180975</xdr:colOff>
                    <xdr:row>6</xdr:row>
                    <xdr:rowOff>171450</xdr:rowOff>
                  </from>
                  <to>
                    <xdr:col>2</xdr:col>
                    <xdr:colOff>228600</xdr:colOff>
                    <xdr:row>8</xdr:row>
                    <xdr:rowOff>19050</xdr:rowOff>
                  </to>
                </anchor>
              </controlPr>
            </control>
          </mc:Choice>
        </mc:AlternateContent>
        <mc:AlternateContent xmlns:mc="http://schemas.openxmlformats.org/markup-compatibility/2006">
          <mc:Choice Requires="x14">
            <control shapeId="54274" r:id="rId5" name="Option Button 2">
              <controlPr defaultSize="0" autoFill="0" autoLine="0" autoPict="0">
                <anchor>
                  <from>
                    <xdr:col>1</xdr:col>
                    <xdr:colOff>180975</xdr:colOff>
                    <xdr:row>7</xdr:row>
                    <xdr:rowOff>171450</xdr:rowOff>
                  </from>
                  <to>
                    <xdr:col>2</xdr:col>
                    <xdr:colOff>238125</xdr:colOff>
                    <xdr:row>9</xdr:row>
                    <xdr:rowOff>19050</xdr:rowOff>
                  </to>
                </anchor>
              </controlPr>
            </control>
          </mc:Choice>
        </mc:AlternateContent>
        <mc:AlternateContent xmlns:mc="http://schemas.openxmlformats.org/markup-compatibility/2006">
          <mc:Choice Requires="x14">
            <control shapeId="54275" r:id="rId6" name="Check Box 3">
              <controlPr defaultSize="0" autoFill="0" autoLine="0" autoPict="0">
                <anchor>
                  <from>
                    <xdr:col>22</xdr:col>
                    <xdr:colOff>28575</xdr:colOff>
                    <xdr:row>16</xdr:row>
                    <xdr:rowOff>19050</xdr:rowOff>
                  </from>
                  <to>
                    <xdr:col>22</xdr:col>
                    <xdr:colOff>238125</xdr:colOff>
                    <xdr:row>16</xdr:row>
                    <xdr:rowOff>180975</xdr:rowOff>
                  </to>
                </anchor>
              </controlPr>
            </control>
          </mc:Choice>
        </mc:AlternateContent>
        <mc:AlternateContent xmlns:mc="http://schemas.openxmlformats.org/markup-compatibility/2006">
          <mc:Choice Requires="x14">
            <control shapeId="54276" r:id="rId7" name="Check Box 4">
              <controlPr defaultSize="0" autoFill="0" autoLine="0" autoPict="0">
                <anchor moveWithCells="1">
                  <from>
                    <xdr:col>29</xdr:col>
                    <xdr:colOff>66675</xdr:colOff>
                    <xdr:row>49</xdr:row>
                    <xdr:rowOff>171450</xdr:rowOff>
                  </from>
                  <to>
                    <xdr:col>32</xdr:col>
                    <xdr:colOff>171450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S21:Y24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tabSelected="1" view="pageBreakPreview" zoomScale="85" zoomScaleNormal="100" zoomScaleSheetLayoutView="85" workbookViewId="0">
      <selection activeCell="AP16" sqref="AP16"/>
    </sheetView>
  </sheetViews>
  <sheetFormatPr defaultRowHeight="18.75" outlineLevelCol="1" x14ac:dyDescent="0.4"/>
  <cols>
    <col min="1" max="5" width="4.125" style="35" customWidth="1"/>
    <col min="6" max="6" width="4.125" style="116" customWidth="1"/>
    <col min="7" max="33" width="4.125" style="35" customWidth="1"/>
    <col min="34" max="35" width="4.625" style="35" customWidth="1"/>
    <col min="36" max="36" width="4.625" style="35" hidden="1" customWidth="1" outlineLevel="1"/>
    <col min="37" max="37" width="7.25" style="286" hidden="1" customWidth="1" outlineLevel="1"/>
    <col min="38" max="39" width="9" style="286" hidden="1" customWidth="1" outlineLevel="1"/>
    <col min="40" max="40" width="9" style="178" collapsed="1"/>
    <col min="41" max="16384" width="9" style="178"/>
  </cols>
  <sheetData>
    <row r="1" spans="1:39" x14ac:dyDescent="0.4">
      <c r="A1" s="35" t="s">
        <v>413</v>
      </c>
    </row>
    <row r="3" spans="1:39" x14ac:dyDescent="0.4">
      <c r="A3" s="489" t="s">
        <v>414</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row>
    <row r="4" spans="1:39" x14ac:dyDescent="0.4">
      <c r="A4" s="117"/>
      <c r="B4" s="117"/>
      <c r="C4" s="117"/>
      <c r="D4" s="117"/>
      <c r="E4" s="117"/>
      <c r="G4" s="117"/>
      <c r="H4" s="117"/>
      <c r="I4" s="117"/>
    </row>
    <row r="5" spans="1:39" x14ac:dyDescent="0.4">
      <c r="A5" s="36" t="s">
        <v>28</v>
      </c>
      <c r="B5" s="338" t="s">
        <v>29</v>
      </c>
      <c r="C5" s="338"/>
      <c r="D5" s="338"/>
      <c r="E5" s="338"/>
      <c r="F5" s="338"/>
      <c r="G5" s="338"/>
      <c r="H5" s="342" t="str">
        <f>IF(別添2!E6=0,"",別添2!E6)</f>
        <v/>
      </c>
      <c r="I5" s="342"/>
      <c r="J5" s="342"/>
      <c r="K5" s="342"/>
      <c r="L5" s="342"/>
      <c r="M5" s="342"/>
      <c r="N5" s="342"/>
      <c r="O5" s="342"/>
      <c r="P5" s="342"/>
      <c r="Q5" s="342"/>
      <c r="R5" s="342"/>
      <c r="S5" s="342"/>
      <c r="T5" s="342"/>
    </row>
    <row r="6" spans="1:39" x14ac:dyDescent="0.4">
      <c r="B6" s="338" t="s">
        <v>30</v>
      </c>
      <c r="C6" s="338"/>
      <c r="D6" s="338"/>
      <c r="E6" s="338"/>
      <c r="F6" s="338"/>
      <c r="G6" s="338"/>
      <c r="H6" s="340" t="str">
        <f>IF(別添2!H27=0,"",別添2!H27)</f>
        <v/>
      </c>
      <c r="I6" s="340"/>
      <c r="J6" s="340"/>
      <c r="K6" s="340"/>
      <c r="L6" s="340"/>
      <c r="M6" s="340"/>
      <c r="N6" s="340"/>
      <c r="O6" s="340"/>
      <c r="P6" s="340"/>
      <c r="Q6" s="340"/>
      <c r="R6" s="340"/>
      <c r="S6" s="340"/>
      <c r="T6" s="340"/>
    </row>
    <row r="7" spans="1:39" x14ac:dyDescent="0.4">
      <c r="A7" s="36"/>
      <c r="B7" s="116"/>
      <c r="D7" s="117"/>
      <c r="E7" s="117"/>
      <c r="G7" s="117"/>
      <c r="H7" s="117"/>
      <c r="I7" s="117"/>
      <c r="J7" s="117"/>
      <c r="K7" s="117"/>
      <c r="L7" s="117"/>
      <c r="M7" s="117"/>
      <c r="N7" s="117"/>
      <c r="O7" s="117"/>
      <c r="P7" s="117"/>
      <c r="Q7" s="117"/>
      <c r="R7" s="117"/>
      <c r="S7" s="117"/>
    </row>
    <row r="8" spans="1:39" x14ac:dyDescent="0.4">
      <c r="A8" s="36" t="s">
        <v>31</v>
      </c>
      <c r="B8" s="116" t="s">
        <v>415</v>
      </c>
      <c r="C8" s="117"/>
      <c r="D8" s="117"/>
      <c r="E8" s="117"/>
      <c r="H8" s="117"/>
      <c r="I8" s="117"/>
      <c r="J8" s="117"/>
      <c r="K8" s="117"/>
      <c r="L8" s="117"/>
      <c r="M8" s="117"/>
      <c r="N8" s="117"/>
      <c r="O8" s="117"/>
      <c r="P8" s="117"/>
      <c r="Q8" s="117"/>
      <c r="R8" s="117"/>
      <c r="S8" s="117"/>
      <c r="AL8" s="278" t="s">
        <v>17</v>
      </c>
      <c r="AM8" s="286" t="s">
        <v>1404</v>
      </c>
    </row>
    <row r="9" spans="1:39" x14ac:dyDescent="0.4">
      <c r="A9" s="36"/>
      <c r="B9" s="116"/>
      <c r="C9" s="277" t="s">
        <v>1403</v>
      </c>
      <c r="D9" s="117"/>
      <c r="E9" s="117"/>
      <c r="H9" s="348"/>
      <c r="I9" s="348"/>
      <c r="J9" s="117" t="s">
        <v>17</v>
      </c>
      <c r="L9" s="117"/>
      <c r="M9" s="117"/>
      <c r="N9" s="117"/>
      <c r="O9" s="117"/>
      <c r="P9" s="117"/>
      <c r="Q9" s="117"/>
      <c r="R9" s="117"/>
      <c r="S9" s="117"/>
      <c r="AK9" s="287" t="str">
        <f>IFERROR(VLOOKUP(H9,AL9:AM21,2,FALSE),"")</f>
        <v/>
      </c>
      <c r="AL9" s="35">
        <v>1</v>
      </c>
      <c r="AM9" s="286">
        <v>4</v>
      </c>
    </row>
    <row r="10" spans="1:39" s="285" customFormat="1" x14ac:dyDescent="0.4">
      <c r="A10" s="279"/>
      <c r="B10" s="280"/>
      <c r="C10" s="280"/>
      <c r="D10" s="280"/>
      <c r="E10" s="280"/>
      <c r="F10" s="281"/>
      <c r="G10" s="282"/>
      <c r="H10" s="280"/>
      <c r="I10" s="280"/>
      <c r="J10" s="280"/>
      <c r="K10" s="283"/>
      <c r="L10" s="280"/>
      <c r="M10" s="280"/>
      <c r="N10" s="283"/>
      <c r="O10" s="280"/>
      <c r="P10" s="280"/>
      <c r="Q10" s="283"/>
      <c r="R10" s="280"/>
      <c r="S10" s="280"/>
      <c r="T10" s="283"/>
      <c r="U10" s="280"/>
      <c r="V10" s="280"/>
      <c r="W10" s="280"/>
      <c r="X10" s="282"/>
      <c r="Y10" s="282"/>
      <c r="Z10" s="284"/>
      <c r="AA10" s="284"/>
      <c r="AB10" s="284"/>
      <c r="AC10" s="284"/>
      <c r="AD10" s="284"/>
      <c r="AE10" s="284"/>
      <c r="AF10" s="284"/>
      <c r="AG10" s="284"/>
      <c r="AH10" s="284"/>
      <c r="AI10" s="284"/>
      <c r="AK10" s="288"/>
      <c r="AL10" s="284">
        <v>2</v>
      </c>
      <c r="AM10" s="288">
        <v>4</v>
      </c>
    </row>
    <row r="11" spans="1:39" s="44" customFormat="1" ht="17.25" x14ac:dyDescent="0.4">
      <c r="A11" s="47" t="s">
        <v>416</v>
      </c>
      <c r="B11" s="44" t="s">
        <v>91</v>
      </c>
      <c r="E11" s="43"/>
      <c r="F11" s="45"/>
      <c r="G11" s="43"/>
      <c r="H11" s="43"/>
      <c r="I11" s="43"/>
      <c r="J11" s="43"/>
      <c r="K11" s="43"/>
      <c r="L11" s="164"/>
      <c r="M11" s="43"/>
      <c r="N11" s="43"/>
      <c r="O11" s="43"/>
      <c r="P11" s="43"/>
      <c r="Q11" s="43"/>
      <c r="R11" s="43"/>
      <c r="S11" s="43"/>
      <c r="AK11" s="278"/>
      <c r="AL11" s="35">
        <v>3</v>
      </c>
      <c r="AM11" s="35">
        <v>1</v>
      </c>
    </row>
    <row r="12" spans="1:39" s="44" customFormat="1" ht="17.25" x14ac:dyDescent="0.4">
      <c r="A12" s="47"/>
      <c r="B12" s="44" t="s">
        <v>92</v>
      </c>
      <c r="E12" s="43"/>
      <c r="F12" s="45"/>
      <c r="G12" s="43"/>
      <c r="H12" s="43"/>
      <c r="I12" s="43"/>
      <c r="J12" s="43"/>
      <c r="K12" s="43"/>
      <c r="L12" s="164"/>
      <c r="M12" s="43"/>
      <c r="N12" s="43"/>
      <c r="O12" s="43"/>
      <c r="P12" s="43"/>
      <c r="Q12" s="43"/>
      <c r="R12" s="43"/>
      <c r="S12" s="43"/>
      <c r="AK12" s="278"/>
      <c r="AL12" s="35">
        <v>4</v>
      </c>
      <c r="AM12" s="35">
        <v>1</v>
      </c>
    </row>
    <row r="13" spans="1:39" x14ac:dyDescent="0.4">
      <c r="A13" s="36"/>
      <c r="B13" s="44" t="s">
        <v>93</v>
      </c>
      <c r="E13" s="117"/>
      <c r="G13" s="117"/>
      <c r="H13" s="117"/>
      <c r="I13" s="117"/>
      <c r="J13" s="117"/>
      <c r="K13" s="117"/>
      <c r="L13" s="117"/>
      <c r="M13" s="117"/>
      <c r="N13" s="117"/>
      <c r="O13" s="117"/>
      <c r="P13" s="117"/>
      <c r="Q13" s="117"/>
      <c r="R13" s="117"/>
      <c r="S13" s="117"/>
      <c r="AL13" s="35">
        <v>5</v>
      </c>
      <c r="AM13" s="286">
        <v>1</v>
      </c>
    </row>
    <row r="14" spans="1:39" x14ac:dyDescent="0.4">
      <c r="A14" s="36"/>
      <c r="B14" s="35" t="s">
        <v>417</v>
      </c>
      <c r="E14" s="117"/>
      <c r="G14" s="117"/>
      <c r="H14" s="117"/>
      <c r="I14" s="117"/>
      <c r="J14" s="117"/>
      <c r="K14" s="117"/>
      <c r="L14" s="117"/>
      <c r="M14" s="117"/>
      <c r="N14" s="117"/>
      <c r="O14" s="117"/>
      <c r="P14" s="117"/>
      <c r="Q14" s="117"/>
      <c r="R14" s="117"/>
      <c r="S14" s="117"/>
      <c r="AL14" s="35">
        <v>6</v>
      </c>
      <c r="AM14" s="286">
        <v>2</v>
      </c>
    </row>
    <row r="15" spans="1:39" x14ac:dyDescent="0.4">
      <c r="A15" s="36"/>
      <c r="C15" s="95" t="str">
        <f>IF($AK$9=1,"☑","□")</f>
        <v>□</v>
      </c>
      <c r="D15" s="116" t="s">
        <v>95</v>
      </c>
      <c r="E15" s="117"/>
      <c r="F15" s="117"/>
      <c r="G15" s="117"/>
      <c r="H15" s="117"/>
      <c r="I15" s="117"/>
      <c r="J15" s="95" t="str">
        <f>IF($AK$9=2,"☑","□")</f>
        <v>□</v>
      </c>
      <c r="K15" s="116" t="s">
        <v>96</v>
      </c>
      <c r="L15" s="117"/>
      <c r="M15" s="117"/>
      <c r="N15" s="117"/>
      <c r="O15" s="117"/>
      <c r="P15" s="117"/>
      <c r="Q15" s="95" t="str">
        <f>IF($AK$9=3,"☑","□")</f>
        <v>□</v>
      </c>
      <c r="R15" s="116" t="s">
        <v>97</v>
      </c>
      <c r="S15" s="117"/>
      <c r="T15" s="117"/>
      <c r="U15" s="117"/>
      <c r="V15" s="117"/>
      <c r="X15" s="95" t="str">
        <f>IF($AK$9=4,"☑","□")</f>
        <v>□</v>
      </c>
      <c r="Y15" s="116" t="s">
        <v>98</v>
      </c>
      <c r="Z15" s="117"/>
      <c r="AA15" s="117"/>
      <c r="AB15" s="117"/>
      <c r="AC15" s="117"/>
      <c r="AL15" s="35">
        <v>7</v>
      </c>
      <c r="AM15" s="286">
        <v>2</v>
      </c>
    </row>
    <row r="16" spans="1:39" x14ac:dyDescent="0.4">
      <c r="A16" s="36"/>
      <c r="C16" s="117"/>
      <c r="D16" s="116"/>
      <c r="E16" s="117"/>
      <c r="F16" s="117"/>
      <c r="G16" s="117"/>
      <c r="H16" s="117"/>
      <c r="I16" s="117"/>
      <c r="J16" s="117"/>
      <c r="K16" s="116"/>
      <c r="L16" s="117"/>
      <c r="M16" s="117"/>
      <c r="N16" s="117"/>
      <c r="O16" s="117"/>
      <c r="P16" s="117"/>
      <c r="Q16" s="117"/>
      <c r="R16" s="116"/>
      <c r="S16" s="117"/>
      <c r="T16" s="117"/>
      <c r="U16" s="117"/>
      <c r="V16" s="117"/>
      <c r="X16" s="117"/>
      <c r="Y16" s="116"/>
      <c r="Z16" s="117"/>
      <c r="AA16" s="117"/>
      <c r="AB16" s="117"/>
      <c r="AC16" s="117"/>
      <c r="AL16" s="35">
        <v>8</v>
      </c>
      <c r="AM16" s="286">
        <v>2</v>
      </c>
    </row>
    <row r="17" spans="1:39" x14ac:dyDescent="0.4">
      <c r="A17" s="47"/>
      <c r="B17" s="44" t="s">
        <v>99</v>
      </c>
      <c r="C17" s="44"/>
      <c r="D17" s="43"/>
      <c r="E17" s="43"/>
      <c r="F17" s="45"/>
      <c r="G17" s="44"/>
      <c r="H17" s="44"/>
      <c r="I17" s="43"/>
      <c r="J17" s="43"/>
      <c r="K17" s="43"/>
      <c r="L17" s="43"/>
      <c r="M17" s="44"/>
      <c r="N17" s="44"/>
      <c r="O17" s="44"/>
      <c r="P17" s="44"/>
      <c r="Q17" s="44"/>
      <c r="R17" s="44"/>
      <c r="S17" s="44"/>
      <c r="T17" s="44"/>
      <c r="U17" s="44"/>
      <c r="V17" s="289"/>
      <c r="W17" s="289"/>
      <c r="X17" s="289"/>
      <c r="Y17" s="289"/>
      <c r="Z17" s="289"/>
      <c r="AA17" s="289"/>
      <c r="AB17" s="289"/>
      <c r="AC17" s="289"/>
      <c r="AD17" s="289"/>
      <c r="AE17" s="289"/>
      <c r="AF17" s="289"/>
      <c r="AG17" s="289"/>
      <c r="AH17" s="44"/>
      <c r="AI17" s="44"/>
      <c r="AL17" s="35">
        <v>9</v>
      </c>
      <c r="AM17" s="286">
        <v>3</v>
      </c>
    </row>
    <row r="18" spans="1:39" x14ac:dyDescent="0.4">
      <c r="A18" s="47"/>
      <c r="B18" s="44"/>
      <c r="C18" s="45"/>
      <c r="D18" s="43"/>
      <c r="E18" s="43"/>
      <c r="F18" s="45"/>
      <c r="G18" s="43"/>
      <c r="H18" s="43"/>
      <c r="I18" s="43"/>
      <c r="J18" s="43"/>
      <c r="K18" s="43"/>
      <c r="L18" s="43"/>
      <c r="M18" s="488"/>
      <c r="N18" s="488"/>
      <c r="O18" s="488"/>
      <c r="P18" s="488"/>
      <c r="Q18" s="488"/>
      <c r="R18" s="488"/>
      <c r="S18" s="488"/>
      <c r="T18" s="43" t="s">
        <v>100</v>
      </c>
      <c r="U18" s="44"/>
      <c r="V18" s="290"/>
      <c r="W18" s="289"/>
      <c r="X18" s="291"/>
      <c r="Y18" s="289"/>
      <c r="Z18" s="487"/>
      <c r="AA18" s="487"/>
      <c r="AB18" s="487"/>
      <c r="AC18" s="487"/>
      <c r="AD18" s="487"/>
      <c r="AE18" s="487"/>
      <c r="AF18" s="487"/>
      <c r="AG18" s="291"/>
      <c r="AH18" s="44"/>
      <c r="AI18" s="44"/>
      <c r="AL18" s="35">
        <v>10</v>
      </c>
      <c r="AM18" s="286">
        <v>3</v>
      </c>
    </row>
    <row r="19" spans="1:39" x14ac:dyDescent="0.4">
      <c r="A19" s="47"/>
      <c r="B19" s="44"/>
      <c r="C19" s="46" t="s">
        <v>1409</v>
      </c>
      <c r="D19" s="43"/>
      <c r="E19" s="43"/>
      <c r="F19" s="45"/>
      <c r="G19" s="43"/>
      <c r="H19" s="43"/>
      <c r="I19" s="43"/>
      <c r="J19" s="43"/>
      <c r="K19" s="43"/>
      <c r="L19" s="43"/>
      <c r="M19" s="251"/>
      <c r="N19" s="251"/>
      <c r="O19" s="251"/>
      <c r="P19" s="251"/>
      <c r="Q19" s="251"/>
      <c r="R19" s="251"/>
      <c r="S19" s="251"/>
      <c r="T19" s="43"/>
      <c r="U19" s="44"/>
      <c r="V19" s="45"/>
      <c r="W19" s="44"/>
      <c r="X19" s="43"/>
      <c r="Y19" s="44"/>
      <c r="Z19" s="252"/>
      <c r="AA19" s="252"/>
      <c r="AB19" s="252"/>
      <c r="AC19" s="252"/>
      <c r="AD19" s="252"/>
      <c r="AE19" s="252"/>
      <c r="AF19" s="252"/>
      <c r="AG19" s="43"/>
      <c r="AH19" s="44"/>
      <c r="AI19" s="44"/>
      <c r="AL19" s="35">
        <v>11</v>
      </c>
      <c r="AM19" s="286">
        <v>3</v>
      </c>
    </row>
    <row r="20" spans="1:39" x14ac:dyDescent="0.4">
      <c r="A20" s="47"/>
      <c r="B20" s="44"/>
      <c r="C20" s="46" t="s">
        <v>1410</v>
      </c>
      <c r="D20" s="43"/>
      <c r="E20" s="43"/>
      <c r="F20" s="45"/>
      <c r="G20" s="43"/>
      <c r="H20" s="43"/>
      <c r="I20" s="43"/>
      <c r="J20" s="43"/>
      <c r="K20" s="43"/>
      <c r="L20" s="43"/>
      <c r="M20" s="251"/>
      <c r="N20" s="251"/>
      <c r="O20" s="251"/>
      <c r="P20" s="251"/>
      <c r="Q20" s="251"/>
      <c r="R20" s="251"/>
      <c r="S20" s="251"/>
      <c r="T20" s="43"/>
      <c r="U20" s="44"/>
      <c r="V20" s="45"/>
      <c r="W20" s="44"/>
      <c r="X20" s="43"/>
      <c r="Y20" s="44"/>
      <c r="Z20" s="302"/>
      <c r="AA20" s="302"/>
      <c r="AB20" s="302"/>
      <c r="AC20" s="302"/>
      <c r="AD20" s="302"/>
      <c r="AE20" s="302"/>
      <c r="AF20" s="302"/>
      <c r="AG20" s="43"/>
      <c r="AH20" s="44"/>
      <c r="AI20" s="44"/>
      <c r="AL20" s="35"/>
    </row>
    <row r="21" spans="1:39" x14ac:dyDescent="0.4">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5">
        <v>12</v>
      </c>
      <c r="AM21" s="286">
        <v>4</v>
      </c>
    </row>
    <row r="22" spans="1:39" x14ac:dyDescent="0.4">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x14ac:dyDescent="0.4">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x14ac:dyDescent="0.4">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x14ac:dyDescent="0.4">
      <c r="A25" s="36"/>
      <c r="B25" s="35" t="s">
        <v>418</v>
      </c>
      <c r="H25" s="117"/>
      <c r="I25" s="117"/>
      <c r="J25" s="117"/>
      <c r="K25" s="117"/>
      <c r="L25" s="117"/>
      <c r="M25" s="117"/>
      <c r="N25" s="117"/>
      <c r="O25" s="117"/>
      <c r="P25" s="117"/>
      <c r="Q25" s="117"/>
      <c r="R25" s="117"/>
      <c r="S25" s="117"/>
    </row>
    <row r="26" spans="1:39" x14ac:dyDescent="0.4">
      <c r="A26" s="36"/>
      <c r="C26" s="95" t="str">
        <f>IF($AK$9=1,"☑","□")</f>
        <v>□</v>
      </c>
      <c r="D26" s="116" t="s">
        <v>107</v>
      </c>
      <c r="E26" s="117"/>
      <c r="F26" s="117"/>
      <c r="G26" s="117"/>
      <c r="H26" s="117"/>
      <c r="I26" s="117"/>
      <c r="J26" s="95" t="str">
        <f>IF($AK$9=2,"☑","□")</f>
        <v>□</v>
      </c>
      <c r="K26" s="116" t="s">
        <v>108</v>
      </c>
      <c r="L26" s="117"/>
      <c r="M26" s="117"/>
      <c r="N26" s="117"/>
      <c r="O26" s="117"/>
      <c r="P26" s="117"/>
      <c r="Q26" s="95" t="str">
        <f>IF($AK$9=3,"☑","□")</f>
        <v>□</v>
      </c>
      <c r="R26" s="116" t="s">
        <v>109</v>
      </c>
      <c r="S26" s="117"/>
      <c r="T26" s="117"/>
      <c r="U26" s="117"/>
      <c r="V26" s="117"/>
      <c r="X26" s="95" t="str">
        <f>IF($AK$9=4,"☑","□")</f>
        <v>□</v>
      </c>
      <c r="Y26" s="116" t="s">
        <v>110</v>
      </c>
      <c r="Z26" s="117"/>
      <c r="AA26" s="117"/>
      <c r="AB26" s="117"/>
      <c r="AC26" s="117"/>
    </row>
    <row r="27" spans="1:39" x14ac:dyDescent="0.4">
      <c r="A27" s="36"/>
      <c r="C27" s="117"/>
      <c r="D27" s="116"/>
      <c r="E27" s="117"/>
      <c r="F27" s="117"/>
      <c r="G27" s="117"/>
      <c r="H27" s="117"/>
      <c r="I27" s="117"/>
      <c r="J27" s="117"/>
      <c r="K27" s="116"/>
      <c r="L27" s="117"/>
      <c r="M27" s="117"/>
      <c r="N27" s="117"/>
      <c r="O27" s="117"/>
      <c r="P27" s="117"/>
      <c r="Q27" s="117"/>
      <c r="R27" s="116"/>
      <c r="S27" s="117"/>
      <c r="T27" s="117"/>
      <c r="U27" s="117"/>
      <c r="V27" s="117"/>
      <c r="X27" s="117"/>
      <c r="Y27" s="116"/>
      <c r="Z27" s="117"/>
      <c r="AA27" s="117"/>
      <c r="AB27" s="117"/>
      <c r="AC27" s="117"/>
    </row>
    <row r="28" spans="1:39" x14ac:dyDescent="0.4">
      <c r="A28" s="36"/>
      <c r="B28" s="45" t="s">
        <v>419</v>
      </c>
      <c r="C28" s="44"/>
      <c r="D28" s="117"/>
      <c r="E28" s="117"/>
      <c r="G28" s="117"/>
      <c r="H28" s="117"/>
      <c r="I28" s="117"/>
      <c r="J28" s="117"/>
      <c r="K28" s="117"/>
      <c r="L28" s="117"/>
      <c r="M28" s="43"/>
      <c r="N28" s="43"/>
      <c r="O28" s="43"/>
      <c r="P28" s="43"/>
      <c r="Q28" s="43"/>
      <c r="R28" s="43"/>
      <c r="S28" s="43"/>
      <c r="T28" s="43"/>
      <c r="U28" s="43"/>
      <c r="V28" s="43"/>
      <c r="W28" s="43"/>
      <c r="X28" s="43"/>
      <c r="Y28" s="43"/>
      <c r="Z28" s="43"/>
      <c r="AA28" s="43"/>
      <c r="AB28" s="43"/>
      <c r="AC28" s="43"/>
      <c r="AD28" s="43"/>
      <c r="AE28" s="43"/>
      <c r="AF28" s="43"/>
      <c r="AG28" s="43"/>
    </row>
    <row r="29" spans="1:39" x14ac:dyDescent="0.4">
      <c r="A29" s="36"/>
      <c r="B29" s="45" t="s">
        <v>112</v>
      </c>
      <c r="C29" s="44"/>
      <c r="D29" s="117"/>
      <c r="E29" s="117"/>
      <c r="G29" s="117"/>
      <c r="H29" s="117"/>
      <c r="I29" s="117"/>
      <c r="J29" s="117"/>
      <c r="K29" s="117"/>
      <c r="L29" s="117"/>
      <c r="U29" s="284"/>
      <c r="V29" s="284"/>
      <c r="W29" s="284"/>
      <c r="X29" s="284"/>
      <c r="Y29" s="284"/>
      <c r="Z29" s="292"/>
      <c r="AA29" s="292"/>
      <c r="AB29" s="292"/>
      <c r="AC29" s="292"/>
      <c r="AD29" s="292"/>
      <c r="AE29" s="292"/>
      <c r="AF29" s="292"/>
      <c r="AG29" s="284"/>
    </row>
    <row r="30" spans="1:39" x14ac:dyDescent="0.4">
      <c r="A30" s="36"/>
      <c r="B30" s="45"/>
      <c r="C30" s="44"/>
      <c r="D30" s="117"/>
      <c r="E30" s="117"/>
      <c r="G30" s="117"/>
      <c r="H30" s="117"/>
      <c r="I30" s="117"/>
      <c r="J30" s="117"/>
      <c r="K30" s="117"/>
      <c r="L30" s="117"/>
      <c r="M30" s="486"/>
      <c r="N30" s="486"/>
      <c r="O30" s="486"/>
      <c r="P30" s="486"/>
      <c r="Q30" s="486"/>
      <c r="R30" s="486"/>
      <c r="S30" s="486"/>
      <c r="T30" s="43" t="s">
        <v>114</v>
      </c>
      <c r="U30" s="284"/>
      <c r="V30" s="290"/>
      <c r="W30" s="284"/>
      <c r="X30" s="291"/>
      <c r="Y30" s="284"/>
      <c r="Z30" s="487"/>
      <c r="AA30" s="487"/>
      <c r="AB30" s="487"/>
      <c r="AC30" s="487"/>
      <c r="AD30" s="487"/>
      <c r="AE30" s="487"/>
      <c r="AF30" s="487"/>
      <c r="AG30" s="291"/>
      <c r="AK30" s="170">
        <v>6</v>
      </c>
    </row>
    <row r="31" spans="1:39" x14ac:dyDescent="0.4">
      <c r="A31" s="36"/>
      <c r="B31" s="45" t="s">
        <v>116</v>
      </c>
      <c r="C31" s="44"/>
      <c r="D31" s="117"/>
      <c r="E31" s="117"/>
      <c r="G31" s="117"/>
      <c r="H31" s="117"/>
      <c r="I31" s="117"/>
      <c r="J31" s="117"/>
      <c r="K31" s="117"/>
      <c r="L31" s="117"/>
      <c r="M31" s="52"/>
      <c r="N31" s="52"/>
      <c r="O31" s="52"/>
      <c r="P31" s="52"/>
      <c r="Q31" s="52"/>
      <c r="R31" s="52"/>
      <c r="S31" s="52"/>
      <c r="U31" s="284"/>
      <c r="V31" s="284"/>
      <c r="W31" s="284"/>
      <c r="X31" s="284"/>
      <c r="Y31" s="284"/>
      <c r="Z31" s="293"/>
      <c r="AA31" s="293"/>
      <c r="AB31" s="293"/>
      <c r="AC31" s="293"/>
      <c r="AD31" s="293"/>
      <c r="AE31" s="293"/>
      <c r="AF31" s="293"/>
      <c r="AG31" s="284"/>
      <c r="AK31" s="278"/>
    </row>
    <row r="32" spans="1:39" x14ac:dyDescent="0.4">
      <c r="A32" s="36"/>
      <c r="B32" s="45"/>
      <c r="C32" s="44"/>
      <c r="D32" s="117"/>
      <c r="E32" s="117"/>
      <c r="G32" s="117"/>
      <c r="H32" s="117"/>
      <c r="I32" s="117"/>
      <c r="J32" s="117"/>
      <c r="K32" s="117"/>
      <c r="L32" s="117"/>
      <c r="M32" s="486"/>
      <c r="N32" s="486"/>
      <c r="O32" s="486"/>
      <c r="P32" s="486"/>
      <c r="Q32" s="486"/>
      <c r="R32" s="486"/>
      <c r="S32" s="486"/>
      <c r="T32" s="43" t="s">
        <v>114</v>
      </c>
      <c r="U32" s="284"/>
      <c r="V32" s="290"/>
      <c r="W32" s="284"/>
      <c r="X32" s="291"/>
      <c r="Y32" s="284"/>
      <c r="Z32" s="487"/>
      <c r="AA32" s="487"/>
      <c r="AB32" s="487"/>
      <c r="AC32" s="487"/>
      <c r="AD32" s="487"/>
      <c r="AE32" s="487"/>
      <c r="AF32" s="487"/>
      <c r="AG32" s="291"/>
      <c r="AK32" s="170">
        <v>2</v>
      </c>
    </row>
    <row r="33" spans="1:37" x14ac:dyDescent="0.4">
      <c r="A33" s="36"/>
      <c r="B33" s="45" t="s">
        <v>117</v>
      </c>
      <c r="C33" s="116"/>
      <c r="D33" s="117"/>
      <c r="E33" s="117"/>
      <c r="G33" s="117"/>
      <c r="H33" s="117"/>
      <c r="I33" s="117"/>
      <c r="J33" s="117"/>
      <c r="K33" s="117"/>
      <c r="L33" s="117"/>
      <c r="M33" s="52"/>
      <c r="N33" s="52"/>
      <c r="O33" s="52"/>
      <c r="P33" s="52"/>
      <c r="Q33" s="52"/>
      <c r="R33" s="52"/>
      <c r="S33" s="52"/>
      <c r="U33" s="284"/>
      <c r="V33" s="284"/>
      <c r="W33" s="284"/>
      <c r="X33" s="284"/>
      <c r="Y33" s="284"/>
      <c r="Z33" s="293"/>
      <c r="AA33" s="293"/>
      <c r="AB33" s="293"/>
      <c r="AC33" s="293"/>
      <c r="AD33" s="293"/>
      <c r="AE33" s="293"/>
      <c r="AF33" s="293"/>
      <c r="AG33" s="284"/>
      <c r="AK33" s="278"/>
    </row>
    <row r="34" spans="1:37" x14ac:dyDescent="0.4">
      <c r="A34" s="36"/>
      <c r="C34" s="116"/>
      <c r="D34" s="117"/>
      <c r="E34" s="117"/>
      <c r="G34" s="117"/>
      <c r="H34" s="117"/>
      <c r="I34" s="117"/>
      <c r="J34" s="117"/>
      <c r="K34" s="117"/>
      <c r="L34" s="117"/>
      <c r="M34" s="486"/>
      <c r="N34" s="486"/>
      <c r="O34" s="486"/>
      <c r="P34" s="486"/>
      <c r="Q34" s="486"/>
      <c r="R34" s="486"/>
      <c r="S34" s="486"/>
      <c r="T34" s="43" t="s">
        <v>114</v>
      </c>
      <c r="U34" s="284"/>
      <c r="V34" s="290"/>
      <c r="W34" s="284"/>
      <c r="X34" s="291"/>
      <c r="Y34" s="284"/>
      <c r="Z34" s="487"/>
      <c r="AA34" s="487"/>
      <c r="AB34" s="487"/>
      <c r="AC34" s="487"/>
      <c r="AD34" s="487"/>
      <c r="AE34" s="487"/>
      <c r="AF34" s="487"/>
      <c r="AG34" s="291"/>
      <c r="AK34" s="170">
        <v>28</v>
      </c>
    </row>
    <row r="35" spans="1:37" x14ac:dyDescent="0.4">
      <c r="A35" s="36"/>
      <c r="B35" s="45" t="s">
        <v>420</v>
      </c>
      <c r="C35" s="116"/>
      <c r="D35" s="117"/>
      <c r="E35" s="117"/>
      <c r="G35" s="117"/>
      <c r="H35" s="117"/>
      <c r="I35" s="117"/>
      <c r="J35" s="117"/>
      <c r="K35" s="117"/>
      <c r="L35" s="117"/>
      <c r="M35" s="53"/>
      <c r="N35" s="53"/>
      <c r="O35" s="53"/>
      <c r="P35" s="53"/>
      <c r="Q35" s="53"/>
      <c r="R35" s="53"/>
      <c r="S35" s="53"/>
      <c r="T35" s="43"/>
      <c r="U35" s="291"/>
      <c r="V35" s="291"/>
      <c r="W35" s="291"/>
      <c r="X35" s="291"/>
      <c r="Y35" s="291"/>
      <c r="Z35" s="294"/>
      <c r="AA35" s="294"/>
      <c r="AB35" s="294"/>
      <c r="AC35" s="294"/>
      <c r="AD35" s="294"/>
      <c r="AE35" s="294"/>
      <c r="AF35" s="294"/>
      <c r="AG35" s="291"/>
      <c r="AK35" s="278"/>
    </row>
    <row r="36" spans="1:37" x14ac:dyDescent="0.4">
      <c r="A36" s="36"/>
      <c r="C36" s="116"/>
      <c r="D36" s="117"/>
      <c r="E36" s="117"/>
      <c r="G36" s="117"/>
      <c r="H36" s="117"/>
      <c r="I36" s="117"/>
      <c r="J36" s="117"/>
      <c r="K36" s="117"/>
      <c r="L36" s="117"/>
      <c r="M36" s="486"/>
      <c r="N36" s="486"/>
      <c r="O36" s="486"/>
      <c r="P36" s="486"/>
      <c r="Q36" s="486"/>
      <c r="R36" s="486"/>
      <c r="S36" s="486"/>
      <c r="T36" s="43" t="s">
        <v>114</v>
      </c>
      <c r="U36" s="289"/>
      <c r="V36" s="290"/>
      <c r="W36" s="289"/>
      <c r="X36" s="291"/>
      <c r="Y36" s="289"/>
      <c r="Z36" s="487"/>
      <c r="AA36" s="487"/>
      <c r="AB36" s="487"/>
      <c r="AC36" s="487"/>
      <c r="AD36" s="487"/>
      <c r="AE36" s="487"/>
      <c r="AF36" s="487"/>
      <c r="AG36" s="291"/>
      <c r="AK36" s="170">
        <v>7</v>
      </c>
    </row>
    <row r="37" spans="1:37" x14ac:dyDescent="0.4">
      <c r="A37" s="36"/>
      <c r="B37" s="45" t="s">
        <v>421</v>
      </c>
      <c r="C37" s="44"/>
      <c r="D37" s="117"/>
      <c r="E37" s="117"/>
      <c r="G37" s="117"/>
      <c r="H37" s="117"/>
      <c r="I37" s="117"/>
      <c r="J37" s="117"/>
      <c r="K37" s="117"/>
      <c r="L37" s="117"/>
      <c r="M37" s="53"/>
      <c r="N37" s="53"/>
      <c r="O37" s="53"/>
      <c r="P37" s="53"/>
      <c r="Q37" s="53"/>
      <c r="R37" s="53"/>
      <c r="S37" s="53"/>
      <c r="T37" s="43"/>
      <c r="U37" s="291"/>
      <c r="V37" s="291"/>
      <c r="W37" s="291"/>
      <c r="X37" s="291"/>
      <c r="Y37" s="291"/>
      <c r="Z37" s="294"/>
      <c r="AA37" s="294"/>
      <c r="AB37" s="294"/>
      <c r="AC37" s="294"/>
      <c r="AD37" s="294"/>
      <c r="AE37" s="294"/>
      <c r="AF37" s="294"/>
      <c r="AG37" s="291"/>
      <c r="AK37" s="278"/>
    </row>
    <row r="38" spans="1:37" x14ac:dyDescent="0.4">
      <c r="A38" s="36"/>
      <c r="B38" s="45"/>
      <c r="C38" s="44"/>
      <c r="D38" s="117"/>
      <c r="E38" s="117"/>
      <c r="G38" s="117"/>
      <c r="H38" s="117"/>
      <c r="I38" s="117"/>
      <c r="J38" s="117"/>
      <c r="K38" s="117"/>
      <c r="L38" s="117"/>
      <c r="M38" s="486"/>
      <c r="N38" s="486"/>
      <c r="O38" s="486"/>
      <c r="P38" s="486"/>
      <c r="Q38" s="486"/>
      <c r="R38" s="486"/>
      <c r="S38" s="486"/>
      <c r="T38" s="43" t="s">
        <v>114</v>
      </c>
      <c r="U38" s="289"/>
      <c r="V38" s="290"/>
      <c r="W38" s="289"/>
      <c r="X38" s="291"/>
      <c r="Y38" s="289"/>
      <c r="Z38" s="487"/>
      <c r="AA38" s="487"/>
      <c r="AB38" s="487"/>
      <c r="AC38" s="487"/>
      <c r="AD38" s="487"/>
      <c r="AE38" s="487"/>
      <c r="AF38" s="487"/>
      <c r="AG38" s="291"/>
      <c r="AK38" s="170">
        <v>10</v>
      </c>
    </row>
    <row r="39" spans="1:37" x14ac:dyDescent="0.4">
      <c r="A39" s="36"/>
      <c r="B39" s="45" t="s">
        <v>422</v>
      </c>
      <c r="C39" s="44"/>
      <c r="D39" s="117"/>
      <c r="E39" s="117"/>
      <c r="G39" s="117"/>
      <c r="H39" s="117"/>
      <c r="I39" s="117"/>
      <c r="J39" s="117"/>
      <c r="K39" s="117"/>
      <c r="L39" s="117"/>
      <c r="M39" s="52"/>
      <c r="N39" s="52"/>
      <c r="O39" s="52"/>
      <c r="P39" s="52"/>
      <c r="Q39" s="52"/>
      <c r="R39" s="52"/>
      <c r="S39" s="52"/>
      <c r="U39" s="284"/>
      <c r="V39" s="284"/>
      <c r="W39" s="284"/>
      <c r="X39" s="284"/>
      <c r="Y39" s="284"/>
      <c r="Z39" s="293"/>
      <c r="AA39" s="293"/>
      <c r="AB39" s="293"/>
      <c r="AC39" s="293"/>
      <c r="AD39" s="293"/>
      <c r="AE39" s="293"/>
      <c r="AF39" s="293"/>
      <c r="AG39" s="284"/>
      <c r="AK39" s="278"/>
    </row>
    <row r="40" spans="1:37" x14ac:dyDescent="0.4">
      <c r="A40" s="36"/>
      <c r="C40" s="116"/>
      <c r="D40" s="117"/>
      <c r="E40" s="117"/>
      <c r="G40" s="117"/>
      <c r="H40" s="117"/>
      <c r="I40" s="117"/>
      <c r="J40" s="117"/>
      <c r="K40" s="117"/>
      <c r="L40" s="117"/>
      <c r="M40" s="486"/>
      <c r="N40" s="486"/>
      <c r="O40" s="486"/>
      <c r="P40" s="486"/>
      <c r="Q40" s="486"/>
      <c r="R40" s="486"/>
      <c r="S40" s="486"/>
      <c r="T40" s="43" t="s">
        <v>114</v>
      </c>
      <c r="U40" s="284"/>
      <c r="V40" s="290"/>
      <c r="W40" s="284"/>
      <c r="X40" s="291"/>
      <c r="Y40" s="284"/>
      <c r="Z40" s="487"/>
      <c r="AA40" s="487"/>
      <c r="AB40" s="487"/>
      <c r="AC40" s="487"/>
      <c r="AD40" s="487"/>
      <c r="AE40" s="487"/>
      <c r="AF40" s="487"/>
      <c r="AG40" s="291"/>
      <c r="AK40" s="170">
        <v>2</v>
      </c>
    </row>
    <row r="41" spans="1:37" x14ac:dyDescent="0.4">
      <c r="A41" s="36"/>
      <c r="B41" s="45" t="s">
        <v>423</v>
      </c>
      <c r="C41" s="116"/>
      <c r="D41" s="117"/>
      <c r="E41" s="117"/>
      <c r="G41" s="117"/>
      <c r="H41" s="117"/>
      <c r="I41" s="117"/>
      <c r="J41" s="117"/>
      <c r="K41" s="117"/>
      <c r="L41" s="117"/>
      <c r="M41" s="52"/>
      <c r="N41" s="52"/>
      <c r="O41" s="52"/>
      <c r="P41" s="52"/>
      <c r="Q41" s="52"/>
      <c r="R41" s="52"/>
      <c r="S41" s="52"/>
      <c r="U41" s="284"/>
      <c r="V41" s="284"/>
      <c r="W41" s="284"/>
      <c r="X41" s="284"/>
      <c r="Y41" s="284"/>
      <c r="Z41" s="293"/>
      <c r="AA41" s="293"/>
      <c r="AB41" s="293"/>
      <c r="AC41" s="293"/>
      <c r="AD41" s="293"/>
      <c r="AE41" s="293"/>
      <c r="AF41" s="293"/>
      <c r="AG41" s="284"/>
      <c r="AK41" s="278"/>
    </row>
    <row r="42" spans="1:37" x14ac:dyDescent="0.4">
      <c r="A42" s="36"/>
      <c r="C42" s="116"/>
      <c r="D42" s="117"/>
      <c r="E42" s="117"/>
      <c r="G42" s="117"/>
      <c r="H42" s="117"/>
      <c r="I42" s="117"/>
      <c r="J42" s="117"/>
      <c r="K42" s="117"/>
      <c r="L42" s="117"/>
      <c r="M42" s="486"/>
      <c r="N42" s="486"/>
      <c r="O42" s="486"/>
      <c r="P42" s="486"/>
      <c r="Q42" s="486"/>
      <c r="R42" s="486"/>
      <c r="S42" s="486"/>
      <c r="T42" s="43" t="s">
        <v>114</v>
      </c>
      <c r="U42" s="284"/>
      <c r="V42" s="290"/>
      <c r="W42" s="284"/>
      <c r="X42" s="291"/>
      <c r="Y42" s="284"/>
      <c r="Z42" s="487"/>
      <c r="AA42" s="487"/>
      <c r="AB42" s="487"/>
      <c r="AC42" s="487"/>
      <c r="AD42" s="487"/>
      <c r="AE42" s="487"/>
      <c r="AF42" s="487"/>
      <c r="AG42" s="291"/>
      <c r="AK42" s="170">
        <v>41</v>
      </c>
    </row>
    <row r="43" spans="1:37" x14ac:dyDescent="0.4">
      <c r="A43" s="36"/>
      <c r="B43" s="45" t="s">
        <v>424</v>
      </c>
      <c r="C43" s="116"/>
      <c r="D43" s="117"/>
      <c r="E43" s="117"/>
      <c r="G43" s="117"/>
      <c r="H43" s="117"/>
      <c r="I43" s="117"/>
      <c r="J43" s="117"/>
      <c r="K43" s="117"/>
      <c r="L43" s="117"/>
      <c r="M43" s="53"/>
      <c r="N43" s="53"/>
      <c r="O43" s="53"/>
      <c r="P43" s="53"/>
      <c r="Q43" s="53"/>
      <c r="R43" s="53"/>
      <c r="S43" s="53"/>
      <c r="T43" s="43"/>
      <c r="U43" s="291"/>
      <c r="V43" s="291"/>
      <c r="W43" s="291"/>
      <c r="X43" s="291"/>
      <c r="Y43" s="291"/>
      <c r="Z43" s="294"/>
      <c r="AA43" s="294"/>
      <c r="AB43" s="294"/>
      <c r="AC43" s="294"/>
      <c r="AD43" s="294"/>
      <c r="AE43" s="294"/>
      <c r="AF43" s="294"/>
      <c r="AG43" s="291"/>
      <c r="AK43" s="278"/>
    </row>
    <row r="44" spans="1:37" x14ac:dyDescent="0.4">
      <c r="A44" s="36"/>
      <c r="C44" s="116"/>
      <c r="D44" s="117"/>
      <c r="E44" s="117"/>
      <c r="G44" s="117"/>
      <c r="H44" s="117"/>
      <c r="I44" s="117"/>
      <c r="J44" s="117"/>
      <c r="K44" s="117"/>
      <c r="L44" s="117"/>
      <c r="M44" s="486"/>
      <c r="N44" s="486"/>
      <c r="O44" s="486"/>
      <c r="P44" s="486"/>
      <c r="Q44" s="486"/>
      <c r="R44" s="486"/>
      <c r="S44" s="486"/>
      <c r="T44" s="43" t="s">
        <v>114</v>
      </c>
      <c r="U44" s="289"/>
      <c r="V44" s="290"/>
      <c r="W44" s="289"/>
      <c r="X44" s="291"/>
      <c r="Y44" s="289"/>
      <c r="Z44" s="487"/>
      <c r="AA44" s="487"/>
      <c r="AB44" s="487"/>
      <c r="AC44" s="487"/>
      <c r="AD44" s="487"/>
      <c r="AE44" s="487"/>
      <c r="AF44" s="487"/>
      <c r="AG44" s="291"/>
      <c r="AK44" s="170">
        <v>10</v>
      </c>
    </row>
    <row r="45" spans="1:37" x14ac:dyDescent="0.4">
      <c r="A45" s="36"/>
      <c r="C45" s="41" t="s">
        <v>425</v>
      </c>
      <c r="D45" s="117"/>
      <c r="E45" s="117"/>
      <c r="F45" s="35"/>
      <c r="G45" s="117"/>
      <c r="H45" s="117"/>
      <c r="I45" s="117"/>
      <c r="J45" s="117"/>
      <c r="K45" s="117"/>
      <c r="L45" s="117"/>
      <c r="M45" s="43"/>
      <c r="N45" s="43"/>
      <c r="O45" s="43"/>
      <c r="P45" s="43"/>
      <c r="Q45" s="43"/>
      <c r="R45" s="43"/>
      <c r="S45" s="43"/>
      <c r="T45" s="43"/>
      <c r="U45" s="43"/>
      <c r="V45" s="43"/>
      <c r="W45" s="43"/>
      <c r="X45" s="43"/>
      <c r="Y45" s="43"/>
      <c r="Z45" s="43"/>
      <c r="AA45" s="43"/>
      <c r="AB45" s="43"/>
      <c r="AC45" s="43"/>
      <c r="AD45" s="43"/>
      <c r="AE45" s="43"/>
      <c r="AF45" s="43"/>
      <c r="AG45" s="43"/>
      <c r="AH45" s="43"/>
    </row>
    <row r="46" spans="1:37" x14ac:dyDescent="0.4">
      <c r="A46" s="36"/>
      <c r="C46" s="41" t="s">
        <v>124</v>
      </c>
      <c r="D46" s="117"/>
      <c r="E46" s="117"/>
      <c r="F46" s="35"/>
      <c r="G46" s="117"/>
      <c r="H46" s="117"/>
      <c r="I46" s="117"/>
      <c r="J46" s="117"/>
      <c r="K46" s="117"/>
      <c r="L46" s="117"/>
      <c r="M46" s="43"/>
      <c r="N46" s="43"/>
      <c r="O46" s="43"/>
      <c r="P46" s="43"/>
      <c r="Q46" s="43"/>
      <c r="R46" s="43"/>
      <c r="S46" s="43"/>
      <c r="T46" s="43"/>
      <c r="U46" s="43"/>
      <c r="V46" s="43"/>
      <c r="W46" s="43"/>
      <c r="X46" s="43"/>
      <c r="Y46" s="43"/>
      <c r="Z46" s="43"/>
      <c r="AA46" s="43"/>
      <c r="AB46" s="43"/>
      <c r="AC46" s="43"/>
      <c r="AD46" s="43"/>
      <c r="AE46" s="43"/>
      <c r="AF46" s="43"/>
      <c r="AG46" s="43"/>
      <c r="AH46" s="43"/>
    </row>
    <row r="47" spans="1:37" x14ac:dyDescent="0.4">
      <c r="A47" s="36"/>
      <c r="C47" s="41" t="s">
        <v>125</v>
      </c>
      <c r="D47" s="117"/>
      <c r="E47" s="117"/>
      <c r="F47" s="35"/>
      <c r="G47" s="117"/>
      <c r="H47" s="117"/>
      <c r="I47" s="117"/>
      <c r="J47" s="117"/>
      <c r="K47" s="117"/>
      <c r="L47" s="117"/>
      <c r="M47" s="43"/>
      <c r="N47" s="43"/>
      <c r="O47" s="43"/>
      <c r="P47" s="43"/>
      <c r="Q47" s="43"/>
      <c r="R47" s="43"/>
      <c r="S47" s="43"/>
      <c r="T47" s="43"/>
      <c r="U47" s="43"/>
      <c r="V47" s="43"/>
      <c r="W47" s="43"/>
      <c r="X47" s="43"/>
      <c r="Y47" s="43"/>
      <c r="Z47" s="43"/>
      <c r="AA47" s="43"/>
      <c r="AB47" s="43"/>
      <c r="AC47" s="43"/>
      <c r="AD47" s="43"/>
      <c r="AE47" s="43"/>
      <c r="AF47" s="43"/>
      <c r="AG47" s="43"/>
      <c r="AH47" s="43"/>
    </row>
    <row r="48" spans="1:37" x14ac:dyDescent="0.4">
      <c r="A48" s="36"/>
      <c r="C48" s="41"/>
      <c r="D48" s="117"/>
      <c r="E48" s="117"/>
      <c r="F48" s="35"/>
      <c r="G48" s="117"/>
      <c r="H48" s="117"/>
      <c r="I48" s="117"/>
      <c r="J48" s="117"/>
      <c r="K48" s="117"/>
      <c r="L48" s="117"/>
      <c r="M48" s="43"/>
      <c r="N48" s="43"/>
      <c r="O48" s="43"/>
      <c r="P48" s="43"/>
      <c r="Q48" s="43"/>
      <c r="R48" s="43"/>
      <c r="S48" s="43"/>
      <c r="T48" s="43"/>
      <c r="U48" s="43"/>
      <c r="V48" s="43"/>
      <c r="W48" s="43"/>
      <c r="X48" s="43"/>
      <c r="Y48" s="43"/>
      <c r="Z48" s="43"/>
      <c r="AA48" s="43"/>
      <c r="AB48" s="43"/>
      <c r="AC48" s="43"/>
      <c r="AD48" s="43"/>
      <c r="AE48" s="43"/>
      <c r="AF48" s="43"/>
      <c r="AG48" s="43"/>
      <c r="AH48" s="43"/>
    </row>
    <row r="49" spans="1:39" x14ac:dyDescent="0.4">
      <c r="A49" s="36"/>
      <c r="B49" s="45" t="s">
        <v>126</v>
      </c>
      <c r="C49" s="41"/>
      <c r="D49" s="117"/>
      <c r="E49" s="117"/>
      <c r="F49" s="35"/>
      <c r="G49" s="117"/>
      <c r="H49" s="117"/>
      <c r="I49" s="117"/>
      <c r="J49" s="117"/>
      <c r="K49" s="117"/>
      <c r="L49" s="117"/>
      <c r="M49" s="43"/>
      <c r="N49" s="43"/>
      <c r="O49" s="43"/>
      <c r="P49" s="43"/>
      <c r="Q49" s="43"/>
      <c r="R49" s="43"/>
      <c r="S49" s="43"/>
      <c r="T49" s="43"/>
      <c r="U49" s="43"/>
      <c r="V49" s="43"/>
      <c r="W49" s="43"/>
      <c r="X49" s="43"/>
      <c r="Y49" s="43"/>
      <c r="Z49" s="43"/>
      <c r="AA49" s="43"/>
      <c r="AB49" s="43"/>
      <c r="AC49" s="43"/>
      <c r="AD49" s="43"/>
      <c r="AE49" s="43"/>
      <c r="AF49" s="43"/>
      <c r="AG49" s="43"/>
      <c r="AH49" s="43"/>
    </row>
    <row r="50" spans="1:39" x14ac:dyDescent="0.4">
      <c r="A50" s="36"/>
      <c r="B50" s="116" t="s">
        <v>127</v>
      </c>
      <c r="C50" s="116"/>
      <c r="D50" s="117"/>
      <c r="E50" s="117"/>
      <c r="G50" s="117"/>
      <c r="H50" s="117"/>
      <c r="I50" s="117"/>
      <c r="J50" s="117"/>
      <c r="K50" s="117"/>
      <c r="L50" s="117"/>
      <c r="M50" s="43"/>
      <c r="N50" s="43"/>
      <c r="O50" s="43"/>
      <c r="P50" s="43"/>
      <c r="Q50" s="43"/>
      <c r="R50" s="43"/>
      <c r="S50" s="43"/>
      <c r="T50" s="43"/>
      <c r="U50" s="43"/>
      <c r="V50" s="295"/>
      <c r="W50" s="295"/>
      <c r="X50" s="295"/>
      <c r="Y50" s="295"/>
      <c r="Z50" s="295"/>
      <c r="AA50" s="295"/>
      <c r="AB50" s="295"/>
      <c r="AC50" s="295"/>
      <c r="AD50" s="295"/>
      <c r="AE50" s="295"/>
      <c r="AF50" s="295"/>
      <c r="AG50" s="295"/>
    </row>
    <row r="51" spans="1:39" x14ac:dyDescent="0.4">
      <c r="A51" s="36"/>
      <c r="C51" s="116"/>
      <c r="D51" s="117"/>
      <c r="E51" s="117"/>
      <c r="G51" s="117"/>
      <c r="H51" s="117"/>
      <c r="I51" s="117"/>
      <c r="J51" s="117"/>
      <c r="K51" s="117"/>
      <c r="L51" s="117"/>
      <c r="M51" s="483">
        <f>SUM(M29:S44)</f>
        <v>0</v>
      </c>
      <c r="N51" s="483"/>
      <c r="O51" s="483"/>
      <c r="P51" s="483"/>
      <c r="Q51" s="483"/>
      <c r="R51" s="483"/>
      <c r="S51" s="483"/>
      <c r="T51" s="43" t="s">
        <v>114</v>
      </c>
      <c r="U51" s="44"/>
      <c r="V51" s="296"/>
      <c r="W51" s="292"/>
      <c r="X51" s="295"/>
      <c r="Y51" s="292"/>
      <c r="Z51" s="484"/>
      <c r="AA51" s="484"/>
      <c r="AB51" s="484"/>
      <c r="AC51" s="484"/>
      <c r="AD51" s="484"/>
      <c r="AE51" s="484"/>
      <c r="AF51" s="484"/>
      <c r="AG51" s="295"/>
    </row>
    <row r="52" spans="1:39" x14ac:dyDescent="0.4">
      <c r="A52" s="36"/>
      <c r="B52" s="45" t="s">
        <v>128</v>
      </c>
      <c r="C52" s="116"/>
      <c r="D52" s="117"/>
      <c r="E52" s="117"/>
      <c r="G52" s="117"/>
      <c r="H52" s="117"/>
      <c r="I52" s="117"/>
      <c r="J52" s="117"/>
      <c r="K52" s="117"/>
      <c r="L52" s="117"/>
      <c r="M52" s="43"/>
      <c r="N52" s="43"/>
      <c r="O52" s="43"/>
      <c r="P52" s="43"/>
      <c r="Q52" s="43"/>
      <c r="R52" s="43"/>
      <c r="S52" s="43"/>
      <c r="T52" s="43"/>
      <c r="U52" s="43"/>
      <c r="V52" s="295"/>
      <c r="W52" s="295"/>
      <c r="X52" s="295"/>
      <c r="Y52" s="295"/>
      <c r="Z52" s="295"/>
      <c r="AA52" s="295"/>
      <c r="AB52" s="295"/>
      <c r="AC52" s="295"/>
      <c r="AD52" s="295"/>
      <c r="AE52" s="295"/>
      <c r="AF52" s="295"/>
      <c r="AG52" s="295"/>
    </row>
    <row r="53" spans="1:39" x14ac:dyDescent="0.4">
      <c r="A53" s="36"/>
      <c r="C53" s="116"/>
      <c r="D53" s="117"/>
      <c r="E53" s="117"/>
      <c r="G53" s="117"/>
      <c r="H53" s="117"/>
      <c r="I53" s="117"/>
      <c r="J53" s="117"/>
      <c r="K53" s="117"/>
      <c r="L53" s="117"/>
      <c r="M53" s="483">
        <f>M30*AK30+M32*AK32+M34*AK34+M36*AK36+M38*AK38+M40*AK40+M42*AK42+M44*AK44</f>
        <v>0</v>
      </c>
      <c r="N53" s="483"/>
      <c r="O53" s="483"/>
      <c r="P53" s="483"/>
      <c r="Q53" s="483"/>
      <c r="R53" s="483"/>
      <c r="S53" s="483"/>
      <c r="T53" s="43" t="s">
        <v>129</v>
      </c>
      <c r="U53" s="44"/>
      <c r="V53" s="296"/>
      <c r="W53" s="292"/>
      <c r="X53" s="295"/>
      <c r="Y53" s="292"/>
      <c r="Z53" s="484"/>
      <c r="AA53" s="484"/>
      <c r="AB53" s="484"/>
      <c r="AC53" s="484"/>
      <c r="AD53" s="484"/>
      <c r="AE53" s="484"/>
      <c r="AF53" s="484"/>
      <c r="AG53" s="295"/>
    </row>
    <row r="54" spans="1:39" x14ac:dyDescent="0.4">
      <c r="A54" s="36"/>
      <c r="C54" s="116"/>
      <c r="D54" s="117"/>
      <c r="E54" s="117"/>
      <c r="G54" s="117"/>
      <c r="H54" s="117"/>
      <c r="I54" s="117"/>
      <c r="J54" s="117"/>
      <c r="K54" s="117"/>
      <c r="L54" s="117"/>
      <c r="M54" s="117"/>
      <c r="N54" s="117"/>
      <c r="O54" s="117"/>
      <c r="P54" s="117"/>
      <c r="Q54" s="117"/>
      <c r="R54" s="117"/>
      <c r="S54" s="117"/>
      <c r="T54" s="117"/>
      <c r="U54" s="117"/>
      <c r="V54" s="297"/>
      <c r="W54" s="297"/>
      <c r="X54" s="297"/>
      <c r="Y54" s="297"/>
      <c r="Z54" s="297"/>
      <c r="AA54" s="297"/>
      <c r="AB54" s="297"/>
      <c r="AC54" s="297"/>
      <c r="AD54" s="297"/>
      <c r="AE54" s="297"/>
      <c r="AF54" s="297"/>
      <c r="AG54" s="297"/>
    </row>
    <row r="55" spans="1:39" x14ac:dyDescent="0.4">
      <c r="A55" s="36"/>
      <c r="B55" s="45" t="s">
        <v>131</v>
      </c>
      <c r="C55" s="116"/>
      <c r="D55" s="117"/>
      <c r="E55" s="117"/>
      <c r="G55" s="117"/>
      <c r="H55" s="117"/>
      <c r="I55" s="117"/>
      <c r="J55" s="117"/>
      <c r="K55" s="117"/>
      <c r="L55" s="117"/>
      <c r="M55" s="43"/>
      <c r="N55" s="43"/>
      <c r="O55" s="43"/>
      <c r="P55" s="43"/>
      <c r="Q55" s="43"/>
      <c r="R55" s="43"/>
      <c r="S55" s="43"/>
      <c r="T55" s="43"/>
      <c r="U55" s="43"/>
      <c r="V55" s="295"/>
      <c r="W55" s="295"/>
      <c r="X55" s="295"/>
      <c r="Y55" s="295"/>
      <c r="Z55" s="295"/>
      <c r="AA55" s="295"/>
      <c r="AB55" s="295"/>
      <c r="AC55" s="295"/>
      <c r="AD55" s="295"/>
      <c r="AE55" s="295"/>
      <c r="AF55" s="295"/>
      <c r="AG55" s="295"/>
      <c r="AH55" s="43"/>
    </row>
    <row r="56" spans="1:39" x14ac:dyDescent="0.4">
      <c r="A56" s="36"/>
      <c r="B56" s="116"/>
      <c r="D56" s="117"/>
      <c r="E56" s="117"/>
      <c r="G56" s="117"/>
      <c r="H56" s="117"/>
      <c r="I56" s="117"/>
      <c r="J56" s="117"/>
      <c r="K56" s="117"/>
      <c r="L56" s="117"/>
      <c r="M56" s="369" t="e">
        <f>ROUNDDOWN(M53*10/M18,4)</f>
        <v>#DIV/0!</v>
      </c>
      <c r="N56" s="369"/>
      <c r="O56" s="369"/>
      <c r="P56" s="369"/>
      <c r="Q56" s="369"/>
      <c r="R56" s="369"/>
      <c r="S56" s="369"/>
      <c r="T56" s="43"/>
      <c r="U56" s="44"/>
      <c r="V56" s="296"/>
      <c r="W56" s="292"/>
      <c r="X56" s="295"/>
      <c r="Y56" s="292"/>
      <c r="Z56" s="485"/>
      <c r="AA56" s="485"/>
      <c r="AB56" s="485"/>
      <c r="AC56" s="485"/>
      <c r="AD56" s="485"/>
      <c r="AE56" s="485"/>
      <c r="AF56" s="485"/>
      <c r="AG56" s="295"/>
    </row>
    <row r="57" spans="1:39" s="307" customFormat="1" ht="19.5" x14ac:dyDescent="0.4">
      <c r="A57" s="304"/>
      <c r="B57" s="41"/>
      <c r="C57" s="69" t="s">
        <v>1416</v>
      </c>
      <c r="D57" s="300"/>
      <c r="E57" s="300"/>
      <c r="F57" s="41"/>
      <c r="G57" s="300"/>
      <c r="H57" s="300"/>
      <c r="I57" s="300"/>
      <c r="J57" s="300"/>
      <c r="K57" s="300"/>
      <c r="L57" s="300"/>
      <c r="M57" s="300"/>
      <c r="N57" s="300"/>
      <c r="O57" s="300"/>
      <c r="P57" s="300"/>
      <c r="Q57" s="300"/>
      <c r="R57" s="300"/>
      <c r="S57" s="300"/>
      <c r="T57" s="300"/>
      <c r="U57" s="300"/>
      <c r="V57" s="300"/>
      <c r="W57" s="300"/>
      <c r="X57" s="308"/>
      <c r="Y57" s="309"/>
      <c r="Z57" s="310"/>
      <c r="AA57" s="310"/>
      <c r="AB57" s="310"/>
      <c r="AC57" s="310"/>
      <c r="AD57" s="310"/>
      <c r="AE57" s="310"/>
      <c r="AF57" s="310"/>
      <c r="AG57" s="308"/>
      <c r="AH57" s="69"/>
      <c r="AI57" s="69"/>
      <c r="AJ57" s="69"/>
      <c r="AK57" s="306"/>
      <c r="AL57" s="306"/>
      <c r="AM57" s="306"/>
    </row>
    <row r="58" spans="1:39" s="307" customFormat="1" ht="19.5" x14ac:dyDescent="0.4">
      <c r="A58" s="304"/>
      <c r="B58" s="69"/>
      <c r="C58" s="41" t="s">
        <v>1412</v>
      </c>
      <c r="D58" s="300"/>
      <c r="E58" s="300"/>
      <c r="F58" s="69"/>
      <c r="G58" s="300"/>
      <c r="H58" s="300"/>
      <c r="I58" s="300"/>
      <c r="J58" s="300"/>
      <c r="K58" s="300"/>
      <c r="L58" s="300"/>
      <c r="M58" s="305"/>
      <c r="N58" s="305"/>
      <c r="O58" s="305"/>
      <c r="P58" s="305"/>
      <c r="Q58" s="305"/>
      <c r="R58" s="305"/>
      <c r="S58" s="305"/>
      <c r="T58" s="305"/>
      <c r="U58" s="305"/>
      <c r="V58" s="305"/>
      <c r="W58" s="305"/>
      <c r="X58" s="305"/>
      <c r="Y58" s="305"/>
      <c r="Z58" s="305"/>
      <c r="AA58" s="305"/>
      <c r="AB58" s="305"/>
      <c r="AC58" s="305"/>
      <c r="AD58" s="305"/>
      <c r="AE58" s="305"/>
      <c r="AF58" s="305"/>
      <c r="AG58" s="305"/>
      <c r="AH58" s="305"/>
      <c r="AI58" s="69"/>
      <c r="AJ58" s="69"/>
      <c r="AK58" s="306"/>
      <c r="AL58" s="306"/>
      <c r="AM58" s="306"/>
    </row>
    <row r="59" spans="1:39" s="307" customFormat="1" ht="19.5" x14ac:dyDescent="0.4">
      <c r="A59" s="304"/>
      <c r="B59" s="69"/>
      <c r="C59" s="41" t="s">
        <v>1413</v>
      </c>
      <c r="D59" s="300"/>
      <c r="E59" s="300"/>
      <c r="F59" s="69"/>
      <c r="G59" s="300"/>
      <c r="H59" s="300"/>
      <c r="I59" s="300"/>
      <c r="J59" s="300"/>
      <c r="K59" s="300"/>
      <c r="L59" s="300"/>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69"/>
      <c r="AJ59" s="69"/>
      <c r="AK59" s="306"/>
      <c r="AL59" s="306"/>
      <c r="AM59" s="306"/>
    </row>
    <row r="60" spans="1:39" s="307" customFormat="1" ht="19.5" x14ac:dyDescent="0.4">
      <c r="A60" s="304"/>
      <c r="B60" s="69"/>
      <c r="C60" s="41" t="s">
        <v>1414</v>
      </c>
      <c r="D60" s="300"/>
      <c r="E60" s="300"/>
      <c r="F60" s="69"/>
      <c r="G60" s="300"/>
      <c r="H60" s="300"/>
      <c r="I60" s="300"/>
      <c r="J60" s="300"/>
      <c r="K60" s="300"/>
      <c r="L60" s="300"/>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69"/>
      <c r="AJ60" s="69"/>
      <c r="AK60" s="306"/>
      <c r="AL60" s="306"/>
      <c r="AM60" s="306"/>
    </row>
    <row r="61" spans="1:39" s="307" customFormat="1" ht="19.5" x14ac:dyDescent="0.4">
      <c r="A61" s="304"/>
      <c r="B61" s="41"/>
      <c r="C61" s="69" t="s">
        <v>1415</v>
      </c>
      <c r="D61" s="300"/>
      <c r="E61" s="300"/>
      <c r="F61" s="41"/>
      <c r="G61" s="300"/>
      <c r="H61" s="300"/>
      <c r="I61" s="300"/>
      <c r="J61" s="300"/>
      <c r="K61" s="300"/>
      <c r="L61" s="300"/>
      <c r="M61" s="300"/>
      <c r="N61" s="300"/>
      <c r="O61" s="300"/>
      <c r="P61" s="300"/>
      <c r="Q61" s="300"/>
      <c r="R61" s="300"/>
      <c r="S61" s="300"/>
      <c r="T61" s="300"/>
      <c r="U61" s="300"/>
      <c r="V61" s="300"/>
      <c r="W61" s="300"/>
      <c r="X61" s="308"/>
      <c r="Y61" s="309"/>
      <c r="Z61" s="310"/>
      <c r="AA61" s="310"/>
      <c r="AB61" s="310"/>
      <c r="AC61" s="310"/>
      <c r="AD61" s="310"/>
      <c r="AE61" s="310"/>
      <c r="AF61" s="310"/>
      <c r="AG61" s="308"/>
      <c r="AH61" s="69"/>
      <c r="AI61" s="69"/>
      <c r="AJ61" s="69"/>
      <c r="AK61" s="306"/>
      <c r="AL61" s="306"/>
      <c r="AM61" s="306"/>
    </row>
    <row r="62" spans="1:39" x14ac:dyDescent="0.4">
      <c r="A62" s="36"/>
      <c r="B62" s="298"/>
      <c r="D62" s="299"/>
      <c r="E62" s="299"/>
      <c r="F62" s="298"/>
      <c r="G62" s="299"/>
      <c r="H62" s="299"/>
      <c r="I62" s="299"/>
      <c r="J62" s="299"/>
      <c r="K62" s="299"/>
      <c r="L62" s="299"/>
      <c r="M62" s="303"/>
      <c r="N62" s="303"/>
      <c r="O62" s="303"/>
      <c r="P62" s="303"/>
      <c r="Q62" s="303"/>
      <c r="R62" s="303"/>
      <c r="S62" s="303"/>
      <c r="T62" s="43"/>
      <c r="U62" s="44"/>
      <c r="V62" s="296"/>
      <c r="W62" s="292"/>
      <c r="X62" s="295"/>
      <c r="Y62" s="292"/>
      <c r="Z62" s="301"/>
      <c r="AA62" s="301"/>
      <c r="AB62" s="301"/>
      <c r="AC62" s="301"/>
      <c r="AD62" s="301"/>
      <c r="AE62" s="301"/>
      <c r="AF62" s="301"/>
      <c r="AG62" s="295"/>
    </row>
    <row r="63" spans="1:39" x14ac:dyDescent="0.4">
      <c r="A63" s="36"/>
      <c r="B63" s="116"/>
      <c r="D63" s="46"/>
      <c r="E63" s="117"/>
      <c r="F63" s="41"/>
      <c r="G63" s="117"/>
      <c r="H63" s="117"/>
      <c r="I63" s="117"/>
      <c r="J63" s="117"/>
      <c r="K63" s="117"/>
      <c r="L63" s="117"/>
      <c r="M63" s="117"/>
      <c r="N63" s="117"/>
      <c r="O63" s="117"/>
      <c r="P63" s="117"/>
      <c r="Q63" s="117"/>
      <c r="R63" s="117"/>
      <c r="S63" s="117"/>
      <c r="AE63" s="156"/>
      <c r="AF63" s="156"/>
    </row>
    <row r="64" spans="1:39" x14ac:dyDescent="0.4">
      <c r="A64" s="35" t="s">
        <v>44</v>
      </c>
    </row>
    <row r="65" spans="1:2" x14ac:dyDescent="0.4">
      <c r="A65" s="35" t="s">
        <v>1425</v>
      </c>
    </row>
    <row r="66" spans="1:2" x14ac:dyDescent="0.4">
      <c r="A66" s="35" t="s">
        <v>174</v>
      </c>
    </row>
    <row r="67" spans="1:2" x14ac:dyDescent="0.4">
      <c r="B67" s="35" t="s">
        <v>175</v>
      </c>
    </row>
    <row r="68" spans="1:2" x14ac:dyDescent="0.4">
      <c r="A68" s="35" t="s">
        <v>1426</v>
      </c>
    </row>
    <row r="69" spans="1:2" x14ac:dyDescent="0.4">
      <c r="A69" s="35" t="s">
        <v>176</v>
      </c>
    </row>
    <row r="70" spans="1:2" x14ac:dyDescent="0.4">
      <c r="A70" s="35" t="s">
        <v>177</v>
      </c>
    </row>
    <row r="71" spans="1:2" x14ac:dyDescent="0.4">
      <c r="A71" s="35" t="s">
        <v>178</v>
      </c>
    </row>
    <row r="72" spans="1:2" x14ac:dyDescent="0.4">
      <c r="A72" s="35" t="s">
        <v>1427</v>
      </c>
    </row>
    <row r="73" spans="1:2" x14ac:dyDescent="0.4">
      <c r="A73" s="35" t="s">
        <v>179</v>
      </c>
    </row>
    <row r="74" spans="1:2" x14ac:dyDescent="0.4">
      <c r="A74" s="35" t="s">
        <v>180</v>
      </c>
    </row>
    <row r="75" spans="1:2" x14ac:dyDescent="0.4">
      <c r="A75" s="35" t="s">
        <v>181</v>
      </c>
    </row>
    <row r="76" spans="1:2" x14ac:dyDescent="0.4">
      <c r="A76" s="35" t="s">
        <v>182</v>
      </c>
    </row>
    <row r="77" spans="1:2" x14ac:dyDescent="0.4">
      <c r="A77" s="35" t="s">
        <v>183</v>
      </c>
    </row>
    <row r="78" spans="1:2" x14ac:dyDescent="0.4">
      <c r="A78" s="35" t="s">
        <v>184</v>
      </c>
    </row>
    <row r="79" spans="1:2" x14ac:dyDescent="0.4">
      <c r="A79" s="35" t="s">
        <v>185</v>
      </c>
    </row>
    <row r="80" spans="1:2" x14ac:dyDescent="0.4">
      <c r="A80" s="35" t="s">
        <v>186</v>
      </c>
    </row>
    <row r="81" spans="1:1" x14ac:dyDescent="0.4">
      <c r="A81" s="35" t="s">
        <v>187</v>
      </c>
    </row>
    <row r="82" spans="1:1" x14ac:dyDescent="0.4">
      <c r="A82" s="35" t="s">
        <v>188</v>
      </c>
    </row>
    <row r="83" spans="1:1" x14ac:dyDescent="0.4">
      <c r="A83" s="35" t="s">
        <v>1428</v>
      </c>
    </row>
    <row r="84" spans="1:1" x14ac:dyDescent="0.4">
      <c r="A84" s="35" t="s">
        <v>189</v>
      </c>
    </row>
    <row r="85" spans="1:1" x14ac:dyDescent="0.4">
      <c r="A85" s="35" t="s">
        <v>190</v>
      </c>
    </row>
    <row r="86" spans="1:1" x14ac:dyDescent="0.4">
      <c r="A86" s="35" t="s">
        <v>1429</v>
      </c>
    </row>
    <row r="87" spans="1:1" x14ac:dyDescent="0.4">
      <c r="A87" s="35" t="s">
        <v>191</v>
      </c>
    </row>
    <row r="88" spans="1:1" x14ac:dyDescent="0.4">
      <c r="A88" s="35" t="s">
        <v>192</v>
      </c>
    </row>
    <row r="89" spans="1:1" x14ac:dyDescent="0.4">
      <c r="A89" s="35" t="s">
        <v>1430</v>
      </c>
    </row>
    <row r="90" spans="1:1" x14ac:dyDescent="0.4">
      <c r="A90" s="35" t="s">
        <v>193</v>
      </c>
    </row>
    <row r="91" spans="1:1" x14ac:dyDescent="0.4">
      <c r="A91" s="35" t="s">
        <v>1431</v>
      </c>
    </row>
    <row r="92" spans="1:1" x14ac:dyDescent="0.4">
      <c r="A92" s="35" t="s">
        <v>194</v>
      </c>
    </row>
    <row r="93" spans="1:1" x14ac:dyDescent="0.4">
      <c r="A93" s="35" t="s">
        <v>195</v>
      </c>
    </row>
    <row r="94" spans="1:1" x14ac:dyDescent="0.4">
      <c r="A94" s="35" t="s">
        <v>196</v>
      </c>
    </row>
    <row r="95" spans="1:1" x14ac:dyDescent="0.4">
      <c r="A95" s="35" t="s">
        <v>197</v>
      </c>
    </row>
    <row r="96" spans="1:1" x14ac:dyDescent="0.4">
      <c r="A96" s="35" t="s">
        <v>1432</v>
      </c>
    </row>
    <row r="97" spans="1:6" x14ac:dyDescent="0.4">
      <c r="A97" s="35" t="s">
        <v>198</v>
      </c>
    </row>
    <row r="98" spans="1:6" x14ac:dyDescent="0.4">
      <c r="A98" s="35" t="s">
        <v>1433</v>
      </c>
    </row>
    <row r="99" spans="1:6" x14ac:dyDescent="0.4">
      <c r="A99" s="35" t="s">
        <v>199</v>
      </c>
    </row>
    <row r="100" spans="1:6" x14ac:dyDescent="0.4">
      <c r="A100" s="35" t="s">
        <v>200</v>
      </c>
    </row>
    <row r="101" spans="1:6" x14ac:dyDescent="0.4">
      <c r="A101" s="35" t="s">
        <v>201</v>
      </c>
    </row>
    <row r="102" spans="1:6" x14ac:dyDescent="0.4">
      <c r="A102" s="35" t="s">
        <v>202</v>
      </c>
    </row>
    <row r="103" spans="1:6" x14ac:dyDescent="0.4">
      <c r="A103" s="35" t="s">
        <v>203</v>
      </c>
    </row>
    <row r="104" spans="1:6" x14ac:dyDescent="0.4">
      <c r="A104" s="35" t="s">
        <v>204</v>
      </c>
    </row>
    <row r="105" spans="1:6" x14ac:dyDescent="0.4">
      <c r="A105" s="35" t="s">
        <v>205</v>
      </c>
    </row>
    <row r="106" spans="1:6" x14ac:dyDescent="0.4">
      <c r="F106" s="35"/>
    </row>
    <row r="107" spans="1:6" x14ac:dyDescent="0.4">
      <c r="F107" s="35"/>
    </row>
    <row r="108" spans="1:6" x14ac:dyDescent="0.4">
      <c r="F108" s="35"/>
    </row>
    <row r="109" spans="1:6" x14ac:dyDescent="0.4">
      <c r="F109" s="35"/>
    </row>
    <row r="110" spans="1:6" x14ac:dyDescent="0.4">
      <c r="F110" s="35"/>
    </row>
    <row r="111" spans="1:6" x14ac:dyDescent="0.4">
      <c r="F111" s="35"/>
    </row>
    <row r="112" spans="1:6" x14ac:dyDescent="0.4">
      <c r="F112" s="35"/>
    </row>
    <row r="113" spans="6:6" x14ac:dyDescent="0.4">
      <c r="F113" s="35"/>
    </row>
    <row r="114" spans="6:6" x14ac:dyDescent="0.4">
      <c r="F114" s="35"/>
    </row>
    <row r="115" spans="6:6" x14ac:dyDescent="0.4">
      <c r="F115" s="35"/>
    </row>
    <row r="116" spans="6:6" x14ac:dyDescent="0.4">
      <c r="F116" s="35"/>
    </row>
    <row r="117" spans="6:6" x14ac:dyDescent="0.4">
      <c r="F117" s="35"/>
    </row>
    <row r="118" spans="6:6" x14ac:dyDescent="0.4">
      <c r="F118" s="35"/>
    </row>
    <row r="119" spans="6:6" x14ac:dyDescent="0.4">
      <c r="F119" s="35"/>
    </row>
    <row r="120" spans="6:6" x14ac:dyDescent="0.4">
      <c r="F120" s="35"/>
    </row>
    <row r="121" spans="6:6" x14ac:dyDescent="0.4">
      <c r="F121" s="35"/>
    </row>
    <row r="122" spans="6:6" x14ac:dyDescent="0.4">
      <c r="F122" s="35"/>
    </row>
    <row r="123" spans="6:6" x14ac:dyDescent="0.4">
      <c r="F123" s="35"/>
    </row>
    <row r="124" spans="6:6" x14ac:dyDescent="0.4">
      <c r="F124" s="35"/>
    </row>
    <row r="125" spans="6:6" x14ac:dyDescent="0.4">
      <c r="F125" s="35"/>
    </row>
    <row r="126" spans="6:6" x14ac:dyDescent="0.4">
      <c r="F126" s="35"/>
    </row>
    <row r="127" spans="6:6" x14ac:dyDescent="0.4">
      <c r="F127" s="35"/>
    </row>
    <row r="128" spans="6:6" x14ac:dyDescent="0.4">
      <c r="F128" s="35"/>
    </row>
    <row r="129" spans="6:6" x14ac:dyDescent="0.4">
      <c r="F129" s="35"/>
    </row>
  </sheetData>
  <sheetProtection algorithmName="SHA-512" hashValue="lmlGCvTg8v6MsnwhTFPXkKopBYyuvAmPk2hboq4KlKti+0ECoVriwo47AV3buqdhI+ZQ7uXMGX9x+rgREGF3BA==" saltValue="AeUc+wwBBIviT9VDP/wUMg==" spinCount="100000" sheet="1" objects="1" scenarios="1"/>
  <mergeCells count="30">
    <mergeCell ref="H9:I9"/>
    <mergeCell ref="M18:S18"/>
    <mergeCell ref="Z18:AF18"/>
    <mergeCell ref="A3:AJ3"/>
    <mergeCell ref="B5:G5"/>
    <mergeCell ref="H5:T5"/>
    <mergeCell ref="B6:G6"/>
    <mergeCell ref="H6:T6"/>
    <mergeCell ref="Z38:AF38"/>
    <mergeCell ref="M40:S40"/>
    <mergeCell ref="Z40:AF40"/>
    <mergeCell ref="M30:S30"/>
    <mergeCell ref="Z30:AF30"/>
    <mergeCell ref="M32:S32"/>
    <mergeCell ref="Z32:AF32"/>
    <mergeCell ref="M34:S34"/>
    <mergeCell ref="Z34:AF34"/>
    <mergeCell ref="M36:S36"/>
    <mergeCell ref="Z36:AF36"/>
    <mergeCell ref="M38:S38"/>
    <mergeCell ref="M53:S53"/>
    <mergeCell ref="Z53:AF53"/>
    <mergeCell ref="M56:S56"/>
    <mergeCell ref="Z56:AF56"/>
    <mergeCell ref="M42:S42"/>
    <mergeCell ref="Z42:AF42"/>
    <mergeCell ref="M44:S44"/>
    <mergeCell ref="Z44:AF44"/>
    <mergeCell ref="M51:S51"/>
    <mergeCell ref="Z51:AF51"/>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A2"/>
  <sheetViews>
    <sheetView showGridLines="0" topLeftCell="SV1" workbookViewId="0">
      <selection activeCell="M18" sqref="M18:S18"/>
    </sheetView>
  </sheetViews>
  <sheetFormatPr defaultRowHeight="18.75" x14ac:dyDescent="0.4"/>
  <cols>
    <col min="1" max="16384" width="9" style="184"/>
  </cols>
  <sheetData>
    <row r="1" spans="1:781" x14ac:dyDescent="0.4">
      <c r="A1" s="185" t="s">
        <v>426</v>
      </c>
      <c r="B1" s="185" t="s">
        <v>427</v>
      </c>
      <c r="C1" s="185" t="s">
        <v>428</v>
      </c>
      <c r="D1" s="185" t="s">
        <v>429</v>
      </c>
      <c r="E1" s="185" t="s">
        <v>430</v>
      </c>
      <c r="F1" s="185" t="s">
        <v>431</v>
      </c>
      <c r="G1" s="185" t="s">
        <v>432</v>
      </c>
      <c r="H1" s="185" t="s">
        <v>433</v>
      </c>
      <c r="I1" s="185" t="s">
        <v>434</v>
      </c>
      <c r="J1" s="185" t="s">
        <v>435</v>
      </c>
      <c r="K1" s="185" t="s">
        <v>436</v>
      </c>
      <c r="L1" s="185" t="s">
        <v>437</v>
      </c>
      <c r="M1" s="185" t="s">
        <v>438</v>
      </c>
      <c r="N1" s="185" t="s">
        <v>439</v>
      </c>
      <c r="O1" s="185" t="s">
        <v>440</v>
      </c>
      <c r="P1" s="185" t="s">
        <v>441</v>
      </c>
      <c r="Q1" s="185" t="s">
        <v>442</v>
      </c>
      <c r="R1" s="185" t="s">
        <v>443</v>
      </c>
      <c r="S1" s="185" t="s">
        <v>444</v>
      </c>
      <c r="T1" s="185" t="s">
        <v>445</v>
      </c>
      <c r="U1" s="185" t="s">
        <v>446</v>
      </c>
      <c r="V1" s="185" t="s">
        <v>447</v>
      </c>
      <c r="W1" s="185" t="s">
        <v>448</v>
      </c>
      <c r="X1" s="185" t="s">
        <v>449</v>
      </c>
      <c r="Y1" s="185" t="s">
        <v>450</v>
      </c>
      <c r="Z1" s="185" t="s">
        <v>451</v>
      </c>
      <c r="AA1" s="185" t="s">
        <v>452</v>
      </c>
      <c r="AB1" s="185" t="s">
        <v>453</v>
      </c>
      <c r="AC1" s="185" t="s">
        <v>454</v>
      </c>
      <c r="AD1" s="185" t="s">
        <v>455</v>
      </c>
      <c r="AE1" s="185" t="s">
        <v>456</v>
      </c>
      <c r="AF1" s="185" t="s">
        <v>457</v>
      </c>
      <c r="AG1" s="185" t="s">
        <v>458</v>
      </c>
      <c r="AH1" s="185" t="s">
        <v>459</v>
      </c>
      <c r="AI1" s="185" t="s">
        <v>460</v>
      </c>
      <c r="AJ1" s="185" t="s">
        <v>461</v>
      </c>
      <c r="AK1" s="185" t="s">
        <v>462</v>
      </c>
      <c r="AL1" s="185" t="s">
        <v>463</v>
      </c>
      <c r="AM1" s="185" t="s">
        <v>464</v>
      </c>
      <c r="AN1" s="185" t="s">
        <v>465</v>
      </c>
      <c r="AO1" s="185" t="s">
        <v>466</v>
      </c>
      <c r="AP1" s="185" t="s">
        <v>467</v>
      </c>
      <c r="AQ1" s="185" t="s">
        <v>468</v>
      </c>
      <c r="AR1" s="185" t="s">
        <v>469</v>
      </c>
      <c r="AS1" s="185" t="s">
        <v>470</v>
      </c>
      <c r="AT1" s="185" t="s">
        <v>471</v>
      </c>
      <c r="AU1" s="185" t="s">
        <v>472</v>
      </c>
      <c r="AV1" s="185" t="s">
        <v>473</v>
      </c>
      <c r="AW1" s="185" t="s">
        <v>474</v>
      </c>
      <c r="AX1" s="185" t="s">
        <v>475</v>
      </c>
      <c r="AY1" s="185" t="s">
        <v>476</v>
      </c>
      <c r="AZ1" s="185" t="s">
        <v>477</v>
      </c>
      <c r="BA1" s="185" t="s">
        <v>478</v>
      </c>
      <c r="BB1" s="185" t="s">
        <v>479</v>
      </c>
      <c r="BC1" s="185" t="s">
        <v>480</v>
      </c>
      <c r="BD1" s="185" t="s">
        <v>481</v>
      </c>
      <c r="BE1" s="185" t="s">
        <v>482</v>
      </c>
      <c r="BF1" s="185" t="s">
        <v>483</v>
      </c>
      <c r="BG1" s="185" t="s">
        <v>484</v>
      </c>
      <c r="BH1" s="185" t="s">
        <v>485</v>
      </c>
      <c r="BI1" s="185" t="s">
        <v>486</v>
      </c>
      <c r="BJ1" s="185" t="s">
        <v>487</v>
      </c>
      <c r="BK1" s="185" t="s">
        <v>488</v>
      </c>
      <c r="BL1" s="185" t="s">
        <v>489</v>
      </c>
      <c r="BM1" s="185" t="s">
        <v>490</v>
      </c>
      <c r="BN1" s="185" t="s">
        <v>491</v>
      </c>
      <c r="BO1" s="185" t="s">
        <v>492</v>
      </c>
      <c r="BP1" s="185" t="s">
        <v>493</v>
      </c>
      <c r="BQ1" s="185" t="s">
        <v>494</v>
      </c>
      <c r="BR1" s="185" t="s">
        <v>495</v>
      </c>
      <c r="BS1" s="185" t="s">
        <v>496</v>
      </c>
      <c r="BT1" s="185" t="s">
        <v>497</v>
      </c>
      <c r="BU1" s="185" t="s">
        <v>498</v>
      </c>
      <c r="BV1" s="185" t="s">
        <v>499</v>
      </c>
      <c r="BW1" s="185" t="s">
        <v>500</v>
      </c>
      <c r="BX1" s="185" t="s">
        <v>501</v>
      </c>
      <c r="BY1" s="185" t="s">
        <v>502</v>
      </c>
      <c r="BZ1" s="185" t="s">
        <v>503</v>
      </c>
      <c r="CA1" s="185" t="s">
        <v>504</v>
      </c>
      <c r="CB1" s="185" t="s">
        <v>505</v>
      </c>
      <c r="CC1" s="185" t="s">
        <v>506</v>
      </c>
      <c r="CD1" s="185" t="s">
        <v>507</v>
      </c>
      <c r="CE1" s="185" t="s">
        <v>508</v>
      </c>
      <c r="CF1" s="185" t="s">
        <v>509</v>
      </c>
      <c r="CG1" s="185" t="s">
        <v>510</v>
      </c>
      <c r="CH1" s="185" t="s">
        <v>511</v>
      </c>
      <c r="CI1" s="185" t="s">
        <v>512</v>
      </c>
      <c r="CJ1" s="185" t="s">
        <v>513</v>
      </c>
      <c r="CK1" s="185" t="s">
        <v>514</v>
      </c>
      <c r="CL1" s="185" t="s">
        <v>515</v>
      </c>
      <c r="CM1" s="185" t="s">
        <v>516</v>
      </c>
      <c r="CN1" s="185" t="s">
        <v>517</v>
      </c>
      <c r="CO1" s="185" t="s">
        <v>518</v>
      </c>
      <c r="CP1" s="185" t="s">
        <v>519</v>
      </c>
      <c r="CQ1" s="185" t="s">
        <v>520</v>
      </c>
      <c r="CR1" s="185" t="s">
        <v>521</v>
      </c>
      <c r="CS1" s="185" t="s">
        <v>522</v>
      </c>
      <c r="CT1" s="185" t="s">
        <v>523</v>
      </c>
      <c r="CU1" s="185" t="s">
        <v>524</v>
      </c>
      <c r="CV1" s="185" t="s">
        <v>525</v>
      </c>
      <c r="CW1" s="185" t="s">
        <v>526</v>
      </c>
      <c r="CX1" s="185" t="s">
        <v>527</v>
      </c>
      <c r="CY1" s="185" t="s">
        <v>528</v>
      </c>
      <c r="CZ1" s="185" t="s">
        <v>529</v>
      </c>
      <c r="DA1" s="185" t="s">
        <v>530</v>
      </c>
      <c r="DB1" s="185" t="s">
        <v>531</v>
      </c>
      <c r="DC1" s="185" t="s">
        <v>532</v>
      </c>
      <c r="DD1" s="185" t="s">
        <v>533</v>
      </c>
      <c r="DE1" s="185" t="s">
        <v>534</v>
      </c>
      <c r="DF1" s="185" t="s">
        <v>535</v>
      </c>
      <c r="DG1" s="185" t="s">
        <v>536</v>
      </c>
      <c r="DH1" s="185" t="s">
        <v>537</v>
      </c>
      <c r="DI1" s="185" t="s">
        <v>538</v>
      </c>
      <c r="DJ1" s="185" t="s">
        <v>539</v>
      </c>
      <c r="DK1" s="185" t="s">
        <v>540</v>
      </c>
      <c r="DL1" s="185" t="s">
        <v>541</v>
      </c>
      <c r="DM1" s="185" t="s">
        <v>542</v>
      </c>
      <c r="DN1" s="185" t="s">
        <v>543</v>
      </c>
      <c r="DO1" s="185" t="s">
        <v>544</v>
      </c>
      <c r="DP1" s="185" t="s">
        <v>545</v>
      </c>
      <c r="DQ1" s="185" t="s">
        <v>546</v>
      </c>
      <c r="DR1" s="185" t="s">
        <v>547</v>
      </c>
      <c r="DS1" s="185" t="s">
        <v>548</v>
      </c>
      <c r="DT1" s="185" t="s">
        <v>549</v>
      </c>
      <c r="DU1" s="185" t="s">
        <v>550</v>
      </c>
      <c r="DV1" s="185" t="s">
        <v>551</v>
      </c>
      <c r="DW1" s="185" t="s">
        <v>552</v>
      </c>
      <c r="DX1" s="185" t="s">
        <v>553</v>
      </c>
      <c r="DY1" s="185" t="s">
        <v>554</v>
      </c>
      <c r="DZ1" s="185" t="s">
        <v>555</v>
      </c>
      <c r="EA1" s="185" t="s">
        <v>556</v>
      </c>
      <c r="EB1" s="185" t="s">
        <v>557</v>
      </c>
      <c r="EC1" s="185" t="s">
        <v>558</v>
      </c>
      <c r="ED1" s="185" t="s">
        <v>559</v>
      </c>
      <c r="EE1" s="185" t="s">
        <v>560</v>
      </c>
      <c r="EF1" s="185" t="s">
        <v>561</v>
      </c>
      <c r="EG1" s="185" t="s">
        <v>562</v>
      </c>
      <c r="EH1" s="185" t="s">
        <v>563</v>
      </c>
      <c r="EI1" s="185" t="s">
        <v>564</v>
      </c>
      <c r="EJ1" s="185" t="s">
        <v>565</v>
      </c>
      <c r="EK1" s="185" t="s">
        <v>566</v>
      </c>
      <c r="EL1" s="185" t="s">
        <v>567</v>
      </c>
      <c r="EM1" s="185" t="s">
        <v>568</v>
      </c>
      <c r="EN1" s="185" t="s">
        <v>569</v>
      </c>
      <c r="EO1" s="185" t="s">
        <v>570</v>
      </c>
      <c r="EP1" s="185" t="s">
        <v>571</v>
      </c>
      <c r="EQ1" s="185" t="s">
        <v>572</v>
      </c>
      <c r="ER1" s="185" t="s">
        <v>573</v>
      </c>
      <c r="ES1" s="185" t="s">
        <v>574</v>
      </c>
      <c r="ET1" s="185" t="s">
        <v>575</v>
      </c>
      <c r="EU1" s="185" t="s">
        <v>576</v>
      </c>
      <c r="EV1" s="185" t="s">
        <v>577</v>
      </c>
      <c r="EW1" s="185" t="s">
        <v>578</v>
      </c>
      <c r="EX1" s="185" t="s">
        <v>579</v>
      </c>
      <c r="EY1" s="185" t="s">
        <v>580</v>
      </c>
      <c r="EZ1" s="185" t="s">
        <v>581</v>
      </c>
      <c r="FA1" s="185" t="s">
        <v>582</v>
      </c>
      <c r="FB1" s="185" t="s">
        <v>583</v>
      </c>
      <c r="FC1" s="185" t="s">
        <v>584</v>
      </c>
      <c r="FD1" s="185" t="s">
        <v>585</v>
      </c>
      <c r="FE1" s="185" t="s">
        <v>586</v>
      </c>
      <c r="FF1" s="185" t="s">
        <v>587</v>
      </c>
      <c r="FG1" s="185" t="s">
        <v>588</v>
      </c>
      <c r="FH1" s="185" t="s">
        <v>589</v>
      </c>
      <c r="FI1" s="185" t="s">
        <v>590</v>
      </c>
      <c r="FJ1" s="185" t="s">
        <v>591</v>
      </c>
      <c r="FK1" s="185" t="s">
        <v>592</v>
      </c>
      <c r="FL1" s="185" t="s">
        <v>593</v>
      </c>
      <c r="FM1" s="185" t="s">
        <v>594</v>
      </c>
      <c r="FN1" s="185" t="s">
        <v>595</v>
      </c>
      <c r="FO1" s="185" t="s">
        <v>596</v>
      </c>
      <c r="FP1" s="185" t="s">
        <v>597</v>
      </c>
      <c r="FQ1" s="185" t="s">
        <v>598</v>
      </c>
      <c r="FR1" s="185" t="s">
        <v>599</v>
      </c>
      <c r="FS1" s="185" t="s">
        <v>600</v>
      </c>
      <c r="FT1" s="185" t="s">
        <v>601</v>
      </c>
      <c r="FU1" s="185" t="s">
        <v>602</v>
      </c>
      <c r="FV1" s="185" t="s">
        <v>603</v>
      </c>
      <c r="FW1" s="185" t="s">
        <v>604</v>
      </c>
      <c r="FX1" s="185" t="s">
        <v>605</v>
      </c>
      <c r="FY1" s="185" t="s">
        <v>606</v>
      </c>
      <c r="FZ1" s="185" t="s">
        <v>607</v>
      </c>
      <c r="GA1" s="185" t="s">
        <v>608</v>
      </c>
      <c r="GB1" s="185" t="s">
        <v>609</v>
      </c>
      <c r="GC1" s="185" t="s">
        <v>610</v>
      </c>
      <c r="GD1" s="185" t="s">
        <v>611</v>
      </c>
      <c r="GE1" s="185" t="s">
        <v>612</v>
      </c>
      <c r="GF1" s="185" t="s">
        <v>613</v>
      </c>
      <c r="GG1" s="185" t="s">
        <v>614</v>
      </c>
      <c r="GH1" s="185" t="s">
        <v>615</v>
      </c>
      <c r="GI1" s="185" t="s">
        <v>616</v>
      </c>
      <c r="GJ1" s="185" t="s">
        <v>617</v>
      </c>
      <c r="GK1" s="185" t="s">
        <v>618</v>
      </c>
      <c r="GL1" s="185" t="s">
        <v>619</v>
      </c>
      <c r="GM1" s="185" t="s">
        <v>620</v>
      </c>
      <c r="GN1" s="185" t="s">
        <v>621</v>
      </c>
      <c r="GO1" s="185" t="s">
        <v>622</v>
      </c>
      <c r="GP1" s="185" t="s">
        <v>623</v>
      </c>
      <c r="GQ1" s="185" t="s">
        <v>624</v>
      </c>
      <c r="GR1" s="185" t="s">
        <v>625</v>
      </c>
      <c r="GS1" s="185" t="s">
        <v>626</v>
      </c>
      <c r="GT1" s="185" t="s">
        <v>627</v>
      </c>
      <c r="GU1" s="185" t="s">
        <v>628</v>
      </c>
      <c r="GV1" s="185" t="s">
        <v>629</v>
      </c>
      <c r="GW1" s="185" t="s">
        <v>630</v>
      </c>
      <c r="GX1" s="185" t="s">
        <v>631</v>
      </c>
      <c r="GY1" s="185" t="s">
        <v>632</v>
      </c>
      <c r="GZ1" s="185" t="s">
        <v>633</v>
      </c>
      <c r="HA1" s="185" t="s">
        <v>634</v>
      </c>
      <c r="HB1" s="185" t="s">
        <v>635</v>
      </c>
      <c r="HC1" s="185" t="s">
        <v>636</v>
      </c>
      <c r="HD1" s="185" t="s">
        <v>637</v>
      </c>
      <c r="HE1" s="185" t="s">
        <v>638</v>
      </c>
      <c r="HF1" s="185" t="s">
        <v>639</v>
      </c>
      <c r="HG1" s="185" t="s">
        <v>640</v>
      </c>
      <c r="HH1" s="185" t="s">
        <v>641</v>
      </c>
      <c r="HI1" s="185" t="s">
        <v>642</v>
      </c>
      <c r="HJ1" s="185" t="s">
        <v>643</v>
      </c>
      <c r="HK1" s="185" t="s">
        <v>644</v>
      </c>
      <c r="HL1" s="185" t="s">
        <v>645</v>
      </c>
      <c r="HM1" s="185" t="s">
        <v>646</v>
      </c>
      <c r="HN1" s="185" t="s">
        <v>647</v>
      </c>
      <c r="HO1" s="185" t="s">
        <v>648</v>
      </c>
      <c r="HP1" s="185" t="s">
        <v>649</v>
      </c>
      <c r="HQ1" s="185" t="s">
        <v>650</v>
      </c>
      <c r="HR1" s="185" t="s">
        <v>651</v>
      </c>
      <c r="HS1" s="185" t="s">
        <v>652</v>
      </c>
      <c r="HT1" s="185" t="s">
        <v>653</v>
      </c>
      <c r="HU1" s="185" t="s">
        <v>654</v>
      </c>
      <c r="HV1" s="185" t="s">
        <v>655</v>
      </c>
      <c r="HW1" s="185" t="s">
        <v>656</v>
      </c>
      <c r="HX1" s="185" t="s">
        <v>657</v>
      </c>
      <c r="HY1" s="185" t="s">
        <v>658</v>
      </c>
      <c r="HZ1" s="185" t="s">
        <v>659</v>
      </c>
      <c r="IA1" s="185" t="s">
        <v>660</v>
      </c>
      <c r="IB1" s="185" t="s">
        <v>661</v>
      </c>
      <c r="IC1" s="185" t="s">
        <v>662</v>
      </c>
      <c r="ID1" s="185" t="s">
        <v>663</v>
      </c>
      <c r="IE1" s="185" t="s">
        <v>664</v>
      </c>
      <c r="IF1" s="185" t="s">
        <v>665</v>
      </c>
      <c r="IG1" s="185" t="s">
        <v>666</v>
      </c>
      <c r="IH1" s="185" t="s">
        <v>667</v>
      </c>
      <c r="II1" s="185" t="s">
        <v>668</v>
      </c>
      <c r="IJ1" s="185" t="s">
        <v>669</v>
      </c>
      <c r="IK1" s="185" t="s">
        <v>670</v>
      </c>
      <c r="IL1" s="185" t="s">
        <v>671</v>
      </c>
      <c r="IM1" s="185" t="s">
        <v>672</v>
      </c>
      <c r="IN1" s="185" t="s">
        <v>673</v>
      </c>
      <c r="IO1" s="185" t="s">
        <v>674</v>
      </c>
      <c r="IP1" s="185" t="s">
        <v>675</v>
      </c>
      <c r="IQ1" s="185" t="s">
        <v>676</v>
      </c>
      <c r="IR1" s="185" t="s">
        <v>677</v>
      </c>
      <c r="IS1" s="185" t="s">
        <v>678</v>
      </c>
      <c r="IT1" s="185" t="s">
        <v>679</v>
      </c>
      <c r="IU1" s="185" t="s">
        <v>680</v>
      </c>
      <c r="IV1" s="185" t="s">
        <v>681</v>
      </c>
      <c r="IW1" s="185" t="s">
        <v>682</v>
      </c>
      <c r="IX1" s="185" t="s">
        <v>683</v>
      </c>
      <c r="IY1" s="185" t="s">
        <v>684</v>
      </c>
      <c r="IZ1" s="185" t="s">
        <v>685</v>
      </c>
      <c r="JA1" s="185" t="s">
        <v>686</v>
      </c>
      <c r="JB1" s="185" t="s">
        <v>687</v>
      </c>
      <c r="JC1" s="185" t="s">
        <v>688</v>
      </c>
      <c r="JD1" s="185" t="s">
        <v>689</v>
      </c>
      <c r="JE1" s="185" t="s">
        <v>690</v>
      </c>
      <c r="JF1" s="185" t="s">
        <v>691</v>
      </c>
      <c r="JG1" s="185" t="s">
        <v>692</v>
      </c>
      <c r="JH1" s="185" t="s">
        <v>693</v>
      </c>
      <c r="JI1" s="185" t="s">
        <v>694</v>
      </c>
      <c r="JJ1" s="185" t="s">
        <v>695</v>
      </c>
      <c r="JK1" s="185" t="s">
        <v>696</v>
      </c>
      <c r="JL1" s="185" t="s">
        <v>697</v>
      </c>
      <c r="JM1" s="185" t="s">
        <v>698</v>
      </c>
      <c r="JN1" s="185" t="s">
        <v>699</v>
      </c>
      <c r="JO1" s="185" t="s">
        <v>700</v>
      </c>
      <c r="JP1" s="185" t="s">
        <v>701</v>
      </c>
      <c r="JQ1" s="185" t="s">
        <v>702</v>
      </c>
      <c r="JR1" s="185" t="s">
        <v>703</v>
      </c>
      <c r="JS1" s="185" t="s">
        <v>704</v>
      </c>
      <c r="JT1" s="185" t="s">
        <v>705</v>
      </c>
      <c r="JU1" s="185" t="s">
        <v>706</v>
      </c>
      <c r="JV1" s="185" t="s">
        <v>707</v>
      </c>
      <c r="JW1" s="185" t="s">
        <v>708</v>
      </c>
      <c r="JX1" s="185" t="s">
        <v>709</v>
      </c>
      <c r="JY1" s="185" t="s">
        <v>710</v>
      </c>
      <c r="JZ1" s="185" t="s">
        <v>711</v>
      </c>
      <c r="KA1" s="185" t="s">
        <v>712</v>
      </c>
      <c r="KB1" s="185" t="s">
        <v>713</v>
      </c>
      <c r="KC1" s="185" t="s">
        <v>714</v>
      </c>
      <c r="KD1" s="185" t="s">
        <v>715</v>
      </c>
      <c r="KE1" s="185" t="s">
        <v>716</v>
      </c>
      <c r="KF1" s="185" t="s">
        <v>717</v>
      </c>
      <c r="KG1" s="185" t="s">
        <v>718</v>
      </c>
      <c r="KH1" s="185" t="s">
        <v>719</v>
      </c>
      <c r="KI1" s="185" t="s">
        <v>720</v>
      </c>
      <c r="KJ1" s="185" t="s">
        <v>721</v>
      </c>
      <c r="KK1" s="185" t="s">
        <v>722</v>
      </c>
      <c r="KL1" s="185" t="s">
        <v>723</v>
      </c>
      <c r="KM1" s="185" t="s">
        <v>724</v>
      </c>
      <c r="KN1" s="185" t="s">
        <v>725</v>
      </c>
      <c r="KO1" s="185" t="s">
        <v>726</v>
      </c>
      <c r="KP1" s="185" t="s">
        <v>727</v>
      </c>
      <c r="KQ1" s="185" t="s">
        <v>728</v>
      </c>
      <c r="KR1" s="185" t="s">
        <v>729</v>
      </c>
      <c r="KS1" s="185" t="s">
        <v>730</v>
      </c>
      <c r="KT1" s="185" t="s">
        <v>731</v>
      </c>
      <c r="KU1" s="185" t="s">
        <v>732</v>
      </c>
      <c r="KV1" s="185" t="s">
        <v>733</v>
      </c>
      <c r="KW1" s="185" t="s">
        <v>734</v>
      </c>
      <c r="KX1" s="185" t="s">
        <v>735</v>
      </c>
      <c r="KY1" s="185" t="s">
        <v>736</v>
      </c>
      <c r="KZ1" s="185" t="s">
        <v>737</v>
      </c>
      <c r="LA1" s="185" t="s">
        <v>738</v>
      </c>
      <c r="LB1" s="185" t="s">
        <v>739</v>
      </c>
      <c r="LC1" s="185" t="s">
        <v>740</v>
      </c>
      <c r="LD1" s="185" t="s">
        <v>741</v>
      </c>
      <c r="LE1" s="185" t="s">
        <v>742</v>
      </c>
      <c r="LF1" s="185" t="s">
        <v>743</v>
      </c>
      <c r="LG1" s="185" t="s">
        <v>744</v>
      </c>
      <c r="LH1" s="185" t="s">
        <v>745</v>
      </c>
      <c r="LI1" s="185" t="s">
        <v>746</v>
      </c>
      <c r="LJ1" s="185" t="s">
        <v>747</v>
      </c>
      <c r="LK1" s="185" t="s">
        <v>748</v>
      </c>
      <c r="LL1" s="185" t="s">
        <v>749</v>
      </c>
      <c r="LM1" s="185" t="s">
        <v>750</v>
      </c>
      <c r="LN1" s="185" t="s">
        <v>751</v>
      </c>
      <c r="LO1" s="185" t="s">
        <v>752</v>
      </c>
      <c r="LP1" s="185" t="s">
        <v>753</v>
      </c>
      <c r="LQ1" s="185" t="s">
        <v>754</v>
      </c>
      <c r="LR1" s="185" t="s">
        <v>755</v>
      </c>
      <c r="LS1" s="185" t="s">
        <v>756</v>
      </c>
      <c r="LT1" s="185" t="s">
        <v>757</v>
      </c>
      <c r="LU1" s="185" t="s">
        <v>758</v>
      </c>
      <c r="LV1" s="185" t="s">
        <v>759</v>
      </c>
      <c r="LW1" s="185" t="s">
        <v>760</v>
      </c>
      <c r="LX1" s="185" t="s">
        <v>761</v>
      </c>
      <c r="LY1" s="185" t="s">
        <v>762</v>
      </c>
      <c r="LZ1" s="185" t="s">
        <v>763</v>
      </c>
      <c r="MA1" s="185" t="s">
        <v>764</v>
      </c>
      <c r="MB1" s="185" t="s">
        <v>765</v>
      </c>
      <c r="MC1" s="185" t="s">
        <v>766</v>
      </c>
      <c r="MD1" s="185" t="s">
        <v>767</v>
      </c>
      <c r="ME1" s="185" t="s">
        <v>768</v>
      </c>
      <c r="MF1" s="185" t="s">
        <v>769</v>
      </c>
      <c r="MG1" s="185" t="s">
        <v>770</v>
      </c>
      <c r="MH1" s="185" t="s">
        <v>771</v>
      </c>
      <c r="MI1" s="185" t="s">
        <v>772</v>
      </c>
      <c r="MJ1" s="185" t="s">
        <v>773</v>
      </c>
      <c r="MK1" s="185" t="s">
        <v>774</v>
      </c>
      <c r="ML1" s="185" t="s">
        <v>775</v>
      </c>
      <c r="MM1" s="185" t="s">
        <v>776</v>
      </c>
      <c r="MN1" s="185" t="s">
        <v>777</v>
      </c>
      <c r="MO1" s="185" t="s">
        <v>778</v>
      </c>
      <c r="MP1" s="185" t="s">
        <v>779</v>
      </c>
      <c r="MQ1" s="185" t="s">
        <v>780</v>
      </c>
      <c r="MR1" s="185" t="s">
        <v>781</v>
      </c>
      <c r="MS1" s="185" t="s">
        <v>782</v>
      </c>
      <c r="MT1" s="185" t="s">
        <v>783</v>
      </c>
      <c r="MU1" s="185" t="s">
        <v>784</v>
      </c>
      <c r="MV1" s="185" t="s">
        <v>785</v>
      </c>
      <c r="MW1" s="185" t="s">
        <v>786</v>
      </c>
      <c r="MX1" s="185" t="s">
        <v>787</v>
      </c>
      <c r="MY1" s="185" t="s">
        <v>788</v>
      </c>
      <c r="MZ1" s="185" t="s">
        <v>789</v>
      </c>
      <c r="NA1" s="185" t="s">
        <v>790</v>
      </c>
      <c r="NB1" s="185" t="s">
        <v>791</v>
      </c>
      <c r="NC1" s="185" t="s">
        <v>792</v>
      </c>
      <c r="ND1" s="185" t="s">
        <v>793</v>
      </c>
      <c r="NE1" s="185" t="s">
        <v>794</v>
      </c>
      <c r="NF1" s="185" t="s">
        <v>795</v>
      </c>
      <c r="NG1" s="185" t="s">
        <v>796</v>
      </c>
      <c r="NH1" s="185" t="s">
        <v>797</v>
      </c>
      <c r="NI1" s="185" t="s">
        <v>798</v>
      </c>
      <c r="NJ1" s="185" t="s">
        <v>799</v>
      </c>
      <c r="NK1" s="185" t="s">
        <v>800</v>
      </c>
      <c r="NL1" s="185" t="s">
        <v>801</v>
      </c>
      <c r="NM1" s="185" t="s">
        <v>802</v>
      </c>
      <c r="NN1" s="185" t="s">
        <v>803</v>
      </c>
      <c r="NO1" s="185" t="s">
        <v>804</v>
      </c>
      <c r="NP1" s="185" t="s">
        <v>805</v>
      </c>
      <c r="NQ1" s="185" t="s">
        <v>806</v>
      </c>
      <c r="NR1" s="185" t="s">
        <v>807</v>
      </c>
      <c r="NS1" s="185" t="s">
        <v>808</v>
      </c>
      <c r="NT1" s="185" t="s">
        <v>809</v>
      </c>
      <c r="NU1" s="185" t="s">
        <v>810</v>
      </c>
      <c r="NV1" s="185" t="s">
        <v>811</v>
      </c>
      <c r="NW1" s="185" t="s">
        <v>812</v>
      </c>
      <c r="NX1" s="185" t="s">
        <v>813</v>
      </c>
      <c r="NY1" s="185" t="s">
        <v>814</v>
      </c>
      <c r="NZ1" s="185" t="s">
        <v>815</v>
      </c>
      <c r="OA1" s="185" t="s">
        <v>816</v>
      </c>
      <c r="OB1" s="185" t="s">
        <v>817</v>
      </c>
      <c r="OC1" s="185" t="s">
        <v>818</v>
      </c>
      <c r="OD1" s="185" t="s">
        <v>819</v>
      </c>
      <c r="OE1" s="185" t="s">
        <v>820</v>
      </c>
      <c r="OF1" s="185" t="s">
        <v>821</v>
      </c>
      <c r="OG1" s="185" t="s">
        <v>822</v>
      </c>
      <c r="OH1" s="185" t="s">
        <v>823</v>
      </c>
      <c r="OI1" s="185" t="s">
        <v>824</v>
      </c>
      <c r="OJ1" s="185" t="s">
        <v>825</v>
      </c>
      <c r="OK1" s="185" t="s">
        <v>826</v>
      </c>
      <c r="OL1" s="185" t="s">
        <v>827</v>
      </c>
      <c r="OM1" s="185" t="s">
        <v>828</v>
      </c>
      <c r="ON1" s="185" t="s">
        <v>829</v>
      </c>
      <c r="OO1" s="185" t="s">
        <v>830</v>
      </c>
      <c r="OP1" s="185" t="s">
        <v>831</v>
      </c>
      <c r="OQ1" s="185" t="s">
        <v>832</v>
      </c>
      <c r="OR1" s="185" t="s">
        <v>833</v>
      </c>
      <c r="OS1" s="185" t="s">
        <v>834</v>
      </c>
      <c r="OT1" s="185" t="s">
        <v>835</v>
      </c>
      <c r="OU1" s="185" t="s">
        <v>836</v>
      </c>
      <c r="OV1" s="185" t="s">
        <v>837</v>
      </c>
      <c r="OW1" s="185" t="s">
        <v>838</v>
      </c>
      <c r="OX1" s="185" t="s">
        <v>839</v>
      </c>
      <c r="OY1" s="185" t="s">
        <v>840</v>
      </c>
      <c r="OZ1" s="185" t="s">
        <v>841</v>
      </c>
      <c r="PA1" s="185" t="s">
        <v>842</v>
      </c>
      <c r="PB1" s="185" t="s">
        <v>843</v>
      </c>
      <c r="PC1" s="185" t="s">
        <v>844</v>
      </c>
      <c r="PD1" s="185" t="s">
        <v>845</v>
      </c>
      <c r="PE1" s="185" t="s">
        <v>846</v>
      </c>
      <c r="PF1" s="185" t="s">
        <v>847</v>
      </c>
      <c r="PG1" s="185" t="s">
        <v>848</v>
      </c>
      <c r="PH1" s="185" t="s">
        <v>849</v>
      </c>
      <c r="PI1" s="185" t="s">
        <v>850</v>
      </c>
      <c r="PJ1" s="185" t="s">
        <v>851</v>
      </c>
      <c r="PK1" s="185" t="s">
        <v>852</v>
      </c>
      <c r="PL1" s="185" t="s">
        <v>853</v>
      </c>
      <c r="PM1" s="185" t="s">
        <v>854</v>
      </c>
      <c r="PN1" s="185" t="s">
        <v>855</v>
      </c>
      <c r="PO1" s="185" t="s">
        <v>856</v>
      </c>
      <c r="PP1" s="185" t="s">
        <v>857</v>
      </c>
      <c r="PQ1" s="185" t="s">
        <v>858</v>
      </c>
      <c r="PR1" s="185" t="s">
        <v>859</v>
      </c>
      <c r="PS1" s="185" t="s">
        <v>860</v>
      </c>
      <c r="PT1" s="185" t="s">
        <v>861</v>
      </c>
      <c r="PU1" s="185" t="s">
        <v>862</v>
      </c>
      <c r="PV1" s="185" t="s">
        <v>863</v>
      </c>
      <c r="PW1" s="185" t="s">
        <v>864</v>
      </c>
      <c r="PX1" s="185" t="s">
        <v>865</v>
      </c>
      <c r="PY1" s="185" t="s">
        <v>866</v>
      </c>
      <c r="PZ1" s="185" t="s">
        <v>867</v>
      </c>
      <c r="QA1" s="185" t="s">
        <v>868</v>
      </c>
      <c r="QB1" s="185" t="s">
        <v>869</v>
      </c>
      <c r="QC1" s="185" t="s">
        <v>870</v>
      </c>
      <c r="QD1" s="185" t="s">
        <v>871</v>
      </c>
      <c r="QE1" s="185" t="s">
        <v>872</v>
      </c>
      <c r="QF1" s="185" t="s">
        <v>873</v>
      </c>
      <c r="QG1" s="185" t="s">
        <v>874</v>
      </c>
      <c r="QH1" s="185" t="s">
        <v>875</v>
      </c>
      <c r="QI1" s="185" t="s">
        <v>876</v>
      </c>
      <c r="QJ1" s="185" t="s">
        <v>877</v>
      </c>
      <c r="QK1" s="185" t="s">
        <v>878</v>
      </c>
      <c r="QL1" s="185" t="s">
        <v>879</v>
      </c>
      <c r="QM1" s="185" t="s">
        <v>880</v>
      </c>
      <c r="QN1" s="185" t="s">
        <v>881</v>
      </c>
      <c r="QO1" s="185" t="s">
        <v>882</v>
      </c>
      <c r="QP1" s="185" t="s">
        <v>883</v>
      </c>
      <c r="QQ1" s="185" t="s">
        <v>884</v>
      </c>
      <c r="QR1" s="185" t="s">
        <v>885</v>
      </c>
      <c r="QS1" s="185" t="s">
        <v>886</v>
      </c>
      <c r="QT1" s="185" t="s">
        <v>887</v>
      </c>
      <c r="QU1" s="185" t="s">
        <v>888</v>
      </c>
      <c r="QV1" s="185" t="s">
        <v>889</v>
      </c>
      <c r="QW1" s="185" t="s">
        <v>890</v>
      </c>
      <c r="QX1" s="185" t="s">
        <v>891</v>
      </c>
      <c r="QY1" s="185" t="s">
        <v>892</v>
      </c>
      <c r="QZ1" s="185" t="s">
        <v>893</v>
      </c>
      <c r="RA1" s="185" t="s">
        <v>894</v>
      </c>
      <c r="RB1" s="185" t="s">
        <v>895</v>
      </c>
      <c r="RC1" s="185" t="s">
        <v>896</v>
      </c>
      <c r="RD1" s="185" t="s">
        <v>897</v>
      </c>
      <c r="RE1" s="185" t="s">
        <v>898</v>
      </c>
      <c r="RF1" s="185" t="s">
        <v>899</v>
      </c>
      <c r="RG1" s="185" t="s">
        <v>900</v>
      </c>
      <c r="RH1" s="185" t="s">
        <v>901</v>
      </c>
      <c r="RI1" s="185" t="s">
        <v>902</v>
      </c>
      <c r="RJ1" s="185" t="s">
        <v>903</v>
      </c>
      <c r="RK1" s="185" t="s">
        <v>904</v>
      </c>
      <c r="RL1" s="185" t="s">
        <v>905</v>
      </c>
      <c r="RM1" s="185" t="s">
        <v>906</v>
      </c>
      <c r="RN1" s="185" t="s">
        <v>907</v>
      </c>
      <c r="RO1" s="185" t="s">
        <v>908</v>
      </c>
      <c r="RP1" s="185" t="s">
        <v>909</v>
      </c>
      <c r="RQ1" s="185" t="s">
        <v>910</v>
      </c>
      <c r="RR1" s="185" t="s">
        <v>911</v>
      </c>
      <c r="RS1" s="185" t="s">
        <v>912</v>
      </c>
      <c r="RT1" s="185" t="s">
        <v>913</v>
      </c>
      <c r="RU1" s="185" t="s">
        <v>914</v>
      </c>
      <c r="RV1" s="185" t="s">
        <v>915</v>
      </c>
      <c r="RW1" s="185" t="s">
        <v>916</v>
      </c>
      <c r="RX1" s="185" t="s">
        <v>917</v>
      </c>
      <c r="RY1" s="185" t="s">
        <v>918</v>
      </c>
      <c r="RZ1" s="185" t="s">
        <v>919</v>
      </c>
      <c r="SA1" s="185" t="s">
        <v>920</v>
      </c>
      <c r="SB1" s="185" t="s">
        <v>921</v>
      </c>
      <c r="SC1" s="185" t="s">
        <v>922</v>
      </c>
      <c r="SD1" s="185" t="s">
        <v>923</v>
      </c>
      <c r="SE1" s="185" t="s">
        <v>924</v>
      </c>
      <c r="SF1" s="185" t="s">
        <v>925</v>
      </c>
      <c r="SG1" s="185" t="s">
        <v>926</v>
      </c>
      <c r="SH1" s="185" t="s">
        <v>927</v>
      </c>
      <c r="SI1" s="185" t="s">
        <v>928</v>
      </c>
      <c r="SJ1" s="185" t="s">
        <v>929</v>
      </c>
      <c r="SK1" s="185" t="s">
        <v>930</v>
      </c>
      <c r="SL1" s="185" t="s">
        <v>931</v>
      </c>
      <c r="SM1" s="185" t="s">
        <v>932</v>
      </c>
      <c r="SN1" s="185" t="s">
        <v>933</v>
      </c>
      <c r="SO1" s="185" t="s">
        <v>934</v>
      </c>
      <c r="SP1" s="185" t="s">
        <v>935</v>
      </c>
      <c r="SQ1" s="185" t="s">
        <v>936</v>
      </c>
      <c r="SR1" s="185" t="s">
        <v>937</v>
      </c>
      <c r="SS1" s="185" t="s">
        <v>938</v>
      </c>
      <c r="ST1" s="185" t="s">
        <v>939</v>
      </c>
      <c r="SU1" s="185" t="s">
        <v>940</v>
      </c>
      <c r="SV1" s="185" t="s">
        <v>941</v>
      </c>
      <c r="SW1" s="185" t="s">
        <v>942</v>
      </c>
      <c r="SX1" s="185" t="s">
        <v>943</v>
      </c>
      <c r="SY1" s="185" t="s">
        <v>944</v>
      </c>
      <c r="SZ1" s="185" t="s">
        <v>945</v>
      </c>
      <c r="TA1" s="185" t="s">
        <v>946</v>
      </c>
      <c r="TB1" s="185" t="s">
        <v>947</v>
      </c>
      <c r="TC1" s="185" t="s">
        <v>948</v>
      </c>
      <c r="TD1" s="185" t="s">
        <v>949</v>
      </c>
      <c r="TE1" s="185" t="s">
        <v>950</v>
      </c>
      <c r="TF1" s="185" t="s">
        <v>951</v>
      </c>
      <c r="TG1" s="185" t="s">
        <v>952</v>
      </c>
      <c r="TH1" s="185" t="s">
        <v>953</v>
      </c>
      <c r="TI1" s="185" t="s">
        <v>954</v>
      </c>
      <c r="TJ1" s="185" t="s">
        <v>955</v>
      </c>
      <c r="TK1" s="185" t="s">
        <v>956</v>
      </c>
      <c r="TL1" s="185" t="s">
        <v>957</v>
      </c>
      <c r="TM1" s="185" t="s">
        <v>958</v>
      </c>
      <c r="TN1" s="185" t="s">
        <v>959</v>
      </c>
      <c r="TO1" s="185" t="s">
        <v>960</v>
      </c>
      <c r="TP1" s="185" t="s">
        <v>961</v>
      </c>
      <c r="TQ1" s="185" t="s">
        <v>962</v>
      </c>
      <c r="TR1" s="185" t="s">
        <v>963</v>
      </c>
      <c r="TS1" s="185" t="s">
        <v>964</v>
      </c>
      <c r="TT1" s="185" t="s">
        <v>965</v>
      </c>
      <c r="TU1" s="185" t="s">
        <v>966</v>
      </c>
      <c r="TV1" s="185" t="s">
        <v>967</v>
      </c>
      <c r="TW1" s="185" t="s">
        <v>968</v>
      </c>
      <c r="TX1" s="185" t="s">
        <v>969</v>
      </c>
      <c r="TY1" s="185" t="s">
        <v>970</v>
      </c>
      <c r="TZ1" s="185" t="s">
        <v>971</v>
      </c>
      <c r="UA1" s="185" t="s">
        <v>972</v>
      </c>
      <c r="UB1" s="185" t="s">
        <v>973</v>
      </c>
      <c r="UC1" s="185" t="s">
        <v>974</v>
      </c>
      <c r="UD1" s="185" t="s">
        <v>975</v>
      </c>
      <c r="UE1" s="185" t="s">
        <v>976</v>
      </c>
      <c r="UF1" s="185" t="s">
        <v>977</v>
      </c>
      <c r="UG1" s="185" t="s">
        <v>978</v>
      </c>
      <c r="UH1" s="185" t="s">
        <v>979</v>
      </c>
      <c r="UI1" s="185" t="s">
        <v>980</v>
      </c>
      <c r="UJ1" s="185" t="s">
        <v>981</v>
      </c>
      <c r="UK1" s="185" t="s">
        <v>982</v>
      </c>
      <c r="UL1" s="185" t="s">
        <v>983</v>
      </c>
      <c r="UM1" s="185" t="s">
        <v>984</v>
      </c>
      <c r="UN1" s="185" t="s">
        <v>985</v>
      </c>
      <c r="UO1" s="185" t="s">
        <v>986</v>
      </c>
      <c r="UP1" s="185" t="s">
        <v>987</v>
      </c>
      <c r="UQ1" s="185" t="s">
        <v>988</v>
      </c>
      <c r="UR1" s="185" t="s">
        <v>989</v>
      </c>
      <c r="US1" s="185" t="s">
        <v>990</v>
      </c>
      <c r="UT1" s="185" t="s">
        <v>991</v>
      </c>
      <c r="UU1" s="185" t="s">
        <v>992</v>
      </c>
      <c r="UV1" s="185" t="s">
        <v>993</v>
      </c>
      <c r="UW1" s="185" t="s">
        <v>994</v>
      </c>
      <c r="UX1" s="185" t="s">
        <v>995</v>
      </c>
      <c r="UY1" s="185" t="s">
        <v>996</v>
      </c>
      <c r="UZ1" s="185" t="s">
        <v>997</v>
      </c>
      <c r="VA1" s="185" t="s">
        <v>998</v>
      </c>
      <c r="VB1" s="185" t="s">
        <v>999</v>
      </c>
      <c r="VC1" s="185" t="s">
        <v>1000</v>
      </c>
      <c r="VD1" s="185" t="s">
        <v>1001</v>
      </c>
      <c r="VE1" s="185" t="s">
        <v>1002</v>
      </c>
      <c r="VF1" s="185" t="s">
        <v>1003</v>
      </c>
      <c r="VG1" s="185" t="s">
        <v>1004</v>
      </c>
      <c r="VH1" s="185" t="s">
        <v>1005</v>
      </c>
      <c r="VI1" s="185" t="s">
        <v>1006</v>
      </c>
      <c r="VJ1" s="185" t="s">
        <v>1007</v>
      </c>
      <c r="VK1" s="185" t="s">
        <v>1008</v>
      </c>
      <c r="VL1" s="185" t="s">
        <v>1009</v>
      </c>
      <c r="VM1" s="185" t="s">
        <v>1010</v>
      </c>
      <c r="VN1" s="185" t="s">
        <v>1011</v>
      </c>
      <c r="VO1" s="185" t="s">
        <v>1012</v>
      </c>
      <c r="VP1" s="185" t="s">
        <v>1013</v>
      </c>
      <c r="VQ1" s="185" t="s">
        <v>1014</v>
      </c>
      <c r="VR1" s="185" t="s">
        <v>1015</v>
      </c>
      <c r="VS1" s="185" t="s">
        <v>1016</v>
      </c>
      <c r="VT1" s="185" t="s">
        <v>1017</v>
      </c>
      <c r="VU1" s="185" t="s">
        <v>1018</v>
      </c>
      <c r="VV1" s="185" t="s">
        <v>1019</v>
      </c>
      <c r="VW1" s="185" t="s">
        <v>1020</v>
      </c>
      <c r="VX1" s="185" t="s">
        <v>1021</v>
      </c>
      <c r="VY1" s="185" t="s">
        <v>1022</v>
      </c>
      <c r="VZ1" s="185" t="s">
        <v>1023</v>
      </c>
      <c r="WA1" s="185" t="s">
        <v>1024</v>
      </c>
      <c r="WB1" s="185" t="s">
        <v>1025</v>
      </c>
      <c r="WC1" s="185" t="s">
        <v>1026</v>
      </c>
      <c r="WD1" s="185" t="s">
        <v>1027</v>
      </c>
      <c r="WE1" s="185" t="s">
        <v>1028</v>
      </c>
      <c r="WF1" s="185" t="s">
        <v>1029</v>
      </c>
      <c r="WG1" s="185" t="s">
        <v>1030</v>
      </c>
      <c r="WH1" s="185" t="s">
        <v>1031</v>
      </c>
      <c r="WI1" s="185" t="s">
        <v>1032</v>
      </c>
      <c r="WJ1" s="185" t="s">
        <v>1033</v>
      </c>
      <c r="WK1" s="185" t="s">
        <v>1034</v>
      </c>
      <c r="WL1" s="185" t="s">
        <v>1035</v>
      </c>
      <c r="WM1" s="185" t="s">
        <v>1036</v>
      </c>
      <c r="WN1" s="185" t="s">
        <v>1037</v>
      </c>
      <c r="WO1" s="185" t="s">
        <v>1038</v>
      </c>
      <c r="WP1" s="185" t="s">
        <v>1039</v>
      </c>
      <c r="WQ1" s="185" t="s">
        <v>1040</v>
      </c>
      <c r="WR1" s="185" t="s">
        <v>1041</v>
      </c>
      <c r="WS1" s="185" t="s">
        <v>1042</v>
      </c>
      <c r="WT1" s="185" t="s">
        <v>1043</v>
      </c>
      <c r="WU1" s="185" t="s">
        <v>1044</v>
      </c>
      <c r="WV1" s="185" t="s">
        <v>1045</v>
      </c>
      <c r="WW1" s="185" t="s">
        <v>1046</v>
      </c>
      <c r="WX1" s="185" t="s">
        <v>1047</v>
      </c>
      <c r="WY1" s="185" t="s">
        <v>1048</v>
      </c>
      <c r="WZ1" s="185" t="s">
        <v>1049</v>
      </c>
      <c r="XA1" s="185" t="s">
        <v>1050</v>
      </c>
      <c r="XB1" s="185" t="s">
        <v>1051</v>
      </c>
      <c r="XC1" s="185" t="s">
        <v>1052</v>
      </c>
      <c r="XD1" s="185" t="s">
        <v>1053</v>
      </c>
      <c r="XE1" s="185" t="s">
        <v>1054</v>
      </c>
      <c r="XF1" s="185" t="s">
        <v>1055</v>
      </c>
      <c r="XG1" s="185" t="s">
        <v>1056</v>
      </c>
      <c r="XH1" s="185" t="s">
        <v>1057</v>
      </c>
      <c r="XI1" s="185" t="s">
        <v>1058</v>
      </c>
      <c r="XJ1" s="185" t="s">
        <v>1059</v>
      </c>
      <c r="XK1" s="185" t="s">
        <v>1060</v>
      </c>
      <c r="XL1" s="185" t="s">
        <v>1061</v>
      </c>
      <c r="XM1" s="185" t="s">
        <v>1062</v>
      </c>
      <c r="XN1" s="185" t="s">
        <v>1063</v>
      </c>
      <c r="XO1" s="185" t="s">
        <v>1064</v>
      </c>
      <c r="XP1" s="185" t="s">
        <v>1065</v>
      </c>
      <c r="XQ1" s="185" t="s">
        <v>1066</v>
      </c>
      <c r="XR1" s="185" t="s">
        <v>1067</v>
      </c>
      <c r="XS1" s="185" t="s">
        <v>1068</v>
      </c>
      <c r="XT1" s="185" t="s">
        <v>1069</v>
      </c>
      <c r="XU1" s="185" t="s">
        <v>1070</v>
      </c>
      <c r="XV1" s="185" t="s">
        <v>1071</v>
      </c>
      <c r="XW1" s="185" t="s">
        <v>1072</v>
      </c>
      <c r="XX1" s="185" t="s">
        <v>1073</v>
      </c>
      <c r="XY1" s="185" t="s">
        <v>1074</v>
      </c>
      <c r="XZ1" s="185" t="s">
        <v>1075</v>
      </c>
      <c r="YA1" s="185" t="s">
        <v>1076</v>
      </c>
      <c r="YB1" s="185" t="s">
        <v>1077</v>
      </c>
      <c r="YC1" s="185" t="s">
        <v>1078</v>
      </c>
      <c r="YD1" s="185" t="s">
        <v>1079</v>
      </c>
      <c r="YE1" s="185" t="s">
        <v>1080</v>
      </c>
      <c r="YF1" s="185" t="s">
        <v>1081</v>
      </c>
      <c r="YG1" s="185" t="s">
        <v>1082</v>
      </c>
      <c r="YH1" s="185" t="s">
        <v>1083</v>
      </c>
      <c r="YI1" s="185" t="s">
        <v>1084</v>
      </c>
      <c r="YJ1" s="185" t="s">
        <v>1085</v>
      </c>
      <c r="YK1" s="185" t="s">
        <v>1086</v>
      </c>
      <c r="YL1" s="185" t="s">
        <v>1087</v>
      </c>
      <c r="YM1" s="185" t="s">
        <v>1088</v>
      </c>
      <c r="YN1" s="185" t="s">
        <v>1089</v>
      </c>
      <c r="YO1" s="185" t="s">
        <v>1090</v>
      </c>
      <c r="YP1" s="185" t="s">
        <v>1091</v>
      </c>
      <c r="YQ1" s="185" t="s">
        <v>1092</v>
      </c>
      <c r="YR1" s="185" t="s">
        <v>1093</v>
      </c>
      <c r="YS1" s="185" t="s">
        <v>1094</v>
      </c>
      <c r="YT1" s="185" t="s">
        <v>1095</v>
      </c>
      <c r="YU1" s="185" t="s">
        <v>1096</v>
      </c>
      <c r="YV1" s="185" t="s">
        <v>1097</v>
      </c>
      <c r="YW1" s="185" t="s">
        <v>1098</v>
      </c>
      <c r="YX1" s="185" t="s">
        <v>1099</v>
      </c>
      <c r="YY1" s="185" t="s">
        <v>1100</v>
      </c>
      <c r="YZ1" s="185" t="s">
        <v>1101</v>
      </c>
      <c r="ZA1" s="185" t="s">
        <v>1102</v>
      </c>
      <c r="ZB1" s="185" t="s">
        <v>1103</v>
      </c>
      <c r="ZC1" s="185" t="s">
        <v>1104</v>
      </c>
      <c r="ZD1" s="185" t="s">
        <v>1105</v>
      </c>
      <c r="ZE1" s="185" t="s">
        <v>1106</v>
      </c>
      <c r="ZF1" s="185" t="s">
        <v>1107</v>
      </c>
      <c r="ZG1" s="185" t="s">
        <v>1108</v>
      </c>
      <c r="ZH1" s="185" t="s">
        <v>1109</v>
      </c>
      <c r="ZI1" s="185" t="s">
        <v>1110</v>
      </c>
      <c r="ZJ1" s="185" t="s">
        <v>1111</v>
      </c>
      <c r="ZK1" s="185" t="s">
        <v>1112</v>
      </c>
      <c r="ZL1" s="185" t="s">
        <v>1113</v>
      </c>
      <c r="ZM1" s="185" t="s">
        <v>1114</v>
      </c>
      <c r="ZN1" s="185" t="s">
        <v>1115</v>
      </c>
      <c r="ZO1" s="185" t="s">
        <v>1116</v>
      </c>
      <c r="ZP1" s="185" t="s">
        <v>1117</v>
      </c>
      <c r="ZQ1" s="185" t="s">
        <v>1118</v>
      </c>
      <c r="ZR1" s="185" t="s">
        <v>1119</v>
      </c>
      <c r="ZS1" s="185" t="s">
        <v>1120</v>
      </c>
      <c r="ZT1" s="185" t="s">
        <v>1121</v>
      </c>
      <c r="ZU1" s="185" t="s">
        <v>1122</v>
      </c>
      <c r="ZV1" s="185" t="s">
        <v>1123</v>
      </c>
      <c r="ZW1" s="185" t="s">
        <v>1124</v>
      </c>
      <c r="ZX1" s="185" t="s">
        <v>1125</v>
      </c>
      <c r="ZY1" s="185" t="s">
        <v>1126</v>
      </c>
      <c r="ZZ1" s="185" t="s">
        <v>1127</v>
      </c>
      <c r="AAA1" s="185" t="s">
        <v>1128</v>
      </c>
      <c r="AAB1" s="185" t="s">
        <v>1129</v>
      </c>
      <c r="AAC1" s="185" t="s">
        <v>1130</v>
      </c>
      <c r="AAD1" s="185" t="s">
        <v>1131</v>
      </c>
      <c r="AAE1" s="185" t="s">
        <v>1132</v>
      </c>
      <c r="AAF1" s="185" t="s">
        <v>1133</v>
      </c>
      <c r="AAG1" s="185" t="s">
        <v>1134</v>
      </c>
      <c r="AAH1" s="185" t="s">
        <v>1135</v>
      </c>
      <c r="AAI1" s="185" t="s">
        <v>1136</v>
      </c>
      <c r="AAJ1" s="185" t="s">
        <v>1137</v>
      </c>
      <c r="AAK1" s="186" t="s">
        <v>1138</v>
      </c>
      <c r="AAL1" s="186" t="s">
        <v>1139</v>
      </c>
      <c r="AAM1" s="186" t="s">
        <v>1140</v>
      </c>
      <c r="AAN1" s="186" t="s">
        <v>1141</v>
      </c>
      <c r="AAO1" s="186" t="s">
        <v>1142</v>
      </c>
      <c r="AAP1" s="186" t="s">
        <v>1143</v>
      </c>
      <c r="AAQ1" s="186" t="s">
        <v>1144</v>
      </c>
      <c r="AAR1" s="186" t="s">
        <v>1145</v>
      </c>
      <c r="AAS1" s="186" t="s">
        <v>1146</v>
      </c>
      <c r="AAT1" s="186" t="s">
        <v>1147</v>
      </c>
      <c r="AAU1" s="186" t="s">
        <v>1148</v>
      </c>
      <c r="AAV1" s="186" t="s">
        <v>1149</v>
      </c>
      <c r="AAW1" s="186" t="s">
        <v>1150</v>
      </c>
      <c r="AAX1" s="186" t="s">
        <v>1151</v>
      </c>
      <c r="AAY1" s="186" t="s">
        <v>1152</v>
      </c>
      <c r="AAZ1" s="186" t="s">
        <v>1153</v>
      </c>
      <c r="ABA1" s="186" t="s">
        <v>1154</v>
      </c>
      <c r="ABB1" s="186" t="s">
        <v>1155</v>
      </c>
      <c r="ABC1" s="186" t="s">
        <v>1156</v>
      </c>
      <c r="ABD1" s="186" t="s">
        <v>1157</v>
      </c>
      <c r="ABE1" s="186" t="s">
        <v>1158</v>
      </c>
      <c r="ABF1" s="186" t="s">
        <v>1159</v>
      </c>
      <c r="ABG1" s="186" t="s">
        <v>1160</v>
      </c>
      <c r="ABH1" s="186" t="s">
        <v>1161</v>
      </c>
      <c r="ABI1" s="186" t="s">
        <v>1162</v>
      </c>
      <c r="ABJ1" s="186" t="s">
        <v>1163</v>
      </c>
      <c r="ABK1" s="186" t="s">
        <v>1164</v>
      </c>
      <c r="ABL1" s="186" t="s">
        <v>1165</v>
      </c>
      <c r="ABM1" s="186" t="s">
        <v>1166</v>
      </c>
      <c r="ABN1" s="186" t="s">
        <v>1167</v>
      </c>
      <c r="ABO1" s="186" t="s">
        <v>1168</v>
      </c>
      <c r="ABP1" s="186" t="s">
        <v>1169</v>
      </c>
      <c r="ABQ1" s="186" t="s">
        <v>1170</v>
      </c>
      <c r="ABR1" s="186" t="s">
        <v>1171</v>
      </c>
      <c r="ABS1" s="186" t="s">
        <v>1172</v>
      </c>
      <c r="ABT1" s="186" t="s">
        <v>1173</v>
      </c>
      <c r="ABU1" s="186" t="s">
        <v>1174</v>
      </c>
      <c r="ABV1" s="186" t="s">
        <v>1175</v>
      </c>
      <c r="ABW1" s="186" t="s">
        <v>1176</v>
      </c>
      <c r="ABX1" s="186" t="s">
        <v>1177</v>
      </c>
      <c r="ABY1" s="186" t="s">
        <v>1178</v>
      </c>
      <c r="ABZ1" s="186" t="s">
        <v>1179</v>
      </c>
      <c r="ACA1" s="186" t="s">
        <v>1180</v>
      </c>
      <c r="ACB1" s="186" t="s">
        <v>1181</v>
      </c>
      <c r="ACC1" s="186" t="s">
        <v>1182</v>
      </c>
      <c r="ACD1" s="186" t="s">
        <v>1183</v>
      </c>
      <c r="ACE1" s="186" t="s">
        <v>1184</v>
      </c>
      <c r="ACF1" s="186" t="s">
        <v>1185</v>
      </c>
      <c r="ACG1" s="186" t="s">
        <v>1186</v>
      </c>
      <c r="ACH1" s="186" t="s">
        <v>1187</v>
      </c>
      <c r="ACI1" s="186" t="s">
        <v>1188</v>
      </c>
      <c r="ACJ1" s="186" t="s">
        <v>1189</v>
      </c>
      <c r="ACK1" s="186" t="s">
        <v>1190</v>
      </c>
      <c r="ACL1" s="186" t="s">
        <v>1191</v>
      </c>
      <c r="ACM1" s="186" t="s">
        <v>1192</v>
      </c>
      <c r="ACN1" s="186" t="s">
        <v>1193</v>
      </c>
      <c r="ACO1" s="186" t="s">
        <v>1194</v>
      </c>
      <c r="ACP1" s="186" t="s">
        <v>1195</v>
      </c>
      <c r="ACQ1" s="186" t="s">
        <v>1196</v>
      </c>
      <c r="ACR1" s="186" t="s">
        <v>1197</v>
      </c>
      <c r="ACS1" s="186" t="s">
        <v>1198</v>
      </c>
      <c r="ACT1" s="186" t="s">
        <v>1199</v>
      </c>
      <c r="ACU1" s="186" t="s">
        <v>1200</v>
      </c>
      <c r="ACV1" s="186" t="s">
        <v>1201</v>
      </c>
      <c r="ACW1" s="186" t="s">
        <v>1202</v>
      </c>
      <c r="ACX1" s="186" t="s">
        <v>1203</v>
      </c>
      <c r="ACY1" s="186" t="s">
        <v>1204</v>
      </c>
      <c r="ACZ1" s="186" t="s">
        <v>1205</v>
      </c>
      <c r="ADA1" s="184" t="s">
        <v>1206</v>
      </c>
    </row>
    <row r="2" spans="1:781" x14ac:dyDescent="0.4">
      <c r="A2" s="187" t="s">
        <v>1207</v>
      </c>
      <c r="B2" s="245">
        <f>別添2!E6</f>
        <v>0</v>
      </c>
      <c r="C2" s="187">
        <f>別添2!E10</f>
        <v>0</v>
      </c>
      <c r="D2" s="187">
        <f>別添2!E11</f>
        <v>0</v>
      </c>
      <c r="E2" s="187">
        <f>別添2!C24</f>
        <v>0</v>
      </c>
      <c r="F2" s="187">
        <f>別添2!E24</f>
        <v>0</v>
      </c>
      <c r="G2" s="187">
        <f>別添2!G24</f>
        <v>0</v>
      </c>
      <c r="H2" s="187">
        <f>別添2!H26</f>
        <v>0</v>
      </c>
      <c r="I2" s="187">
        <f>別添2!H27</f>
        <v>0</v>
      </c>
      <c r="J2" s="187">
        <f>別添2!I29</f>
        <v>0</v>
      </c>
      <c r="K2" s="187" t="str">
        <f>'様式95_外来・在宅ベースアップ評価料（Ⅰ）'!$H$5</f>
        <v/>
      </c>
      <c r="L2" s="187" t="str">
        <f>'様式95_外来・在宅ベースアップ評価料（Ⅰ）'!$H$6</f>
        <v/>
      </c>
      <c r="M2" s="187" t="b">
        <f>'様式95_外来・在宅ベースアップ評価料（Ⅰ）'!$AK$10</f>
        <v>0</v>
      </c>
      <c r="N2" s="187" t="b">
        <f>'様式95_外来・在宅ベースアップ評価料（Ⅰ）'!$AK$11</f>
        <v>0</v>
      </c>
      <c r="O2" s="187" t="b">
        <f>'様式95_外来・在宅ベースアップ評価料（Ⅰ）'!$AK$15</f>
        <v>0</v>
      </c>
      <c r="P2" s="187" t="b">
        <f>'様式95_外来・在宅ベースアップ評価料（Ⅰ）'!$AK$16</f>
        <v>0</v>
      </c>
      <c r="Q2" s="187">
        <f>'様式95_外来・在宅ベースアップ評価料（Ⅰ）'!$F$19</f>
        <v>0</v>
      </c>
      <c r="R2" s="187" t="str">
        <f>+'様式96_外来・在宅ベースアップ評価料（Ⅱ）'!$H$5</f>
        <v/>
      </c>
      <c r="S2" s="187" t="str">
        <f>+'様式96_外来・在宅ベースアップ評価料（Ⅱ）'!$H$6</f>
        <v/>
      </c>
      <c r="T2" s="187" t="b">
        <f>+'様式96_外来・在宅ベースアップ評価料（Ⅱ）'!$AK$10</f>
        <v>0</v>
      </c>
      <c r="U2" s="187" t="b">
        <f>+'様式96_外来・在宅ベースアップ評価料（Ⅱ）'!$AK$11</f>
        <v>0</v>
      </c>
      <c r="V2" s="187" t="b">
        <f>+'様式96_外来・在宅ベースアップ評価料（Ⅱ）'!$AK$16</f>
        <v>0</v>
      </c>
      <c r="W2" s="187" t="b">
        <f>+'様式96_外来・在宅ベースアップ評価料（Ⅱ）'!$AK$17</f>
        <v>0</v>
      </c>
      <c r="X2" s="187">
        <f>+'様式96_外来・在宅ベースアップ評価料（Ⅱ）'!$AK$15</f>
        <v>0</v>
      </c>
      <c r="Y2" s="187">
        <f>+'様式96_外来・在宅ベースアップ評価料（Ⅱ）'!$J$34</f>
        <v>0</v>
      </c>
      <c r="Z2" s="187" t="b">
        <f>+'様式96_外来・在宅ベースアップ評価料（Ⅱ）'!$AK$36</f>
        <v>0</v>
      </c>
      <c r="AA2" s="187" t="b">
        <f>+'様式96_外来・在宅ベースアップ評価料（Ⅱ）'!$AK$38</f>
        <v>0</v>
      </c>
      <c r="AB2" s="187">
        <f>+'様式96_外来・在宅ベースアップ評価料（Ⅱ）'!$AK$15</f>
        <v>0</v>
      </c>
      <c r="AC2" s="188">
        <f>+'様式96_外来・在宅ベースアップ評価料（Ⅱ）'!$M$47</f>
        <v>0</v>
      </c>
      <c r="AD2" s="189">
        <f>+'様式96_外来・在宅ベースアップ評価料（Ⅱ）'!$Z$47</f>
        <v>0</v>
      </c>
      <c r="AE2" s="187">
        <f>+'様式96_外来・在宅ベースアップ評価料（Ⅱ）'!$AK$15</f>
        <v>0</v>
      </c>
      <c r="AF2" s="187">
        <f>+'様式96_外来・在宅ベースアップ評価料（Ⅱ）'!$M$58</f>
        <v>0</v>
      </c>
      <c r="AG2" s="187">
        <f>+'様式96_外来・在宅ベースアップ評価料（Ⅱ）'!$Z$58</f>
        <v>0</v>
      </c>
      <c r="AH2" s="187">
        <f>+'様式96_外来・在宅ベースアップ評価料（Ⅱ）'!$M$60</f>
        <v>0</v>
      </c>
      <c r="AI2" s="187">
        <f>+'様式96_外来・在宅ベースアップ評価料（Ⅱ）'!$Z$60</f>
        <v>0</v>
      </c>
      <c r="AJ2" s="187">
        <f>+'様式96_外来・在宅ベースアップ評価料（Ⅱ）'!$M$62</f>
        <v>0</v>
      </c>
      <c r="AK2" s="187">
        <f>+'様式96_外来・在宅ベースアップ評価料（Ⅱ）'!$Z$62</f>
        <v>0</v>
      </c>
      <c r="AL2" s="187">
        <f>+'様式96_外来・在宅ベースアップ評価料（Ⅱ）'!$M$64</f>
        <v>0</v>
      </c>
      <c r="AM2" s="187">
        <f>+'様式96_外来・在宅ベースアップ評価料（Ⅱ）'!$Z$64</f>
        <v>0</v>
      </c>
      <c r="AN2" s="187">
        <f>+'様式96_外来・在宅ベースアップ評価料（Ⅱ）'!$M$66</f>
        <v>0</v>
      </c>
      <c r="AO2" s="187">
        <f>+'様式96_外来・在宅ベースアップ評価料（Ⅱ）'!$Z$66</f>
        <v>0</v>
      </c>
      <c r="AP2" s="187">
        <f>+'様式96_外来・在宅ベースアップ評価料（Ⅱ）'!$M$68</f>
        <v>0</v>
      </c>
      <c r="AQ2" s="187">
        <f>+'様式96_外来・在宅ベースアップ評価料（Ⅱ）'!$Z$68</f>
        <v>0</v>
      </c>
      <c r="AR2" s="187">
        <f>+'様式96_外来・在宅ベースアップ評価料（Ⅱ）'!$M$70</f>
        <v>0</v>
      </c>
      <c r="AS2" s="187">
        <f>+'様式96_外来・在宅ベースアップ評価料（Ⅱ）'!$Z$70</f>
        <v>0</v>
      </c>
      <c r="AT2" s="187">
        <f>+'様式96_外来・在宅ベースアップ評価料（Ⅱ）'!$M$72</f>
        <v>0</v>
      </c>
      <c r="AU2" s="187">
        <f>+'様式96_外来・在宅ベースアップ評価料（Ⅱ）'!$Z$72</f>
        <v>0</v>
      </c>
      <c r="AV2" s="187">
        <f>+'様式96_外来・在宅ベースアップ評価料（Ⅱ）'!$M$79</f>
        <v>0</v>
      </c>
      <c r="AW2" s="187">
        <f>+'様式96_外来・在宅ベースアップ評価料（Ⅱ）'!$Z$79</f>
        <v>0</v>
      </c>
      <c r="AX2" s="187">
        <f>+'様式96_外来・在宅ベースアップ評価料（Ⅱ）'!$M$81</f>
        <v>0</v>
      </c>
      <c r="AY2" s="189">
        <f>+'様式96_外来・在宅ベースアップ評価料（Ⅱ）'!$Z$81</f>
        <v>0</v>
      </c>
      <c r="AZ2" s="190" t="str">
        <f>+'様式96_外来・在宅ベースアップ評価料（Ⅱ）'!$M$84</f>
        <v/>
      </c>
      <c r="BA2" s="191" t="str">
        <f>+'様式96_外来・在宅ベースアップ評価料（Ⅱ）'!$Z$84</f>
        <v/>
      </c>
      <c r="BB2" s="187" t="str">
        <f>+'様式96_外来・在宅ベースアップ評価料（Ⅱ）'!$M$87</f>
        <v/>
      </c>
      <c r="BC2" s="187" t="str">
        <f>+'様式96_外来・在宅ベースアップ評価料（Ⅱ）'!$Z$87</f>
        <v/>
      </c>
      <c r="BD2" s="187" t="str">
        <f>IF('様式96_外来・在宅ベースアップ評価料（Ⅱ）'!AK98&lt;=1.1,IF('様式96_外来・在宅ベースアップ評価料（Ⅱ）'!AK98&gt;=0.9,"TRUE","FALSE"),"FALSE")</f>
        <v>FALSE</v>
      </c>
      <c r="BE2" s="187" t="str">
        <f>IF('様式96_外来・在宅ベースアップ評価料（Ⅱ）'!AK99&lt;=1.1,IF('様式96_外来・在宅ベースアップ評価料（Ⅱ）'!AK99&gt;=0.9,"TRUE","FALSE"),"FALSE")</f>
        <v>FALSE</v>
      </c>
      <c r="BF2" s="187" t="str">
        <f>IF('様式96_外来・在宅ベースアップ評価料（Ⅱ）'!AK100&lt;=1.1,IF('様式96_外来・在宅ベースアップ評価料（Ⅱ）'!AK100&gt;=0.9,"TRUE","FALSE"),"FALSE")</f>
        <v>FALSE</v>
      </c>
      <c r="BG2" s="187" t="str">
        <f>IF('様式96_外来・在宅ベースアップ評価料（Ⅱ）'!AK101&lt;=1.1,IF('様式96_外来・在宅ベースアップ評価料（Ⅱ）'!AK101&gt;=0.9,"TRUE","FALSE"),"FALSE")</f>
        <v>FALSE</v>
      </c>
      <c r="BH2" s="187" t="str">
        <f>+'様式96_外来・在宅ベースアップ評価料（Ⅱ）'!$D$106</f>
        <v>算定不可</v>
      </c>
      <c r="BI2" s="187" t="str">
        <f>+'様式96_外来・在宅ベースアップ評価料（Ⅱ）'!$R$106</f>
        <v>算定不可</v>
      </c>
      <c r="BJ2" s="187">
        <f>+'様式96_外来・在宅ベースアップ評価料（Ⅱ）'!$AM$108</f>
        <v>7</v>
      </c>
      <c r="BK2" s="187">
        <f>+'様式96_外来・在宅ベースアップ評価料（Ⅱ）'!$AN$108</f>
        <v>7</v>
      </c>
      <c r="BL2" s="187" t="e">
        <f>+#REF!</f>
        <v>#REF!</v>
      </c>
      <c r="BM2" s="187" t="e">
        <f>+#REF!</f>
        <v>#REF!</v>
      </c>
      <c r="BN2" s="187" t="e">
        <f>+#REF!</f>
        <v>#REF!</v>
      </c>
      <c r="BO2" s="187" t="e">
        <f>+#REF!</f>
        <v>#REF!</v>
      </c>
      <c r="BP2" s="187" t="e">
        <f>+#REF!</f>
        <v>#REF!</v>
      </c>
      <c r="BQ2" s="187" t="e">
        <f>+#REF!</f>
        <v>#REF!</v>
      </c>
      <c r="BR2" s="187" t="e">
        <f>+#REF!</f>
        <v>#REF!</v>
      </c>
      <c r="BS2" s="189" t="e">
        <f>+#REF!</f>
        <v>#REF!</v>
      </c>
      <c r="BT2" s="189" t="e">
        <f>+#REF!</f>
        <v>#REF!</v>
      </c>
      <c r="BU2" s="187" t="e">
        <f>+#REF!</f>
        <v>#REF!</v>
      </c>
      <c r="BV2" s="187" t="e">
        <f>+#REF!</f>
        <v>#REF!</v>
      </c>
      <c r="BW2" s="187" t="e">
        <f>+#REF!</f>
        <v>#REF!</v>
      </c>
      <c r="BX2" s="187" t="e">
        <f>+#REF!</f>
        <v>#REF!</v>
      </c>
      <c r="BY2" s="187" t="e">
        <f>+#REF!</f>
        <v>#REF!</v>
      </c>
      <c r="BZ2" s="187" t="e">
        <f>+#REF!</f>
        <v>#REF!</v>
      </c>
      <c r="CA2" s="187" t="e">
        <f>+#REF!</f>
        <v>#REF!</v>
      </c>
      <c r="CB2" s="187" t="e">
        <f>+#REF!</f>
        <v>#REF!</v>
      </c>
      <c r="CC2" s="187" t="e">
        <f>+#REF!</f>
        <v>#REF!</v>
      </c>
      <c r="CD2" s="187" t="e">
        <f>+#REF!</f>
        <v>#REF!</v>
      </c>
      <c r="CE2" s="187" t="e">
        <f>+#REF!</f>
        <v>#REF!</v>
      </c>
      <c r="CF2" s="187" t="e">
        <f>+#REF!</f>
        <v>#REF!</v>
      </c>
      <c r="CG2" s="187" t="e">
        <f>+#REF!</f>
        <v>#REF!</v>
      </c>
      <c r="CH2" s="187" t="e">
        <f>+#REF!</f>
        <v>#REF!</v>
      </c>
      <c r="CI2" s="187" t="e">
        <f>+#REF!</f>
        <v>#REF!</v>
      </c>
      <c r="CJ2" s="187" t="e">
        <f>+#REF!</f>
        <v>#REF!</v>
      </c>
      <c r="CK2" s="187" t="e">
        <f>+#REF!</f>
        <v>#REF!</v>
      </c>
      <c r="CL2" s="189" t="e">
        <f>+#REF!</f>
        <v>#REF!</v>
      </c>
      <c r="CM2" s="189" t="e">
        <f>+#REF!</f>
        <v>#REF!</v>
      </c>
      <c r="CN2" s="189" t="e">
        <f>+#REF!</f>
        <v>#REF!</v>
      </c>
      <c r="CO2" s="189" t="e">
        <f>+#REF!</f>
        <v>#REF!</v>
      </c>
      <c r="CP2" s="192" t="e">
        <f>+#REF!</f>
        <v>#REF!</v>
      </c>
      <c r="CQ2" s="187" t="e">
        <f>+#REF!</f>
        <v>#REF!</v>
      </c>
      <c r="CR2" s="187" t="e">
        <f>+#REF!</f>
        <v>#REF!</v>
      </c>
      <c r="CS2" s="187" t="e">
        <f>+#REF!</f>
        <v>#REF!</v>
      </c>
      <c r="CT2" s="187" t="e">
        <f>+#REF!</f>
        <v>#REF!</v>
      </c>
      <c r="CU2" s="187" t="e">
        <f>IF(#REF!&lt;=1.1,IF(#REF!&gt;=0.9,"TRUE","FALSE"),"FALSE")</f>
        <v>#REF!</v>
      </c>
      <c r="CV2" s="187" t="e">
        <f>IF(#REF!&lt;=1.1,IF(#REF!&gt;=0.9,"TRUE","FALSE"),"FALSE")</f>
        <v>#REF!</v>
      </c>
      <c r="CW2" s="187" t="e">
        <f>IF(#REF!&lt;=1.1,IF(#REF!&gt;=0.9,"TRUE","FALSE"),"FALSE")</f>
        <v>#REF!</v>
      </c>
      <c r="CX2" s="187" t="e">
        <f>IF(#REF!&lt;=1.1,IF(#REF!&gt;=0.9,"TRUE","FALSE"),"FALSE")</f>
        <v>#REF!</v>
      </c>
      <c r="CY2" s="187" t="e">
        <f>+#REF!</f>
        <v>#REF!</v>
      </c>
      <c r="CZ2" s="187" t="e">
        <f>+#REF!</f>
        <v>#REF!</v>
      </c>
      <c r="DA2" s="187" t="e">
        <f>+#REF!</f>
        <v>#REF!</v>
      </c>
      <c r="DB2" s="187" t="e">
        <f>+#REF!</f>
        <v>#REF!</v>
      </c>
      <c r="DC2" s="187" t="e">
        <f>+#REF!</f>
        <v>#REF!</v>
      </c>
      <c r="DD2" s="187" t="e">
        <f>+#REF!</f>
        <v>#REF!</v>
      </c>
      <c r="DE2" s="187" t="e">
        <f>+#REF!</f>
        <v>#REF!</v>
      </c>
      <c r="DF2" s="187" t="e">
        <f>+#REF!</f>
        <v>#REF!</v>
      </c>
      <c r="DG2" s="187" t="e">
        <f>+#REF!</f>
        <v>#REF!</v>
      </c>
      <c r="DH2" s="187" t="e">
        <f>+#REF!</f>
        <v>#REF!</v>
      </c>
      <c r="DI2" s="187" t="e">
        <f>+#REF!</f>
        <v>#REF!</v>
      </c>
      <c r="DJ2" s="187" t="e">
        <f>+#REF!</f>
        <v>#REF!</v>
      </c>
      <c r="DK2" s="187" t="e">
        <f>+#REF!</f>
        <v>#REF!</v>
      </c>
      <c r="DL2" s="187" t="e">
        <f>+#REF!</f>
        <v>#REF!</v>
      </c>
      <c r="DM2" s="188" t="e">
        <f>+#REF!</f>
        <v>#REF!</v>
      </c>
      <c r="DN2" s="188" t="e">
        <f>+#REF!</f>
        <v>#REF!</v>
      </c>
      <c r="DO2" s="188" t="e">
        <f>+#REF!</f>
        <v>#REF!</v>
      </c>
      <c r="DP2" s="187" t="e">
        <f>+#REF!</f>
        <v>#REF!</v>
      </c>
      <c r="DQ2" s="187" t="e">
        <f>+#REF!</f>
        <v>#REF!</v>
      </c>
      <c r="DR2" s="188" t="e">
        <f>+#REF!</f>
        <v>#REF!</v>
      </c>
      <c r="DS2" s="188" t="e">
        <f>+#REF!</f>
        <v>#REF!</v>
      </c>
      <c r="DT2" s="188" t="e">
        <f>+#REF!</f>
        <v>#REF!</v>
      </c>
      <c r="DU2" s="188" t="e">
        <f>+#REF!</f>
        <v>#REF!</v>
      </c>
      <c r="DV2" s="188" t="e">
        <f>+#REF!</f>
        <v>#REF!</v>
      </c>
      <c r="DW2" s="248" t="e">
        <f>#REF!</f>
        <v>#REF!</v>
      </c>
      <c r="DX2" s="188" t="e">
        <f>+#REF!</f>
        <v>#REF!</v>
      </c>
      <c r="DY2" s="188" t="e">
        <f>+#REF!</f>
        <v>#REF!</v>
      </c>
      <c r="DZ2" s="188" t="e">
        <f>+#REF!</f>
        <v>#REF!</v>
      </c>
      <c r="EA2" s="188" t="e">
        <f>+#REF!</f>
        <v>#REF!</v>
      </c>
      <c r="EB2" s="187" t="e">
        <f>+#REF!</f>
        <v>#REF!</v>
      </c>
      <c r="EC2" s="188" t="e">
        <f>+#REF!</f>
        <v>#REF!</v>
      </c>
      <c r="ED2" s="188" t="e">
        <f>+#REF!</f>
        <v>#REF!</v>
      </c>
      <c r="EE2" s="188" t="e">
        <f>+#REF!</f>
        <v>#REF!</v>
      </c>
      <c r="EF2" s="188" t="e">
        <f>+#REF!</f>
        <v>#REF!</v>
      </c>
      <c r="EG2" s="188" t="e">
        <f>+#REF!</f>
        <v>#REF!</v>
      </c>
      <c r="EH2" s="193" t="e">
        <f>+#REF!</f>
        <v>#REF!</v>
      </c>
      <c r="EI2" s="187" t="e">
        <f>+#REF!</f>
        <v>#REF!</v>
      </c>
      <c r="EJ2" s="188" t="e">
        <f>+#REF!</f>
        <v>#REF!</v>
      </c>
      <c r="EK2" s="188" t="e">
        <f>+#REF!</f>
        <v>#REF!</v>
      </c>
      <c r="EL2" s="188" t="e">
        <f>+#REF!</f>
        <v>#REF!</v>
      </c>
      <c r="EM2" s="188" t="e">
        <f>+#REF!</f>
        <v>#REF!</v>
      </c>
      <c r="EN2" s="188" t="e">
        <f>+#REF!</f>
        <v>#REF!</v>
      </c>
      <c r="EO2" s="193" t="e">
        <f>+#REF!</f>
        <v>#REF!</v>
      </c>
      <c r="EP2" s="187" t="e">
        <f>+#REF!</f>
        <v>#REF!</v>
      </c>
      <c r="EQ2" s="188" t="e">
        <f>+#REF!</f>
        <v>#REF!</v>
      </c>
      <c r="ER2" s="188" t="e">
        <f>+#REF!</f>
        <v>#REF!</v>
      </c>
      <c r="ES2" s="188" t="e">
        <f>+#REF!</f>
        <v>#REF!</v>
      </c>
      <c r="ET2" s="188" t="e">
        <f>+#REF!</f>
        <v>#REF!</v>
      </c>
      <c r="EU2" s="188" t="e">
        <f>+#REF!</f>
        <v>#REF!</v>
      </c>
      <c r="EV2" s="193" t="e">
        <f>+#REF!</f>
        <v>#REF!</v>
      </c>
      <c r="EW2" s="187" t="e">
        <f>+#REF!</f>
        <v>#REF!</v>
      </c>
      <c r="EX2" s="188" t="e">
        <f>+#REF!</f>
        <v>#REF!</v>
      </c>
      <c r="EY2" s="188" t="e">
        <f>+#REF!</f>
        <v>#REF!</v>
      </c>
      <c r="EZ2" s="188" t="e">
        <f>+#REF!</f>
        <v>#REF!</v>
      </c>
      <c r="FA2" s="188" t="e">
        <f>+#REF!</f>
        <v>#REF!</v>
      </c>
      <c r="FB2" s="188" t="e">
        <f>+#REF!</f>
        <v>#REF!</v>
      </c>
      <c r="FC2" s="193" t="e">
        <f>+#REF!</f>
        <v>#REF!</v>
      </c>
      <c r="FD2" s="187" t="e">
        <f>+#REF!</f>
        <v>#REF!</v>
      </c>
      <c r="FE2" s="188" t="e">
        <f>+#REF!</f>
        <v>#REF!</v>
      </c>
      <c r="FF2" s="188" t="e">
        <f>+#REF!</f>
        <v>#REF!</v>
      </c>
      <c r="FG2" s="188" t="e">
        <f>+#REF!</f>
        <v>#REF!</v>
      </c>
      <c r="FH2" s="188" t="e">
        <f>+#REF!</f>
        <v>#REF!</v>
      </c>
      <c r="FI2" s="188" t="e">
        <f>+#REF!</f>
        <v>#REF!</v>
      </c>
      <c r="FJ2" s="193" t="e">
        <f>+#REF!</f>
        <v>#REF!</v>
      </c>
      <c r="FK2" s="187" t="e">
        <f>+#REF!</f>
        <v>#REF!</v>
      </c>
      <c r="FL2" s="188" t="e">
        <f>+#REF!</f>
        <v>#REF!</v>
      </c>
      <c r="FM2" s="188" t="e">
        <f>+#REF!</f>
        <v>#REF!</v>
      </c>
      <c r="FN2" s="188" t="e">
        <f>+#REF!</f>
        <v>#REF!</v>
      </c>
      <c r="FO2" s="188" t="e">
        <f>+#REF!</f>
        <v>#REF!</v>
      </c>
      <c r="FP2" s="188" t="e">
        <f>+#REF!</f>
        <v>#REF!</v>
      </c>
      <c r="FQ2" s="193" t="e">
        <f>+#REF!</f>
        <v>#REF!</v>
      </c>
      <c r="FR2" s="187" t="e">
        <f>+#REF!</f>
        <v>#REF!</v>
      </c>
      <c r="FS2" s="188" t="e">
        <f>+#REF!</f>
        <v>#REF!</v>
      </c>
      <c r="FT2" s="188" t="e">
        <f>+#REF!</f>
        <v>#REF!</v>
      </c>
      <c r="FU2" s="188" t="e">
        <f>+#REF!</f>
        <v>#REF!</v>
      </c>
      <c r="FV2" s="188" t="e">
        <f>+#REF!</f>
        <v>#REF!</v>
      </c>
      <c r="FW2" s="188" t="e">
        <f>+#REF!</f>
        <v>#REF!</v>
      </c>
      <c r="FX2" s="188" t="e">
        <f>+#REF!</f>
        <v>#REF!</v>
      </c>
      <c r="FY2" s="188" t="e">
        <f>+#REF!</f>
        <v>#REF!</v>
      </c>
      <c r="FZ2" s="188" t="e">
        <f>+#REF!</f>
        <v>#REF!</v>
      </c>
      <c r="GA2" s="193" t="e">
        <f>+#REF!</f>
        <v>#REF!</v>
      </c>
      <c r="GB2" s="187" t="e">
        <f>+#REF!</f>
        <v>#REF!</v>
      </c>
      <c r="GC2" s="188" t="e">
        <f>+#REF!</f>
        <v>#REF!</v>
      </c>
      <c r="GD2" s="188" t="e">
        <f>+#REF!</f>
        <v>#REF!</v>
      </c>
      <c r="GE2" s="188" t="e">
        <f>+#REF!</f>
        <v>#REF!</v>
      </c>
      <c r="GF2" s="188" t="e">
        <f>+#REF!</f>
        <v>#REF!</v>
      </c>
      <c r="GG2" s="188" t="e">
        <f>+#REF!</f>
        <v>#REF!</v>
      </c>
      <c r="GH2" s="188" t="e">
        <f>+#REF!</f>
        <v>#REF!</v>
      </c>
      <c r="GI2" s="188" t="e">
        <f>+#REF!</f>
        <v>#REF!</v>
      </c>
      <c r="GJ2" s="188" t="e">
        <f>+#REF!</f>
        <v>#REF!</v>
      </c>
      <c r="GK2" s="193" t="e">
        <f>+#REF!</f>
        <v>#REF!</v>
      </c>
      <c r="GL2" s="187" t="e">
        <f>+#REF!</f>
        <v>#REF!</v>
      </c>
      <c r="GM2" s="187" t="e">
        <f>+#REF!</f>
        <v>#REF!</v>
      </c>
      <c r="GN2" s="187" t="e">
        <f>+#REF!</f>
        <v>#REF!</v>
      </c>
      <c r="GO2" s="187" t="e">
        <f>+#REF!</f>
        <v>#REF!</v>
      </c>
      <c r="GP2" s="187" t="e">
        <f>+#REF!</f>
        <v>#REF!</v>
      </c>
      <c r="GQ2" s="187" t="e">
        <f>+#REF!</f>
        <v>#REF!</v>
      </c>
      <c r="GR2" s="187" t="e">
        <f>+#REF!</f>
        <v>#REF!</v>
      </c>
      <c r="GS2" s="187" t="e">
        <f>+#REF!</f>
        <v>#REF!</v>
      </c>
      <c r="GT2" s="187" t="e">
        <f>+#REF!</f>
        <v>#REF!</v>
      </c>
      <c r="GU2" s="187" t="str">
        <f>+'（別添）_計画書（無床診療所及びⅡを算定する有床診療所）'!$V$4</f>
        <v/>
      </c>
      <c r="GV2" s="187" t="str">
        <f>+'（別添）_計画書（無床診療所及びⅡを算定する有床診療所）'!$V$5</f>
        <v/>
      </c>
      <c r="GW2" s="187">
        <f>+'（別添）_計画書（無床診療所及びⅡを算定する有床診療所）'!$AJ$9</f>
        <v>0</v>
      </c>
      <c r="GX2" s="187">
        <f>+'（別添）_計画書（無床診療所及びⅡを算定する有床診療所）'!$E$16</f>
        <v>0</v>
      </c>
      <c r="GY2" s="187">
        <f>+'（別添）_計画書（無床診療所及びⅡを算定する有床診療所）'!$H$16</f>
        <v>0</v>
      </c>
      <c r="GZ2" s="187">
        <f>+'（別添）_計画書（無床診療所及びⅡを算定する有床診療所）'!$O$16</f>
        <v>0</v>
      </c>
      <c r="HA2" s="187">
        <f>+'（別添）_計画書（無床診療所及びⅡを算定する有床診療所）'!$R$16</f>
        <v>0</v>
      </c>
      <c r="HB2" s="187">
        <f>+'（別添）_計画書（無床診療所及びⅡを算定する有床診療所）'!$V$16</f>
        <v>1</v>
      </c>
      <c r="HC2" s="187">
        <f>+'（別添）_計画書（無床診療所及びⅡを算定する有床診療所）'!$E$21</f>
        <v>0</v>
      </c>
      <c r="HD2" s="187">
        <f>+'（別添）_計画書（無床診療所及びⅡを算定する有床診療所）'!$H$21</f>
        <v>0</v>
      </c>
      <c r="HE2" s="187">
        <f>+'（別添）_計画書（無床診療所及びⅡを算定する有床診療所）'!$O$21</f>
        <v>0</v>
      </c>
      <c r="HF2" s="187">
        <f>+'（別添）_計画書（無床診療所及びⅡを算定する有床診療所）'!$R$21</f>
        <v>0</v>
      </c>
      <c r="HG2" s="187">
        <f>+'（別添）_計画書（無床診療所及びⅡを算定する有床診療所）'!$V$21</f>
        <v>1</v>
      </c>
      <c r="HH2" s="187" t="b">
        <f>+'（別添）_計画書（無床診療所及びⅡを算定する有床診療所）'!$AH$27</f>
        <v>1</v>
      </c>
      <c r="HI2" s="188">
        <f>+'（別添）_計画書（無床診療所及びⅡを算定する有床診療所）'!$AB$33</f>
        <v>0</v>
      </c>
      <c r="HJ2" s="188">
        <f>+'（別添）_計画書（無床診療所及びⅡを算定する有床診療所）'!$AB$34</f>
        <v>0</v>
      </c>
      <c r="HK2" s="188">
        <f>+'（別添）_計画書（無床診療所及びⅡを算定する有床診療所）'!$AB$35</f>
        <v>0</v>
      </c>
      <c r="HL2" s="188" t="str">
        <f>+'（別添）_計画書（無床診療所及びⅡを算定する有床診療所）'!$AB$36</f>
        <v>-</v>
      </c>
      <c r="HM2" s="187" t="str">
        <f>+'（別添）_計画書（無床診療所及びⅡを算定する有床診療所）'!$R$37</f>
        <v>届出なし</v>
      </c>
      <c r="HN2" s="187" t="str">
        <f>+'（別添）_計画書（無床診療所及びⅡを算定する有床診療所）'!$AA$37</f>
        <v>-</v>
      </c>
      <c r="HO2" s="187" t="str">
        <f>+'（別添）_計画書（無床診療所及びⅡを算定する有床診療所）'!$AF$37</f>
        <v>-</v>
      </c>
      <c r="HP2" s="187" t="str">
        <f>+'（別添）_計画書（無床診療所及びⅡを算定する有床診療所）'!$AB$38</f>
        <v>-</v>
      </c>
      <c r="HQ2" s="188" t="str">
        <f>+'（別添）_計画書（無床診療所及びⅡを算定する有床診療所）'!$AB$39</f>
        <v>-</v>
      </c>
      <c r="HR2" s="188">
        <f>+'（別添）_計画書（無床診療所及びⅡを算定する有床診療所）'!$AB$40</f>
        <v>0</v>
      </c>
      <c r="HS2" s="188">
        <f>+'（別添）_計画書（無床診療所及びⅡを算定する有床診療所）'!$AB$41</f>
        <v>0</v>
      </c>
      <c r="HT2" s="188">
        <f>+'（別添）_計画書（無床診療所及びⅡを算定する有床診療所）'!$AB$42</f>
        <v>0</v>
      </c>
      <c r="HU2" s="188">
        <f>+'（別添）_計画書（無床診療所及びⅡを算定する有床診療所）'!$AB$47</f>
        <v>0</v>
      </c>
      <c r="HV2" s="248" t="str">
        <f>'（別添）_計画書（無床診療所及びⅡを算定する有床診療所）'!AH47</f>
        <v>OK</v>
      </c>
      <c r="HW2" s="188">
        <f>+'（別添）_計画書（無床診療所及びⅡを算定する有床診療所）'!$AB$48</f>
        <v>0</v>
      </c>
      <c r="HX2" s="188">
        <f>+'（別添）_計画書（無床診療所及びⅡを算定する有床診療所）'!$AB$49</f>
        <v>0</v>
      </c>
      <c r="HY2" s="188">
        <f>+'（別添）_計画書（無床診療所及びⅡを算定する有床診療所）'!$AB$50</f>
        <v>0</v>
      </c>
      <c r="HZ2" s="188">
        <f>+'（別添）_計画書（無床診療所及びⅡを算定する有床診療所）'!$AB$51</f>
        <v>0</v>
      </c>
      <c r="IA2" s="187">
        <f>+'（別添）_計画書（無床診療所及びⅡを算定する有床診療所）'!$AB$69</f>
        <v>0</v>
      </c>
      <c r="IB2" s="188">
        <f>+'（別添）_計画書（無床診療所及びⅡを算定する有床診療所）'!$AB$70</f>
        <v>0</v>
      </c>
      <c r="IC2" s="188">
        <f>+'（別添）_計画書（無床診療所及びⅡを算定する有床診療所）'!$AB$71</f>
        <v>0</v>
      </c>
      <c r="ID2" s="188">
        <f>+'（別添）_計画書（無床診療所及びⅡを算定する有床診療所）'!$AB$72</f>
        <v>0</v>
      </c>
      <c r="IE2" s="188">
        <f>+'（別添）_計画書（無床診療所及びⅡを算定する有床診療所）'!$AB$73</f>
        <v>0</v>
      </c>
      <c r="IF2" s="188">
        <f>+'（別添）_計画書（無床診療所及びⅡを算定する有床診療所）'!$AB$74</f>
        <v>0</v>
      </c>
      <c r="IG2" s="193">
        <f>+'（別添）_計画書（無床診療所及びⅡを算定する有床診療所）'!$AB$75</f>
        <v>0</v>
      </c>
      <c r="IH2" s="187">
        <f>+'（別添）_計画書（無床診療所及びⅡを算定する有床診療所）'!$AB$78</f>
        <v>0</v>
      </c>
      <c r="II2" s="188">
        <f>+'（別添）_計画書（無床診療所及びⅡを算定する有床診療所）'!$AB$79</f>
        <v>0</v>
      </c>
      <c r="IJ2" s="188">
        <f>+'（別添）_計画書（無床診療所及びⅡを算定する有床診療所）'!$AB$80</f>
        <v>0</v>
      </c>
      <c r="IK2" s="188">
        <f>+'（別添）_計画書（無床診療所及びⅡを算定する有床診療所）'!$AB$81</f>
        <v>0</v>
      </c>
      <c r="IL2" s="188">
        <f>+'（別添）_計画書（無床診療所及びⅡを算定する有床診療所）'!$AB$82</f>
        <v>0</v>
      </c>
      <c r="IM2" s="188">
        <f>+'（別添）_計画書（無床診療所及びⅡを算定する有床診療所）'!$AB$83</f>
        <v>0</v>
      </c>
      <c r="IN2" s="193">
        <f>+'（別添）_計画書（無床診療所及びⅡを算定する有床診療所）'!$AB$84</f>
        <v>0</v>
      </c>
      <c r="IO2" s="187">
        <f>+'（別添）_計画書（無床診療所及びⅡを算定する有床診療所）'!$AB$87</f>
        <v>0</v>
      </c>
      <c r="IP2" s="188">
        <f>+'（別添）_計画書（無床診療所及びⅡを算定する有床診療所）'!$AB$88</f>
        <v>0</v>
      </c>
      <c r="IQ2" s="188">
        <f>+'（別添）_計画書（無床診療所及びⅡを算定する有床診療所）'!$AB$89</f>
        <v>0</v>
      </c>
      <c r="IR2" s="188">
        <f>+'（別添）_計画書（無床診療所及びⅡを算定する有床診療所）'!$AB$90</f>
        <v>0</v>
      </c>
      <c r="IS2" s="188">
        <f>+'（別添）_計画書（無床診療所及びⅡを算定する有床診療所）'!$AB$91</f>
        <v>0</v>
      </c>
      <c r="IT2" s="188">
        <f>+'（別添）_計画書（無床診療所及びⅡを算定する有床診療所）'!$AB$92</f>
        <v>0</v>
      </c>
      <c r="IU2" s="193">
        <f>+'（別添）_計画書（無床診療所及びⅡを算定する有床診療所）'!$AB$93</f>
        <v>0</v>
      </c>
      <c r="IV2" s="187">
        <f>+'（別添）_計画書（無床診療所及びⅡを算定する有床診療所）'!$AB$96</f>
        <v>0</v>
      </c>
      <c r="IW2" s="188">
        <f>+'（別添）_計画書（無床診療所及びⅡを算定する有床診療所）'!$AB$97</f>
        <v>0</v>
      </c>
      <c r="IX2" s="188">
        <f>+'（別添）_計画書（無床診療所及びⅡを算定する有床診療所）'!$AB$98</f>
        <v>0</v>
      </c>
      <c r="IY2" s="188">
        <f>+'（別添）_計画書（無床診療所及びⅡを算定する有床診療所）'!$AB$99</f>
        <v>0</v>
      </c>
      <c r="IZ2" s="188">
        <f>+'（別添）_計画書（無床診療所及びⅡを算定する有床診療所）'!$AB$100</f>
        <v>0</v>
      </c>
      <c r="JA2" s="188">
        <f>+'（別添）_計画書（無床診療所及びⅡを算定する有床診療所）'!$AB$101</f>
        <v>0</v>
      </c>
      <c r="JB2" s="193">
        <f>+'（別添）_計画書（無床診療所及びⅡを算定する有床診療所）'!$AB$102</f>
        <v>0</v>
      </c>
      <c r="JC2" s="187">
        <f>+'（別添）_計画書（無床診療所及びⅡを算定する有床診療所）'!$AB$105</f>
        <v>0</v>
      </c>
      <c r="JD2" s="188">
        <f>+'（別添）_計画書（無床診療所及びⅡを算定する有床診療所）'!$AB$106</f>
        <v>0</v>
      </c>
      <c r="JE2" s="188">
        <f>+'（別添）_計画書（無床診療所及びⅡを算定する有床診療所）'!$AB$107</f>
        <v>0</v>
      </c>
      <c r="JF2" s="188">
        <f>+'（別添）_計画書（無床診療所及びⅡを算定する有床診療所）'!$AB$108</f>
        <v>0</v>
      </c>
      <c r="JG2" s="188">
        <f>+'（別添）_計画書（無床診療所及びⅡを算定する有床診療所）'!$AB$109</f>
        <v>0</v>
      </c>
      <c r="JH2" s="188">
        <f>+'（別添）_計画書（無床診療所及びⅡを算定する有床診療所）'!$AB$110</f>
        <v>0</v>
      </c>
      <c r="JI2" s="193">
        <f>+'（別添）_計画書（無床診療所及びⅡを算定する有床診療所）'!$AB$111</f>
        <v>0</v>
      </c>
      <c r="JJ2" s="187">
        <f>+'（別添）_計画書（無床診療所及びⅡを算定する有床診療所）'!$AB$115</f>
        <v>0</v>
      </c>
      <c r="JK2" s="188">
        <f>+'（別添）_計画書（無床診療所及びⅡを算定する有床診療所）'!$AB$116</f>
        <v>0</v>
      </c>
      <c r="JL2" s="188">
        <f>+'（別添）_計画書（無床診療所及びⅡを算定する有床診療所）'!$AB$117</f>
        <v>0</v>
      </c>
      <c r="JM2" s="188">
        <f>+'（別添）_計画書（無床診療所及びⅡを算定する有床診療所）'!$AB$118</f>
        <v>0</v>
      </c>
      <c r="JN2" s="188">
        <f>+'（別添）_計画書（無床診療所及びⅡを算定する有床診療所）'!$AB$119</f>
        <v>0</v>
      </c>
      <c r="JO2" s="188">
        <f>+'（別添）_計画書（無床診療所及びⅡを算定する有床診療所）'!$AB$120</f>
        <v>0</v>
      </c>
      <c r="JP2" s="188">
        <f>+'（別添）_計画書（無床診療所及びⅡを算定する有床診療所）'!$AB$121</f>
        <v>0</v>
      </c>
      <c r="JQ2" s="188">
        <f>+'（別添）_計画書（無床診療所及びⅡを算定する有床診療所）'!$AB$122</f>
        <v>0</v>
      </c>
      <c r="JR2" s="188">
        <f>+'（別添）_計画書（無床診療所及びⅡを算定する有床診療所）'!$AB$123</f>
        <v>0</v>
      </c>
      <c r="JS2" s="187">
        <f>+'（別添）_計画書（無床診療所及びⅡを算定する有床診療所）'!$AB$124</f>
        <v>0</v>
      </c>
      <c r="JT2" s="187">
        <f>+'（別添）_計画書（無床診療所及びⅡを算定する有床診療所）'!$AB$127</f>
        <v>0</v>
      </c>
      <c r="JU2" s="188">
        <f>+'（別添）_計画書（無床診療所及びⅡを算定する有床診療所）'!$AB$128</f>
        <v>0</v>
      </c>
      <c r="JV2" s="188">
        <f>+'（別添）_計画書（無床診療所及びⅡを算定する有床診療所）'!$AB$129</f>
        <v>0</v>
      </c>
      <c r="JW2" s="188">
        <f>+'（別添）_計画書（無床診療所及びⅡを算定する有床診療所）'!$AB$130</f>
        <v>0</v>
      </c>
      <c r="JX2" s="188">
        <f>+'（別添）_計画書（無床診療所及びⅡを算定する有床診療所）'!$AB$131</f>
        <v>0</v>
      </c>
      <c r="JY2" s="188">
        <f>+'（別添）_計画書（無床診療所及びⅡを算定する有床診療所）'!$AB$132</f>
        <v>0</v>
      </c>
      <c r="JZ2" s="188">
        <f>+'（別添）_計画書（無床診療所及びⅡを算定する有床診療所）'!$AB$133</f>
        <v>0</v>
      </c>
      <c r="KA2" s="188">
        <f>+'（別添）_計画書（無床診療所及びⅡを算定する有床診療所）'!$AB$134</f>
        <v>0</v>
      </c>
      <c r="KB2" s="188">
        <f>+'（別添）_計画書（無床診療所及びⅡを算定する有床診療所）'!$AB$135</f>
        <v>0</v>
      </c>
      <c r="KC2" s="193">
        <f>+'（別添）_計画書（無床診療所及びⅡを算定する有床診療所）'!$AB$136</f>
        <v>0</v>
      </c>
      <c r="KD2" s="187" t="b">
        <f>+'（別添）_計画書（無床診療所及びⅡを算定する有床診療所）'!$AJ$139</f>
        <v>0</v>
      </c>
      <c r="KE2" s="187" t="b">
        <f>+'（別添）_計画書（無床診療所及びⅡを算定する有床診療所）'!$AJ$140</f>
        <v>0</v>
      </c>
      <c r="KF2" s="187" t="b">
        <f>+'（別添）_計画書（無床診療所及びⅡを算定する有床診療所）'!$AJ$141</f>
        <v>0</v>
      </c>
      <c r="KG2" s="187">
        <f>+'（別添）_計画書（無床診療所及びⅡを算定する有床診療所）'!$J$141</f>
        <v>0</v>
      </c>
      <c r="KH2" s="187">
        <f>+'（別添）_計画書（無床診療所及びⅡを算定する有床診療所）'!$C$144</f>
        <v>0</v>
      </c>
      <c r="KI2" s="187">
        <f>+'（別添）_計画書（無床診療所及びⅡを算定する有床診療所）'!$E$149</f>
        <v>0</v>
      </c>
      <c r="KJ2" s="187">
        <f>+'（別添）_計画書（無床診療所及びⅡを算定する有床診療所）'!$H$149</f>
        <v>0</v>
      </c>
      <c r="KK2" s="187">
        <f>+'（別添）_計画書（無床診療所及びⅡを算定する有床診療所）'!$K$149</f>
        <v>0</v>
      </c>
      <c r="KL2" s="187">
        <f>+'（別添）_計画書（無床診療所及びⅡを算定する有床診療所）'!$T$149</f>
        <v>0</v>
      </c>
      <c r="KM2" s="187" t="e">
        <f>+#REF!</f>
        <v>#REF!</v>
      </c>
      <c r="KN2" s="187" t="e">
        <f>+#REF!</f>
        <v>#REF!</v>
      </c>
      <c r="KO2" s="187" t="e">
        <f>+#REF!</f>
        <v>#REF!</v>
      </c>
      <c r="KP2" s="187" t="e">
        <f>+#REF!</f>
        <v>#REF!</v>
      </c>
      <c r="KQ2" s="187" t="e">
        <f>+#REF!</f>
        <v>#REF!</v>
      </c>
      <c r="KR2" s="187" t="e">
        <f>+#REF!</f>
        <v>#REF!</v>
      </c>
      <c r="KS2" s="187" t="e">
        <f>+#REF!</f>
        <v>#REF!</v>
      </c>
      <c r="KT2" s="187" t="e">
        <f>+#REF!</f>
        <v>#REF!</v>
      </c>
      <c r="KU2" s="187" t="e">
        <f>+#REF!</f>
        <v>#REF!</v>
      </c>
      <c r="KV2" s="187" t="e">
        <f>+#REF!</f>
        <v>#REF!</v>
      </c>
      <c r="KW2" s="187" t="e">
        <f>+#REF!</f>
        <v>#REF!</v>
      </c>
      <c r="KX2" s="187" t="e">
        <f>+#REF!</f>
        <v>#REF!</v>
      </c>
      <c r="KY2" s="187" t="e">
        <f>+#REF!</f>
        <v>#REF!</v>
      </c>
      <c r="KZ2" s="187" t="e">
        <f>+#REF!</f>
        <v>#REF!</v>
      </c>
      <c r="LA2" s="188" t="e">
        <f>+#REF!</f>
        <v>#REF!</v>
      </c>
      <c r="LB2" s="188" t="e">
        <f>+#REF!</f>
        <v>#REF!</v>
      </c>
      <c r="LC2" s="188" t="e">
        <f>+#REF!</f>
        <v>#REF!</v>
      </c>
      <c r="LD2" s="188" t="e">
        <f>+#REF!</f>
        <v>#REF!</v>
      </c>
      <c r="LE2" s="187" t="e">
        <f>+#REF!</f>
        <v>#REF!</v>
      </c>
      <c r="LF2" s="187" t="e">
        <f>+#REF!</f>
        <v>#REF!</v>
      </c>
      <c r="LG2" s="187" t="e">
        <f>+#REF!</f>
        <v>#REF!</v>
      </c>
      <c r="LH2" s="187" t="e">
        <f>+#REF!</f>
        <v>#REF!</v>
      </c>
      <c r="LI2" s="188" t="e">
        <f>+#REF!</f>
        <v>#REF!</v>
      </c>
      <c r="LJ2" s="188" t="e">
        <f>+#REF!</f>
        <v>#REF!</v>
      </c>
      <c r="LK2" s="188" t="e">
        <f>+#REF!</f>
        <v>#REF!</v>
      </c>
      <c r="LL2" s="188" t="e">
        <f>+#REF!</f>
        <v>#REF!</v>
      </c>
      <c r="LM2" s="188" t="e">
        <f>+#REF!</f>
        <v>#REF!</v>
      </c>
      <c r="LN2" s="248" t="e">
        <f>#REF!</f>
        <v>#REF!</v>
      </c>
      <c r="LO2" s="188" t="e">
        <f>+#REF!</f>
        <v>#REF!</v>
      </c>
      <c r="LP2" s="188" t="e">
        <f>+#REF!</f>
        <v>#REF!</v>
      </c>
      <c r="LQ2" s="188" t="e">
        <f>+#REF!</f>
        <v>#REF!</v>
      </c>
      <c r="LR2" s="188" t="e">
        <f>+#REF!</f>
        <v>#REF!</v>
      </c>
      <c r="LS2" s="187" t="e">
        <f>+#REF!</f>
        <v>#REF!</v>
      </c>
      <c r="LT2" s="188" t="e">
        <f>+#REF!</f>
        <v>#REF!</v>
      </c>
      <c r="LU2" s="188" t="e">
        <f>+#REF!</f>
        <v>#REF!</v>
      </c>
      <c r="LV2" s="188" t="e">
        <f>+#REF!</f>
        <v>#REF!</v>
      </c>
      <c r="LW2" s="188" t="e">
        <f>+#REF!</f>
        <v>#REF!</v>
      </c>
      <c r="LX2" s="188" t="e">
        <f>+#REF!</f>
        <v>#REF!</v>
      </c>
      <c r="LY2" s="193" t="e">
        <f>+#REF!</f>
        <v>#REF!</v>
      </c>
      <c r="LZ2" s="187" t="e">
        <f>+#REF!</f>
        <v>#REF!</v>
      </c>
      <c r="MA2" s="188" t="e">
        <f>+#REF!</f>
        <v>#REF!</v>
      </c>
      <c r="MB2" s="188" t="e">
        <f>+#REF!</f>
        <v>#REF!</v>
      </c>
      <c r="MC2" s="188" t="e">
        <f>+#REF!</f>
        <v>#REF!</v>
      </c>
      <c r="MD2" s="188" t="e">
        <f>+#REF!</f>
        <v>#REF!</v>
      </c>
      <c r="ME2" s="188" t="e">
        <f>+#REF!</f>
        <v>#REF!</v>
      </c>
      <c r="MF2" s="193" t="e">
        <f>+#REF!</f>
        <v>#REF!</v>
      </c>
      <c r="MG2" s="187" t="e">
        <f>+#REF!</f>
        <v>#REF!</v>
      </c>
      <c r="MH2" s="188" t="e">
        <f>+#REF!</f>
        <v>#REF!</v>
      </c>
      <c r="MI2" s="188" t="e">
        <f>+#REF!</f>
        <v>#REF!</v>
      </c>
      <c r="MJ2" s="188" t="e">
        <f>+#REF!</f>
        <v>#REF!</v>
      </c>
      <c r="MK2" s="188" t="e">
        <f>+#REF!</f>
        <v>#REF!</v>
      </c>
      <c r="ML2" s="188" t="e">
        <f>+#REF!</f>
        <v>#REF!</v>
      </c>
      <c r="MM2" s="193" t="e">
        <f>+#REF!</f>
        <v>#REF!</v>
      </c>
      <c r="MN2" s="187" t="e">
        <f>+#REF!</f>
        <v>#REF!</v>
      </c>
      <c r="MO2" s="188" t="e">
        <f>+#REF!</f>
        <v>#REF!</v>
      </c>
      <c r="MP2" s="188" t="e">
        <f>+#REF!</f>
        <v>#REF!</v>
      </c>
      <c r="MQ2" s="188" t="e">
        <f>+#REF!</f>
        <v>#REF!</v>
      </c>
      <c r="MR2" s="188" t="e">
        <f>+#REF!</f>
        <v>#REF!</v>
      </c>
      <c r="MS2" s="188" t="e">
        <f>+#REF!</f>
        <v>#REF!</v>
      </c>
      <c r="MT2" s="193" t="e">
        <f>+#REF!</f>
        <v>#REF!</v>
      </c>
      <c r="MU2" s="187" t="e">
        <f>+#REF!</f>
        <v>#REF!</v>
      </c>
      <c r="MV2" s="188" t="e">
        <f>+#REF!</f>
        <v>#REF!</v>
      </c>
      <c r="MW2" s="188" t="e">
        <f>+#REF!</f>
        <v>#REF!</v>
      </c>
      <c r="MX2" s="188" t="e">
        <f>+#REF!</f>
        <v>#REF!</v>
      </c>
      <c r="MY2" s="188" t="e">
        <f>+#REF!</f>
        <v>#REF!</v>
      </c>
      <c r="MZ2" s="188" t="e">
        <f>+#REF!</f>
        <v>#REF!</v>
      </c>
      <c r="NA2" s="193" t="e">
        <f>+#REF!</f>
        <v>#REF!</v>
      </c>
      <c r="NB2" s="187" t="e">
        <f>+#REF!</f>
        <v>#REF!</v>
      </c>
      <c r="NC2" s="188" t="e">
        <f>+#REF!</f>
        <v>#REF!</v>
      </c>
      <c r="ND2" s="188" t="e">
        <f>+#REF!</f>
        <v>#REF!</v>
      </c>
      <c r="NE2" s="188" t="e">
        <f>+#REF!</f>
        <v>#REF!</v>
      </c>
      <c r="NF2" s="188" t="e">
        <f>+#REF!</f>
        <v>#REF!</v>
      </c>
      <c r="NG2" s="188" t="e">
        <f>+#REF!</f>
        <v>#REF!</v>
      </c>
      <c r="NH2" s="188" t="e">
        <f>+#REF!</f>
        <v>#REF!</v>
      </c>
      <c r="NI2" s="188" t="e">
        <f>+#REF!</f>
        <v>#REF!</v>
      </c>
      <c r="NJ2" s="188" t="e">
        <f>+#REF!</f>
        <v>#REF!</v>
      </c>
      <c r="NK2" s="187" t="e">
        <f>+#REF!</f>
        <v>#REF!</v>
      </c>
      <c r="NL2" s="187" t="e">
        <f>+#REF!</f>
        <v>#REF!</v>
      </c>
      <c r="NM2" s="188" t="e">
        <f>+#REF!</f>
        <v>#REF!</v>
      </c>
      <c r="NN2" s="188" t="e">
        <f>+#REF!</f>
        <v>#REF!</v>
      </c>
      <c r="NO2" s="188" t="e">
        <f>+#REF!</f>
        <v>#REF!</v>
      </c>
      <c r="NP2" s="188" t="e">
        <f>+#REF!</f>
        <v>#REF!</v>
      </c>
      <c r="NQ2" s="188" t="e">
        <f>+#REF!</f>
        <v>#REF!</v>
      </c>
      <c r="NR2" s="188" t="e">
        <f>+#REF!</f>
        <v>#REF!</v>
      </c>
      <c r="NS2" s="188" t="e">
        <f>+#REF!</f>
        <v>#REF!</v>
      </c>
      <c r="NT2" s="188" t="e">
        <f>+#REF!</f>
        <v>#REF!</v>
      </c>
      <c r="NU2" s="187" t="e">
        <f>+#REF!</f>
        <v>#REF!</v>
      </c>
      <c r="NV2" s="187" t="e">
        <f>+#REF!</f>
        <v>#REF!</v>
      </c>
      <c r="NW2" s="187" t="e">
        <f>+#REF!</f>
        <v>#REF!</v>
      </c>
      <c r="NX2" s="187" t="e">
        <f>+#REF!</f>
        <v>#REF!</v>
      </c>
      <c r="NY2" s="187" t="e">
        <f>+#REF!</f>
        <v>#REF!</v>
      </c>
      <c r="NZ2" s="187" t="e">
        <f>+#REF!</f>
        <v>#REF!</v>
      </c>
      <c r="OA2" s="187" t="e">
        <f>+#REF!</f>
        <v>#REF!</v>
      </c>
      <c r="OB2" s="187" t="e">
        <f>+#REF!</f>
        <v>#REF!</v>
      </c>
      <c r="OC2" s="187" t="e">
        <f>+#REF!</f>
        <v>#REF!</v>
      </c>
      <c r="OD2" s="187" t="e">
        <f>+#REF!</f>
        <v>#REF!</v>
      </c>
      <c r="OE2" s="187" t="e">
        <f>+#REF!</f>
        <v>#REF!</v>
      </c>
      <c r="OF2" s="187" t="e">
        <f>+#REF!</f>
        <v>#REF!</v>
      </c>
      <c r="OG2" s="187" t="e">
        <f>+#REF!</f>
        <v>#REF!</v>
      </c>
      <c r="OH2" s="187" t="e">
        <f>+#REF!</f>
        <v>#REF!</v>
      </c>
      <c r="OI2" s="187" t="e">
        <f>+#REF!</f>
        <v>#REF!</v>
      </c>
      <c r="OJ2" s="187" t="e">
        <f>+#REF!</f>
        <v>#REF!</v>
      </c>
      <c r="OK2" s="187" t="e">
        <f>+#REF!</f>
        <v>#REF!</v>
      </c>
      <c r="OL2" s="187" t="e">
        <f>+#REF!</f>
        <v>#REF!</v>
      </c>
      <c r="OM2" s="187" t="e">
        <f>+#REF!</f>
        <v>#REF!</v>
      </c>
      <c r="ON2" s="187" t="e">
        <f>+#REF!</f>
        <v>#REF!</v>
      </c>
      <c r="OO2" s="187" t="e">
        <f>+#REF!</f>
        <v>#REF!</v>
      </c>
      <c r="OP2" s="187" t="e">
        <f>+#REF!</f>
        <v>#REF!</v>
      </c>
      <c r="OQ2" s="187" t="e">
        <f>+#REF!</f>
        <v>#REF!</v>
      </c>
      <c r="OR2" s="187" t="e">
        <f>+#REF!</f>
        <v>#REF!</v>
      </c>
      <c r="OS2" s="187" t="e">
        <f>+#REF!</f>
        <v>#REF!</v>
      </c>
      <c r="OT2" s="187" t="e">
        <f>+#REF!</f>
        <v>#REF!</v>
      </c>
      <c r="OU2" s="187" t="e">
        <f>+#REF!</f>
        <v>#REF!</v>
      </c>
      <c r="OV2" s="187" t="e">
        <f>+#REF!</f>
        <v>#REF!</v>
      </c>
      <c r="OW2" s="187" t="e">
        <f>+#REF!</f>
        <v>#REF!</v>
      </c>
      <c r="OX2" s="187" t="e">
        <f>+#REF!</f>
        <v>#REF!</v>
      </c>
      <c r="OY2" s="187" t="e">
        <f>+#REF!</f>
        <v>#REF!</v>
      </c>
      <c r="OZ2" s="187" t="e">
        <f>+#REF!</f>
        <v>#REF!</v>
      </c>
      <c r="PA2" s="187" t="e">
        <f>+#REF!</f>
        <v>#REF!</v>
      </c>
      <c r="PB2" s="187" t="e">
        <f>+#REF!</f>
        <v>#REF!</v>
      </c>
      <c r="PC2" s="187" t="e">
        <f>+#REF!</f>
        <v>#REF!</v>
      </c>
      <c r="PD2" s="187" t="e">
        <f>+#REF!</f>
        <v>#REF!</v>
      </c>
      <c r="PE2" s="187" t="e">
        <f>+#REF!</f>
        <v>#REF!</v>
      </c>
      <c r="PF2" s="187" t="e">
        <f>+#REF!</f>
        <v>#REF!</v>
      </c>
      <c r="PG2" s="187" t="e">
        <f>+#REF!</f>
        <v>#REF!</v>
      </c>
      <c r="PH2" s="187" t="e">
        <f>+#REF!</f>
        <v>#REF!</v>
      </c>
      <c r="PI2" s="187" t="e">
        <f>+#REF!</f>
        <v>#REF!</v>
      </c>
      <c r="PJ2" s="187" t="e">
        <f>+#REF!</f>
        <v>#REF!</v>
      </c>
      <c r="PK2" s="187" t="e">
        <f>+#REF!</f>
        <v>#REF!</v>
      </c>
      <c r="PL2" s="187" t="e">
        <f>+#REF!</f>
        <v>#REF!</v>
      </c>
      <c r="PM2" s="187" t="e">
        <f>+#REF!</f>
        <v>#REF!</v>
      </c>
      <c r="PN2" s="187" t="e">
        <f>+#REF!</f>
        <v>#REF!</v>
      </c>
      <c r="PO2" s="187" t="e">
        <f>+#REF!</f>
        <v>#REF!</v>
      </c>
      <c r="PP2" s="188" t="e">
        <f>+#REF!</f>
        <v>#REF!</v>
      </c>
      <c r="PQ2" s="188" t="e">
        <f>+#REF!</f>
        <v>#REF!</v>
      </c>
      <c r="PR2" s="188" t="e">
        <f>+#REF!</f>
        <v>#REF!</v>
      </c>
      <c r="PS2" s="188" t="e">
        <f>+#REF!</f>
        <v>#REF!</v>
      </c>
      <c r="PT2" s="188" t="e">
        <f>+#REF!</f>
        <v>#REF!</v>
      </c>
      <c r="PU2" s="188" t="e">
        <f>+#REF!</f>
        <v>#REF!</v>
      </c>
      <c r="PV2" s="188" t="e">
        <f>+#REF!</f>
        <v>#REF!</v>
      </c>
      <c r="PW2" s="188" t="e">
        <f>+#REF!</f>
        <v>#REF!</v>
      </c>
      <c r="PX2" s="188" t="e">
        <f>+#REF!</f>
        <v>#REF!</v>
      </c>
      <c r="PY2" s="188" t="e">
        <f>+#REF!</f>
        <v>#REF!</v>
      </c>
      <c r="PZ2" s="188" t="e">
        <f>+#REF!</f>
        <v>#REF!</v>
      </c>
      <c r="QA2" s="188" t="e">
        <f>+#REF!</f>
        <v>#REF!</v>
      </c>
      <c r="QB2" s="188" t="e">
        <f>+#REF!</f>
        <v>#REF!</v>
      </c>
      <c r="QC2" s="188" t="e">
        <f>+#REF!</f>
        <v>#REF!</v>
      </c>
      <c r="QD2" s="188" t="e">
        <f>+#REF!</f>
        <v>#REF!</v>
      </c>
      <c r="QE2" s="189" t="e">
        <f>+#REF!</f>
        <v>#REF!</v>
      </c>
      <c r="QF2" s="189" t="e">
        <f>+#REF!</f>
        <v>#REF!</v>
      </c>
      <c r="QG2" s="188" t="e">
        <f>+#REF!</f>
        <v>#REF!</v>
      </c>
      <c r="QH2" s="188" t="e">
        <f>+#REF!</f>
        <v>#REF!</v>
      </c>
      <c r="QI2" s="188" t="e">
        <f>+#REF!</f>
        <v>#REF!</v>
      </c>
      <c r="QJ2" s="187" t="e">
        <f>+#REF!</f>
        <v>#REF!</v>
      </c>
      <c r="QK2" s="187" t="e">
        <f>+#REF!</f>
        <v>#REF!</v>
      </c>
      <c r="QL2" s="188" t="e">
        <f>+#REF!</f>
        <v>#REF!</v>
      </c>
      <c r="QM2" s="188" t="e">
        <f>+#REF!</f>
        <v>#REF!</v>
      </c>
      <c r="QN2" s="188" t="e">
        <f>+#REF!</f>
        <v>#REF!</v>
      </c>
      <c r="QO2" s="188" t="e">
        <f>+#REF!</f>
        <v>#REF!</v>
      </c>
      <c r="QP2" s="188" t="e">
        <f>+#REF!</f>
        <v>#REF!</v>
      </c>
      <c r="QQ2" s="187" t="e">
        <f>+#REF!</f>
        <v>#REF!</v>
      </c>
      <c r="QR2" s="193" t="e">
        <f>+#REF!</f>
        <v>#REF!</v>
      </c>
      <c r="QS2" s="188" t="e">
        <f>+#REF!</f>
        <v>#REF!</v>
      </c>
      <c r="QT2" s="188" t="e">
        <f>+#REF!</f>
        <v>#REF!</v>
      </c>
      <c r="QU2" s="188" t="e">
        <f>+#REF!</f>
        <v>#REF!</v>
      </c>
      <c r="QV2" s="188" t="e">
        <f>+#REF!</f>
        <v>#REF!</v>
      </c>
      <c r="QW2" s="188" t="e">
        <f>+#REF!</f>
        <v>#REF!</v>
      </c>
      <c r="QX2" s="187" t="e">
        <f>+#REF!</f>
        <v>#REF!</v>
      </c>
      <c r="QY2" s="193" t="e">
        <f>+#REF!</f>
        <v>#REF!</v>
      </c>
      <c r="QZ2" s="188" t="e">
        <f>+#REF!</f>
        <v>#REF!</v>
      </c>
      <c r="RA2" s="188" t="e">
        <f>+#REF!</f>
        <v>#REF!</v>
      </c>
      <c r="RB2" s="188" t="e">
        <f>+#REF!</f>
        <v>#REF!</v>
      </c>
      <c r="RC2" s="188" t="e">
        <f>+#REF!</f>
        <v>#REF!</v>
      </c>
      <c r="RD2" s="188" t="e">
        <f>+#REF!</f>
        <v>#REF!</v>
      </c>
      <c r="RE2" s="187" t="e">
        <f>+#REF!</f>
        <v>#REF!</v>
      </c>
      <c r="RF2" s="193" t="e">
        <f>+#REF!</f>
        <v>#REF!</v>
      </c>
      <c r="RG2" s="188" t="e">
        <f>+#REF!</f>
        <v>#REF!</v>
      </c>
      <c r="RH2" s="188" t="e">
        <f>+#REF!</f>
        <v>#REF!</v>
      </c>
      <c r="RI2" s="188" t="e">
        <f>+#REF!</f>
        <v>#REF!</v>
      </c>
      <c r="RJ2" s="188" t="e">
        <f>+#REF!</f>
        <v>#REF!</v>
      </c>
      <c r="RK2" s="188" t="e">
        <f>+#REF!</f>
        <v>#REF!</v>
      </c>
      <c r="RL2" s="187" t="e">
        <f>+#REF!</f>
        <v>#REF!</v>
      </c>
      <c r="RM2" s="193" t="e">
        <f>+#REF!</f>
        <v>#REF!</v>
      </c>
      <c r="RN2" s="188" t="e">
        <f>+#REF!</f>
        <v>#REF!</v>
      </c>
      <c r="RO2" s="188" t="e">
        <f>+#REF!</f>
        <v>#REF!</v>
      </c>
      <c r="RP2" s="188" t="e">
        <f>+#REF!</f>
        <v>#REF!</v>
      </c>
      <c r="RQ2" s="188" t="e">
        <f>+#REF!</f>
        <v>#REF!</v>
      </c>
      <c r="RR2" s="188" t="e">
        <f>+#REF!</f>
        <v>#REF!</v>
      </c>
      <c r="RS2" s="187" t="e">
        <f>+#REF!</f>
        <v>#REF!</v>
      </c>
      <c r="RT2" s="193" t="e">
        <f>+#REF!</f>
        <v>#REF!</v>
      </c>
      <c r="RU2" s="188" t="e">
        <f>+#REF!</f>
        <v>#REF!</v>
      </c>
      <c r="RV2" s="188" t="e">
        <f>+#REF!</f>
        <v>#REF!</v>
      </c>
      <c r="RW2" s="188" t="e">
        <f>+#REF!</f>
        <v>#REF!</v>
      </c>
      <c r="RX2" s="188" t="e">
        <f>+#REF!</f>
        <v>#REF!</v>
      </c>
      <c r="RY2" s="188" t="e">
        <f>+#REF!</f>
        <v>#REF!</v>
      </c>
      <c r="RZ2" s="188" t="e">
        <f>+#REF!</f>
        <v>#REF!</v>
      </c>
      <c r="SA2" s="188" t="e">
        <f>+#REF!</f>
        <v>#REF!</v>
      </c>
      <c r="SB2" s="188" t="e">
        <f>+#REF!</f>
        <v>#REF!</v>
      </c>
      <c r="SC2" s="188" t="e">
        <f>+#REF!</f>
        <v>#REF!</v>
      </c>
      <c r="SD2" s="188" t="e">
        <f>+#REF!</f>
        <v>#REF!</v>
      </c>
      <c r="SE2" s="188" t="e">
        <f>+#REF!</f>
        <v>#REF!</v>
      </c>
      <c r="SF2" s="188" t="e">
        <f>+#REF!</f>
        <v>#REF!</v>
      </c>
      <c r="SG2" s="188" t="e">
        <f>+#REF!</f>
        <v>#REF!</v>
      </c>
      <c r="SH2" s="188" t="e">
        <f>+#REF!</f>
        <v>#REF!</v>
      </c>
      <c r="SI2" s="188" t="e">
        <f>+#REF!</f>
        <v>#REF!</v>
      </c>
      <c r="SJ2" s="188" t="e">
        <f>+#REF!</f>
        <v>#REF!</v>
      </c>
      <c r="SK2" s="188" t="e">
        <f>+#REF!</f>
        <v>#REF!</v>
      </c>
      <c r="SL2" s="188" t="e">
        <f>+#REF!</f>
        <v>#REF!</v>
      </c>
      <c r="SM2" s="188" t="e">
        <f>+#REF!</f>
        <v>#REF!</v>
      </c>
      <c r="SN2" s="188" t="e">
        <f>+#REF!</f>
        <v>#REF!</v>
      </c>
      <c r="SO2" s="188" t="e">
        <f>+#REF!</f>
        <v>#REF!</v>
      </c>
      <c r="SP2" s="188" t="e">
        <f>+#REF!</f>
        <v>#REF!</v>
      </c>
      <c r="SQ2" s="188" t="e">
        <f>+#REF!</f>
        <v>#REF!</v>
      </c>
      <c r="SR2" s="188" t="e">
        <f>+#REF!</f>
        <v>#REF!</v>
      </c>
      <c r="SS2" s="188" t="e">
        <f>+#REF!</f>
        <v>#REF!</v>
      </c>
      <c r="ST2" s="188" t="e">
        <f>+#REF!</f>
        <v>#REF!</v>
      </c>
      <c r="SU2" s="187" t="e">
        <f>+#REF!</f>
        <v>#REF!</v>
      </c>
      <c r="SV2" s="187" t="e">
        <f>+#REF!</f>
        <v>#REF!</v>
      </c>
      <c r="SW2" s="187" t="e">
        <f>+#REF!</f>
        <v>#REF!</v>
      </c>
      <c r="SX2" s="187" t="e">
        <f>+#REF!</f>
        <v>#REF!</v>
      </c>
      <c r="SY2" s="187" t="str">
        <f>'（別添）_実績報告書（無床診療所及びⅡを算定する有床診療所）'!X4</f>
        <v/>
      </c>
      <c r="SZ2" s="187" t="str">
        <f>'（別添）_実績報告書（無床診療所及びⅡを算定する有床診療所）'!X5</f>
        <v/>
      </c>
      <c r="TA2" s="187">
        <f>'（別添）_実績報告書（無床診療所及びⅡを算定する有床診療所）'!AH8</f>
        <v>0</v>
      </c>
      <c r="TB2" s="187" t="str">
        <f>'（別添）_実績報告書（無床診療所及びⅡを算定する有床診療所）'!E12</f>
        <v/>
      </c>
      <c r="TC2" s="187" t="str">
        <f>'（別添）_実績報告書（無床診療所及びⅡを算定する有床診療所）'!H12</f>
        <v/>
      </c>
      <c r="TD2" s="187" t="str">
        <f>'（別添）_実績報告書（無床診療所及びⅡを算定する有床診療所）'!O12</f>
        <v/>
      </c>
      <c r="TE2" s="187" t="str">
        <f>'（別添）_実績報告書（無床診療所及びⅡを算定する有床診療所）'!$R$12</f>
        <v/>
      </c>
      <c r="TF2" s="187">
        <f>'（別添）_実績報告書（無床診療所及びⅡを算定する有床診療所）'!$V$12</f>
        <v>1</v>
      </c>
      <c r="TG2" s="187" t="str">
        <f>+'（別添）_実績報告書（無床診療所及びⅡを算定する有床診療所）'!$E$15</f>
        <v/>
      </c>
      <c r="TH2" s="187" t="str">
        <f>+'（別添）_実績報告書（無床診療所及びⅡを算定する有床診療所）'!$H$15</f>
        <v/>
      </c>
      <c r="TI2" s="187">
        <f>+'（別添）_実績報告書（無床診療所及びⅡを算定する有床診療所）'!$O$15</f>
        <v>0</v>
      </c>
      <c r="TJ2" s="187">
        <f>+'（別添）_実績報告書（無床診療所及びⅡを算定する有床診療所）'!$R$15</f>
        <v>0</v>
      </c>
      <c r="TK2" s="187">
        <f>+'（別添）_実績報告書（無床診療所及びⅡを算定する有床診療所）'!$V$15</f>
        <v>1</v>
      </c>
      <c r="TL2" s="187" t="b">
        <f>+'（別添）_実績報告書（無床診療所及びⅡを算定する有床診療所）'!$AH$17</f>
        <v>1</v>
      </c>
      <c r="TM2" s="187" t="str">
        <f>+'（別添）_実績報告書（無床診療所及びⅡを算定する有床診療所）'!$D$21</f>
        <v/>
      </c>
      <c r="TN2" s="187" t="str">
        <f>+'（別添）_実績報告書（無床診療所及びⅡを算定する有床診療所）'!$G$21</f>
        <v/>
      </c>
      <c r="TO2" s="187">
        <f>+'（別添）_実績報告書（無床診療所及びⅡを算定する有床診療所）'!$M$21</f>
        <v>0</v>
      </c>
      <c r="TP2" s="187">
        <f>+'（別添）_実績報告書（無床診療所及びⅡを算定する有床診療所）'!$P$21</f>
        <v>0</v>
      </c>
      <c r="TQ2" s="187">
        <f>+'（別添）_実績報告書（無床診療所及びⅡを算定する有床診療所）'!$S$21</f>
        <v>0</v>
      </c>
      <c r="TR2" s="187" t="str">
        <f>+'（別添）_実績報告書（無床診療所及びⅡを算定する有床診療所）'!$Z$21</f>
        <v/>
      </c>
      <c r="TS2" s="187" t="str">
        <f>+'（別添）_実績報告書（無床診療所及びⅡを算定する有床診療所）'!$AD$21</f>
        <v/>
      </c>
      <c r="TT2" s="187">
        <f>+'（別添）_実績報告書（無床診療所及びⅡを算定する有床診療所）'!$D$22</f>
        <v>0</v>
      </c>
      <c r="TU2" s="187">
        <f>+'（別添）_実績報告書（無床診療所及びⅡを算定する有床診療所）'!$G$22</f>
        <v>0</v>
      </c>
      <c r="TV2" s="187">
        <f>+'（別添）_実績報告書（無床診療所及びⅡを算定する有床診療所）'!$M$22</f>
        <v>0</v>
      </c>
      <c r="TW2" s="187">
        <f>+'（別添）_実績報告書（無床診療所及びⅡを算定する有床診療所）'!$P$22</f>
        <v>0</v>
      </c>
      <c r="TX2" s="187">
        <f>+'（別添）_実績報告書（無床診療所及びⅡを算定する有床診療所）'!$S$22</f>
        <v>0</v>
      </c>
      <c r="TY2" s="187" t="str">
        <f>+'（別添）_実績報告書（無床診療所及びⅡを算定する有床診療所）'!$Z$22</f>
        <v/>
      </c>
      <c r="TZ2" s="187" t="str">
        <f>+'（別添）_実績報告書（無床診療所及びⅡを算定する有床診療所）'!$AD$22</f>
        <v/>
      </c>
      <c r="UA2" s="187">
        <f>+'（別添）_実績報告書（無床診療所及びⅡを算定する有床診療所）'!$D$23</f>
        <v>0</v>
      </c>
      <c r="UB2" s="187">
        <f>+'（別添）_実績報告書（無床診療所及びⅡを算定する有床診療所）'!$G$23</f>
        <v>0</v>
      </c>
      <c r="UC2" s="187">
        <f>+'（別添）_実績報告書（無床診療所及びⅡを算定する有床診療所）'!$M$23</f>
        <v>0</v>
      </c>
      <c r="UD2" s="187">
        <f>+'（別添）_実績報告書（無床診療所及びⅡを算定する有床診療所）'!$P$23</f>
        <v>0</v>
      </c>
      <c r="UE2" s="187">
        <f>+'（別添）_実績報告書（無床診療所及びⅡを算定する有床診療所）'!$S$23</f>
        <v>0</v>
      </c>
      <c r="UF2" s="187" t="str">
        <f>+'（別添）_実績報告書（無床診療所及びⅡを算定する有床診療所）'!$Z$23</f>
        <v/>
      </c>
      <c r="UG2" s="187" t="str">
        <f>+'（別添）_実績報告書（無床診療所及びⅡを算定する有床診療所）'!$AD$23</f>
        <v/>
      </c>
      <c r="UH2" s="187">
        <f>+'（別添）_実績報告書（無床診療所及びⅡを算定する有床診療所）'!$D$24</f>
        <v>0</v>
      </c>
      <c r="UI2" s="187">
        <f>+'（別添）_実績報告書（無床診療所及びⅡを算定する有床診療所）'!$G$24</f>
        <v>0</v>
      </c>
      <c r="UJ2" s="187">
        <f>+'（別添）_実績報告書（無床診療所及びⅡを算定する有床診療所）'!$M$24</f>
        <v>0</v>
      </c>
      <c r="UK2" s="187">
        <f>+'（別添）_実績報告書（無床診療所及びⅡを算定する有床診療所）'!$P$24</f>
        <v>0</v>
      </c>
      <c r="UL2" s="187">
        <f>+'（別添）_実績報告書（無床診療所及びⅡを算定する有床診療所）'!$S$24</f>
        <v>0</v>
      </c>
      <c r="UM2" s="187" t="str">
        <f>+'（別添）_実績報告書（無床診療所及びⅡを算定する有床診療所）'!$Z$24</f>
        <v/>
      </c>
      <c r="UN2" s="187" t="str">
        <f>+'（別添）_実績報告書（無床診療所及びⅡを算定する有床診療所）'!$AD$24</f>
        <v/>
      </c>
      <c r="UO2" s="188">
        <f>+'（別添）_実績報告書（無床診療所及びⅡを算定する有床診療所）'!$S$27</f>
        <v>0</v>
      </c>
      <c r="UP2" s="188">
        <f>+'（別添）_実績報告書（無床診療所及びⅡを算定する有床診療所）'!$Z$27</f>
        <v>0</v>
      </c>
      <c r="UQ2" s="188">
        <f>+'（別添）_実績報告書（無床診療所及びⅡを算定する有床診療所）'!$S$28</f>
        <v>0</v>
      </c>
      <c r="UR2" s="188">
        <f>+'（別添）_実績報告書（無床診療所及びⅡを算定する有床診療所）'!$Z$28</f>
        <v>0</v>
      </c>
      <c r="US2" s="188">
        <f>+'（別添）_実績報告書（無床診療所及びⅡを算定する有床診療所）'!$S$29</f>
        <v>0</v>
      </c>
      <c r="UT2" s="188">
        <f>+'（別添）_実績報告書（無床診療所及びⅡを算定する有床診療所）'!$Z$29</f>
        <v>0</v>
      </c>
      <c r="UU2" s="188">
        <f>+'（別添）_実績報告書（無床診療所及びⅡを算定する有床診療所）'!$S$30</f>
        <v>0</v>
      </c>
      <c r="UV2" s="188">
        <f>+'（別添）_実績報告書（無床診療所及びⅡを算定する有床診療所）'!$Z$30</f>
        <v>0</v>
      </c>
      <c r="UW2" s="188">
        <f>+'（別添）_実績報告書（無床診療所及びⅡを算定する有床診療所）'!$S$31</f>
        <v>0</v>
      </c>
      <c r="UX2" s="188">
        <f>+'（別添）_実績報告書（無床診療所及びⅡを算定する有床診療所）'!$Z$31</f>
        <v>0</v>
      </c>
      <c r="UY2" s="188" t="str">
        <f>+'（別添）_実績報告書（無床診療所及びⅡを算定する有床診療所）'!$S$34</f>
        <v/>
      </c>
      <c r="UZ2" s="188" t="str">
        <f>+'（別添）_実績報告書（無床診療所及びⅡを算定する有床診療所）'!$Z$34</f>
        <v/>
      </c>
      <c r="VA2" s="188" t="str">
        <f>+'（別添）_実績報告書（無床診療所及びⅡを算定する有床診療所）'!$S$35</f>
        <v/>
      </c>
      <c r="VB2" s="188" t="str">
        <f>+'（別添）_実績報告書（無床診療所及びⅡを算定する有床診療所）'!$Z$35</f>
        <v/>
      </c>
      <c r="VC2" s="188" t="str">
        <f>+'（別添）_実績報告書（無床診療所及びⅡを算定する有床診療所）'!$S$36</f>
        <v/>
      </c>
      <c r="VD2" s="188" t="str">
        <f>+'（別添）_実績報告書（無床診療所及びⅡを算定する有床診療所）'!$Z$36</f>
        <v/>
      </c>
      <c r="VE2" s="188" t="str">
        <f>+'（別添）_実績報告書（無床診療所及びⅡを算定する有床診療所）'!$S$37</f>
        <v/>
      </c>
      <c r="VF2" s="188" t="str">
        <f>+'（別添）_実績報告書（無床診療所及びⅡを算定する有床診療所）'!$Z$37</f>
        <v/>
      </c>
      <c r="VG2" s="187">
        <f>+'（別添）_実績報告書（無床診療所及びⅡを算定する有床診療所）'!$Z$38</f>
        <v>0</v>
      </c>
      <c r="VH2" s="187">
        <f>+'（別添）_実績報告書（無床診療所及びⅡを算定する有床診療所）'!$Z$39</f>
        <v>0</v>
      </c>
      <c r="VI2" s="188">
        <f>+'（別添）_実績報告書（無床診療所及びⅡを算定する有床診療所）'!$Z$40</f>
        <v>0</v>
      </c>
      <c r="VJ2" s="188">
        <f>+'（別添）_実績報告書（無床診療所及びⅡを算定する有床診療所）'!$AB$43</f>
        <v>0</v>
      </c>
      <c r="VK2" s="188">
        <f>+'（別添）_実績報告書（無床診療所及びⅡを算定する有床診療所）'!$AB$44</f>
        <v>0</v>
      </c>
      <c r="VL2" s="188">
        <f>+'（別添）_実績報告書（無床診療所及びⅡを算定する有床診療所）'!$AB$45</f>
        <v>0</v>
      </c>
      <c r="VM2" s="189">
        <f>+'（別添）_実績報告書（無床診療所及びⅡを算定する有床診療所）'!$AB$46</f>
        <v>0</v>
      </c>
      <c r="VN2" s="189">
        <f>+'（別添）_実績報告書（無床診療所及びⅡを算定する有床診療所）'!$AB$47</f>
        <v>0</v>
      </c>
      <c r="VO2" s="188">
        <f>+'（別添）_実績報告書（無床診療所及びⅡを算定する有床診療所）'!$AB$48</f>
        <v>0</v>
      </c>
      <c r="VP2" s="188">
        <f>+'（別添）_実績報告書（無床診療所及びⅡを算定する有床診療所）'!$AB$49</f>
        <v>0</v>
      </c>
      <c r="VQ2" s="188">
        <f>+'（別添）_実績報告書（無床診療所及びⅡを算定する有床診療所）'!$AB$50</f>
        <v>0</v>
      </c>
      <c r="VR2" s="187" t="b">
        <f>+'（別添）_実績報告書（無床診療所及びⅡを算定する有床診療所）'!$AH$51</f>
        <v>0</v>
      </c>
      <c r="VS2" s="187">
        <f>+'（別添）_実績報告書（無床診療所及びⅡを算定する有床診療所）'!$AB$67</f>
        <v>0</v>
      </c>
      <c r="VT2" s="188">
        <f>+'（別添）_実績報告書（無床診療所及びⅡを算定する有床診療所）'!$AB$68</f>
        <v>0</v>
      </c>
      <c r="VU2" s="188">
        <f>+'（別添）_実績報告書（無床診療所及びⅡを算定する有床診療所）'!$AB$69</f>
        <v>0</v>
      </c>
      <c r="VV2" s="188">
        <f>+'（別添）_実績報告書（無床診療所及びⅡを算定する有床診療所）'!$AB$70</f>
        <v>0</v>
      </c>
      <c r="VW2" s="188">
        <f>+'（別添）_実績報告書（無床診療所及びⅡを算定する有床診療所）'!$AB$71</f>
        <v>0</v>
      </c>
      <c r="VX2" s="188">
        <f>+'（別添）_実績報告書（無床診療所及びⅡを算定する有床診療所）'!$AB$72</f>
        <v>0</v>
      </c>
      <c r="VY2" s="193">
        <f>+'（別添）_実績報告書（無床診療所及びⅡを算定する有床診療所）'!$AB$73</f>
        <v>0</v>
      </c>
      <c r="VZ2" s="187">
        <f>+'（別添）_実績報告書（無床診療所及びⅡを算定する有床診療所）'!$AB$76</f>
        <v>0</v>
      </c>
      <c r="WA2" s="188">
        <f>+'（別添）_実績報告書（無床診療所及びⅡを算定する有床診療所）'!$AB$77</f>
        <v>0</v>
      </c>
      <c r="WB2" s="188">
        <f>+'（別添）_実績報告書（無床診療所及びⅡを算定する有床診療所）'!$AB$78</f>
        <v>0</v>
      </c>
      <c r="WC2" s="188">
        <f>+'（別添）_実績報告書（無床診療所及びⅡを算定する有床診療所）'!$AB$79</f>
        <v>0</v>
      </c>
      <c r="WD2" s="188">
        <f>+'（別添）_実績報告書（無床診療所及びⅡを算定する有床診療所）'!$AB$80</f>
        <v>0</v>
      </c>
      <c r="WE2" s="188">
        <f>+'（別添）_実績報告書（無床診療所及びⅡを算定する有床診療所）'!$AB$81</f>
        <v>0</v>
      </c>
      <c r="WF2" s="193">
        <f>+'（別添）_実績報告書（無床診療所及びⅡを算定する有床診療所）'!$AB$82</f>
        <v>0</v>
      </c>
      <c r="WG2" s="187">
        <f>+'（別添）_実績報告書（無床診療所及びⅡを算定する有床診療所）'!$AB$85</f>
        <v>0</v>
      </c>
      <c r="WH2" s="188">
        <f>+'（別添）_実績報告書（無床診療所及びⅡを算定する有床診療所）'!$AB$86</f>
        <v>0</v>
      </c>
      <c r="WI2" s="188">
        <f>+'（別添）_実績報告書（無床診療所及びⅡを算定する有床診療所）'!$AB$87</f>
        <v>0</v>
      </c>
      <c r="WJ2" s="188">
        <f>+'（別添）_実績報告書（無床診療所及びⅡを算定する有床診療所）'!$AB$88</f>
        <v>0</v>
      </c>
      <c r="WK2" s="188">
        <f>+'（別添）_実績報告書（無床診療所及びⅡを算定する有床診療所）'!$AB$89</f>
        <v>0</v>
      </c>
      <c r="WL2" s="188">
        <f>+'（別添）_実績報告書（無床診療所及びⅡを算定する有床診療所）'!$AB$90</f>
        <v>0</v>
      </c>
      <c r="WM2" s="193">
        <f>+'（別添）_実績報告書（無床診療所及びⅡを算定する有床診療所）'!$AB$91</f>
        <v>0</v>
      </c>
      <c r="WN2" s="187">
        <f>+'（別添）_実績報告書（無床診療所及びⅡを算定する有床診療所）'!$AB$94</f>
        <v>0</v>
      </c>
      <c r="WO2" s="188">
        <f>+'（別添）_実績報告書（無床診療所及びⅡを算定する有床診療所）'!$AB$95</f>
        <v>0</v>
      </c>
      <c r="WP2" s="188">
        <f>+'（別添）_実績報告書（無床診療所及びⅡを算定する有床診療所）'!$AB$96</f>
        <v>0</v>
      </c>
      <c r="WQ2" s="188">
        <f>+'（別添）_実績報告書（無床診療所及びⅡを算定する有床診療所）'!$AB$97</f>
        <v>0</v>
      </c>
      <c r="WR2" s="188">
        <f>+'（別添）_実績報告書（無床診療所及びⅡを算定する有床診療所）'!$AB$98</f>
        <v>0</v>
      </c>
      <c r="WS2" s="188">
        <f>+'（別添）_実績報告書（無床診療所及びⅡを算定する有床診療所）'!$AB$99</f>
        <v>0</v>
      </c>
      <c r="WT2" s="193">
        <f>+'（別添）_実績報告書（無床診療所及びⅡを算定する有床診療所）'!$AB$100</f>
        <v>0</v>
      </c>
      <c r="WU2" s="187">
        <f>+'（別添）_実績報告書（無床診療所及びⅡを算定する有床診療所）'!$AB$103</f>
        <v>0</v>
      </c>
      <c r="WV2" s="188">
        <f>+'（別添）_実績報告書（無床診療所及びⅡを算定する有床診療所）'!$AB$104</f>
        <v>0</v>
      </c>
      <c r="WW2" s="188">
        <f>+'（別添）_実績報告書（無床診療所及びⅡを算定する有床診療所）'!$AB$105</f>
        <v>0</v>
      </c>
      <c r="WX2" s="188">
        <f>+'（別添）_実績報告書（無床診療所及びⅡを算定する有床診療所）'!$AB$106</f>
        <v>0</v>
      </c>
      <c r="WY2" s="188">
        <f>+'（別添）_実績報告書（無床診療所及びⅡを算定する有床診療所）'!$AB$107</f>
        <v>0</v>
      </c>
      <c r="WZ2" s="188">
        <f>+'（別添）_実績報告書（無床診療所及びⅡを算定する有床診療所）'!$AB$108</f>
        <v>0</v>
      </c>
      <c r="XA2" s="193">
        <f>+'（別添）_実績報告書（無床診療所及びⅡを算定する有床診療所）'!$AB$109</f>
        <v>0</v>
      </c>
      <c r="XB2" s="187">
        <f>+'（別添）_実績報告書（無床診療所及びⅡを算定する有床診療所）'!$AB$113</f>
        <v>0</v>
      </c>
      <c r="XC2" s="188">
        <f>+'（別添）_実績報告書（無床診療所及びⅡを算定する有床診療所）'!$AB$114</f>
        <v>0</v>
      </c>
      <c r="XD2" s="188">
        <f>+'（別添）_実績報告書（無床診療所及びⅡを算定する有床診療所）'!$AB$115</f>
        <v>0</v>
      </c>
      <c r="XE2" s="188">
        <f>+'（別添）_実績報告書（無床診療所及びⅡを算定する有床診療所）'!$AB$116</f>
        <v>0</v>
      </c>
      <c r="XF2" s="188">
        <f>+'（別添）_実績報告書（無床診療所及びⅡを算定する有床診療所）'!$AB$117</f>
        <v>0</v>
      </c>
      <c r="XG2" s="188">
        <f>+'（別添）_実績報告書（無床診療所及びⅡを算定する有床診療所）'!$AB$118</f>
        <v>0</v>
      </c>
      <c r="XH2" s="188">
        <f>+'（別添）_実績報告書（無床診療所及びⅡを算定する有床診療所）'!$AB$119</f>
        <v>0</v>
      </c>
      <c r="XI2" s="188">
        <f>+'（別添）_実績報告書（無床診療所及びⅡを算定する有床診療所）'!$AB$120</f>
        <v>0</v>
      </c>
      <c r="XJ2" s="188">
        <f>+'（別添）_実績報告書（無床診療所及びⅡを算定する有床診療所）'!$AB$121</f>
        <v>0</v>
      </c>
      <c r="XK2" s="193">
        <f>+'（別添）_実績報告書（無床診療所及びⅡを算定する有床診療所）'!$AB$122</f>
        <v>0</v>
      </c>
      <c r="XL2" s="187">
        <f>+'（別添）_実績報告書（無床診療所及びⅡを算定する有床診療所）'!$AB$125</f>
        <v>0</v>
      </c>
      <c r="XM2" s="188">
        <f>+'（別添）_実績報告書（無床診療所及びⅡを算定する有床診療所）'!$AB$126</f>
        <v>0</v>
      </c>
      <c r="XN2" s="188">
        <f>+'（別添）_実績報告書（無床診療所及びⅡを算定する有床診療所）'!$AB$127</f>
        <v>0</v>
      </c>
      <c r="XO2" s="188">
        <f>+'（別添）_実績報告書（無床診療所及びⅡを算定する有床診療所）'!$AB$128</f>
        <v>0</v>
      </c>
      <c r="XP2" s="188">
        <f>+'（別添）_実績報告書（無床診療所及びⅡを算定する有床診療所）'!$AB$129</f>
        <v>0</v>
      </c>
      <c r="XQ2" s="188">
        <f>+'（別添）_実績報告書（無床診療所及びⅡを算定する有床診療所）'!$AB$130</f>
        <v>0</v>
      </c>
      <c r="XR2" s="188">
        <f>+'（別添）_実績報告書（無床診療所及びⅡを算定する有床診療所）'!$AB$131</f>
        <v>0</v>
      </c>
      <c r="XS2" s="188">
        <f>+'（別添）_実績報告書（無床診療所及びⅡを算定する有床診療所）'!$AB$132</f>
        <v>0</v>
      </c>
      <c r="XT2" s="188">
        <f>+'（別添）_実績報告書（無床診療所及びⅡを算定する有床診療所）'!$AB$133</f>
        <v>0</v>
      </c>
      <c r="XU2" s="193">
        <f>+'（別添）_実績報告書（無床診療所及びⅡを算定する有床診療所）'!$AB$134</f>
        <v>0</v>
      </c>
      <c r="XV2" s="187">
        <f>+'（別添）_実績報告書（無床診療所及びⅡを算定する有床診療所）'!$F$139</f>
        <v>0</v>
      </c>
      <c r="XW2" s="187">
        <f>+'（別添）_実績報告書（無床診療所及びⅡを算定する有床診療所）'!$I$139</f>
        <v>0</v>
      </c>
      <c r="XX2" s="187">
        <f>+'（別添）_実績報告書（無床診療所及びⅡを算定する有床診療所）'!$L$139</f>
        <v>0</v>
      </c>
      <c r="XY2" s="187">
        <f>+'（別添）_実績報告書（無床診療所及びⅡを算定する有床診療所）'!$U$139</f>
        <v>0</v>
      </c>
      <c r="XZ2" s="187" t="e">
        <f>+#REF!</f>
        <v>#REF!</v>
      </c>
      <c r="YA2" s="187" t="e">
        <f>+#REF!</f>
        <v>#REF!</v>
      </c>
      <c r="YB2" s="187" t="e">
        <f>+#REF!</f>
        <v>#REF!</v>
      </c>
      <c r="YC2" s="187" t="e">
        <f>+#REF!</f>
        <v>#REF!</v>
      </c>
      <c r="YD2" s="187" t="e">
        <f>+#REF!</f>
        <v>#REF!</v>
      </c>
      <c r="YE2" s="187" t="e">
        <f>+#REF!</f>
        <v>#REF!</v>
      </c>
      <c r="YF2" s="187" t="e">
        <f>+#REF!</f>
        <v>#REF!</v>
      </c>
      <c r="YG2" s="187" t="e">
        <f>+#REF!</f>
        <v>#REF!</v>
      </c>
      <c r="YH2" s="187" t="e">
        <f>+#REF!</f>
        <v>#REF!</v>
      </c>
      <c r="YI2" s="187" t="e">
        <f>+#REF!</f>
        <v>#REF!</v>
      </c>
      <c r="YJ2" s="187" t="e">
        <f>+#REF!</f>
        <v>#REF!</v>
      </c>
      <c r="YK2" s="187" t="e">
        <f>+#REF!</f>
        <v>#REF!</v>
      </c>
      <c r="YL2" s="187" t="e">
        <f>+#REF!</f>
        <v>#REF!</v>
      </c>
      <c r="YM2" s="187" t="e">
        <f>+#REF!</f>
        <v>#REF!</v>
      </c>
      <c r="YN2" s="187" t="e">
        <f>+#REF!</f>
        <v>#REF!</v>
      </c>
      <c r="YO2" s="187" t="e">
        <f>+#REF!</f>
        <v>#REF!</v>
      </c>
      <c r="YP2" s="187" t="e">
        <f>+#REF!</f>
        <v>#REF!</v>
      </c>
      <c r="YQ2" s="187" t="e">
        <f>+#REF!</f>
        <v>#REF!</v>
      </c>
      <c r="YR2" s="187" t="e">
        <f>+#REF!</f>
        <v>#REF!</v>
      </c>
      <c r="YS2" s="187" t="e">
        <f>+#REF!</f>
        <v>#REF!</v>
      </c>
      <c r="YT2" s="187" t="e">
        <f>+#REF!</f>
        <v>#REF!</v>
      </c>
      <c r="YU2" s="187" t="e">
        <f>+#REF!</f>
        <v>#REF!</v>
      </c>
      <c r="YV2" s="187" t="e">
        <f>+#REF!</f>
        <v>#REF!</v>
      </c>
      <c r="YW2" s="187" t="e">
        <f>+#REF!</f>
        <v>#REF!</v>
      </c>
      <c r="YX2" s="187" t="e">
        <f>+#REF!</f>
        <v>#REF!</v>
      </c>
      <c r="YY2" s="187" t="e">
        <f>+#REF!</f>
        <v>#REF!</v>
      </c>
      <c r="YZ2" s="187" t="e">
        <f>+#REF!</f>
        <v>#REF!</v>
      </c>
      <c r="ZA2" s="187" t="e">
        <f>+#REF!</f>
        <v>#REF!</v>
      </c>
      <c r="ZB2" s="187" t="e">
        <f>+#REF!</f>
        <v>#REF!</v>
      </c>
      <c r="ZC2" s="187" t="e">
        <f>+#REF!</f>
        <v>#REF!</v>
      </c>
      <c r="ZD2" s="187" t="e">
        <f>+#REF!</f>
        <v>#REF!</v>
      </c>
      <c r="ZE2" s="187" t="e">
        <f>+#REF!</f>
        <v>#REF!</v>
      </c>
      <c r="ZF2" s="187" t="e">
        <f>+#REF!</f>
        <v>#REF!</v>
      </c>
      <c r="ZG2" s="187" t="e">
        <f>+#REF!</f>
        <v>#REF!</v>
      </c>
      <c r="ZH2" s="187" t="e">
        <f>+#REF!</f>
        <v>#REF!</v>
      </c>
      <c r="ZI2" s="187" t="e">
        <f>+#REF!</f>
        <v>#REF!</v>
      </c>
      <c r="ZJ2" s="187" t="e">
        <f>+#REF!</f>
        <v>#REF!</v>
      </c>
      <c r="ZK2" s="187" t="e">
        <f>+#REF!</f>
        <v>#REF!</v>
      </c>
      <c r="ZL2" s="187" t="e">
        <f>+#REF!</f>
        <v>#REF!</v>
      </c>
      <c r="ZM2" s="187" t="e">
        <f>+#REF!</f>
        <v>#REF!</v>
      </c>
      <c r="ZN2" s="187" t="e">
        <f>+#REF!</f>
        <v>#REF!</v>
      </c>
      <c r="ZO2" s="187" t="e">
        <f>+#REF!</f>
        <v>#REF!</v>
      </c>
      <c r="ZP2" s="188" t="e">
        <f>+#REF!</f>
        <v>#REF!</v>
      </c>
      <c r="ZQ2" s="188" t="e">
        <f>+#REF!</f>
        <v>#REF!</v>
      </c>
      <c r="ZR2" s="188" t="e">
        <f>+#REF!</f>
        <v>#REF!</v>
      </c>
      <c r="ZS2" s="188" t="e">
        <f>+#REF!</f>
        <v>#REF!</v>
      </c>
      <c r="ZT2" s="188" t="e">
        <f>+#REF!</f>
        <v>#REF!</v>
      </c>
      <c r="ZU2" s="188" t="e">
        <f>+#REF!</f>
        <v>#REF!</v>
      </c>
      <c r="ZV2" s="188" t="e">
        <f>+#REF!</f>
        <v>#REF!</v>
      </c>
      <c r="ZW2" s="188" t="e">
        <f>+#REF!</f>
        <v>#REF!</v>
      </c>
      <c r="ZX2" s="188" t="e">
        <f>+#REF!</f>
        <v>#REF!</v>
      </c>
      <c r="ZY2" s="188" t="e">
        <f>+#REF!</f>
        <v>#REF!</v>
      </c>
      <c r="ZZ2" s="188" t="e">
        <f>+#REF!</f>
        <v>#REF!</v>
      </c>
      <c r="AAA2" s="188" t="e">
        <f>+#REF!</f>
        <v>#REF!</v>
      </c>
      <c r="AAB2" s="188" t="e">
        <f>+#REF!</f>
        <v>#REF!</v>
      </c>
      <c r="AAC2" s="188" t="e">
        <f>+#REF!</f>
        <v>#REF!</v>
      </c>
      <c r="AAD2" s="188" t="e">
        <f>+#REF!</f>
        <v>#REF!</v>
      </c>
      <c r="AAE2" s="188" t="e">
        <f>+#REF!</f>
        <v>#REF!</v>
      </c>
      <c r="AAF2" s="188" t="e">
        <f>+#REF!</f>
        <v>#REF!</v>
      </c>
      <c r="AAG2" s="188" t="e">
        <f>+#REF!</f>
        <v>#REF!</v>
      </c>
      <c r="AAH2" s="187" t="e">
        <f>+#REF!</f>
        <v>#REF!</v>
      </c>
      <c r="AAI2" s="187" t="e">
        <f>+#REF!</f>
        <v>#REF!</v>
      </c>
      <c r="AAJ2" s="188" t="e">
        <f>+#REF!</f>
        <v>#REF!</v>
      </c>
      <c r="AAK2" s="188" t="e">
        <f>+#REF!</f>
        <v>#REF!</v>
      </c>
      <c r="AAL2" s="188" t="e">
        <f>+#REF!</f>
        <v>#REF!</v>
      </c>
      <c r="AAM2" s="188" t="e">
        <f>+#REF!</f>
        <v>#REF!</v>
      </c>
      <c r="AAN2" s="187" t="e">
        <f>+#REF!</f>
        <v>#REF!</v>
      </c>
      <c r="AAO2" s="187" t="e">
        <f>+#REF!</f>
        <v>#REF!</v>
      </c>
      <c r="AAP2" s="188" t="e">
        <f>+#REF!</f>
        <v>#REF!</v>
      </c>
      <c r="AAQ2" s="188" t="e">
        <f>+#REF!</f>
        <v>#REF!</v>
      </c>
      <c r="AAR2" s="188" t="e">
        <f>+#REF!</f>
        <v>#REF!</v>
      </c>
      <c r="AAS2" s="187" t="e">
        <f>+#REF!</f>
        <v>#REF!</v>
      </c>
      <c r="AAT2" s="187" t="e">
        <f>+#REF!</f>
        <v>#REF!</v>
      </c>
      <c r="AAU2" s="188" t="e">
        <f>+#REF!</f>
        <v>#REF!</v>
      </c>
      <c r="AAV2" s="188" t="e">
        <f>+#REF!</f>
        <v>#REF!</v>
      </c>
      <c r="AAW2" s="188" t="e">
        <f>+#REF!</f>
        <v>#REF!</v>
      </c>
      <c r="AAX2" s="188" t="e">
        <f>+#REF!</f>
        <v>#REF!</v>
      </c>
      <c r="AAY2" s="188" t="e">
        <f>+#REF!</f>
        <v>#REF!</v>
      </c>
      <c r="AAZ2" s="187" t="e">
        <f>+#REF!</f>
        <v>#REF!</v>
      </c>
      <c r="ABA2" s="187" t="e">
        <f>+#REF!</f>
        <v>#REF!</v>
      </c>
      <c r="ABB2" s="188" t="e">
        <f>+#REF!</f>
        <v>#REF!</v>
      </c>
      <c r="ABC2" s="188" t="e">
        <f>+#REF!</f>
        <v>#REF!</v>
      </c>
      <c r="ABD2" s="188" t="e">
        <f>+#REF!</f>
        <v>#REF!</v>
      </c>
      <c r="ABE2" s="188" t="e">
        <f>+#REF!</f>
        <v>#REF!</v>
      </c>
      <c r="ABF2" s="188" t="e">
        <f>+#REF!</f>
        <v>#REF!</v>
      </c>
      <c r="ABG2" s="193" t="e">
        <f>+#REF!</f>
        <v>#REF!</v>
      </c>
      <c r="ABH2" s="187" t="e">
        <f>+#REF!</f>
        <v>#REF!</v>
      </c>
      <c r="ABI2" s="188" t="e">
        <f>+#REF!</f>
        <v>#REF!</v>
      </c>
      <c r="ABJ2" s="188" t="e">
        <f>+#REF!</f>
        <v>#REF!</v>
      </c>
      <c r="ABK2" s="188" t="e">
        <f>+#REF!</f>
        <v>#REF!</v>
      </c>
      <c r="ABL2" s="188" t="e">
        <f>+#REF!</f>
        <v>#REF!</v>
      </c>
      <c r="ABM2" s="188" t="e">
        <f>+#REF!</f>
        <v>#REF!</v>
      </c>
      <c r="ABN2" s="187" t="e">
        <f>+#REF!</f>
        <v>#REF!</v>
      </c>
      <c r="ABO2" s="187" t="e">
        <f>+#REF!</f>
        <v>#REF!</v>
      </c>
      <c r="ABP2" s="188" t="e">
        <f>+#REF!</f>
        <v>#REF!</v>
      </c>
      <c r="ABQ2" s="188" t="e">
        <f>+#REF!</f>
        <v>#REF!</v>
      </c>
      <c r="ABR2" s="188" t="e">
        <f>+#REF!</f>
        <v>#REF!</v>
      </c>
      <c r="ABS2" s="188" t="e">
        <f>+#REF!</f>
        <v>#REF!</v>
      </c>
      <c r="ABT2" s="188" t="e">
        <f>+#REF!</f>
        <v>#REF!</v>
      </c>
      <c r="ABU2" s="187" t="e">
        <f>+#REF!</f>
        <v>#REF!</v>
      </c>
      <c r="ABV2" s="187" t="e">
        <f>+#REF!</f>
        <v>#REF!</v>
      </c>
      <c r="ABW2" s="188" t="e">
        <f>+#REF!</f>
        <v>#REF!</v>
      </c>
      <c r="ABX2" s="188" t="e">
        <f>+#REF!</f>
        <v>#REF!</v>
      </c>
      <c r="ABY2" s="188" t="e">
        <f>+#REF!</f>
        <v>#REF!</v>
      </c>
      <c r="ABZ2" s="188" t="e">
        <f>+#REF!</f>
        <v>#REF!</v>
      </c>
      <c r="ACA2" s="188" t="e">
        <f>+#REF!</f>
        <v>#REF!</v>
      </c>
      <c r="ACB2" s="193" t="e">
        <f>+#REF!</f>
        <v>#REF!</v>
      </c>
      <c r="ACC2" s="187" t="e">
        <f>+#REF!</f>
        <v>#REF!</v>
      </c>
      <c r="ACD2" s="188" t="e">
        <f>+#REF!</f>
        <v>#REF!</v>
      </c>
      <c r="ACE2" s="188" t="e">
        <f>+#REF!</f>
        <v>#REF!</v>
      </c>
      <c r="ACF2" s="188" t="e">
        <f>+#REF!</f>
        <v>#REF!</v>
      </c>
      <c r="ACG2" s="188" t="e">
        <f>+#REF!</f>
        <v>#REF!</v>
      </c>
      <c r="ACH2" s="188" t="e">
        <f>+#REF!</f>
        <v>#REF!</v>
      </c>
      <c r="ACI2" s="188" t="e">
        <f>+#REF!</f>
        <v>#REF!</v>
      </c>
      <c r="ACJ2" s="188" t="e">
        <f>+#REF!</f>
        <v>#REF!</v>
      </c>
      <c r="ACK2" s="188" t="e">
        <f>+#REF!</f>
        <v>#REF!</v>
      </c>
      <c r="ACL2" s="187" t="e">
        <f>+#REF!</f>
        <v>#REF!</v>
      </c>
      <c r="ACM2" s="187" t="e">
        <f>+#REF!</f>
        <v>#REF!</v>
      </c>
      <c r="ACN2" s="188" t="e">
        <f>+#REF!</f>
        <v>#REF!</v>
      </c>
      <c r="ACO2" s="188" t="e">
        <f>+#REF!</f>
        <v>#REF!</v>
      </c>
      <c r="ACP2" s="188" t="e">
        <f>+#REF!</f>
        <v>#REF!</v>
      </c>
      <c r="ACQ2" s="188" t="e">
        <f>+#REF!</f>
        <v>#REF!</v>
      </c>
      <c r="ACR2" s="188" t="e">
        <f>+#REF!</f>
        <v>#REF!</v>
      </c>
      <c r="ACS2" s="188" t="e">
        <f>+#REF!</f>
        <v>#REF!</v>
      </c>
      <c r="ACT2" s="188" t="e">
        <f>+#REF!</f>
        <v>#REF!</v>
      </c>
      <c r="ACU2" s="188" t="e">
        <f>+#REF!</f>
        <v>#REF!</v>
      </c>
      <c r="ACV2" s="187" t="e">
        <f>+#REF!</f>
        <v>#REF!</v>
      </c>
      <c r="ACW2" s="187" t="e">
        <f>+#REF!</f>
        <v>#REF!</v>
      </c>
      <c r="ACX2" s="187" t="e">
        <f>+#REF!</f>
        <v>#REF!</v>
      </c>
      <c r="ACY2" s="187" t="e">
        <f>+#REF!</f>
        <v>#REF!</v>
      </c>
      <c r="ACZ2" s="187" t="e">
        <f>+#REF!</f>
        <v>#REF!</v>
      </c>
      <c r="ADA2" s="184">
        <f>別添2!M1</f>
        <v>20250122</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election activeCell="M18" sqref="M18:S18"/>
    </sheetView>
  </sheetViews>
  <sheetFormatPr defaultRowHeight="13.5" x14ac:dyDescent="0.4"/>
  <cols>
    <col min="1" max="2" width="9" style="30"/>
    <col min="3" max="3" width="31.625" style="30" customWidth="1"/>
    <col min="4" max="16384" width="9" style="30"/>
  </cols>
  <sheetData>
    <row r="1" spans="1:11" x14ac:dyDescent="0.4">
      <c r="A1" s="34"/>
      <c r="B1" s="34"/>
    </row>
    <row r="2" spans="1:11" x14ac:dyDescent="0.4">
      <c r="A2" s="490" t="s">
        <v>1208</v>
      </c>
      <c r="B2" s="490"/>
      <c r="C2" s="490" t="s">
        <v>1209</v>
      </c>
      <c r="D2" s="490" t="s">
        <v>1210</v>
      </c>
    </row>
    <row r="3" spans="1:11" x14ac:dyDescent="0.4">
      <c r="A3" s="33" t="s">
        <v>1211</v>
      </c>
      <c r="B3" s="33" t="s">
        <v>1212</v>
      </c>
      <c r="C3" s="490"/>
      <c r="D3" s="490"/>
      <c r="I3" s="30" t="s">
        <v>1213</v>
      </c>
      <c r="J3" s="30" t="s">
        <v>1214</v>
      </c>
    </row>
    <row r="4" spans="1:11" x14ac:dyDescent="0.4">
      <c r="B4" s="30">
        <v>1.5</v>
      </c>
      <c r="C4" s="30" t="s">
        <v>1215</v>
      </c>
      <c r="D4" s="30">
        <v>1</v>
      </c>
      <c r="F4" s="30" t="e">
        <f>#REF!-A4</f>
        <v>#REF!</v>
      </c>
      <c r="G4" s="30" t="e">
        <f>#REF!-B4</f>
        <v>#REF!</v>
      </c>
      <c r="H4" s="30" t="e">
        <f>F4*G4</f>
        <v>#REF!</v>
      </c>
      <c r="I4" s="30" t="e">
        <f>IF(#REF!=B4,"",IF(H4&lt;=0,"該当",""))</f>
        <v>#REF!</v>
      </c>
      <c r="J4" s="30" t="e">
        <f>IF(B4&gt;#REF!,"該当","")</f>
        <v>#REF!</v>
      </c>
      <c r="K4" s="30" t="s">
        <v>1215</v>
      </c>
    </row>
    <row r="5" spans="1:11" x14ac:dyDescent="0.4">
      <c r="A5" s="30">
        <v>1.5</v>
      </c>
      <c r="B5" s="30">
        <v>2.5</v>
      </c>
      <c r="C5" s="30" t="s">
        <v>1216</v>
      </c>
      <c r="D5" s="30">
        <v>2</v>
      </c>
      <c r="F5" s="30" t="e">
        <f>#REF!-A5</f>
        <v>#REF!</v>
      </c>
      <c r="G5" s="30" t="e">
        <f>#REF!-B5</f>
        <v>#REF!</v>
      </c>
      <c r="H5" s="30" t="e">
        <f t="shared" ref="H5:H35" si="0">F5*G5</f>
        <v>#REF!</v>
      </c>
      <c r="I5" s="30" t="e">
        <f>IF(#REF!=B5,"",IF(H5&lt;=0,"該当",""))</f>
        <v>#REF!</v>
      </c>
      <c r="J5" s="30" t="e">
        <f>IF(AND(A5&lt;=#REF!,#REF!&lt;'リスト（入院）'!B5),"該当","")</f>
        <v>#REF!</v>
      </c>
      <c r="K5" s="30" t="s">
        <v>1216</v>
      </c>
    </row>
    <row r="6" spans="1:11" x14ac:dyDescent="0.4">
      <c r="A6" s="30">
        <v>2.5</v>
      </c>
      <c r="B6" s="30">
        <v>3.5</v>
      </c>
      <c r="C6" s="30" t="s">
        <v>1217</v>
      </c>
      <c r="D6" s="30">
        <v>3</v>
      </c>
      <c r="F6" s="30" t="e">
        <f>#REF!-A6</f>
        <v>#REF!</v>
      </c>
      <c r="G6" s="30" t="e">
        <f>#REF!-B6</f>
        <v>#REF!</v>
      </c>
      <c r="H6" s="30" t="e">
        <f t="shared" si="0"/>
        <v>#REF!</v>
      </c>
      <c r="I6" s="30" t="e">
        <f>IF(#REF!=B6,"",IF(H6&lt;=0,"該当",""))</f>
        <v>#REF!</v>
      </c>
      <c r="J6" s="30" t="e">
        <f>IF(AND(A6&lt;=#REF!,#REF!&lt;'リスト（入院）'!B6),"該当","")</f>
        <v>#REF!</v>
      </c>
      <c r="K6" s="30" t="s">
        <v>1217</v>
      </c>
    </row>
    <row r="7" spans="1:11" x14ac:dyDescent="0.4">
      <c r="A7" s="30">
        <v>3.5</v>
      </c>
      <c r="B7" s="30">
        <v>4.5</v>
      </c>
      <c r="C7" s="30" t="s">
        <v>1218</v>
      </c>
      <c r="D7" s="30">
        <v>4</v>
      </c>
      <c r="F7" s="30" t="e">
        <f>#REF!-A7</f>
        <v>#REF!</v>
      </c>
      <c r="G7" s="30" t="e">
        <f>#REF!-B7</f>
        <v>#REF!</v>
      </c>
      <c r="H7" s="30" t="e">
        <f t="shared" si="0"/>
        <v>#REF!</v>
      </c>
      <c r="I7" s="30" t="e">
        <f>IF(#REF!=B7,"",IF(H7&lt;=0,"該当",""))</f>
        <v>#REF!</v>
      </c>
      <c r="J7" s="30" t="e">
        <f>IF(AND(A7&lt;=#REF!,#REF!&lt;'リスト（入院）'!B7),"該当","")</f>
        <v>#REF!</v>
      </c>
      <c r="K7" s="30" t="s">
        <v>1218</v>
      </c>
    </row>
    <row r="8" spans="1:11" x14ac:dyDescent="0.4">
      <c r="A8" s="30">
        <v>4.5</v>
      </c>
      <c r="B8" s="30">
        <v>5.5</v>
      </c>
      <c r="C8" s="30" t="s">
        <v>1219</v>
      </c>
      <c r="D8" s="30">
        <v>5</v>
      </c>
      <c r="F8" s="30" t="e">
        <f>#REF!-A8</f>
        <v>#REF!</v>
      </c>
      <c r="G8" s="30" t="e">
        <f>#REF!-B8</f>
        <v>#REF!</v>
      </c>
      <c r="H8" s="30" t="e">
        <f t="shared" si="0"/>
        <v>#REF!</v>
      </c>
      <c r="I8" s="30" t="e">
        <f>IF(#REF!=B8,"",IF(H8&lt;=0,"該当",""))</f>
        <v>#REF!</v>
      </c>
      <c r="J8" s="30" t="e">
        <f>IF(AND(A8&lt;=#REF!,#REF!&lt;'リスト（入院）'!B8),"該当","")</f>
        <v>#REF!</v>
      </c>
      <c r="K8" s="30" t="s">
        <v>1219</v>
      </c>
    </row>
    <row r="9" spans="1:11" x14ac:dyDescent="0.4">
      <c r="A9" s="30">
        <v>5.5</v>
      </c>
      <c r="B9" s="30">
        <v>6.5</v>
      </c>
      <c r="C9" s="30" t="s">
        <v>1220</v>
      </c>
      <c r="D9" s="30">
        <v>6</v>
      </c>
      <c r="F9" s="30" t="e">
        <f>#REF!-A9</f>
        <v>#REF!</v>
      </c>
      <c r="G9" s="30" t="e">
        <f>#REF!-B9</f>
        <v>#REF!</v>
      </c>
      <c r="H9" s="30" t="e">
        <f t="shared" si="0"/>
        <v>#REF!</v>
      </c>
      <c r="I9" s="30" t="e">
        <f>IF(#REF!=B9,"",IF(H9&lt;=0,"該当",""))</f>
        <v>#REF!</v>
      </c>
      <c r="J9" s="30" t="e">
        <f>IF(AND(A9&lt;=#REF!,#REF!&lt;'リスト（入院）'!B9),"該当","")</f>
        <v>#REF!</v>
      </c>
      <c r="K9" s="30" t="s">
        <v>1220</v>
      </c>
    </row>
    <row r="10" spans="1:11" x14ac:dyDescent="0.4">
      <c r="A10" s="30">
        <v>6.5</v>
      </c>
      <c r="B10" s="30">
        <v>7.5</v>
      </c>
      <c r="C10" s="30" t="s">
        <v>1221</v>
      </c>
      <c r="D10" s="30">
        <v>7</v>
      </c>
      <c r="F10" s="30" t="e">
        <f>#REF!-A10</f>
        <v>#REF!</v>
      </c>
      <c r="G10" s="30" t="e">
        <f>#REF!-B10</f>
        <v>#REF!</v>
      </c>
      <c r="H10" s="30" t="e">
        <f t="shared" si="0"/>
        <v>#REF!</v>
      </c>
      <c r="I10" s="30" t="e">
        <f>IF(#REF!=B10,"",IF(H10&lt;=0,"該当",""))</f>
        <v>#REF!</v>
      </c>
      <c r="J10" s="30" t="e">
        <f>IF(AND(A10&lt;=#REF!,#REF!&lt;'リスト（入院）'!B10),"該当","")</f>
        <v>#REF!</v>
      </c>
      <c r="K10" s="30" t="s">
        <v>1221</v>
      </c>
    </row>
    <row r="11" spans="1:11" x14ac:dyDescent="0.4">
      <c r="A11" s="30">
        <v>7.5</v>
      </c>
      <c r="B11" s="30">
        <v>8.5</v>
      </c>
      <c r="C11" s="30" t="s">
        <v>1222</v>
      </c>
      <c r="D11" s="30">
        <v>8</v>
      </c>
      <c r="F11" s="30" t="e">
        <f>#REF!-A11</f>
        <v>#REF!</v>
      </c>
      <c r="G11" s="30" t="e">
        <f>#REF!-B11</f>
        <v>#REF!</v>
      </c>
      <c r="H11" s="30" t="e">
        <f t="shared" si="0"/>
        <v>#REF!</v>
      </c>
      <c r="I11" s="30" t="e">
        <f>IF(#REF!=B11,"",IF(H11&lt;=0,"該当",""))</f>
        <v>#REF!</v>
      </c>
      <c r="J11" s="30" t="e">
        <f>IF(AND(A11&lt;=#REF!,#REF!&lt;'リスト（入院）'!B11),"該当","")</f>
        <v>#REF!</v>
      </c>
      <c r="K11" s="30" t="s">
        <v>1222</v>
      </c>
    </row>
    <row r="12" spans="1:11" x14ac:dyDescent="0.4">
      <c r="A12" s="30">
        <v>8.5</v>
      </c>
      <c r="B12" s="30">
        <v>9.5</v>
      </c>
      <c r="C12" s="30" t="s">
        <v>1223</v>
      </c>
      <c r="D12" s="30">
        <v>9</v>
      </c>
      <c r="F12" s="30" t="e">
        <f>#REF!-A12</f>
        <v>#REF!</v>
      </c>
      <c r="G12" s="30" t="e">
        <f>#REF!-B12</f>
        <v>#REF!</v>
      </c>
      <c r="H12" s="30" t="e">
        <f t="shared" si="0"/>
        <v>#REF!</v>
      </c>
      <c r="I12" s="30" t="e">
        <f>IF(#REF!=B12,"",IF(H12&lt;=0,"該当",""))</f>
        <v>#REF!</v>
      </c>
      <c r="J12" s="30" t="e">
        <f>IF(AND(A12&lt;=#REF!,#REF!&lt;'リスト（入院）'!B12),"該当","")</f>
        <v>#REF!</v>
      </c>
      <c r="K12" s="30" t="s">
        <v>1223</v>
      </c>
    </row>
    <row r="13" spans="1:11" x14ac:dyDescent="0.4">
      <c r="A13" s="30">
        <v>9.5</v>
      </c>
      <c r="B13" s="30">
        <v>10.5</v>
      </c>
      <c r="C13" s="30" t="s">
        <v>1224</v>
      </c>
      <c r="D13" s="30">
        <v>10</v>
      </c>
      <c r="F13" s="30" t="e">
        <f>#REF!-A13</f>
        <v>#REF!</v>
      </c>
      <c r="G13" s="30" t="e">
        <f>#REF!-B13</f>
        <v>#REF!</v>
      </c>
      <c r="H13" s="30" t="e">
        <f t="shared" si="0"/>
        <v>#REF!</v>
      </c>
      <c r="I13" s="30" t="e">
        <f>IF(#REF!=B13,"",IF(H13&lt;=0,"該当",""))</f>
        <v>#REF!</v>
      </c>
      <c r="J13" s="30" t="e">
        <f>IF(AND(A13&lt;=#REF!,#REF!&lt;'リスト（入院）'!B13),"該当","")</f>
        <v>#REF!</v>
      </c>
      <c r="K13" s="30" t="s">
        <v>1224</v>
      </c>
    </row>
    <row r="14" spans="1:11" x14ac:dyDescent="0.4">
      <c r="A14" s="30">
        <v>10.5</v>
      </c>
      <c r="B14" s="30">
        <v>11.5</v>
      </c>
      <c r="C14" s="30" t="s">
        <v>1225</v>
      </c>
      <c r="D14" s="30">
        <v>11</v>
      </c>
      <c r="F14" s="30" t="e">
        <f>#REF!-A14</f>
        <v>#REF!</v>
      </c>
      <c r="G14" s="30" t="e">
        <f>#REF!-B14</f>
        <v>#REF!</v>
      </c>
      <c r="H14" s="30" t="e">
        <f t="shared" si="0"/>
        <v>#REF!</v>
      </c>
      <c r="I14" s="30" t="e">
        <f>IF(#REF!=B14,"",IF(H14&lt;=0,"該当",""))</f>
        <v>#REF!</v>
      </c>
      <c r="J14" s="30" t="e">
        <f>IF(AND(A14&lt;=#REF!,#REF!&lt;'リスト（入院）'!B14),"該当","")</f>
        <v>#REF!</v>
      </c>
      <c r="K14" s="30" t="s">
        <v>1225</v>
      </c>
    </row>
    <row r="15" spans="1:11" x14ac:dyDescent="0.4">
      <c r="A15" s="30">
        <v>11.5</v>
      </c>
      <c r="B15" s="30">
        <v>12.5</v>
      </c>
      <c r="C15" s="30" t="s">
        <v>1226</v>
      </c>
      <c r="D15" s="30">
        <v>12</v>
      </c>
      <c r="F15" s="30" t="e">
        <f>#REF!-A15</f>
        <v>#REF!</v>
      </c>
      <c r="G15" s="30" t="e">
        <f>#REF!-B15</f>
        <v>#REF!</v>
      </c>
      <c r="H15" s="30" t="e">
        <f t="shared" si="0"/>
        <v>#REF!</v>
      </c>
      <c r="I15" s="30" t="e">
        <f>IF(#REF!=B15,"",IF(H15&lt;=0,"該当",""))</f>
        <v>#REF!</v>
      </c>
      <c r="J15" s="30" t="e">
        <f>IF(AND(A15&lt;=#REF!,#REF!&lt;'リスト（入院）'!B15),"該当","")</f>
        <v>#REF!</v>
      </c>
      <c r="K15" s="30" t="s">
        <v>1226</v>
      </c>
    </row>
    <row r="16" spans="1:11" x14ac:dyDescent="0.4">
      <c r="A16" s="30">
        <v>12.5</v>
      </c>
      <c r="B16" s="30">
        <v>13.5</v>
      </c>
      <c r="C16" s="30" t="s">
        <v>1227</v>
      </c>
      <c r="D16" s="30">
        <v>13</v>
      </c>
      <c r="F16" s="30" t="e">
        <f>#REF!-A16</f>
        <v>#REF!</v>
      </c>
      <c r="G16" s="30" t="e">
        <f>#REF!-B16</f>
        <v>#REF!</v>
      </c>
      <c r="H16" s="30" t="e">
        <f t="shared" si="0"/>
        <v>#REF!</v>
      </c>
      <c r="I16" s="30" t="e">
        <f>IF(#REF!=B16,"",IF(H16&lt;=0,"該当",""))</f>
        <v>#REF!</v>
      </c>
      <c r="J16" s="30" t="e">
        <f>IF(AND(A16&lt;=#REF!,#REF!&lt;'リスト（入院）'!B16),"該当","")</f>
        <v>#REF!</v>
      </c>
      <c r="K16" s="30" t="s">
        <v>1227</v>
      </c>
    </row>
    <row r="17" spans="1:11" x14ac:dyDescent="0.4">
      <c r="A17" s="30">
        <v>13.5</v>
      </c>
      <c r="B17" s="30">
        <v>14.5</v>
      </c>
      <c r="C17" s="30" t="s">
        <v>1228</v>
      </c>
      <c r="D17" s="30">
        <v>14</v>
      </c>
      <c r="F17" s="30" t="e">
        <f>#REF!-A17</f>
        <v>#REF!</v>
      </c>
      <c r="G17" s="30" t="e">
        <f>#REF!-B17</f>
        <v>#REF!</v>
      </c>
      <c r="H17" s="30" t="e">
        <f t="shared" si="0"/>
        <v>#REF!</v>
      </c>
      <c r="I17" s="30" t="e">
        <f>IF(#REF!=B17,"",IF(H17&lt;=0,"該当",""))</f>
        <v>#REF!</v>
      </c>
      <c r="J17" s="30" t="e">
        <f>IF(AND(A17&lt;=#REF!,#REF!&lt;'リスト（入院）'!B17),"該当","")</f>
        <v>#REF!</v>
      </c>
      <c r="K17" s="30" t="s">
        <v>1228</v>
      </c>
    </row>
    <row r="18" spans="1:11" x14ac:dyDescent="0.4">
      <c r="A18" s="30">
        <v>14.5</v>
      </c>
      <c r="B18" s="30">
        <v>15.5</v>
      </c>
      <c r="C18" s="30" t="s">
        <v>1229</v>
      </c>
      <c r="D18" s="30">
        <v>15</v>
      </c>
      <c r="F18" s="30" t="e">
        <f>#REF!-A18</f>
        <v>#REF!</v>
      </c>
      <c r="G18" s="30" t="e">
        <f>#REF!-B18</f>
        <v>#REF!</v>
      </c>
      <c r="H18" s="30" t="e">
        <f t="shared" si="0"/>
        <v>#REF!</v>
      </c>
      <c r="I18" s="30" t="e">
        <f>IF(#REF!=B18,"",IF(H18&lt;=0,"該当",""))</f>
        <v>#REF!</v>
      </c>
      <c r="J18" s="30" t="e">
        <f>IF(AND(A18&lt;=#REF!,#REF!&lt;'リスト（入院）'!B18),"該当","")</f>
        <v>#REF!</v>
      </c>
      <c r="K18" s="30" t="s">
        <v>1229</v>
      </c>
    </row>
    <row r="19" spans="1:11" x14ac:dyDescent="0.4">
      <c r="A19" s="30">
        <v>15.5</v>
      </c>
      <c r="B19" s="30">
        <v>16.5</v>
      </c>
      <c r="C19" s="30" t="s">
        <v>1230</v>
      </c>
      <c r="D19" s="30">
        <v>16</v>
      </c>
      <c r="F19" s="30" t="e">
        <f>#REF!-A19</f>
        <v>#REF!</v>
      </c>
      <c r="G19" s="30" t="e">
        <f>#REF!-B19</f>
        <v>#REF!</v>
      </c>
      <c r="H19" s="30" t="e">
        <f t="shared" si="0"/>
        <v>#REF!</v>
      </c>
      <c r="I19" s="30" t="e">
        <f>IF(#REF!=B19,"",IF(H19&lt;=0,"該当",""))</f>
        <v>#REF!</v>
      </c>
      <c r="J19" s="30" t="e">
        <f>IF(AND(A19&lt;=#REF!,#REF!&lt;'リスト（入院）'!B19),"該当","")</f>
        <v>#REF!</v>
      </c>
      <c r="K19" s="30" t="s">
        <v>1230</v>
      </c>
    </row>
    <row r="20" spans="1:11" x14ac:dyDescent="0.4">
      <c r="A20" s="30">
        <v>16.5</v>
      </c>
      <c r="B20" s="30">
        <v>17.5</v>
      </c>
      <c r="C20" s="30" t="s">
        <v>1231</v>
      </c>
      <c r="D20" s="30">
        <v>17</v>
      </c>
      <c r="F20" s="30" t="e">
        <f>#REF!-A20</f>
        <v>#REF!</v>
      </c>
      <c r="G20" s="30" t="e">
        <f>#REF!-B20</f>
        <v>#REF!</v>
      </c>
      <c r="H20" s="30" t="e">
        <f t="shared" si="0"/>
        <v>#REF!</v>
      </c>
      <c r="I20" s="30" t="e">
        <f>IF(#REF!=B20,"",IF(H20&lt;=0,"該当",""))</f>
        <v>#REF!</v>
      </c>
      <c r="J20" s="30" t="e">
        <f>IF(AND(A20&lt;=#REF!,#REF!&lt;'リスト（入院）'!B20),"該当","")</f>
        <v>#REF!</v>
      </c>
      <c r="K20" s="30" t="s">
        <v>1231</v>
      </c>
    </row>
    <row r="21" spans="1:11" x14ac:dyDescent="0.4">
      <c r="A21" s="30">
        <v>17.5</v>
      </c>
      <c r="B21" s="30">
        <v>18.5</v>
      </c>
      <c r="C21" s="30" t="s">
        <v>1232</v>
      </c>
      <c r="D21" s="30">
        <v>18</v>
      </c>
      <c r="F21" s="30" t="e">
        <f>#REF!-A21</f>
        <v>#REF!</v>
      </c>
      <c r="G21" s="30" t="e">
        <f>#REF!-B21</f>
        <v>#REF!</v>
      </c>
      <c r="H21" s="30" t="e">
        <f t="shared" si="0"/>
        <v>#REF!</v>
      </c>
      <c r="I21" s="30" t="e">
        <f>IF(#REF!=B21,"",IF(H21&lt;=0,"該当",""))</f>
        <v>#REF!</v>
      </c>
      <c r="J21" s="30" t="e">
        <f>IF(AND(A21&lt;=#REF!,#REF!&lt;'リスト（入院）'!B21),"該当","")</f>
        <v>#REF!</v>
      </c>
      <c r="K21" s="30" t="s">
        <v>1232</v>
      </c>
    </row>
    <row r="22" spans="1:11" x14ac:dyDescent="0.4">
      <c r="A22" s="30">
        <v>18.5</v>
      </c>
      <c r="B22" s="30">
        <v>19.5</v>
      </c>
      <c r="C22" s="30" t="s">
        <v>1233</v>
      </c>
      <c r="D22" s="30">
        <v>19</v>
      </c>
      <c r="F22" s="30" t="e">
        <f>#REF!-A22</f>
        <v>#REF!</v>
      </c>
      <c r="G22" s="30" t="e">
        <f>#REF!-B22</f>
        <v>#REF!</v>
      </c>
      <c r="H22" s="30" t="e">
        <f t="shared" si="0"/>
        <v>#REF!</v>
      </c>
      <c r="I22" s="30" t="e">
        <f>IF(#REF!=B22,"",IF(H22&lt;=0,"該当",""))</f>
        <v>#REF!</v>
      </c>
      <c r="J22" s="30" t="e">
        <f>IF(AND(A22&lt;=#REF!,#REF!&lt;'リスト（入院）'!B22),"該当","")</f>
        <v>#REF!</v>
      </c>
      <c r="K22" s="30" t="s">
        <v>1233</v>
      </c>
    </row>
    <row r="23" spans="1:11" x14ac:dyDescent="0.4">
      <c r="A23" s="30">
        <v>19.5</v>
      </c>
      <c r="B23" s="30">
        <v>20.5</v>
      </c>
      <c r="C23" s="30" t="s">
        <v>1234</v>
      </c>
      <c r="D23" s="30">
        <v>20</v>
      </c>
      <c r="F23" s="30" t="e">
        <f>#REF!-A23</f>
        <v>#REF!</v>
      </c>
      <c r="G23" s="30" t="e">
        <f>#REF!-B23</f>
        <v>#REF!</v>
      </c>
      <c r="H23" s="30" t="e">
        <f t="shared" si="0"/>
        <v>#REF!</v>
      </c>
      <c r="I23" s="30" t="e">
        <f>IF(#REF!=B23,"",IF(H23&lt;=0,"該当",""))</f>
        <v>#REF!</v>
      </c>
      <c r="J23" s="30" t="e">
        <f>IF(AND(A23&lt;=#REF!,#REF!&lt;'リスト（入院）'!B23),"該当","")</f>
        <v>#REF!</v>
      </c>
      <c r="K23" s="30" t="s">
        <v>1234</v>
      </c>
    </row>
    <row r="24" spans="1:11" x14ac:dyDescent="0.4">
      <c r="A24" s="30">
        <v>20.5</v>
      </c>
      <c r="B24" s="30">
        <v>21.5</v>
      </c>
      <c r="C24" s="30" t="s">
        <v>1235</v>
      </c>
      <c r="D24" s="30">
        <v>21</v>
      </c>
      <c r="F24" s="30" t="e">
        <f>#REF!-A24</f>
        <v>#REF!</v>
      </c>
      <c r="G24" s="30" t="e">
        <f>#REF!-B24</f>
        <v>#REF!</v>
      </c>
      <c r="H24" s="30" t="e">
        <f t="shared" si="0"/>
        <v>#REF!</v>
      </c>
      <c r="I24" s="30" t="e">
        <f>IF(#REF!=B24,"",IF(H24&lt;=0,"該当",""))</f>
        <v>#REF!</v>
      </c>
      <c r="J24" s="30" t="e">
        <f>IF(AND(A24&lt;=#REF!,#REF!&lt;'リスト（入院）'!B24),"該当","")</f>
        <v>#REF!</v>
      </c>
      <c r="K24" s="30" t="s">
        <v>1235</v>
      </c>
    </row>
    <row r="25" spans="1:11" x14ac:dyDescent="0.4">
      <c r="A25" s="30">
        <v>21.5</v>
      </c>
      <c r="B25" s="30">
        <v>22.5</v>
      </c>
      <c r="C25" s="30" t="s">
        <v>1236</v>
      </c>
      <c r="D25" s="30">
        <v>22</v>
      </c>
      <c r="F25" s="30" t="e">
        <f>#REF!-A25</f>
        <v>#REF!</v>
      </c>
      <c r="G25" s="30" t="e">
        <f>#REF!-B25</f>
        <v>#REF!</v>
      </c>
      <c r="H25" s="30" t="e">
        <f t="shared" si="0"/>
        <v>#REF!</v>
      </c>
      <c r="I25" s="30" t="e">
        <f>IF(#REF!=B25,"",IF(H25&lt;=0,"該当",""))</f>
        <v>#REF!</v>
      </c>
      <c r="J25" s="30" t="e">
        <f>IF(AND(A25&lt;=#REF!,#REF!&lt;'リスト（入院）'!B25),"該当","")</f>
        <v>#REF!</v>
      </c>
      <c r="K25" s="30" t="s">
        <v>1236</v>
      </c>
    </row>
    <row r="26" spans="1:11" x14ac:dyDescent="0.4">
      <c r="A26" s="30">
        <v>22.5</v>
      </c>
      <c r="B26" s="30">
        <v>23.5</v>
      </c>
      <c r="C26" s="30" t="s">
        <v>1237</v>
      </c>
      <c r="D26" s="30">
        <v>23</v>
      </c>
      <c r="F26" s="30" t="e">
        <f>#REF!-A26</f>
        <v>#REF!</v>
      </c>
      <c r="G26" s="30" t="e">
        <f>#REF!-B26</f>
        <v>#REF!</v>
      </c>
      <c r="H26" s="30" t="e">
        <f t="shared" si="0"/>
        <v>#REF!</v>
      </c>
      <c r="I26" s="30" t="e">
        <f>IF(#REF!=B26,"",IF(H26&lt;=0,"該当",""))</f>
        <v>#REF!</v>
      </c>
      <c r="J26" s="30" t="e">
        <f>IF(AND(A26&lt;=#REF!,#REF!&lt;'リスト（入院）'!B26),"該当","")</f>
        <v>#REF!</v>
      </c>
      <c r="K26" s="30" t="s">
        <v>1237</v>
      </c>
    </row>
    <row r="27" spans="1:11" x14ac:dyDescent="0.4">
      <c r="A27" s="30">
        <v>23.5</v>
      </c>
      <c r="B27" s="30">
        <v>24.5</v>
      </c>
      <c r="C27" s="30" t="s">
        <v>1238</v>
      </c>
      <c r="D27" s="30">
        <v>24</v>
      </c>
      <c r="F27" s="30" t="e">
        <f>#REF!-A27</f>
        <v>#REF!</v>
      </c>
      <c r="G27" s="30" t="e">
        <f>#REF!-B27</f>
        <v>#REF!</v>
      </c>
      <c r="H27" s="30" t="e">
        <f t="shared" si="0"/>
        <v>#REF!</v>
      </c>
      <c r="I27" s="30" t="e">
        <f>IF(#REF!=B27,"",IF(H27&lt;=0,"該当",""))</f>
        <v>#REF!</v>
      </c>
      <c r="J27" s="30" t="e">
        <f>IF(AND(A27&lt;=#REF!,#REF!&lt;'リスト（入院）'!B27),"該当","")</f>
        <v>#REF!</v>
      </c>
      <c r="K27" s="30" t="s">
        <v>1238</v>
      </c>
    </row>
    <row r="28" spans="1:11" x14ac:dyDescent="0.4">
      <c r="A28" s="30">
        <v>24.5</v>
      </c>
      <c r="B28" s="30">
        <v>25.5</v>
      </c>
      <c r="C28" s="30" t="s">
        <v>1239</v>
      </c>
      <c r="D28" s="30">
        <v>25</v>
      </c>
      <c r="F28" s="30" t="e">
        <f>#REF!-A28</f>
        <v>#REF!</v>
      </c>
      <c r="G28" s="30" t="e">
        <f>#REF!-B28</f>
        <v>#REF!</v>
      </c>
      <c r="H28" s="30" t="e">
        <f t="shared" si="0"/>
        <v>#REF!</v>
      </c>
      <c r="I28" s="30" t="e">
        <f>IF(#REF!=B28,"",IF(H28&lt;=0,"該当",""))</f>
        <v>#REF!</v>
      </c>
      <c r="J28" s="30" t="e">
        <f>IF(AND(A28&lt;=#REF!,#REF!&lt;'リスト（入院）'!B28),"該当","")</f>
        <v>#REF!</v>
      </c>
      <c r="K28" s="30" t="s">
        <v>1239</v>
      </c>
    </row>
    <row r="29" spans="1:11" x14ac:dyDescent="0.4">
      <c r="A29" s="30">
        <v>25.5</v>
      </c>
      <c r="B29" s="30">
        <v>26.5</v>
      </c>
      <c r="C29" s="30" t="s">
        <v>1240</v>
      </c>
      <c r="D29" s="30">
        <v>26</v>
      </c>
      <c r="F29" s="30" t="e">
        <f>#REF!-A29</f>
        <v>#REF!</v>
      </c>
      <c r="G29" s="30" t="e">
        <f>#REF!-B29</f>
        <v>#REF!</v>
      </c>
      <c r="H29" s="30" t="e">
        <f t="shared" si="0"/>
        <v>#REF!</v>
      </c>
      <c r="I29" s="30" t="e">
        <f>IF(#REF!=B29,"",IF(H29&lt;=0,"該当",""))</f>
        <v>#REF!</v>
      </c>
      <c r="J29" s="30" t="e">
        <f>IF(AND(A29&lt;=#REF!,#REF!&lt;'リスト（入院）'!B29),"該当","")</f>
        <v>#REF!</v>
      </c>
      <c r="K29" s="30" t="s">
        <v>1240</v>
      </c>
    </row>
    <row r="30" spans="1:11" x14ac:dyDescent="0.4">
      <c r="A30" s="30">
        <v>26.5</v>
      </c>
      <c r="B30" s="30">
        <v>27.5</v>
      </c>
      <c r="C30" s="30" t="s">
        <v>1241</v>
      </c>
      <c r="D30" s="30">
        <v>27</v>
      </c>
      <c r="F30" s="30" t="e">
        <f>#REF!-A30</f>
        <v>#REF!</v>
      </c>
      <c r="G30" s="30" t="e">
        <f>#REF!-B30</f>
        <v>#REF!</v>
      </c>
      <c r="H30" s="30" t="e">
        <f t="shared" si="0"/>
        <v>#REF!</v>
      </c>
      <c r="I30" s="30" t="e">
        <f>IF(#REF!=B30,"",IF(H30&lt;=0,"該当",""))</f>
        <v>#REF!</v>
      </c>
      <c r="J30" s="30" t="e">
        <f>IF(AND(A30&lt;=#REF!,#REF!&lt;'リスト（入院）'!B30),"該当","")</f>
        <v>#REF!</v>
      </c>
      <c r="K30" s="30" t="s">
        <v>1241</v>
      </c>
    </row>
    <row r="31" spans="1:11" x14ac:dyDescent="0.4">
      <c r="A31" s="30">
        <v>27.5</v>
      </c>
      <c r="B31" s="30">
        <v>28.5</v>
      </c>
      <c r="C31" s="30" t="s">
        <v>1242</v>
      </c>
      <c r="D31" s="30">
        <v>28</v>
      </c>
      <c r="F31" s="30" t="e">
        <f>#REF!-A31</f>
        <v>#REF!</v>
      </c>
      <c r="G31" s="30" t="e">
        <f>#REF!-B31</f>
        <v>#REF!</v>
      </c>
      <c r="H31" s="30" t="e">
        <f t="shared" si="0"/>
        <v>#REF!</v>
      </c>
      <c r="I31" s="30" t="e">
        <f>IF(#REF!=B31,"",IF(H31&lt;=0,"該当",""))</f>
        <v>#REF!</v>
      </c>
      <c r="J31" s="30" t="e">
        <f>IF(AND(A31&lt;=#REF!,#REF!&lt;'リスト（入院）'!B31),"該当","")</f>
        <v>#REF!</v>
      </c>
      <c r="K31" s="30" t="s">
        <v>1242</v>
      </c>
    </row>
    <row r="32" spans="1:11" x14ac:dyDescent="0.4">
      <c r="A32" s="30">
        <v>28.5</v>
      </c>
      <c r="B32" s="30">
        <v>29.5</v>
      </c>
      <c r="C32" s="30" t="s">
        <v>1243</v>
      </c>
      <c r="D32" s="30">
        <v>29</v>
      </c>
      <c r="F32" s="30" t="e">
        <f>#REF!-A32</f>
        <v>#REF!</v>
      </c>
      <c r="G32" s="30" t="e">
        <f>#REF!-B32</f>
        <v>#REF!</v>
      </c>
      <c r="H32" s="30" t="e">
        <f t="shared" si="0"/>
        <v>#REF!</v>
      </c>
      <c r="I32" s="30" t="e">
        <f>IF(#REF!=B32,"",IF(H32&lt;=0,"該当",""))</f>
        <v>#REF!</v>
      </c>
      <c r="J32" s="30" t="e">
        <f>IF(AND(A32&lt;=#REF!,#REF!&lt;'リスト（入院）'!B32),"該当","")</f>
        <v>#REF!</v>
      </c>
      <c r="K32" s="30" t="s">
        <v>1243</v>
      </c>
    </row>
    <row r="33" spans="1:11" x14ac:dyDescent="0.4">
      <c r="A33" s="30">
        <v>29.5</v>
      </c>
      <c r="B33" s="30">
        <v>30.5</v>
      </c>
      <c r="C33" s="30" t="s">
        <v>1244</v>
      </c>
      <c r="D33" s="30">
        <v>30</v>
      </c>
      <c r="F33" s="30" t="e">
        <f>#REF!-A33</f>
        <v>#REF!</v>
      </c>
      <c r="G33" s="30" t="e">
        <f>#REF!-B33</f>
        <v>#REF!</v>
      </c>
      <c r="H33" s="30" t="e">
        <f t="shared" si="0"/>
        <v>#REF!</v>
      </c>
      <c r="I33" s="30" t="e">
        <f>IF(#REF!=B33,"",IF(H33&lt;=0,"該当",""))</f>
        <v>#REF!</v>
      </c>
      <c r="J33" s="30" t="e">
        <f>IF(AND(A33&lt;=#REF!,#REF!&lt;'リスト（入院）'!B33),"該当","")</f>
        <v>#REF!</v>
      </c>
      <c r="K33" s="30" t="s">
        <v>1244</v>
      </c>
    </row>
    <row r="34" spans="1:11" x14ac:dyDescent="0.4">
      <c r="A34" s="30">
        <v>30.5</v>
      </c>
      <c r="B34" s="30">
        <v>31.5</v>
      </c>
      <c r="C34" s="30" t="s">
        <v>1245</v>
      </c>
      <c r="D34" s="30">
        <v>31</v>
      </c>
      <c r="F34" s="30" t="e">
        <f>#REF!-A34</f>
        <v>#REF!</v>
      </c>
      <c r="G34" s="30" t="e">
        <f>#REF!-B34</f>
        <v>#REF!</v>
      </c>
      <c r="H34" s="30" t="e">
        <f t="shared" si="0"/>
        <v>#REF!</v>
      </c>
      <c r="I34" s="30" t="e">
        <f>IF(#REF!=B34,"",IF(H34&lt;=0,"該当",""))</f>
        <v>#REF!</v>
      </c>
      <c r="J34" s="30" t="e">
        <f>IF(AND(A34&lt;=#REF!,#REF!&lt;'リスト（入院）'!B34),"該当","")</f>
        <v>#REF!</v>
      </c>
      <c r="K34" s="30" t="s">
        <v>1245</v>
      </c>
    </row>
    <row r="35" spans="1:11" x14ac:dyDescent="0.4">
      <c r="A35" s="30">
        <v>31.5</v>
      </c>
      <c r="B35" s="30">
        <v>32.5</v>
      </c>
      <c r="C35" s="30" t="s">
        <v>1246</v>
      </c>
      <c r="D35" s="30">
        <v>32</v>
      </c>
      <c r="F35" s="30" t="e">
        <f>#REF!-A35</f>
        <v>#REF!</v>
      </c>
      <c r="G35" s="30" t="e">
        <f>#REF!-B35</f>
        <v>#REF!</v>
      </c>
      <c r="H35" s="30" t="e">
        <f t="shared" si="0"/>
        <v>#REF!</v>
      </c>
      <c r="I35" s="30" t="e">
        <f>IF(#REF!=B35,"",IF(H35&lt;=0,"該当",""))</f>
        <v>#REF!</v>
      </c>
      <c r="J35" s="30" t="e">
        <f>IF(AND(A35&lt;=#REF!,#REF!&lt;'リスト（入院）'!B35),"該当","")</f>
        <v>#REF!</v>
      </c>
      <c r="K35" s="30" t="s">
        <v>1246</v>
      </c>
    </row>
    <row r="36" spans="1:11" x14ac:dyDescent="0.4">
      <c r="A36" s="30">
        <v>32.5</v>
      </c>
      <c r="B36" s="30">
        <v>33.5</v>
      </c>
      <c r="C36" s="30" t="s">
        <v>1247</v>
      </c>
      <c r="D36" s="30">
        <v>33</v>
      </c>
      <c r="F36" s="30" t="e">
        <f>#REF!-A36</f>
        <v>#REF!</v>
      </c>
      <c r="G36" s="30" t="e">
        <f>#REF!-B36</f>
        <v>#REF!</v>
      </c>
      <c r="H36" s="30" t="e">
        <f t="shared" ref="H36:H67" si="1">F36*G36</f>
        <v>#REF!</v>
      </c>
      <c r="I36" s="30" t="e">
        <f>IF(#REF!=B36,"",IF(H36&lt;=0,"該当",""))</f>
        <v>#REF!</v>
      </c>
      <c r="J36" s="30" t="e">
        <f>IF(AND(A36&lt;=#REF!,#REF!&lt;'リスト（入院）'!B36),"該当","")</f>
        <v>#REF!</v>
      </c>
      <c r="K36" s="30" t="s">
        <v>1247</v>
      </c>
    </row>
    <row r="37" spans="1:11" x14ac:dyDescent="0.4">
      <c r="A37" s="30">
        <v>33.5</v>
      </c>
      <c r="B37" s="30">
        <v>34.5</v>
      </c>
      <c r="C37" s="30" t="s">
        <v>1248</v>
      </c>
      <c r="D37" s="30">
        <v>34</v>
      </c>
      <c r="F37" s="30" t="e">
        <f>#REF!-A37</f>
        <v>#REF!</v>
      </c>
      <c r="G37" s="30" t="e">
        <f>#REF!-B37</f>
        <v>#REF!</v>
      </c>
      <c r="H37" s="30" t="e">
        <f t="shared" si="1"/>
        <v>#REF!</v>
      </c>
      <c r="I37" s="30" t="e">
        <f>IF(#REF!=B37,"",IF(H37&lt;=0,"該当",""))</f>
        <v>#REF!</v>
      </c>
      <c r="J37" s="30" t="e">
        <f>IF(AND(A37&lt;=#REF!,#REF!&lt;'リスト（入院）'!B37),"該当","")</f>
        <v>#REF!</v>
      </c>
      <c r="K37" s="30" t="s">
        <v>1248</v>
      </c>
    </row>
    <row r="38" spans="1:11" x14ac:dyDescent="0.4">
      <c r="A38" s="30">
        <v>34.5</v>
      </c>
      <c r="B38" s="30">
        <v>35.5</v>
      </c>
      <c r="C38" s="30" t="s">
        <v>1249</v>
      </c>
      <c r="D38" s="30">
        <v>35</v>
      </c>
      <c r="F38" s="30" t="e">
        <f>#REF!-A38</f>
        <v>#REF!</v>
      </c>
      <c r="G38" s="30" t="e">
        <f>#REF!-B38</f>
        <v>#REF!</v>
      </c>
      <c r="H38" s="30" t="e">
        <f t="shared" si="1"/>
        <v>#REF!</v>
      </c>
      <c r="I38" s="30" t="e">
        <f>IF(#REF!=B38,"",IF(H38&lt;=0,"該当",""))</f>
        <v>#REF!</v>
      </c>
      <c r="J38" s="30" t="e">
        <f>IF(AND(A38&lt;=#REF!,#REF!&lt;'リスト（入院）'!B38),"該当","")</f>
        <v>#REF!</v>
      </c>
      <c r="K38" s="30" t="s">
        <v>1249</v>
      </c>
    </row>
    <row r="39" spans="1:11" x14ac:dyDescent="0.4">
      <c r="A39" s="30">
        <v>35.5</v>
      </c>
      <c r="B39" s="30">
        <v>36.5</v>
      </c>
      <c r="C39" s="30" t="s">
        <v>1250</v>
      </c>
      <c r="D39" s="30">
        <v>36</v>
      </c>
      <c r="F39" s="30" t="e">
        <f>#REF!-A39</f>
        <v>#REF!</v>
      </c>
      <c r="G39" s="30" t="e">
        <f>#REF!-B39</f>
        <v>#REF!</v>
      </c>
      <c r="H39" s="30" t="e">
        <f t="shared" si="1"/>
        <v>#REF!</v>
      </c>
      <c r="I39" s="30" t="e">
        <f>IF(#REF!=B39,"",IF(H39&lt;=0,"該当",""))</f>
        <v>#REF!</v>
      </c>
      <c r="J39" s="30" t="e">
        <f>IF(AND(A39&lt;=#REF!,#REF!&lt;'リスト（入院）'!B39),"該当","")</f>
        <v>#REF!</v>
      </c>
      <c r="K39" s="30" t="s">
        <v>1250</v>
      </c>
    </row>
    <row r="40" spans="1:11" x14ac:dyDescent="0.4">
      <c r="A40" s="30">
        <v>36.5</v>
      </c>
      <c r="B40" s="30">
        <v>37.5</v>
      </c>
      <c r="C40" s="30" t="s">
        <v>1251</v>
      </c>
      <c r="D40" s="30">
        <v>37</v>
      </c>
      <c r="F40" s="30" t="e">
        <f>#REF!-A40</f>
        <v>#REF!</v>
      </c>
      <c r="G40" s="30" t="e">
        <f>#REF!-B40</f>
        <v>#REF!</v>
      </c>
      <c r="H40" s="30" t="e">
        <f t="shared" si="1"/>
        <v>#REF!</v>
      </c>
      <c r="I40" s="30" t="e">
        <f>IF(#REF!=B40,"",IF(H40&lt;=0,"該当",""))</f>
        <v>#REF!</v>
      </c>
      <c r="J40" s="30" t="e">
        <f>IF(AND(A40&lt;=#REF!,#REF!&lt;'リスト（入院）'!B40),"該当","")</f>
        <v>#REF!</v>
      </c>
      <c r="K40" s="30" t="s">
        <v>1251</v>
      </c>
    </row>
    <row r="41" spans="1:11" x14ac:dyDescent="0.4">
      <c r="A41" s="30">
        <v>37.5</v>
      </c>
      <c r="B41" s="30">
        <v>38.5</v>
      </c>
      <c r="C41" s="30" t="s">
        <v>1252</v>
      </c>
      <c r="D41" s="30">
        <v>38</v>
      </c>
      <c r="F41" s="30" t="e">
        <f>#REF!-A41</f>
        <v>#REF!</v>
      </c>
      <c r="G41" s="30" t="e">
        <f>#REF!-B41</f>
        <v>#REF!</v>
      </c>
      <c r="H41" s="30" t="e">
        <f t="shared" si="1"/>
        <v>#REF!</v>
      </c>
      <c r="I41" s="30" t="e">
        <f>IF(#REF!=B41,"",IF(H41&lt;=0,"該当",""))</f>
        <v>#REF!</v>
      </c>
      <c r="J41" s="30" t="e">
        <f>IF(AND(A41&lt;=#REF!,#REF!&lt;'リスト（入院）'!B41),"該当","")</f>
        <v>#REF!</v>
      </c>
      <c r="K41" s="30" t="s">
        <v>1252</v>
      </c>
    </row>
    <row r="42" spans="1:11" x14ac:dyDescent="0.4">
      <c r="A42" s="30">
        <v>38.5</v>
      </c>
      <c r="B42" s="30">
        <v>39.5</v>
      </c>
      <c r="C42" s="30" t="s">
        <v>1253</v>
      </c>
      <c r="D42" s="30">
        <v>39</v>
      </c>
      <c r="F42" s="30" t="e">
        <f>#REF!-A42</f>
        <v>#REF!</v>
      </c>
      <c r="G42" s="30" t="e">
        <f>#REF!-B42</f>
        <v>#REF!</v>
      </c>
      <c r="H42" s="30" t="e">
        <f t="shared" si="1"/>
        <v>#REF!</v>
      </c>
      <c r="I42" s="30" t="e">
        <f>IF(#REF!=B42,"",IF(H42&lt;=0,"該当",""))</f>
        <v>#REF!</v>
      </c>
      <c r="J42" s="30" t="e">
        <f>IF(AND(A42&lt;=#REF!,#REF!&lt;'リスト（入院）'!B42),"該当","")</f>
        <v>#REF!</v>
      </c>
      <c r="K42" s="30" t="s">
        <v>1253</v>
      </c>
    </row>
    <row r="43" spans="1:11" x14ac:dyDescent="0.4">
      <c r="A43" s="30">
        <v>39.5</v>
      </c>
      <c r="B43" s="30">
        <v>40.5</v>
      </c>
      <c r="C43" s="30" t="s">
        <v>1254</v>
      </c>
      <c r="D43" s="30">
        <v>40</v>
      </c>
      <c r="F43" s="30" t="e">
        <f>#REF!-A43</f>
        <v>#REF!</v>
      </c>
      <c r="G43" s="30" t="e">
        <f>#REF!-B43</f>
        <v>#REF!</v>
      </c>
      <c r="H43" s="30" t="e">
        <f t="shared" si="1"/>
        <v>#REF!</v>
      </c>
      <c r="I43" s="30" t="e">
        <f>IF(#REF!=B43,"",IF(H43&lt;=0,"該当",""))</f>
        <v>#REF!</v>
      </c>
      <c r="J43" s="30" t="e">
        <f>IF(AND(A43&lt;=#REF!,#REF!&lt;'リスト（入院）'!B43),"該当","")</f>
        <v>#REF!</v>
      </c>
      <c r="K43" s="30" t="s">
        <v>1254</v>
      </c>
    </row>
    <row r="44" spans="1:11" x14ac:dyDescent="0.4">
      <c r="A44" s="30">
        <v>40.5</v>
      </c>
      <c r="B44" s="30">
        <v>41.5</v>
      </c>
      <c r="C44" s="30" t="s">
        <v>1255</v>
      </c>
      <c r="D44" s="30">
        <v>41</v>
      </c>
      <c r="F44" s="30" t="e">
        <f>#REF!-A44</f>
        <v>#REF!</v>
      </c>
      <c r="G44" s="30" t="e">
        <f>#REF!-B44</f>
        <v>#REF!</v>
      </c>
      <c r="H44" s="30" t="e">
        <f t="shared" si="1"/>
        <v>#REF!</v>
      </c>
      <c r="I44" s="30" t="e">
        <f>IF(#REF!=B44,"",IF(H44&lt;=0,"該当",""))</f>
        <v>#REF!</v>
      </c>
      <c r="J44" s="30" t="e">
        <f>IF(AND(A44&lt;=#REF!,#REF!&lt;'リスト（入院）'!B44),"該当","")</f>
        <v>#REF!</v>
      </c>
      <c r="K44" s="30" t="s">
        <v>1255</v>
      </c>
    </row>
    <row r="45" spans="1:11" x14ac:dyDescent="0.4">
      <c r="A45" s="30">
        <v>41.5</v>
      </c>
      <c r="B45" s="30">
        <v>42.5</v>
      </c>
      <c r="C45" s="30" t="s">
        <v>1256</v>
      </c>
      <c r="D45" s="30">
        <v>42</v>
      </c>
      <c r="F45" s="30" t="e">
        <f>#REF!-A45</f>
        <v>#REF!</v>
      </c>
      <c r="G45" s="30" t="e">
        <f>#REF!-B45</f>
        <v>#REF!</v>
      </c>
      <c r="H45" s="30" t="e">
        <f t="shared" si="1"/>
        <v>#REF!</v>
      </c>
      <c r="I45" s="30" t="e">
        <f>IF(#REF!=B45,"",IF(H45&lt;=0,"該当",""))</f>
        <v>#REF!</v>
      </c>
      <c r="J45" s="30" t="e">
        <f>IF(AND(A45&lt;=#REF!,#REF!&lt;'リスト（入院）'!B45),"該当","")</f>
        <v>#REF!</v>
      </c>
      <c r="K45" s="30" t="s">
        <v>1256</v>
      </c>
    </row>
    <row r="46" spans="1:11" x14ac:dyDescent="0.4">
      <c r="A46" s="30">
        <v>42.5</v>
      </c>
      <c r="B46" s="30">
        <v>43.5</v>
      </c>
      <c r="C46" s="30" t="s">
        <v>1257</v>
      </c>
      <c r="D46" s="30">
        <v>43</v>
      </c>
      <c r="F46" s="30" t="e">
        <f>#REF!-A46</f>
        <v>#REF!</v>
      </c>
      <c r="G46" s="30" t="e">
        <f>#REF!-B46</f>
        <v>#REF!</v>
      </c>
      <c r="H46" s="30" t="e">
        <f t="shared" si="1"/>
        <v>#REF!</v>
      </c>
      <c r="I46" s="30" t="e">
        <f>IF(#REF!=B46,"",IF(H46&lt;=0,"該当",""))</f>
        <v>#REF!</v>
      </c>
      <c r="J46" s="30" t="e">
        <f>IF(AND(A46&lt;=#REF!,#REF!&lt;'リスト（入院）'!B46),"該当","")</f>
        <v>#REF!</v>
      </c>
      <c r="K46" s="30" t="s">
        <v>1257</v>
      </c>
    </row>
    <row r="47" spans="1:11" x14ac:dyDescent="0.4">
      <c r="A47" s="30">
        <v>43.5</v>
      </c>
      <c r="B47" s="30">
        <v>44.5</v>
      </c>
      <c r="C47" s="30" t="s">
        <v>1258</v>
      </c>
      <c r="D47" s="30">
        <v>44</v>
      </c>
      <c r="F47" s="30" t="e">
        <f>#REF!-A47</f>
        <v>#REF!</v>
      </c>
      <c r="G47" s="30" t="e">
        <f>#REF!-B47</f>
        <v>#REF!</v>
      </c>
      <c r="H47" s="30" t="e">
        <f t="shared" si="1"/>
        <v>#REF!</v>
      </c>
      <c r="I47" s="30" t="e">
        <f>IF(#REF!=B47,"",IF(H47&lt;=0,"該当",""))</f>
        <v>#REF!</v>
      </c>
      <c r="J47" s="30" t="e">
        <f>IF(AND(A47&lt;=#REF!,#REF!&lt;'リスト（入院）'!B47),"該当","")</f>
        <v>#REF!</v>
      </c>
      <c r="K47" s="30" t="s">
        <v>1258</v>
      </c>
    </row>
    <row r="48" spans="1:11" x14ac:dyDescent="0.4">
      <c r="A48" s="30">
        <v>44.5</v>
      </c>
      <c r="B48" s="30">
        <v>45.5</v>
      </c>
      <c r="C48" s="30" t="s">
        <v>1259</v>
      </c>
      <c r="D48" s="30">
        <v>45</v>
      </c>
      <c r="F48" s="30" t="e">
        <f>#REF!-A48</f>
        <v>#REF!</v>
      </c>
      <c r="G48" s="30" t="e">
        <f>#REF!-B48</f>
        <v>#REF!</v>
      </c>
      <c r="H48" s="30" t="e">
        <f t="shared" si="1"/>
        <v>#REF!</v>
      </c>
      <c r="I48" s="30" t="e">
        <f>IF(#REF!=B48,"",IF(H48&lt;=0,"該当",""))</f>
        <v>#REF!</v>
      </c>
      <c r="J48" s="30" t="e">
        <f>IF(AND(A48&lt;=#REF!,#REF!&lt;'リスト（入院）'!B48),"該当","")</f>
        <v>#REF!</v>
      </c>
      <c r="K48" s="30" t="s">
        <v>1259</v>
      </c>
    </row>
    <row r="49" spans="1:11" x14ac:dyDescent="0.4">
      <c r="A49" s="30">
        <v>45.5</v>
      </c>
      <c r="B49" s="30">
        <v>46.5</v>
      </c>
      <c r="C49" s="30" t="s">
        <v>1260</v>
      </c>
      <c r="D49" s="30">
        <v>46</v>
      </c>
      <c r="F49" s="30" t="e">
        <f>#REF!-A49</f>
        <v>#REF!</v>
      </c>
      <c r="G49" s="30" t="e">
        <f>#REF!-B49</f>
        <v>#REF!</v>
      </c>
      <c r="H49" s="30" t="e">
        <f t="shared" si="1"/>
        <v>#REF!</v>
      </c>
      <c r="I49" s="30" t="e">
        <f>IF(#REF!=B49,"",IF(H49&lt;=0,"該当",""))</f>
        <v>#REF!</v>
      </c>
      <c r="J49" s="30" t="e">
        <f>IF(AND(A49&lt;=#REF!,#REF!&lt;'リスト（入院）'!B49),"該当","")</f>
        <v>#REF!</v>
      </c>
      <c r="K49" s="30" t="s">
        <v>1260</v>
      </c>
    </row>
    <row r="50" spans="1:11" x14ac:dyDescent="0.4">
      <c r="A50" s="30">
        <v>46.5</v>
      </c>
      <c r="B50" s="30">
        <v>47.5</v>
      </c>
      <c r="C50" s="30" t="s">
        <v>1261</v>
      </c>
      <c r="D50" s="30">
        <v>47</v>
      </c>
      <c r="F50" s="30" t="e">
        <f>#REF!-A50</f>
        <v>#REF!</v>
      </c>
      <c r="G50" s="30" t="e">
        <f>#REF!-B50</f>
        <v>#REF!</v>
      </c>
      <c r="H50" s="30" t="e">
        <f t="shared" si="1"/>
        <v>#REF!</v>
      </c>
      <c r="I50" s="30" t="e">
        <f>IF(#REF!=B50,"",IF(H50&lt;=0,"該当",""))</f>
        <v>#REF!</v>
      </c>
      <c r="J50" s="30" t="e">
        <f>IF(AND(A50&lt;=#REF!,#REF!&lt;'リスト（入院）'!B50),"該当","")</f>
        <v>#REF!</v>
      </c>
      <c r="K50" s="30" t="s">
        <v>1261</v>
      </c>
    </row>
    <row r="51" spans="1:11" x14ac:dyDescent="0.4">
      <c r="A51" s="30">
        <v>47.5</v>
      </c>
      <c r="B51" s="30">
        <v>48.5</v>
      </c>
      <c r="C51" s="30" t="s">
        <v>1262</v>
      </c>
      <c r="D51" s="30">
        <v>48</v>
      </c>
      <c r="F51" s="30" t="e">
        <f>#REF!-A51</f>
        <v>#REF!</v>
      </c>
      <c r="G51" s="30" t="e">
        <f>#REF!-B51</f>
        <v>#REF!</v>
      </c>
      <c r="H51" s="30" t="e">
        <f t="shared" si="1"/>
        <v>#REF!</v>
      </c>
      <c r="I51" s="30" t="e">
        <f>IF(#REF!=B51,"",IF(H51&lt;=0,"該当",""))</f>
        <v>#REF!</v>
      </c>
      <c r="J51" s="30" t="e">
        <f>IF(AND(A51&lt;=#REF!,#REF!&lt;'リスト（入院）'!B51),"該当","")</f>
        <v>#REF!</v>
      </c>
      <c r="K51" s="30" t="s">
        <v>1262</v>
      </c>
    </row>
    <row r="52" spans="1:11" x14ac:dyDescent="0.4">
      <c r="A52" s="30">
        <v>48.5</v>
      </c>
      <c r="B52" s="30">
        <v>49.5</v>
      </c>
      <c r="C52" s="30" t="s">
        <v>1263</v>
      </c>
      <c r="D52" s="30">
        <v>49</v>
      </c>
      <c r="F52" s="30" t="e">
        <f>#REF!-A52</f>
        <v>#REF!</v>
      </c>
      <c r="G52" s="30" t="e">
        <f>#REF!-B52</f>
        <v>#REF!</v>
      </c>
      <c r="H52" s="30" t="e">
        <f t="shared" si="1"/>
        <v>#REF!</v>
      </c>
      <c r="I52" s="30" t="e">
        <f>IF(#REF!=B52,"",IF(H52&lt;=0,"該当",""))</f>
        <v>#REF!</v>
      </c>
      <c r="J52" s="30" t="e">
        <f>IF(AND(A52&lt;=#REF!,#REF!&lt;'リスト（入院）'!B52),"該当","")</f>
        <v>#REF!</v>
      </c>
      <c r="K52" s="30" t="s">
        <v>1263</v>
      </c>
    </row>
    <row r="53" spans="1:11" x14ac:dyDescent="0.4">
      <c r="A53" s="30">
        <v>49.5</v>
      </c>
      <c r="B53" s="30">
        <v>50.5</v>
      </c>
      <c r="C53" s="30" t="s">
        <v>1264</v>
      </c>
      <c r="D53" s="30">
        <v>50</v>
      </c>
      <c r="F53" s="30" t="e">
        <f>#REF!-A53</f>
        <v>#REF!</v>
      </c>
      <c r="G53" s="30" t="e">
        <f>#REF!-B53</f>
        <v>#REF!</v>
      </c>
      <c r="H53" s="30" t="e">
        <f t="shared" si="1"/>
        <v>#REF!</v>
      </c>
      <c r="I53" s="30" t="e">
        <f>IF(#REF!=B53,"",IF(H53&lt;=0,"該当",""))</f>
        <v>#REF!</v>
      </c>
      <c r="J53" s="30" t="e">
        <f>IF(AND(A53&lt;=#REF!,#REF!&lt;'リスト（入院）'!B53),"該当","")</f>
        <v>#REF!</v>
      </c>
      <c r="K53" s="30" t="s">
        <v>1264</v>
      </c>
    </row>
    <row r="54" spans="1:11" x14ac:dyDescent="0.4">
      <c r="A54" s="30">
        <v>50.5</v>
      </c>
      <c r="B54" s="30">
        <v>51.5</v>
      </c>
      <c r="C54" s="30" t="s">
        <v>1265</v>
      </c>
      <c r="D54" s="30">
        <v>51</v>
      </c>
      <c r="F54" s="30" t="e">
        <f>#REF!-A54</f>
        <v>#REF!</v>
      </c>
      <c r="G54" s="30" t="e">
        <f>#REF!-B54</f>
        <v>#REF!</v>
      </c>
      <c r="H54" s="30" t="e">
        <f t="shared" si="1"/>
        <v>#REF!</v>
      </c>
      <c r="I54" s="30" t="e">
        <f>IF(#REF!=B54,"",IF(H54&lt;=0,"該当",""))</f>
        <v>#REF!</v>
      </c>
      <c r="J54" s="30" t="e">
        <f>IF(AND(A54&lt;=#REF!,#REF!&lt;'リスト（入院）'!B54),"該当","")</f>
        <v>#REF!</v>
      </c>
      <c r="K54" s="30" t="s">
        <v>1265</v>
      </c>
    </row>
    <row r="55" spans="1:11" x14ac:dyDescent="0.4">
      <c r="A55" s="30">
        <v>51.5</v>
      </c>
      <c r="B55" s="30">
        <v>52.5</v>
      </c>
      <c r="C55" s="30" t="s">
        <v>1266</v>
      </c>
      <c r="D55" s="30">
        <v>52</v>
      </c>
      <c r="F55" s="30" t="e">
        <f>#REF!-A55</f>
        <v>#REF!</v>
      </c>
      <c r="G55" s="30" t="e">
        <f>#REF!-B55</f>
        <v>#REF!</v>
      </c>
      <c r="H55" s="30" t="e">
        <f t="shared" si="1"/>
        <v>#REF!</v>
      </c>
      <c r="I55" s="30" t="e">
        <f>IF(#REF!=B55,"",IF(H55&lt;=0,"該当",""))</f>
        <v>#REF!</v>
      </c>
      <c r="J55" s="30" t="e">
        <f>IF(AND(A55&lt;=#REF!,#REF!&lt;'リスト（入院）'!B55),"該当","")</f>
        <v>#REF!</v>
      </c>
      <c r="K55" s="30" t="s">
        <v>1266</v>
      </c>
    </row>
    <row r="56" spans="1:11" x14ac:dyDescent="0.4">
      <c r="A56" s="30">
        <v>52.5</v>
      </c>
      <c r="B56" s="30">
        <v>53.5</v>
      </c>
      <c r="C56" s="30" t="s">
        <v>1267</v>
      </c>
      <c r="D56" s="30">
        <v>53</v>
      </c>
      <c r="F56" s="30" t="e">
        <f>#REF!-A56</f>
        <v>#REF!</v>
      </c>
      <c r="G56" s="30" t="e">
        <f>#REF!-B56</f>
        <v>#REF!</v>
      </c>
      <c r="H56" s="30" t="e">
        <f t="shared" si="1"/>
        <v>#REF!</v>
      </c>
      <c r="I56" s="30" t="e">
        <f>IF(#REF!=B56,"",IF(H56&lt;=0,"該当",""))</f>
        <v>#REF!</v>
      </c>
      <c r="J56" s="30" t="e">
        <f>IF(AND(A56&lt;=#REF!,#REF!&lt;'リスト（入院）'!B56),"該当","")</f>
        <v>#REF!</v>
      </c>
      <c r="K56" s="30" t="s">
        <v>1267</v>
      </c>
    </row>
    <row r="57" spans="1:11" x14ac:dyDescent="0.4">
      <c r="A57" s="30">
        <v>53.5</v>
      </c>
      <c r="B57" s="30">
        <v>54.5</v>
      </c>
      <c r="C57" s="30" t="s">
        <v>1268</v>
      </c>
      <c r="D57" s="30">
        <v>54</v>
      </c>
      <c r="F57" s="30" t="e">
        <f>#REF!-A57</f>
        <v>#REF!</v>
      </c>
      <c r="G57" s="30" t="e">
        <f>#REF!-B57</f>
        <v>#REF!</v>
      </c>
      <c r="H57" s="30" t="e">
        <f t="shared" si="1"/>
        <v>#REF!</v>
      </c>
      <c r="I57" s="30" t="e">
        <f>IF(#REF!=B57,"",IF(H57&lt;=0,"該当",""))</f>
        <v>#REF!</v>
      </c>
      <c r="J57" s="30" t="e">
        <f>IF(AND(A57&lt;=#REF!,#REF!&lt;'リスト（入院）'!B57),"該当","")</f>
        <v>#REF!</v>
      </c>
      <c r="K57" s="30" t="s">
        <v>1268</v>
      </c>
    </row>
    <row r="58" spans="1:11" x14ac:dyDescent="0.4">
      <c r="A58" s="30">
        <v>54.5</v>
      </c>
      <c r="B58" s="30">
        <v>55.5</v>
      </c>
      <c r="C58" s="30" t="s">
        <v>1269</v>
      </c>
      <c r="D58" s="30">
        <v>55</v>
      </c>
      <c r="F58" s="30" t="e">
        <f>#REF!-A58</f>
        <v>#REF!</v>
      </c>
      <c r="G58" s="30" t="e">
        <f>#REF!-B58</f>
        <v>#REF!</v>
      </c>
      <c r="H58" s="30" t="e">
        <f t="shared" si="1"/>
        <v>#REF!</v>
      </c>
      <c r="I58" s="30" t="e">
        <f>IF(#REF!=B58,"",IF(H58&lt;=0,"該当",""))</f>
        <v>#REF!</v>
      </c>
      <c r="J58" s="30" t="e">
        <f>IF(AND(A58&lt;=#REF!,#REF!&lt;'リスト（入院）'!B58),"該当","")</f>
        <v>#REF!</v>
      </c>
      <c r="K58" s="30" t="s">
        <v>1269</v>
      </c>
    </row>
    <row r="59" spans="1:11" x14ac:dyDescent="0.4">
      <c r="A59" s="30">
        <v>55.5</v>
      </c>
      <c r="B59" s="30">
        <v>56.5</v>
      </c>
      <c r="C59" s="30" t="s">
        <v>1270</v>
      </c>
      <c r="D59" s="30">
        <v>56</v>
      </c>
      <c r="F59" s="30" t="e">
        <f>#REF!-A59</f>
        <v>#REF!</v>
      </c>
      <c r="G59" s="30" t="e">
        <f>#REF!-B59</f>
        <v>#REF!</v>
      </c>
      <c r="H59" s="30" t="e">
        <f t="shared" si="1"/>
        <v>#REF!</v>
      </c>
      <c r="I59" s="30" t="e">
        <f>IF(#REF!=B59,"",IF(H59&lt;=0,"該当",""))</f>
        <v>#REF!</v>
      </c>
      <c r="J59" s="30" t="e">
        <f>IF(AND(A59&lt;=#REF!,#REF!&lt;'リスト（入院）'!B59),"該当","")</f>
        <v>#REF!</v>
      </c>
      <c r="K59" s="30" t="s">
        <v>1270</v>
      </c>
    </row>
    <row r="60" spans="1:11" x14ac:dyDescent="0.4">
      <c r="A60" s="30">
        <v>56.5</v>
      </c>
      <c r="B60" s="30">
        <v>57.5</v>
      </c>
      <c r="C60" s="30" t="s">
        <v>1271</v>
      </c>
      <c r="D60" s="30">
        <v>57</v>
      </c>
      <c r="F60" s="30" t="e">
        <f>#REF!-A60</f>
        <v>#REF!</v>
      </c>
      <c r="G60" s="30" t="e">
        <f>#REF!-B60</f>
        <v>#REF!</v>
      </c>
      <c r="H60" s="30" t="e">
        <f t="shared" si="1"/>
        <v>#REF!</v>
      </c>
      <c r="I60" s="30" t="e">
        <f>IF(#REF!=B60,"",IF(H60&lt;=0,"該当",""))</f>
        <v>#REF!</v>
      </c>
      <c r="J60" s="30" t="e">
        <f>IF(AND(A60&lt;=#REF!,#REF!&lt;'リスト（入院）'!B60),"該当","")</f>
        <v>#REF!</v>
      </c>
      <c r="K60" s="30" t="s">
        <v>1271</v>
      </c>
    </row>
    <row r="61" spans="1:11" x14ac:dyDescent="0.4">
      <c r="A61" s="30">
        <v>57.5</v>
      </c>
      <c r="B61" s="30">
        <v>58.5</v>
      </c>
      <c r="C61" s="30" t="s">
        <v>1272</v>
      </c>
      <c r="D61" s="30">
        <v>58</v>
      </c>
      <c r="F61" s="30" t="e">
        <f>#REF!-A61</f>
        <v>#REF!</v>
      </c>
      <c r="G61" s="30" t="e">
        <f>#REF!-B61</f>
        <v>#REF!</v>
      </c>
      <c r="H61" s="30" t="e">
        <f t="shared" si="1"/>
        <v>#REF!</v>
      </c>
      <c r="I61" s="30" t="e">
        <f>IF(#REF!=B61,"",IF(H61&lt;=0,"該当",""))</f>
        <v>#REF!</v>
      </c>
      <c r="J61" s="30" t="e">
        <f>IF(AND(A61&lt;=#REF!,#REF!&lt;'リスト（入院）'!B61),"該当","")</f>
        <v>#REF!</v>
      </c>
      <c r="K61" s="30" t="s">
        <v>1272</v>
      </c>
    </row>
    <row r="62" spans="1:11" x14ac:dyDescent="0.4">
      <c r="A62" s="30">
        <v>58.5</v>
      </c>
      <c r="B62" s="30">
        <v>59.5</v>
      </c>
      <c r="C62" s="30" t="s">
        <v>1273</v>
      </c>
      <c r="D62" s="30">
        <v>59</v>
      </c>
      <c r="F62" s="30" t="e">
        <f>#REF!-A62</f>
        <v>#REF!</v>
      </c>
      <c r="G62" s="30" t="e">
        <f>#REF!-B62</f>
        <v>#REF!</v>
      </c>
      <c r="H62" s="30" t="e">
        <f t="shared" si="1"/>
        <v>#REF!</v>
      </c>
      <c r="I62" s="30" t="e">
        <f>IF(#REF!=B62,"",IF(H62&lt;=0,"該当",""))</f>
        <v>#REF!</v>
      </c>
      <c r="J62" s="30" t="e">
        <f>IF(AND(A62&lt;=#REF!,#REF!&lt;'リスト（入院）'!B62),"該当","")</f>
        <v>#REF!</v>
      </c>
      <c r="K62" s="30" t="s">
        <v>1273</v>
      </c>
    </row>
    <row r="63" spans="1:11" x14ac:dyDescent="0.4">
      <c r="A63" s="30">
        <v>59.5</v>
      </c>
      <c r="B63" s="30">
        <v>60.5</v>
      </c>
      <c r="C63" s="30" t="s">
        <v>1274</v>
      </c>
      <c r="D63" s="30">
        <v>60</v>
      </c>
      <c r="F63" s="30" t="e">
        <f>#REF!-A63</f>
        <v>#REF!</v>
      </c>
      <c r="G63" s="30" t="e">
        <f>#REF!-B63</f>
        <v>#REF!</v>
      </c>
      <c r="H63" s="30" t="e">
        <f t="shared" si="1"/>
        <v>#REF!</v>
      </c>
      <c r="I63" s="30" t="e">
        <f>IF(#REF!=B63,"",IF(H63&lt;=0,"該当",""))</f>
        <v>#REF!</v>
      </c>
      <c r="J63" s="30" t="e">
        <f>IF(AND(A63&lt;=#REF!,#REF!&lt;'リスト（入院）'!B63),"該当","")</f>
        <v>#REF!</v>
      </c>
      <c r="K63" s="30" t="s">
        <v>1274</v>
      </c>
    </row>
    <row r="64" spans="1:11" x14ac:dyDescent="0.4">
      <c r="A64" s="30">
        <v>60.5</v>
      </c>
      <c r="B64" s="30">
        <v>61.5</v>
      </c>
      <c r="C64" s="30" t="s">
        <v>1275</v>
      </c>
      <c r="D64" s="30">
        <v>61</v>
      </c>
      <c r="F64" s="30" t="e">
        <f>#REF!-A64</f>
        <v>#REF!</v>
      </c>
      <c r="G64" s="30" t="e">
        <f>#REF!-B64</f>
        <v>#REF!</v>
      </c>
      <c r="H64" s="30" t="e">
        <f t="shared" si="1"/>
        <v>#REF!</v>
      </c>
      <c r="I64" s="30" t="e">
        <f>IF(#REF!=B64,"",IF(H64&lt;=0,"該当",""))</f>
        <v>#REF!</v>
      </c>
      <c r="J64" s="30" t="e">
        <f>IF(AND(A64&lt;=#REF!,#REF!&lt;'リスト（入院）'!B64),"該当","")</f>
        <v>#REF!</v>
      </c>
      <c r="K64" s="30" t="s">
        <v>1275</v>
      </c>
    </row>
    <row r="65" spans="1:11" x14ac:dyDescent="0.4">
      <c r="A65" s="30">
        <v>61.5</v>
      </c>
      <c r="B65" s="30">
        <v>62.5</v>
      </c>
      <c r="C65" s="30" t="s">
        <v>1276</v>
      </c>
      <c r="D65" s="30">
        <v>62</v>
      </c>
      <c r="F65" s="30" t="e">
        <f>#REF!-A65</f>
        <v>#REF!</v>
      </c>
      <c r="G65" s="30" t="e">
        <f>#REF!-B65</f>
        <v>#REF!</v>
      </c>
      <c r="H65" s="30" t="e">
        <f t="shared" si="1"/>
        <v>#REF!</v>
      </c>
      <c r="I65" s="30" t="e">
        <f>IF(#REF!=B65,"",IF(H65&lt;=0,"該当",""))</f>
        <v>#REF!</v>
      </c>
      <c r="J65" s="30" t="e">
        <f>IF(AND(A65&lt;=#REF!,#REF!&lt;'リスト（入院）'!B65),"該当","")</f>
        <v>#REF!</v>
      </c>
      <c r="K65" s="30" t="s">
        <v>1276</v>
      </c>
    </row>
    <row r="66" spans="1:11" x14ac:dyDescent="0.4">
      <c r="A66" s="30">
        <v>62.5</v>
      </c>
      <c r="B66" s="30">
        <v>63.5</v>
      </c>
      <c r="C66" s="30" t="s">
        <v>1277</v>
      </c>
      <c r="D66" s="30">
        <v>63</v>
      </c>
      <c r="F66" s="30" t="e">
        <f>#REF!-A66</f>
        <v>#REF!</v>
      </c>
      <c r="G66" s="30" t="e">
        <f>#REF!-B66</f>
        <v>#REF!</v>
      </c>
      <c r="H66" s="30" t="e">
        <f t="shared" si="1"/>
        <v>#REF!</v>
      </c>
      <c r="I66" s="30" t="e">
        <f>IF(#REF!=B66,"",IF(H66&lt;=0,"該当",""))</f>
        <v>#REF!</v>
      </c>
      <c r="J66" s="30" t="e">
        <f>IF(AND(A66&lt;=#REF!,#REF!&lt;'リスト（入院）'!B66),"該当","")</f>
        <v>#REF!</v>
      </c>
      <c r="K66" s="30" t="s">
        <v>1277</v>
      </c>
    </row>
    <row r="67" spans="1:11" x14ac:dyDescent="0.4">
      <c r="A67" s="30">
        <v>63.5</v>
      </c>
      <c r="B67" s="30">
        <v>64.5</v>
      </c>
      <c r="C67" s="30" t="s">
        <v>1278</v>
      </c>
      <c r="D67" s="30">
        <v>64</v>
      </c>
      <c r="F67" s="30" t="e">
        <f>#REF!-A67</f>
        <v>#REF!</v>
      </c>
      <c r="G67" s="30" t="e">
        <f>#REF!-B67</f>
        <v>#REF!</v>
      </c>
      <c r="H67" s="30" t="e">
        <f t="shared" si="1"/>
        <v>#REF!</v>
      </c>
      <c r="I67" s="30" t="e">
        <f>IF(#REF!=B67,"",IF(H67&lt;=0,"該当",""))</f>
        <v>#REF!</v>
      </c>
      <c r="J67" s="30" t="e">
        <f>IF(AND(A67&lt;=#REF!,#REF!&lt;'リスト（入院）'!B67),"該当","")</f>
        <v>#REF!</v>
      </c>
      <c r="K67" s="30" t="s">
        <v>1278</v>
      </c>
    </row>
    <row r="68" spans="1:11" x14ac:dyDescent="0.4">
      <c r="A68" s="30">
        <v>64.5</v>
      </c>
      <c r="B68" s="30">
        <v>65.5</v>
      </c>
      <c r="C68" s="30" t="s">
        <v>1279</v>
      </c>
      <c r="D68" s="30">
        <v>65</v>
      </c>
      <c r="F68" s="30" t="e">
        <f>#REF!-A68</f>
        <v>#REF!</v>
      </c>
      <c r="G68" s="30" t="e">
        <f>#REF!-B68</f>
        <v>#REF!</v>
      </c>
      <c r="H68" s="30" t="e">
        <f t="shared" ref="H68:H99" si="2">F68*G68</f>
        <v>#REF!</v>
      </c>
      <c r="I68" s="30" t="e">
        <f>IF(#REF!=B68,"",IF(H68&lt;=0,"該当",""))</f>
        <v>#REF!</v>
      </c>
      <c r="J68" s="30" t="e">
        <f>IF(AND(A68&lt;=#REF!,#REF!&lt;'リスト（入院）'!B68),"該当","")</f>
        <v>#REF!</v>
      </c>
      <c r="K68" s="30" t="s">
        <v>1279</v>
      </c>
    </row>
    <row r="69" spans="1:11" x14ac:dyDescent="0.4">
      <c r="A69" s="30">
        <v>65.5</v>
      </c>
      <c r="B69" s="30">
        <v>66.5</v>
      </c>
      <c r="C69" s="30" t="s">
        <v>1280</v>
      </c>
      <c r="D69" s="30">
        <v>66</v>
      </c>
      <c r="F69" s="30" t="e">
        <f>#REF!-A69</f>
        <v>#REF!</v>
      </c>
      <c r="G69" s="30" t="e">
        <f>#REF!-B69</f>
        <v>#REF!</v>
      </c>
      <c r="H69" s="30" t="e">
        <f t="shared" si="2"/>
        <v>#REF!</v>
      </c>
      <c r="I69" s="30" t="e">
        <f>IF(#REF!=B69,"",IF(H69&lt;=0,"該当",""))</f>
        <v>#REF!</v>
      </c>
      <c r="J69" s="30" t="e">
        <f>IF(AND(A69&lt;=#REF!,#REF!&lt;'リスト（入院）'!B69),"該当","")</f>
        <v>#REF!</v>
      </c>
      <c r="K69" s="30" t="s">
        <v>1280</v>
      </c>
    </row>
    <row r="70" spans="1:11" x14ac:dyDescent="0.4">
      <c r="A70" s="30">
        <v>66.5</v>
      </c>
      <c r="B70" s="30">
        <v>67.5</v>
      </c>
      <c r="C70" s="30" t="s">
        <v>1281</v>
      </c>
      <c r="D70" s="30">
        <v>67</v>
      </c>
      <c r="F70" s="30" t="e">
        <f>#REF!-A70</f>
        <v>#REF!</v>
      </c>
      <c r="G70" s="30" t="e">
        <f>#REF!-B70</f>
        <v>#REF!</v>
      </c>
      <c r="H70" s="30" t="e">
        <f t="shared" si="2"/>
        <v>#REF!</v>
      </c>
      <c r="I70" s="30" t="e">
        <f>IF(#REF!=B70,"",IF(H70&lt;=0,"該当",""))</f>
        <v>#REF!</v>
      </c>
      <c r="J70" s="30" t="e">
        <f>IF(AND(A70&lt;=#REF!,#REF!&lt;'リスト（入院）'!B70),"該当","")</f>
        <v>#REF!</v>
      </c>
      <c r="K70" s="30" t="s">
        <v>1281</v>
      </c>
    </row>
    <row r="71" spans="1:11" x14ac:dyDescent="0.4">
      <c r="A71" s="30">
        <v>67.5</v>
      </c>
      <c r="B71" s="30">
        <v>68.5</v>
      </c>
      <c r="C71" s="30" t="s">
        <v>1282</v>
      </c>
      <c r="D71" s="30">
        <v>68</v>
      </c>
      <c r="F71" s="30" t="e">
        <f>#REF!-A71</f>
        <v>#REF!</v>
      </c>
      <c r="G71" s="30" t="e">
        <f>#REF!-B71</f>
        <v>#REF!</v>
      </c>
      <c r="H71" s="30" t="e">
        <f t="shared" si="2"/>
        <v>#REF!</v>
      </c>
      <c r="I71" s="30" t="e">
        <f>IF(#REF!=B71,"",IF(H71&lt;=0,"該当",""))</f>
        <v>#REF!</v>
      </c>
      <c r="J71" s="30" t="e">
        <f>IF(AND(A71&lt;=#REF!,#REF!&lt;'リスト（入院）'!B71),"該当","")</f>
        <v>#REF!</v>
      </c>
      <c r="K71" s="30" t="s">
        <v>1282</v>
      </c>
    </row>
    <row r="72" spans="1:11" x14ac:dyDescent="0.4">
      <c r="A72" s="30">
        <v>68.5</v>
      </c>
      <c r="B72" s="30">
        <v>69.5</v>
      </c>
      <c r="C72" s="30" t="s">
        <v>1283</v>
      </c>
      <c r="D72" s="30">
        <v>69</v>
      </c>
      <c r="F72" s="30" t="e">
        <f>#REF!-A72</f>
        <v>#REF!</v>
      </c>
      <c r="G72" s="30" t="e">
        <f>#REF!-B72</f>
        <v>#REF!</v>
      </c>
      <c r="H72" s="30" t="e">
        <f t="shared" si="2"/>
        <v>#REF!</v>
      </c>
      <c r="I72" s="30" t="e">
        <f>IF(#REF!=B72,"",IF(H72&lt;=0,"該当",""))</f>
        <v>#REF!</v>
      </c>
      <c r="J72" s="30" t="e">
        <f>IF(AND(A72&lt;=#REF!,#REF!&lt;'リスト（入院）'!B72),"該当","")</f>
        <v>#REF!</v>
      </c>
      <c r="K72" s="30" t="s">
        <v>1283</v>
      </c>
    </row>
    <row r="73" spans="1:11" x14ac:dyDescent="0.4">
      <c r="A73" s="30">
        <v>69.5</v>
      </c>
      <c r="B73" s="30">
        <v>70.5</v>
      </c>
      <c r="C73" s="30" t="s">
        <v>1284</v>
      </c>
      <c r="D73" s="30">
        <v>70</v>
      </c>
      <c r="F73" s="30" t="e">
        <f>#REF!-A73</f>
        <v>#REF!</v>
      </c>
      <c r="G73" s="30" t="e">
        <f>#REF!-B73</f>
        <v>#REF!</v>
      </c>
      <c r="H73" s="30" t="e">
        <f t="shared" si="2"/>
        <v>#REF!</v>
      </c>
      <c r="I73" s="30" t="e">
        <f>IF(#REF!=B73,"",IF(H73&lt;=0,"該当",""))</f>
        <v>#REF!</v>
      </c>
      <c r="J73" s="30" t="e">
        <f>IF(AND(A73&lt;=#REF!,#REF!&lt;'リスト（入院）'!B73),"該当","")</f>
        <v>#REF!</v>
      </c>
      <c r="K73" s="30" t="s">
        <v>1284</v>
      </c>
    </row>
    <row r="74" spans="1:11" x14ac:dyDescent="0.4">
      <c r="A74" s="30">
        <v>70.5</v>
      </c>
      <c r="B74" s="30">
        <v>71.5</v>
      </c>
      <c r="C74" s="30" t="s">
        <v>1285</v>
      </c>
      <c r="D74" s="30">
        <v>71</v>
      </c>
      <c r="F74" s="30" t="e">
        <f>#REF!-A74</f>
        <v>#REF!</v>
      </c>
      <c r="G74" s="30" t="e">
        <f>#REF!-B74</f>
        <v>#REF!</v>
      </c>
      <c r="H74" s="30" t="e">
        <f t="shared" si="2"/>
        <v>#REF!</v>
      </c>
      <c r="I74" s="30" t="e">
        <f>IF(#REF!=B74,"",IF(H74&lt;=0,"該当",""))</f>
        <v>#REF!</v>
      </c>
      <c r="J74" s="30" t="e">
        <f>IF(AND(A74&lt;=#REF!,#REF!&lt;'リスト（入院）'!B74),"該当","")</f>
        <v>#REF!</v>
      </c>
      <c r="K74" s="30" t="s">
        <v>1285</v>
      </c>
    </row>
    <row r="75" spans="1:11" x14ac:dyDescent="0.4">
      <c r="A75" s="30">
        <v>71.5</v>
      </c>
      <c r="B75" s="30">
        <v>72.5</v>
      </c>
      <c r="C75" s="30" t="s">
        <v>1286</v>
      </c>
      <c r="D75" s="30">
        <v>72</v>
      </c>
      <c r="F75" s="30" t="e">
        <f>#REF!-A75</f>
        <v>#REF!</v>
      </c>
      <c r="G75" s="30" t="e">
        <f>#REF!-B75</f>
        <v>#REF!</v>
      </c>
      <c r="H75" s="30" t="e">
        <f t="shared" si="2"/>
        <v>#REF!</v>
      </c>
      <c r="I75" s="30" t="e">
        <f>IF(#REF!=B75,"",IF(H75&lt;=0,"該当",""))</f>
        <v>#REF!</v>
      </c>
      <c r="J75" s="30" t="e">
        <f>IF(AND(A75&lt;=#REF!,#REF!&lt;'リスト（入院）'!B75),"該当","")</f>
        <v>#REF!</v>
      </c>
      <c r="K75" s="30" t="s">
        <v>1286</v>
      </c>
    </row>
    <row r="76" spans="1:11" x14ac:dyDescent="0.4">
      <c r="A76" s="30">
        <v>72.5</v>
      </c>
      <c r="B76" s="30">
        <v>73.5</v>
      </c>
      <c r="C76" s="30" t="s">
        <v>1287</v>
      </c>
      <c r="D76" s="30">
        <v>73</v>
      </c>
      <c r="F76" s="30" t="e">
        <f>#REF!-A76</f>
        <v>#REF!</v>
      </c>
      <c r="G76" s="30" t="e">
        <f>#REF!-B76</f>
        <v>#REF!</v>
      </c>
      <c r="H76" s="30" t="e">
        <f t="shared" si="2"/>
        <v>#REF!</v>
      </c>
      <c r="I76" s="30" t="e">
        <f>IF(#REF!=B76,"",IF(H76&lt;=0,"該当",""))</f>
        <v>#REF!</v>
      </c>
      <c r="J76" s="30" t="e">
        <f>IF(AND(A76&lt;=#REF!,#REF!&lt;'リスト（入院）'!B76),"該当","")</f>
        <v>#REF!</v>
      </c>
      <c r="K76" s="30" t="s">
        <v>1287</v>
      </c>
    </row>
    <row r="77" spans="1:11" x14ac:dyDescent="0.4">
      <c r="A77" s="30">
        <v>73.5</v>
      </c>
      <c r="B77" s="30">
        <v>74.5</v>
      </c>
      <c r="C77" s="30" t="s">
        <v>1288</v>
      </c>
      <c r="D77" s="30">
        <v>74</v>
      </c>
      <c r="F77" s="30" t="e">
        <f>#REF!-A77</f>
        <v>#REF!</v>
      </c>
      <c r="G77" s="30" t="e">
        <f>#REF!-B77</f>
        <v>#REF!</v>
      </c>
      <c r="H77" s="30" t="e">
        <f t="shared" si="2"/>
        <v>#REF!</v>
      </c>
      <c r="I77" s="30" t="e">
        <f>IF(#REF!=B77,"",IF(H77&lt;=0,"該当",""))</f>
        <v>#REF!</v>
      </c>
      <c r="J77" s="30" t="e">
        <f>IF(AND(A77&lt;=#REF!,#REF!&lt;'リスト（入院）'!B77),"該当","")</f>
        <v>#REF!</v>
      </c>
      <c r="K77" s="30" t="s">
        <v>1288</v>
      </c>
    </row>
    <row r="78" spans="1:11" x14ac:dyDescent="0.4">
      <c r="A78" s="30">
        <v>74.5</v>
      </c>
      <c r="B78" s="30">
        <v>75.5</v>
      </c>
      <c r="C78" s="30" t="s">
        <v>1289</v>
      </c>
      <c r="D78" s="30">
        <v>75</v>
      </c>
      <c r="F78" s="30" t="e">
        <f>#REF!-A78</f>
        <v>#REF!</v>
      </c>
      <c r="G78" s="30" t="e">
        <f>#REF!-B78</f>
        <v>#REF!</v>
      </c>
      <c r="H78" s="30" t="e">
        <f t="shared" si="2"/>
        <v>#REF!</v>
      </c>
      <c r="I78" s="30" t="e">
        <f>IF(#REF!=B78,"",IF(H78&lt;=0,"該当",""))</f>
        <v>#REF!</v>
      </c>
      <c r="J78" s="30" t="e">
        <f>IF(AND(A78&lt;=#REF!,#REF!&lt;'リスト（入院）'!B78),"該当","")</f>
        <v>#REF!</v>
      </c>
      <c r="K78" s="30" t="s">
        <v>1289</v>
      </c>
    </row>
    <row r="79" spans="1:11" x14ac:dyDescent="0.4">
      <c r="A79" s="30">
        <v>75.5</v>
      </c>
      <c r="B79" s="30">
        <v>76.5</v>
      </c>
      <c r="C79" s="30" t="s">
        <v>1290</v>
      </c>
      <c r="D79" s="30">
        <v>76</v>
      </c>
      <c r="F79" s="30" t="e">
        <f>#REF!-A79</f>
        <v>#REF!</v>
      </c>
      <c r="G79" s="30" t="e">
        <f>#REF!-B79</f>
        <v>#REF!</v>
      </c>
      <c r="H79" s="30" t="e">
        <f t="shared" si="2"/>
        <v>#REF!</v>
      </c>
      <c r="I79" s="30" t="e">
        <f>IF(#REF!=B79,"",IF(H79&lt;=0,"該当",""))</f>
        <v>#REF!</v>
      </c>
      <c r="J79" s="30" t="e">
        <f>IF(AND(A79&lt;=#REF!,#REF!&lt;'リスト（入院）'!B79),"該当","")</f>
        <v>#REF!</v>
      </c>
      <c r="K79" s="30" t="s">
        <v>1290</v>
      </c>
    </row>
    <row r="80" spans="1:11" x14ac:dyDescent="0.4">
      <c r="A80" s="30">
        <v>76.5</v>
      </c>
      <c r="B80" s="30">
        <v>77.5</v>
      </c>
      <c r="C80" s="30" t="s">
        <v>1291</v>
      </c>
      <c r="D80" s="30">
        <v>77</v>
      </c>
      <c r="F80" s="30" t="e">
        <f>#REF!-A80</f>
        <v>#REF!</v>
      </c>
      <c r="G80" s="30" t="e">
        <f>#REF!-B80</f>
        <v>#REF!</v>
      </c>
      <c r="H80" s="30" t="e">
        <f t="shared" si="2"/>
        <v>#REF!</v>
      </c>
      <c r="I80" s="30" t="e">
        <f>IF(#REF!=B80,"",IF(H80&lt;=0,"該当",""))</f>
        <v>#REF!</v>
      </c>
      <c r="J80" s="30" t="e">
        <f>IF(AND(A80&lt;=#REF!,#REF!&lt;'リスト（入院）'!B80),"該当","")</f>
        <v>#REF!</v>
      </c>
      <c r="K80" s="30" t="s">
        <v>1291</v>
      </c>
    </row>
    <row r="81" spans="1:11" x14ac:dyDescent="0.4">
      <c r="A81" s="30">
        <v>77.5</v>
      </c>
      <c r="B81" s="30">
        <v>78.5</v>
      </c>
      <c r="C81" s="30" t="s">
        <v>1292</v>
      </c>
      <c r="D81" s="30">
        <v>78</v>
      </c>
      <c r="F81" s="30" t="e">
        <f>#REF!-A81</f>
        <v>#REF!</v>
      </c>
      <c r="G81" s="30" t="e">
        <f>#REF!-B81</f>
        <v>#REF!</v>
      </c>
      <c r="H81" s="30" t="e">
        <f t="shared" si="2"/>
        <v>#REF!</v>
      </c>
      <c r="I81" s="30" t="e">
        <f>IF(#REF!=B81,"",IF(H81&lt;=0,"該当",""))</f>
        <v>#REF!</v>
      </c>
      <c r="J81" s="30" t="e">
        <f>IF(AND(A81&lt;=#REF!,#REF!&lt;'リスト（入院）'!B81),"該当","")</f>
        <v>#REF!</v>
      </c>
      <c r="K81" s="30" t="s">
        <v>1292</v>
      </c>
    </row>
    <row r="82" spans="1:11" x14ac:dyDescent="0.4">
      <c r="A82" s="30">
        <v>78.5</v>
      </c>
      <c r="B82" s="30">
        <v>79.5</v>
      </c>
      <c r="C82" s="30" t="s">
        <v>1293</v>
      </c>
      <c r="D82" s="30">
        <v>79</v>
      </c>
      <c r="F82" s="30" t="e">
        <f>#REF!-A82</f>
        <v>#REF!</v>
      </c>
      <c r="G82" s="30" t="e">
        <f>#REF!-B82</f>
        <v>#REF!</v>
      </c>
      <c r="H82" s="30" t="e">
        <f t="shared" si="2"/>
        <v>#REF!</v>
      </c>
      <c r="I82" s="30" t="e">
        <f>IF(#REF!=B82,"",IF(H82&lt;=0,"該当",""))</f>
        <v>#REF!</v>
      </c>
      <c r="J82" s="30" t="e">
        <f>IF(AND(A82&lt;=#REF!,#REF!&lt;'リスト（入院）'!B82),"該当","")</f>
        <v>#REF!</v>
      </c>
      <c r="K82" s="30" t="s">
        <v>1293</v>
      </c>
    </row>
    <row r="83" spans="1:11" x14ac:dyDescent="0.4">
      <c r="A83" s="30">
        <v>79.5</v>
      </c>
      <c r="B83" s="30">
        <v>80.5</v>
      </c>
      <c r="C83" s="30" t="s">
        <v>1294</v>
      </c>
      <c r="D83" s="30">
        <v>80</v>
      </c>
      <c r="F83" s="30" t="e">
        <f>#REF!-A83</f>
        <v>#REF!</v>
      </c>
      <c r="G83" s="30" t="e">
        <f>#REF!-B83</f>
        <v>#REF!</v>
      </c>
      <c r="H83" s="30" t="e">
        <f t="shared" si="2"/>
        <v>#REF!</v>
      </c>
      <c r="I83" s="30" t="e">
        <f>IF(#REF!=B83,"",IF(H83&lt;=0,"該当",""))</f>
        <v>#REF!</v>
      </c>
      <c r="J83" s="30" t="e">
        <f>IF(AND(A83&lt;=#REF!,#REF!&lt;'リスト（入院）'!B83),"該当","")</f>
        <v>#REF!</v>
      </c>
      <c r="K83" s="30" t="s">
        <v>1294</v>
      </c>
    </row>
    <row r="84" spans="1:11" x14ac:dyDescent="0.4">
      <c r="A84" s="30">
        <v>80.5</v>
      </c>
      <c r="B84" s="30">
        <v>81.5</v>
      </c>
      <c r="C84" s="30" t="s">
        <v>1295</v>
      </c>
      <c r="D84" s="30">
        <v>81</v>
      </c>
      <c r="F84" s="30" t="e">
        <f>#REF!-A84</f>
        <v>#REF!</v>
      </c>
      <c r="G84" s="30" t="e">
        <f>#REF!-B84</f>
        <v>#REF!</v>
      </c>
      <c r="H84" s="30" t="e">
        <f t="shared" si="2"/>
        <v>#REF!</v>
      </c>
      <c r="I84" s="30" t="e">
        <f>IF(#REF!=B84,"",IF(H84&lt;=0,"該当",""))</f>
        <v>#REF!</v>
      </c>
      <c r="J84" s="30" t="e">
        <f>IF(AND(A84&lt;=#REF!,#REF!&lt;'リスト（入院）'!B84),"該当","")</f>
        <v>#REF!</v>
      </c>
      <c r="K84" s="30" t="s">
        <v>1295</v>
      </c>
    </row>
    <row r="85" spans="1:11" x14ac:dyDescent="0.4">
      <c r="A85" s="30">
        <v>81.5</v>
      </c>
      <c r="B85" s="30">
        <v>82.5</v>
      </c>
      <c r="C85" s="30" t="s">
        <v>1296</v>
      </c>
      <c r="D85" s="30">
        <v>82</v>
      </c>
      <c r="F85" s="30" t="e">
        <f>#REF!-A85</f>
        <v>#REF!</v>
      </c>
      <c r="G85" s="30" t="e">
        <f>#REF!-B85</f>
        <v>#REF!</v>
      </c>
      <c r="H85" s="30" t="e">
        <f t="shared" si="2"/>
        <v>#REF!</v>
      </c>
      <c r="I85" s="30" t="e">
        <f>IF(#REF!=B85,"",IF(H85&lt;=0,"該当",""))</f>
        <v>#REF!</v>
      </c>
      <c r="J85" s="30" t="e">
        <f>IF(AND(A85&lt;=#REF!,#REF!&lt;'リスト（入院）'!B85),"該当","")</f>
        <v>#REF!</v>
      </c>
      <c r="K85" s="30" t="s">
        <v>1296</v>
      </c>
    </row>
    <row r="86" spans="1:11" x14ac:dyDescent="0.4">
      <c r="A86" s="30">
        <v>82.5</v>
      </c>
      <c r="B86" s="30">
        <v>83.5</v>
      </c>
      <c r="C86" s="30" t="s">
        <v>1297</v>
      </c>
      <c r="D86" s="30">
        <v>83</v>
      </c>
      <c r="F86" s="30" t="e">
        <f>#REF!-A86</f>
        <v>#REF!</v>
      </c>
      <c r="G86" s="30" t="e">
        <f>#REF!-B86</f>
        <v>#REF!</v>
      </c>
      <c r="H86" s="30" t="e">
        <f t="shared" si="2"/>
        <v>#REF!</v>
      </c>
      <c r="I86" s="30" t="e">
        <f>IF(#REF!=B86,"",IF(H86&lt;=0,"該当",""))</f>
        <v>#REF!</v>
      </c>
      <c r="J86" s="30" t="e">
        <f>IF(AND(A86&lt;=#REF!,#REF!&lt;'リスト（入院）'!B86),"該当","")</f>
        <v>#REF!</v>
      </c>
      <c r="K86" s="30" t="s">
        <v>1297</v>
      </c>
    </row>
    <row r="87" spans="1:11" x14ac:dyDescent="0.4">
      <c r="A87" s="30">
        <v>83.5</v>
      </c>
      <c r="B87" s="30">
        <v>84.5</v>
      </c>
      <c r="C87" s="30" t="s">
        <v>1298</v>
      </c>
      <c r="D87" s="30">
        <v>84</v>
      </c>
      <c r="F87" s="30" t="e">
        <f>#REF!-A87</f>
        <v>#REF!</v>
      </c>
      <c r="G87" s="30" t="e">
        <f>#REF!-B87</f>
        <v>#REF!</v>
      </c>
      <c r="H87" s="30" t="e">
        <f t="shared" si="2"/>
        <v>#REF!</v>
      </c>
      <c r="I87" s="30" t="e">
        <f>IF(#REF!=B87,"",IF(H87&lt;=0,"該当",""))</f>
        <v>#REF!</v>
      </c>
      <c r="J87" s="30" t="e">
        <f>IF(AND(A87&lt;=#REF!,#REF!&lt;'リスト（入院）'!B87),"該当","")</f>
        <v>#REF!</v>
      </c>
      <c r="K87" s="30" t="s">
        <v>1298</v>
      </c>
    </row>
    <row r="88" spans="1:11" x14ac:dyDescent="0.4">
      <c r="A88" s="30">
        <v>84.5</v>
      </c>
      <c r="B88" s="30">
        <v>85.5</v>
      </c>
      <c r="C88" s="30" t="s">
        <v>1299</v>
      </c>
      <c r="D88" s="30">
        <v>85</v>
      </c>
      <c r="F88" s="30" t="e">
        <f>#REF!-A88</f>
        <v>#REF!</v>
      </c>
      <c r="G88" s="30" t="e">
        <f>#REF!-B88</f>
        <v>#REF!</v>
      </c>
      <c r="H88" s="30" t="e">
        <f t="shared" si="2"/>
        <v>#REF!</v>
      </c>
      <c r="I88" s="30" t="e">
        <f>IF(#REF!=B88,"",IF(H88&lt;=0,"該当",""))</f>
        <v>#REF!</v>
      </c>
      <c r="J88" s="30" t="e">
        <f>IF(AND(A88&lt;=#REF!,#REF!&lt;'リスト（入院）'!B88),"該当","")</f>
        <v>#REF!</v>
      </c>
      <c r="K88" s="30" t="s">
        <v>1299</v>
      </c>
    </row>
    <row r="89" spans="1:11" x14ac:dyDescent="0.4">
      <c r="A89" s="30">
        <v>85.5</v>
      </c>
      <c r="B89" s="30">
        <v>86.5</v>
      </c>
      <c r="C89" s="30" t="s">
        <v>1300</v>
      </c>
      <c r="D89" s="30">
        <v>86</v>
      </c>
      <c r="F89" s="30" t="e">
        <f>#REF!-A89</f>
        <v>#REF!</v>
      </c>
      <c r="G89" s="30" t="e">
        <f>#REF!-B89</f>
        <v>#REF!</v>
      </c>
      <c r="H89" s="30" t="e">
        <f t="shared" si="2"/>
        <v>#REF!</v>
      </c>
      <c r="I89" s="30" t="e">
        <f>IF(#REF!=B89,"",IF(H89&lt;=0,"該当",""))</f>
        <v>#REF!</v>
      </c>
      <c r="J89" s="30" t="e">
        <f>IF(AND(A89&lt;=#REF!,#REF!&lt;'リスト（入院）'!B89),"該当","")</f>
        <v>#REF!</v>
      </c>
      <c r="K89" s="30" t="s">
        <v>1300</v>
      </c>
    </row>
    <row r="90" spans="1:11" x14ac:dyDescent="0.4">
      <c r="A90" s="30">
        <v>86.5</v>
      </c>
      <c r="B90" s="30">
        <v>87.5</v>
      </c>
      <c r="C90" s="30" t="s">
        <v>1301</v>
      </c>
      <c r="D90" s="30">
        <v>87</v>
      </c>
      <c r="F90" s="30" t="e">
        <f>#REF!-A90</f>
        <v>#REF!</v>
      </c>
      <c r="G90" s="30" t="e">
        <f>#REF!-B90</f>
        <v>#REF!</v>
      </c>
      <c r="H90" s="30" t="e">
        <f t="shared" si="2"/>
        <v>#REF!</v>
      </c>
      <c r="I90" s="30" t="e">
        <f>IF(#REF!=B90,"",IF(H90&lt;=0,"該当",""))</f>
        <v>#REF!</v>
      </c>
      <c r="J90" s="30" t="e">
        <f>IF(AND(A90&lt;=#REF!,#REF!&lt;'リスト（入院）'!B90),"該当","")</f>
        <v>#REF!</v>
      </c>
      <c r="K90" s="30" t="s">
        <v>1301</v>
      </c>
    </row>
    <row r="91" spans="1:11" x14ac:dyDescent="0.4">
      <c r="A91" s="30">
        <v>87.5</v>
      </c>
      <c r="B91" s="30">
        <v>88.5</v>
      </c>
      <c r="C91" s="30" t="s">
        <v>1302</v>
      </c>
      <c r="D91" s="30">
        <v>88</v>
      </c>
      <c r="F91" s="30" t="e">
        <f>#REF!-A91</f>
        <v>#REF!</v>
      </c>
      <c r="G91" s="30" t="e">
        <f>#REF!-B91</f>
        <v>#REF!</v>
      </c>
      <c r="H91" s="30" t="e">
        <f t="shared" si="2"/>
        <v>#REF!</v>
      </c>
      <c r="I91" s="30" t="e">
        <f>IF(#REF!=B91,"",IF(H91&lt;=0,"該当",""))</f>
        <v>#REF!</v>
      </c>
      <c r="J91" s="30" t="e">
        <f>IF(AND(A91&lt;=#REF!,#REF!&lt;'リスト（入院）'!B91),"該当","")</f>
        <v>#REF!</v>
      </c>
      <c r="K91" s="30" t="s">
        <v>1302</v>
      </c>
    </row>
    <row r="92" spans="1:11" x14ac:dyDescent="0.4">
      <c r="A92" s="30">
        <v>88.5</v>
      </c>
      <c r="B92" s="30">
        <v>89.5</v>
      </c>
      <c r="C92" s="30" t="s">
        <v>1303</v>
      </c>
      <c r="D92" s="30">
        <v>89</v>
      </c>
      <c r="F92" s="30" t="e">
        <f>#REF!-A92</f>
        <v>#REF!</v>
      </c>
      <c r="G92" s="30" t="e">
        <f>#REF!-B92</f>
        <v>#REF!</v>
      </c>
      <c r="H92" s="30" t="e">
        <f t="shared" si="2"/>
        <v>#REF!</v>
      </c>
      <c r="I92" s="30" t="e">
        <f>IF(#REF!=B92,"",IF(H92&lt;=0,"該当",""))</f>
        <v>#REF!</v>
      </c>
      <c r="J92" s="30" t="e">
        <f>IF(AND(A92&lt;=#REF!,#REF!&lt;'リスト（入院）'!B92),"該当","")</f>
        <v>#REF!</v>
      </c>
      <c r="K92" s="30" t="s">
        <v>1303</v>
      </c>
    </row>
    <row r="93" spans="1:11" x14ac:dyDescent="0.4">
      <c r="A93" s="30">
        <v>89.5</v>
      </c>
      <c r="B93" s="30">
        <v>90.5</v>
      </c>
      <c r="C93" s="30" t="s">
        <v>1304</v>
      </c>
      <c r="D93" s="30">
        <v>90</v>
      </c>
      <c r="F93" s="30" t="e">
        <f>#REF!-A93</f>
        <v>#REF!</v>
      </c>
      <c r="G93" s="30" t="e">
        <f>#REF!-B93</f>
        <v>#REF!</v>
      </c>
      <c r="H93" s="30" t="e">
        <f t="shared" si="2"/>
        <v>#REF!</v>
      </c>
      <c r="I93" s="30" t="e">
        <f>IF(#REF!=B93,"",IF(H93&lt;=0,"該当",""))</f>
        <v>#REF!</v>
      </c>
      <c r="J93" s="30" t="e">
        <f>IF(AND(A93&lt;=#REF!,#REF!&lt;'リスト（入院）'!B93),"該当","")</f>
        <v>#REF!</v>
      </c>
      <c r="K93" s="30" t="s">
        <v>1304</v>
      </c>
    </row>
    <row r="94" spans="1:11" x14ac:dyDescent="0.4">
      <c r="A94" s="30">
        <v>90.5</v>
      </c>
      <c r="B94" s="30">
        <v>91.5</v>
      </c>
      <c r="C94" s="30" t="s">
        <v>1305</v>
      </c>
      <c r="D94" s="30">
        <v>91</v>
      </c>
      <c r="F94" s="30" t="e">
        <f>#REF!-A94</f>
        <v>#REF!</v>
      </c>
      <c r="G94" s="30" t="e">
        <f>#REF!-B94</f>
        <v>#REF!</v>
      </c>
      <c r="H94" s="30" t="e">
        <f t="shared" si="2"/>
        <v>#REF!</v>
      </c>
      <c r="I94" s="30" t="e">
        <f>IF(#REF!=B94,"",IF(H94&lt;=0,"該当",""))</f>
        <v>#REF!</v>
      </c>
      <c r="J94" s="30" t="e">
        <f>IF(AND(A94&lt;=#REF!,#REF!&lt;'リスト（入院）'!B94),"該当","")</f>
        <v>#REF!</v>
      </c>
      <c r="K94" s="30" t="s">
        <v>1305</v>
      </c>
    </row>
    <row r="95" spans="1:11" x14ac:dyDescent="0.4">
      <c r="A95" s="30">
        <v>91.5</v>
      </c>
      <c r="B95" s="30">
        <v>92.5</v>
      </c>
      <c r="C95" s="30" t="s">
        <v>1306</v>
      </c>
      <c r="D95" s="30">
        <v>92</v>
      </c>
      <c r="F95" s="30" t="e">
        <f>#REF!-A95</f>
        <v>#REF!</v>
      </c>
      <c r="G95" s="30" t="e">
        <f>#REF!-B95</f>
        <v>#REF!</v>
      </c>
      <c r="H95" s="30" t="e">
        <f t="shared" si="2"/>
        <v>#REF!</v>
      </c>
      <c r="I95" s="30" t="e">
        <f>IF(#REF!=B95,"",IF(H95&lt;=0,"該当",""))</f>
        <v>#REF!</v>
      </c>
      <c r="J95" s="30" t="e">
        <f>IF(AND(A95&lt;=#REF!,#REF!&lt;'リスト（入院）'!B95),"該当","")</f>
        <v>#REF!</v>
      </c>
      <c r="K95" s="30" t="s">
        <v>1306</v>
      </c>
    </row>
    <row r="96" spans="1:11" x14ac:dyDescent="0.4">
      <c r="A96" s="30">
        <v>92.5</v>
      </c>
      <c r="B96" s="30">
        <v>93.5</v>
      </c>
      <c r="C96" s="30" t="s">
        <v>1307</v>
      </c>
      <c r="D96" s="30">
        <v>93</v>
      </c>
      <c r="F96" s="30" t="e">
        <f>#REF!-A96</f>
        <v>#REF!</v>
      </c>
      <c r="G96" s="30" t="e">
        <f>#REF!-B96</f>
        <v>#REF!</v>
      </c>
      <c r="H96" s="30" t="e">
        <f t="shared" si="2"/>
        <v>#REF!</v>
      </c>
      <c r="I96" s="30" t="e">
        <f>IF(#REF!=B96,"",IF(H96&lt;=0,"該当",""))</f>
        <v>#REF!</v>
      </c>
      <c r="J96" s="30" t="e">
        <f>IF(AND(A96&lt;=#REF!,#REF!&lt;'リスト（入院）'!B96),"該当","")</f>
        <v>#REF!</v>
      </c>
      <c r="K96" s="30" t="s">
        <v>1307</v>
      </c>
    </row>
    <row r="97" spans="1:11" x14ac:dyDescent="0.4">
      <c r="A97" s="30">
        <v>93.5</v>
      </c>
      <c r="B97" s="30">
        <v>94.5</v>
      </c>
      <c r="C97" s="30" t="s">
        <v>1308</v>
      </c>
      <c r="D97" s="30">
        <v>94</v>
      </c>
      <c r="F97" s="30" t="e">
        <f>#REF!-A97</f>
        <v>#REF!</v>
      </c>
      <c r="G97" s="30" t="e">
        <f>#REF!-B97</f>
        <v>#REF!</v>
      </c>
      <c r="H97" s="30" t="e">
        <f t="shared" si="2"/>
        <v>#REF!</v>
      </c>
      <c r="I97" s="30" t="e">
        <f>IF(#REF!=B97,"",IF(H97&lt;=0,"該当",""))</f>
        <v>#REF!</v>
      </c>
      <c r="J97" s="30" t="e">
        <f>IF(AND(A97&lt;=#REF!,#REF!&lt;'リスト（入院）'!B97),"該当","")</f>
        <v>#REF!</v>
      </c>
      <c r="K97" s="30" t="s">
        <v>1308</v>
      </c>
    </row>
    <row r="98" spans="1:11" x14ac:dyDescent="0.4">
      <c r="A98" s="30">
        <v>94.5</v>
      </c>
      <c r="B98" s="30">
        <v>95.5</v>
      </c>
      <c r="C98" s="30" t="s">
        <v>1309</v>
      </c>
      <c r="D98" s="30">
        <v>95</v>
      </c>
      <c r="F98" s="30" t="e">
        <f>#REF!-A98</f>
        <v>#REF!</v>
      </c>
      <c r="G98" s="30" t="e">
        <f>#REF!-B98</f>
        <v>#REF!</v>
      </c>
      <c r="H98" s="30" t="e">
        <f t="shared" si="2"/>
        <v>#REF!</v>
      </c>
      <c r="I98" s="30" t="e">
        <f>IF(#REF!=B98,"",IF(H98&lt;=0,"該当",""))</f>
        <v>#REF!</v>
      </c>
      <c r="J98" s="30" t="e">
        <f>IF(AND(A98&lt;=#REF!,#REF!&lt;'リスト（入院）'!B98),"該当","")</f>
        <v>#REF!</v>
      </c>
      <c r="K98" s="30" t="s">
        <v>1309</v>
      </c>
    </row>
    <row r="99" spans="1:11" x14ac:dyDescent="0.4">
      <c r="A99" s="30">
        <v>95.5</v>
      </c>
      <c r="B99" s="30">
        <v>96.5</v>
      </c>
      <c r="C99" s="30" t="s">
        <v>1310</v>
      </c>
      <c r="D99" s="30">
        <v>96</v>
      </c>
      <c r="F99" s="30" t="e">
        <f>#REF!-A99</f>
        <v>#REF!</v>
      </c>
      <c r="G99" s="30" t="e">
        <f>#REF!-B99</f>
        <v>#REF!</v>
      </c>
      <c r="H99" s="30" t="e">
        <f t="shared" si="2"/>
        <v>#REF!</v>
      </c>
      <c r="I99" s="30" t="e">
        <f>IF(#REF!=B99,"",IF(H99&lt;=0,"該当",""))</f>
        <v>#REF!</v>
      </c>
      <c r="J99" s="30" t="e">
        <f>IF(AND(A99&lt;=#REF!,#REF!&lt;'リスト（入院）'!B99),"該当","")</f>
        <v>#REF!</v>
      </c>
      <c r="K99" s="30" t="s">
        <v>1310</v>
      </c>
    </row>
    <row r="100" spans="1:11" x14ac:dyDescent="0.4">
      <c r="A100" s="30">
        <v>96.5</v>
      </c>
      <c r="B100" s="30">
        <v>97.5</v>
      </c>
      <c r="C100" s="30" t="s">
        <v>1311</v>
      </c>
      <c r="D100" s="30">
        <v>97</v>
      </c>
      <c r="F100" s="30" t="e">
        <f>#REF!-A100</f>
        <v>#REF!</v>
      </c>
      <c r="G100" s="30" t="e">
        <f>#REF!-B100</f>
        <v>#REF!</v>
      </c>
      <c r="H100" s="30" t="e">
        <f t="shared" ref="H100:H131" si="3">F100*G100</f>
        <v>#REF!</v>
      </c>
      <c r="I100" s="30" t="e">
        <f>IF(#REF!=B100,"",IF(H100&lt;=0,"該当",""))</f>
        <v>#REF!</v>
      </c>
      <c r="J100" s="30" t="e">
        <f>IF(AND(A100&lt;=#REF!,#REF!&lt;'リスト（入院）'!B100),"該当","")</f>
        <v>#REF!</v>
      </c>
      <c r="K100" s="30" t="s">
        <v>1311</v>
      </c>
    </row>
    <row r="101" spans="1:11" x14ac:dyDescent="0.4">
      <c r="A101" s="30">
        <v>97.5</v>
      </c>
      <c r="B101" s="30">
        <v>98.5</v>
      </c>
      <c r="C101" s="30" t="s">
        <v>1312</v>
      </c>
      <c r="D101" s="30">
        <v>98</v>
      </c>
      <c r="F101" s="30" t="e">
        <f>#REF!-A101</f>
        <v>#REF!</v>
      </c>
      <c r="G101" s="30" t="e">
        <f>#REF!-B101</f>
        <v>#REF!</v>
      </c>
      <c r="H101" s="30" t="e">
        <f t="shared" si="3"/>
        <v>#REF!</v>
      </c>
      <c r="I101" s="30" t="e">
        <f>IF(#REF!=B101,"",IF(H101&lt;=0,"該当",""))</f>
        <v>#REF!</v>
      </c>
      <c r="J101" s="30" t="e">
        <f>IF(AND(A101&lt;=#REF!,#REF!&lt;'リスト（入院）'!B101),"該当","")</f>
        <v>#REF!</v>
      </c>
      <c r="K101" s="30" t="s">
        <v>1312</v>
      </c>
    </row>
    <row r="102" spans="1:11" x14ac:dyDescent="0.4">
      <c r="A102" s="30">
        <v>98.5</v>
      </c>
      <c r="B102" s="30">
        <v>99.5</v>
      </c>
      <c r="C102" s="30" t="s">
        <v>1313</v>
      </c>
      <c r="D102" s="30">
        <v>99</v>
      </c>
      <c r="F102" s="30" t="e">
        <f>#REF!-A102</f>
        <v>#REF!</v>
      </c>
      <c r="G102" s="30" t="e">
        <f>#REF!-B102</f>
        <v>#REF!</v>
      </c>
      <c r="H102" s="30" t="e">
        <f t="shared" si="3"/>
        <v>#REF!</v>
      </c>
      <c r="I102" s="30" t="e">
        <f>IF(#REF!=B102,"",IF(H102&lt;=0,"該当",""))</f>
        <v>#REF!</v>
      </c>
      <c r="J102" s="30" t="e">
        <f>IF(AND(A102&lt;=#REF!,#REF!&lt;'リスト（入院）'!B102),"該当","")</f>
        <v>#REF!</v>
      </c>
      <c r="K102" s="30" t="s">
        <v>1313</v>
      </c>
    </row>
    <row r="103" spans="1:11" x14ac:dyDescent="0.4">
      <c r="A103" s="30">
        <v>99.5</v>
      </c>
      <c r="B103" s="30">
        <v>100.5</v>
      </c>
      <c r="C103" s="30" t="s">
        <v>1314</v>
      </c>
      <c r="D103" s="30">
        <v>100</v>
      </c>
      <c r="F103" s="30" t="e">
        <f>#REF!-A103</f>
        <v>#REF!</v>
      </c>
      <c r="G103" s="30" t="e">
        <f>#REF!-B103</f>
        <v>#REF!</v>
      </c>
      <c r="H103" s="30" t="e">
        <f t="shared" si="3"/>
        <v>#REF!</v>
      </c>
      <c r="I103" s="30" t="e">
        <f>IF(#REF!=B103,"",IF(H103&lt;=0,"該当",""))</f>
        <v>#REF!</v>
      </c>
      <c r="J103" s="30" t="e">
        <f>IF(AND(A103&lt;=#REF!,#REF!&lt;'リスト（入院）'!B103),"該当","")</f>
        <v>#REF!</v>
      </c>
      <c r="K103" s="30" t="s">
        <v>1314</v>
      </c>
    </row>
    <row r="104" spans="1:11" x14ac:dyDescent="0.4">
      <c r="A104" s="30">
        <v>100.5</v>
      </c>
      <c r="B104" s="30">
        <v>101.5</v>
      </c>
      <c r="C104" s="30" t="s">
        <v>1315</v>
      </c>
      <c r="D104" s="30">
        <v>101</v>
      </c>
      <c r="F104" s="30" t="e">
        <f>#REF!-A104</f>
        <v>#REF!</v>
      </c>
      <c r="G104" s="30" t="e">
        <f>#REF!-B104</f>
        <v>#REF!</v>
      </c>
      <c r="H104" s="30" t="e">
        <f t="shared" si="3"/>
        <v>#REF!</v>
      </c>
      <c r="I104" s="30" t="e">
        <f>IF(#REF!=B104,"",IF(H104&lt;=0,"該当",""))</f>
        <v>#REF!</v>
      </c>
      <c r="J104" s="30" t="e">
        <f>IF(AND(A104&lt;=#REF!,#REF!&lt;'リスト（入院）'!B104),"該当","")</f>
        <v>#REF!</v>
      </c>
      <c r="K104" s="30" t="s">
        <v>1315</v>
      </c>
    </row>
    <row r="105" spans="1:11" x14ac:dyDescent="0.4">
      <c r="A105" s="30">
        <v>101.5</v>
      </c>
      <c r="B105" s="30">
        <v>102.5</v>
      </c>
      <c r="C105" s="30" t="s">
        <v>1316</v>
      </c>
      <c r="D105" s="30">
        <v>102</v>
      </c>
      <c r="F105" s="30" t="e">
        <f>#REF!-A105</f>
        <v>#REF!</v>
      </c>
      <c r="G105" s="30" t="e">
        <f>#REF!-B105</f>
        <v>#REF!</v>
      </c>
      <c r="H105" s="30" t="e">
        <f t="shared" si="3"/>
        <v>#REF!</v>
      </c>
      <c r="I105" s="30" t="e">
        <f>IF(#REF!=B105,"",IF(H105&lt;=0,"該当",""))</f>
        <v>#REF!</v>
      </c>
      <c r="J105" s="30" t="e">
        <f>IF(AND(A105&lt;=#REF!,#REF!&lt;'リスト（入院）'!B105),"該当","")</f>
        <v>#REF!</v>
      </c>
      <c r="K105" s="30" t="s">
        <v>1316</v>
      </c>
    </row>
    <row r="106" spans="1:11" x14ac:dyDescent="0.4">
      <c r="A106" s="30">
        <v>102.5</v>
      </c>
      <c r="B106" s="30">
        <v>103.5</v>
      </c>
      <c r="C106" s="30" t="s">
        <v>1317</v>
      </c>
      <c r="D106" s="30">
        <v>103</v>
      </c>
      <c r="F106" s="30" t="e">
        <f>#REF!-A106</f>
        <v>#REF!</v>
      </c>
      <c r="G106" s="30" t="e">
        <f>#REF!-B106</f>
        <v>#REF!</v>
      </c>
      <c r="H106" s="30" t="e">
        <f t="shared" si="3"/>
        <v>#REF!</v>
      </c>
      <c r="I106" s="30" t="e">
        <f>IF(#REF!=B106,"",IF(H106&lt;=0,"該当",""))</f>
        <v>#REF!</v>
      </c>
      <c r="J106" s="30" t="e">
        <f>IF(AND(A106&lt;=#REF!,#REF!&lt;'リスト（入院）'!B106),"該当","")</f>
        <v>#REF!</v>
      </c>
      <c r="K106" s="30" t="s">
        <v>1317</v>
      </c>
    </row>
    <row r="107" spans="1:11" x14ac:dyDescent="0.4">
      <c r="A107" s="30">
        <v>103.5</v>
      </c>
      <c r="B107" s="30">
        <v>104.5</v>
      </c>
      <c r="C107" s="30" t="s">
        <v>1318</v>
      </c>
      <c r="D107" s="30">
        <v>104</v>
      </c>
      <c r="F107" s="30" t="e">
        <f>#REF!-A107</f>
        <v>#REF!</v>
      </c>
      <c r="G107" s="30" t="e">
        <f>#REF!-B107</f>
        <v>#REF!</v>
      </c>
      <c r="H107" s="30" t="e">
        <f t="shared" si="3"/>
        <v>#REF!</v>
      </c>
      <c r="I107" s="30" t="e">
        <f>IF(#REF!=B107,"",IF(H107&lt;=0,"該当",""))</f>
        <v>#REF!</v>
      </c>
      <c r="J107" s="30" t="e">
        <f>IF(AND(A107&lt;=#REF!,#REF!&lt;'リスト（入院）'!B107),"該当","")</f>
        <v>#REF!</v>
      </c>
      <c r="K107" s="30" t="s">
        <v>1318</v>
      </c>
    </row>
    <row r="108" spans="1:11" x14ac:dyDescent="0.4">
      <c r="A108" s="30">
        <v>104.5</v>
      </c>
      <c r="B108" s="30">
        <v>105.5</v>
      </c>
      <c r="C108" s="30" t="s">
        <v>1319</v>
      </c>
      <c r="D108" s="30">
        <v>105</v>
      </c>
      <c r="F108" s="30" t="e">
        <f>#REF!-A108</f>
        <v>#REF!</v>
      </c>
      <c r="G108" s="30" t="e">
        <f>#REF!-B108</f>
        <v>#REF!</v>
      </c>
      <c r="H108" s="30" t="e">
        <f t="shared" si="3"/>
        <v>#REF!</v>
      </c>
      <c r="I108" s="30" t="e">
        <f>IF(#REF!=B108,"",IF(H108&lt;=0,"該当",""))</f>
        <v>#REF!</v>
      </c>
      <c r="J108" s="30" t="e">
        <f>IF(AND(A108&lt;=#REF!,#REF!&lt;'リスト（入院）'!B108),"該当","")</f>
        <v>#REF!</v>
      </c>
      <c r="K108" s="30" t="s">
        <v>1319</v>
      </c>
    </row>
    <row r="109" spans="1:11" x14ac:dyDescent="0.4">
      <c r="A109" s="30">
        <v>105.5</v>
      </c>
      <c r="B109" s="30">
        <v>106.5</v>
      </c>
      <c r="C109" s="30" t="s">
        <v>1320</v>
      </c>
      <c r="D109" s="30">
        <v>106</v>
      </c>
      <c r="F109" s="30" t="e">
        <f>#REF!-A109</f>
        <v>#REF!</v>
      </c>
      <c r="G109" s="30" t="e">
        <f>#REF!-B109</f>
        <v>#REF!</v>
      </c>
      <c r="H109" s="30" t="e">
        <f t="shared" si="3"/>
        <v>#REF!</v>
      </c>
      <c r="I109" s="30" t="e">
        <f>IF(#REF!=B109,"",IF(H109&lt;=0,"該当",""))</f>
        <v>#REF!</v>
      </c>
      <c r="J109" s="30" t="e">
        <f>IF(AND(A109&lt;=#REF!,#REF!&lt;'リスト（入院）'!B109),"該当","")</f>
        <v>#REF!</v>
      </c>
      <c r="K109" s="30" t="s">
        <v>1320</v>
      </c>
    </row>
    <row r="110" spans="1:11" x14ac:dyDescent="0.4">
      <c r="A110" s="30">
        <v>106.5</v>
      </c>
      <c r="B110" s="30">
        <v>107.5</v>
      </c>
      <c r="C110" s="30" t="s">
        <v>1321</v>
      </c>
      <c r="D110" s="30">
        <v>107</v>
      </c>
      <c r="F110" s="30" t="e">
        <f>#REF!-A110</f>
        <v>#REF!</v>
      </c>
      <c r="G110" s="30" t="e">
        <f>#REF!-B110</f>
        <v>#REF!</v>
      </c>
      <c r="H110" s="30" t="e">
        <f t="shared" si="3"/>
        <v>#REF!</v>
      </c>
      <c r="I110" s="30" t="e">
        <f>IF(#REF!=B110,"",IF(H110&lt;=0,"該当",""))</f>
        <v>#REF!</v>
      </c>
      <c r="J110" s="30" t="e">
        <f>IF(AND(A110&lt;=#REF!,#REF!&lt;'リスト（入院）'!B110),"該当","")</f>
        <v>#REF!</v>
      </c>
      <c r="K110" s="30" t="s">
        <v>1321</v>
      </c>
    </row>
    <row r="111" spans="1:11" x14ac:dyDescent="0.4">
      <c r="A111" s="30">
        <v>107.5</v>
      </c>
      <c r="B111" s="30">
        <v>108.5</v>
      </c>
      <c r="C111" s="30" t="s">
        <v>1322</v>
      </c>
      <c r="D111" s="30">
        <v>108</v>
      </c>
      <c r="F111" s="30" t="e">
        <f>#REF!-A111</f>
        <v>#REF!</v>
      </c>
      <c r="G111" s="30" t="e">
        <f>#REF!-B111</f>
        <v>#REF!</v>
      </c>
      <c r="H111" s="30" t="e">
        <f t="shared" si="3"/>
        <v>#REF!</v>
      </c>
      <c r="I111" s="30" t="e">
        <f>IF(#REF!=B111,"",IF(H111&lt;=0,"該当",""))</f>
        <v>#REF!</v>
      </c>
      <c r="J111" s="30" t="e">
        <f>IF(AND(A111&lt;=#REF!,#REF!&lt;'リスト（入院）'!B111),"該当","")</f>
        <v>#REF!</v>
      </c>
      <c r="K111" s="30" t="s">
        <v>1322</v>
      </c>
    </row>
    <row r="112" spans="1:11" x14ac:dyDescent="0.4">
      <c r="A112" s="30">
        <v>108.5</v>
      </c>
      <c r="B112" s="30">
        <v>109.5</v>
      </c>
      <c r="C112" s="30" t="s">
        <v>1323</v>
      </c>
      <c r="D112" s="30">
        <v>109</v>
      </c>
      <c r="F112" s="30" t="e">
        <f>#REF!-A112</f>
        <v>#REF!</v>
      </c>
      <c r="G112" s="30" t="e">
        <f>#REF!-B112</f>
        <v>#REF!</v>
      </c>
      <c r="H112" s="30" t="e">
        <f t="shared" si="3"/>
        <v>#REF!</v>
      </c>
      <c r="I112" s="30" t="e">
        <f>IF(#REF!=B112,"",IF(H112&lt;=0,"該当",""))</f>
        <v>#REF!</v>
      </c>
      <c r="J112" s="30" t="e">
        <f>IF(AND(A112&lt;=#REF!,#REF!&lt;'リスト（入院）'!B112),"該当","")</f>
        <v>#REF!</v>
      </c>
      <c r="K112" s="30" t="s">
        <v>1323</v>
      </c>
    </row>
    <row r="113" spans="1:11" x14ac:dyDescent="0.4">
      <c r="A113" s="30">
        <v>109.5</v>
      </c>
      <c r="B113" s="30">
        <v>110.5</v>
      </c>
      <c r="C113" s="30" t="s">
        <v>1324</v>
      </c>
      <c r="D113" s="30">
        <v>110</v>
      </c>
      <c r="F113" s="30" t="e">
        <f>#REF!-A113</f>
        <v>#REF!</v>
      </c>
      <c r="G113" s="30" t="e">
        <f>#REF!-B113</f>
        <v>#REF!</v>
      </c>
      <c r="H113" s="30" t="e">
        <f t="shared" si="3"/>
        <v>#REF!</v>
      </c>
      <c r="I113" s="30" t="e">
        <f>IF(#REF!=B113,"",IF(H113&lt;=0,"該当",""))</f>
        <v>#REF!</v>
      </c>
      <c r="J113" s="30" t="e">
        <f>IF(AND(A113&lt;=#REF!,#REF!&lt;'リスト（入院）'!B113),"該当","")</f>
        <v>#REF!</v>
      </c>
      <c r="K113" s="30" t="s">
        <v>1324</v>
      </c>
    </row>
    <row r="114" spans="1:11" x14ac:dyDescent="0.4">
      <c r="A114" s="30">
        <v>110.5</v>
      </c>
      <c r="B114" s="30">
        <v>111.5</v>
      </c>
      <c r="C114" s="30" t="s">
        <v>1325</v>
      </c>
      <c r="D114" s="30">
        <v>111</v>
      </c>
      <c r="F114" s="30" t="e">
        <f>#REF!-A114</f>
        <v>#REF!</v>
      </c>
      <c r="G114" s="30" t="e">
        <f>#REF!-B114</f>
        <v>#REF!</v>
      </c>
      <c r="H114" s="30" t="e">
        <f t="shared" si="3"/>
        <v>#REF!</v>
      </c>
      <c r="I114" s="30" t="e">
        <f>IF(#REF!=B114,"",IF(H114&lt;=0,"該当",""))</f>
        <v>#REF!</v>
      </c>
      <c r="J114" s="30" t="e">
        <f>IF(AND(A114&lt;=#REF!,#REF!&lt;'リスト（入院）'!B114),"該当","")</f>
        <v>#REF!</v>
      </c>
      <c r="K114" s="30" t="s">
        <v>1325</v>
      </c>
    </row>
    <row r="115" spans="1:11" x14ac:dyDescent="0.4">
      <c r="A115" s="30">
        <v>111.5</v>
      </c>
      <c r="B115" s="30">
        <v>112.5</v>
      </c>
      <c r="C115" s="30" t="s">
        <v>1326</v>
      </c>
      <c r="D115" s="30">
        <v>112</v>
      </c>
      <c r="F115" s="30" t="e">
        <f>#REF!-A115</f>
        <v>#REF!</v>
      </c>
      <c r="G115" s="30" t="e">
        <f>#REF!-B115</f>
        <v>#REF!</v>
      </c>
      <c r="H115" s="30" t="e">
        <f t="shared" si="3"/>
        <v>#REF!</v>
      </c>
      <c r="I115" s="30" t="e">
        <f>IF(#REF!=B115,"",IF(H115&lt;=0,"該当",""))</f>
        <v>#REF!</v>
      </c>
      <c r="J115" s="30" t="e">
        <f>IF(AND(A115&lt;=#REF!,#REF!&lt;'リスト（入院）'!B115),"該当","")</f>
        <v>#REF!</v>
      </c>
      <c r="K115" s="30" t="s">
        <v>1326</v>
      </c>
    </row>
    <row r="116" spans="1:11" x14ac:dyDescent="0.4">
      <c r="A116" s="30">
        <v>112.5</v>
      </c>
      <c r="B116" s="30">
        <v>113.5</v>
      </c>
      <c r="C116" s="30" t="s">
        <v>1327</v>
      </c>
      <c r="D116" s="30">
        <v>113</v>
      </c>
      <c r="F116" s="30" t="e">
        <f>#REF!-A116</f>
        <v>#REF!</v>
      </c>
      <c r="G116" s="30" t="e">
        <f>#REF!-B116</f>
        <v>#REF!</v>
      </c>
      <c r="H116" s="30" t="e">
        <f t="shared" si="3"/>
        <v>#REF!</v>
      </c>
      <c r="I116" s="30" t="e">
        <f>IF(#REF!=B116,"",IF(H116&lt;=0,"該当",""))</f>
        <v>#REF!</v>
      </c>
      <c r="J116" s="30" t="e">
        <f>IF(AND(A116&lt;=#REF!,#REF!&lt;'リスト（入院）'!B116),"該当","")</f>
        <v>#REF!</v>
      </c>
      <c r="K116" s="30" t="s">
        <v>1327</v>
      </c>
    </row>
    <row r="117" spans="1:11" x14ac:dyDescent="0.4">
      <c r="A117" s="30">
        <v>113.5</v>
      </c>
      <c r="B117" s="30">
        <v>114.5</v>
      </c>
      <c r="C117" s="30" t="s">
        <v>1328</v>
      </c>
      <c r="D117" s="30">
        <v>114</v>
      </c>
      <c r="F117" s="30" t="e">
        <f>#REF!-A117</f>
        <v>#REF!</v>
      </c>
      <c r="G117" s="30" t="e">
        <f>#REF!-B117</f>
        <v>#REF!</v>
      </c>
      <c r="H117" s="30" t="e">
        <f t="shared" si="3"/>
        <v>#REF!</v>
      </c>
      <c r="I117" s="30" t="e">
        <f>IF(#REF!=B117,"",IF(H117&lt;=0,"該当",""))</f>
        <v>#REF!</v>
      </c>
      <c r="J117" s="30" t="e">
        <f>IF(AND(A117&lt;=#REF!,#REF!&lt;'リスト（入院）'!B117),"該当","")</f>
        <v>#REF!</v>
      </c>
      <c r="K117" s="30" t="s">
        <v>1328</v>
      </c>
    </row>
    <row r="118" spans="1:11" x14ac:dyDescent="0.4">
      <c r="A118" s="30">
        <v>114.5</v>
      </c>
      <c r="B118" s="30">
        <v>115.5</v>
      </c>
      <c r="C118" s="30" t="s">
        <v>1329</v>
      </c>
      <c r="D118" s="30">
        <v>115</v>
      </c>
      <c r="F118" s="30" t="e">
        <f>#REF!-A118</f>
        <v>#REF!</v>
      </c>
      <c r="G118" s="30" t="e">
        <f>#REF!-B118</f>
        <v>#REF!</v>
      </c>
      <c r="H118" s="30" t="e">
        <f t="shared" si="3"/>
        <v>#REF!</v>
      </c>
      <c r="I118" s="30" t="e">
        <f>IF(#REF!=B118,"",IF(H118&lt;=0,"該当",""))</f>
        <v>#REF!</v>
      </c>
      <c r="J118" s="30" t="e">
        <f>IF(AND(A118&lt;=#REF!,#REF!&lt;'リスト（入院）'!B118),"該当","")</f>
        <v>#REF!</v>
      </c>
      <c r="K118" s="30" t="s">
        <v>1329</v>
      </c>
    </row>
    <row r="119" spans="1:11" x14ac:dyDescent="0.4">
      <c r="A119" s="30">
        <v>115.5</v>
      </c>
      <c r="B119" s="30">
        <v>116.5</v>
      </c>
      <c r="C119" s="30" t="s">
        <v>1330</v>
      </c>
      <c r="D119" s="30">
        <v>116</v>
      </c>
      <c r="F119" s="30" t="e">
        <f>#REF!-A119</f>
        <v>#REF!</v>
      </c>
      <c r="G119" s="30" t="e">
        <f>#REF!-B119</f>
        <v>#REF!</v>
      </c>
      <c r="H119" s="30" t="e">
        <f t="shared" si="3"/>
        <v>#REF!</v>
      </c>
      <c r="I119" s="30" t="e">
        <f>IF(#REF!=B119,"",IF(H119&lt;=0,"該当",""))</f>
        <v>#REF!</v>
      </c>
      <c r="J119" s="30" t="e">
        <f>IF(AND(A119&lt;=#REF!,#REF!&lt;'リスト（入院）'!B119),"該当","")</f>
        <v>#REF!</v>
      </c>
      <c r="K119" s="30" t="s">
        <v>1330</v>
      </c>
    </row>
    <row r="120" spans="1:11" x14ac:dyDescent="0.4">
      <c r="A120" s="30">
        <v>116.5</v>
      </c>
      <c r="B120" s="30">
        <v>117.5</v>
      </c>
      <c r="C120" s="30" t="s">
        <v>1331</v>
      </c>
      <c r="D120" s="30">
        <v>117</v>
      </c>
      <c r="F120" s="30" t="e">
        <f>#REF!-A120</f>
        <v>#REF!</v>
      </c>
      <c r="G120" s="30" t="e">
        <f>#REF!-B120</f>
        <v>#REF!</v>
      </c>
      <c r="H120" s="30" t="e">
        <f t="shared" si="3"/>
        <v>#REF!</v>
      </c>
      <c r="I120" s="30" t="e">
        <f>IF(#REF!=B120,"",IF(H120&lt;=0,"該当",""))</f>
        <v>#REF!</v>
      </c>
      <c r="J120" s="30" t="e">
        <f>IF(AND(A120&lt;=#REF!,#REF!&lt;'リスト（入院）'!B120),"該当","")</f>
        <v>#REF!</v>
      </c>
      <c r="K120" s="30" t="s">
        <v>1331</v>
      </c>
    </row>
    <row r="121" spans="1:11" x14ac:dyDescent="0.4">
      <c r="A121" s="30">
        <v>117.5</v>
      </c>
      <c r="B121" s="30">
        <v>118.5</v>
      </c>
      <c r="C121" s="30" t="s">
        <v>1332</v>
      </c>
      <c r="D121" s="30">
        <v>118</v>
      </c>
      <c r="F121" s="30" t="e">
        <f>#REF!-A121</f>
        <v>#REF!</v>
      </c>
      <c r="G121" s="30" t="e">
        <f>#REF!-B121</f>
        <v>#REF!</v>
      </c>
      <c r="H121" s="30" t="e">
        <f t="shared" si="3"/>
        <v>#REF!</v>
      </c>
      <c r="I121" s="30" t="e">
        <f>IF(#REF!=B121,"",IF(H121&lt;=0,"該当",""))</f>
        <v>#REF!</v>
      </c>
      <c r="J121" s="30" t="e">
        <f>IF(AND(A121&lt;=#REF!,#REF!&lt;'リスト（入院）'!B121),"該当","")</f>
        <v>#REF!</v>
      </c>
      <c r="K121" s="30" t="s">
        <v>1332</v>
      </c>
    </row>
    <row r="122" spans="1:11" x14ac:dyDescent="0.4">
      <c r="A122" s="30">
        <v>118.5</v>
      </c>
      <c r="B122" s="30">
        <v>119.5</v>
      </c>
      <c r="C122" s="30" t="s">
        <v>1333</v>
      </c>
      <c r="D122" s="30">
        <v>119</v>
      </c>
      <c r="F122" s="30" t="e">
        <f>#REF!-A122</f>
        <v>#REF!</v>
      </c>
      <c r="G122" s="30" t="e">
        <f>#REF!-B122</f>
        <v>#REF!</v>
      </c>
      <c r="H122" s="30" t="e">
        <f t="shared" si="3"/>
        <v>#REF!</v>
      </c>
      <c r="I122" s="30" t="e">
        <f>IF(#REF!=B122,"",IF(H122&lt;=0,"該当",""))</f>
        <v>#REF!</v>
      </c>
      <c r="J122" s="30" t="e">
        <f>IF(AND(A122&lt;=#REF!,#REF!&lt;'リスト（入院）'!B122),"該当","")</f>
        <v>#REF!</v>
      </c>
      <c r="K122" s="30" t="s">
        <v>1333</v>
      </c>
    </row>
    <row r="123" spans="1:11" x14ac:dyDescent="0.4">
      <c r="A123" s="30">
        <v>119.5</v>
      </c>
      <c r="B123" s="30">
        <v>120.5</v>
      </c>
      <c r="C123" s="30" t="s">
        <v>1334</v>
      </c>
      <c r="D123" s="30">
        <v>120</v>
      </c>
      <c r="F123" s="30" t="e">
        <f>#REF!-A123</f>
        <v>#REF!</v>
      </c>
      <c r="G123" s="30" t="e">
        <f>#REF!-B123</f>
        <v>#REF!</v>
      </c>
      <c r="H123" s="30" t="e">
        <f t="shared" si="3"/>
        <v>#REF!</v>
      </c>
      <c r="I123" s="30" t="e">
        <f>IF(#REF!=B123,"",IF(H123&lt;=0,"該当",""))</f>
        <v>#REF!</v>
      </c>
      <c r="J123" s="30" t="e">
        <f>IF(AND(A123&lt;=#REF!,#REF!&lt;'リスト（入院）'!B123),"該当","")</f>
        <v>#REF!</v>
      </c>
      <c r="K123" s="30" t="s">
        <v>1334</v>
      </c>
    </row>
    <row r="124" spans="1:11" x14ac:dyDescent="0.4">
      <c r="A124" s="30">
        <v>120.5</v>
      </c>
      <c r="B124" s="30">
        <v>121.5</v>
      </c>
      <c r="C124" s="30" t="s">
        <v>1335</v>
      </c>
      <c r="D124" s="30">
        <v>121</v>
      </c>
      <c r="F124" s="30" t="e">
        <f>#REF!-A124</f>
        <v>#REF!</v>
      </c>
      <c r="G124" s="30" t="e">
        <f>#REF!-B124</f>
        <v>#REF!</v>
      </c>
      <c r="H124" s="30" t="e">
        <f t="shared" si="3"/>
        <v>#REF!</v>
      </c>
      <c r="I124" s="30" t="e">
        <f>IF(#REF!=B124,"",IF(H124&lt;=0,"該当",""))</f>
        <v>#REF!</v>
      </c>
      <c r="J124" s="30" t="e">
        <f>IF(AND(A124&lt;=#REF!,#REF!&lt;'リスト（入院）'!B124),"該当","")</f>
        <v>#REF!</v>
      </c>
      <c r="K124" s="30" t="s">
        <v>1335</v>
      </c>
    </row>
    <row r="125" spans="1:11" x14ac:dyDescent="0.4">
      <c r="A125" s="30">
        <v>121.5</v>
      </c>
      <c r="B125" s="30">
        <v>122.5</v>
      </c>
      <c r="C125" s="30" t="s">
        <v>1336</v>
      </c>
      <c r="D125" s="30">
        <v>122</v>
      </c>
      <c r="F125" s="30" t="e">
        <f>#REF!-A125</f>
        <v>#REF!</v>
      </c>
      <c r="G125" s="30" t="e">
        <f>#REF!-B125</f>
        <v>#REF!</v>
      </c>
      <c r="H125" s="30" t="e">
        <f t="shared" si="3"/>
        <v>#REF!</v>
      </c>
      <c r="I125" s="30" t="e">
        <f>IF(#REF!=B125,"",IF(H125&lt;=0,"該当",""))</f>
        <v>#REF!</v>
      </c>
      <c r="J125" s="30" t="e">
        <f>IF(AND(A125&lt;=#REF!,#REF!&lt;'リスト（入院）'!B125),"該当","")</f>
        <v>#REF!</v>
      </c>
      <c r="K125" s="30" t="s">
        <v>1336</v>
      </c>
    </row>
    <row r="126" spans="1:11" x14ac:dyDescent="0.4">
      <c r="A126" s="30">
        <v>122.5</v>
      </c>
      <c r="B126" s="30">
        <v>123.5</v>
      </c>
      <c r="C126" s="30" t="s">
        <v>1337</v>
      </c>
      <c r="D126" s="30">
        <v>123</v>
      </c>
      <c r="F126" s="30" t="e">
        <f>#REF!-A126</f>
        <v>#REF!</v>
      </c>
      <c r="G126" s="30" t="e">
        <f>#REF!-B126</f>
        <v>#REF!</v>
      </c>
      <c r="H126" s="30" t="e">
        <f t="shared" si="3"/>
        <v>#REF!</v>
      </c>
      <c r="I126" s="30" t="e">
        <f>IF(#REF!=B126,"",IF(H126&lt;=0,"該当",""))</f>
        <v>#REF!</v>
      </c>
      <c r="J126" s="30" t="e">
        <f>IF(AND(A126&lt;=#REF!,#REF!&lt;'リスト（入院）'!B126),"該当","")</f>
        <v>#REF!</v>
      </c>
      <c r="K126" s="30" t="s">
        <v>1337</v>
      </c>
    </row>
    <row r="127" spans="1:11" x14ac:dyDescent="0.4">
      <c r="A127" s="30">
        <v>123.5</v>
      </c>
      <c r="B127" s="30">
        <v>124.5</v>
      </c>
      <c r="C127" s="30" t="s">
        <v>1338</v>
      </c>
      <c r="D127" s="30">
        <v>124</v>
      </c>
      <c r="F127" s="30" t="e">
        <f>#REF!-A127</f>
        <v>#REF!</v>
      </c>
      <c r="G127" s="30" t="e">
        <f>#REF!-B127</f>
        <v>#REF!</v>
      </c>
      <c r="H127" s="30" t="e">
        <f t="shared" si="3"/>
        <v>#REF!</v>
      </c>
      <c r="I127" s="30" t="e">
        <f>IF(#REF!=B127,"",IF(H127&lt;=0,"該当",""))</f>
        <v>#REF!</v>
      </c>
      <c r="J127" s="30" t="e">
        <f>IF(AND(A127&lt;=#REF!,#REF!&lt;'リスト（入院）'!B127),"該当","")</f>
        <v>#REF!</v>
      </c>
      <c r="K127" s="30" t="s">
        <v>1338</v>
      </c>
    </row>
    <row r="128" spans="1:11" x14ac:dyDescent="0.4">
      <c r="A128" s="30">
        <v>124.5</v>
      </c>
      <c r="B128" s="30">
        <v>125.5</v>
      </c>
      <c r="C128" s="30" t="s">
        <v>1339</v>
      </c>
      <c r="D128" s="30">
        <v>125</v>
      </c>
      <c r="F128" s="30" t="e">
        <f>#REF!-A128</f>
        <v>#REF!</v>
      </c>
      <c r="G128" s="30" t="e">
        <f>#REF!-B128</f>
        <v>#REF!</v>
      </c>
      <c r="H128" s="30" t="e">
        <f t="shared" si="3"/>
        <v>#REF!</v>
      </c>
      <c r="I128" s="30" t="e">
        <f>IF(#REF!=B128,"",IF(H128&lt;=0,"該当",""))</f>
        <v>#REF!</v>
      </c>
      <c r="J128" s="30" t="e">
        <f>IF(AND(A128&lt;=#REF!,#REF!&lt;'リスト（入院）'!B128),"該当","")</f>
        <v>#REF!</v>
      </c>
      <c r="K128" s="30" t="s">
        <v>1339</v>
      </c>
    </row>
    <row r="129" spans="1:11" x14ac:dyDescent="0.4">
      <c r="A129" s="30">
        <v>125.5</v>
      </c>
      <c r="B129" s="30">
        <v>126.5</v>
      </c>
      <c r="C129" s="30" t="s">
        <v>1340</v>
      </c>
      <c r="D129" s="30">
        <v>126</v>
      </c>
      <c r="F129" s="30" t="e">
        <f>#REF!-A129</f>
        <v>#REF!</v>
      </c>
      <c r="G129" s="30" t="e">
        <f>#REF!-B129</f>
        <v>#REF!</v>
      </c>
      <c r="H129" s="30" t="e">
        <f t="shared" si="3"/>
        <v>#REF!</v>
      </c>
      <c r="I129" s="30" t="e">
        <f>IF(#REF!=B129,"",IF(H129&lt;=0,"該当",""))</f>
        <v>#REF!</v>
      </c>
      <c r="J129" s="30" t="e">
        <f>IF(AND(A129&lt;=#REF!,#REF!&lt;'リスト（入院）'!B129),"該当","")</f>
        <v>#REF!</v>
      </c>
      <c r="K129" s="30" t="s">
        <v>1340</v>
      </c>
    </row>
    <row r="130" spans="1:11" x14ac:dyDescent="0.4">
      <c r="A130" s="30">
        <v>126.5</v>
      </c>
      <c r="B130" s="30">
        <v>127.5</v>
      </c>
      <c r="C130" s="30" t="s">
        <v>1341</v>
      </c>
      <c r="D130" s="30">
        <v>127</v>
      </c>
      <c r="F130" s="30" t="e">
        <f>#REF!-A130</f>
        <v>#REF!</v>
      </c>
      <c r="G130" s="30" t="e">
        <f>#REF!-B130</f>
        <v>#REF!</v>
      </c>
      <c r="H130" s="30" t="e">
        <f t="shared" si="3"/>
        <v>#REF!</v>
      </c>
      <c r="I130" s="30" t="e">
        <f>IF(#REF!=B130,"",IF(H130&lt;=0,"該当",""))</f>
        <v>#REF!</v>
      </c>
      <c r="J130" s="30" t="e">
        <f>IF(AND(A130&lt;=#REF!,#REF!&lt;'リスト（入院）'!B130),"該当","")</f>
        <v>#REF!</v>
      </c>
      <c r="K130" s="30" t="s">
        <v>1341</v>
      </c>
    </row>
    <row r="131" spans="1:11" x14ac:dyDescent="0.4">
      <c r="A131" s="30">
        <v>127.5</v>
      </c>
      <c r="B131" s="30">
        <v>128.5</v>
      </c>
      <c r="C131" s="30" t="s">
        <v>1342</v>
      </c>
      <c r="D131" s="30">
        <v>128</v>
      </c>
      <c r="F131" s="30" t="e">
        <f>#REF!-A131</f>
        <v>#REF!</v>
      </c>
      <c r="G131" s="30" t="e">
        <f>#REF!-B131</f>
        <v>#REF!</v>
      </c>
      <c r="H131" s="30" t="e">
        <f t="shared" si="3"/>
        <v>#REF!</v>
      </c>
      <c r="I131" s="30" t="e">
        <f>IF(#REF!=B131,"",IF(H131&lt;=0,"該当",""))</f>
        <v>#REF!</v>
      </c>
      <c r="J131" s="30" t="e">
        <f>IF(AND(A131&lt;=#REF!,#REF!&lt;'リスト（入院）'!B131),"該当","")</f>
        <v>#REF!</v>
      </c>
      <c r="K131" s="30" t="s">
        <v>1342</v>
      </c>
    </row>
    <row r="132" spans="1:11" x14ac:dyDescent="0.4">
      <c r="A132" s="30">
        <v>128.5</v>
      </c>
      <c r="B132" s="30">
        <v>129.5</v>
      </c>
      <c r="C132" s="30" t="s">
        <v>1343</v>
      </c>
      <c r="D132" s="30">
        <v>129</v>
      </c>
      <c r="F132" s="30" t="e">
        <f>#REF!-A132</f>
        <v>#REF!</v>
      </c>
      <c r="G132" s="30" t="e">
        <f>#REF!-B132</f>
        <v>#REF!</v>
      </c>
      <c r="H132" s="30" t="e">
        <f t="shared" ref="H132:H153" si="4">F132*G132</f>
        <v>#REF!</v>
      </c>
      <c r="I132" s="30" t="e">
        <f>IF(#REF!=B132,"",IF(H132&lt;=0,"該当",""))</f>
        <v>#REF!</v>
      </c>
      <c r="J132" s="30" t="e">
        <f>IF(AND(A132&lt;=#REF!,#REF!&lt;'リスト（入院）'!B132),"該当","")</f>
        <v>#REF!</v>
      </c>
      <c r="K132" s="30" t="s">
        <v>1343</v>
      </c>
    </row>
    <row r="133" spans="1:11" x14ac:dyDescent="0.4">
      <c r="A133" s="30">
        <v>129.5</v>
      </c>
      <c r="B133" s="30">
        <v>130.5</v>
      </c>
      <c r="C133" s="30" t="s">
        <v>1344</v>
      </c>
      <c r="D133" s="30">
        <v>130</v>
      </c>
      <c r="F133" s="30" t="e">
        <f>#REF!-A133</f>
        <v>#REF!</v>
      </c>
      <c r="G133" s="30" t="e">
        <f>#REF!-B133</f>
        <v>#REF!</v>
      </c>
      <c r="H133" s="30" t="e">
        <f t="shared" si="4"/>
        <v>#REF!</v>
      </c>
      <c r="I133" s="30" t="e">
        <f>IF(#REF!=B133,"",IF(H133&lt;=0,"該当",""))</f>
        <v>#REF!</v>
      </c>
      <c r="J133" s="30" t="e">
        <f>IF(AND(A133&lt;=#REF!,#REF!&lt;'リスト（入院）'!B133),"該当","")</f>
        <v>#REF!</v>
      </c>
      <c r="K133" s="30" t="s">
        <v>1344</v>
      </c>
    </row>
    <row r="134" spans="1:11" x14ac:dyDescent="0.4">
      <c r="A134" s="30">
        <v>130.5</v>
      </c>
      <c r="B134" s="30">
        <v>131.5</v>
      </c>
      <c r="C134" s="30" t="s">
        <v>1345</v>
      </c>
      <c r="D134" s="30">
        <v>131</v>
      </c>
      <c r="F134" s="30" t="e">
        <f>#REF!-A134</f>
        <v>#REF!</v>
      </c>
      <c r="G134" s="30" t="e">
        <f>#REF!-B134</f>
        <v>#REF!</v>
      </c>
      <c r="H134" s="30" t="e">
        <f t="shared" si="4"/>
        <v>#REF!</v>
      </c>
      <c r="I134" s="30" t="e">
        <f>IF(#REF!=B134,"",IF(H134&lt;=0,"該当",""))</f>
        <v>#REF!</v>
      </c>
      <c r="J134" s="30" t="e">
        <f>IF(AND(A134&lt;=#REF!,#REF!&lt;'リスト（入院）'!B134),"該当","")</f>
        <v>#REF!</v>
      </c>
      <c r="K134" s="30" t="s">
        <v>1345</v>
      </c>
    </row>
    <row r="135" spans="1:11" x14ac:dyDescent="0.4">
      <c r="A135" s="30">
        <v>131.5</v>
      </c>
      <c r="B135" s="30">
        <v>132.5</v>
      </c>
      <c r="C135" s="30" t="s">
        <v>1346</v>
      </c>
      <c r="D135" s="30">
        <v>132</v>
      </c>
      <c r="F135" s="30" t="e">
        <f>#REF!-A135</f>
        <v>#REF!</v>
      </c>
      <c r="G135" s="30" t="e">
        <f>#REF!-B135</f>
        <v>#REF!</v>
      </c>
      <c r="H135" s="30" t="e">
        <f t="shared" si="4"/>
        <v>#REF!</v>
      </c>
      <c r="I135" s="30" t="e">
        <f>IF(#REF!=B135,"",IF(H135&lt;=0,"該当",""))</f>
        <v>#REF!</v>
      </c>
      <c r="J135" s="30" t="e">
        <f>IF(AND(A135&lt;=#REF!,#REF!&lt;'リスト（入院）'!B135),"該当","")</f>
        <v>#REF!</v>
      </c>
      <c r="K135" s="30" t="s">
        <v>1346</v>
      </c>
    </row>
    <row r="136" spans="1:11" x14ac:dyDescent="0.4">
      <c r="A136" s="30">
        <v>132.5</v>
      </c>
      <c r="B136" s="30">
        <v>133.5</v>
      </c>
      <c r="C136" s="30" t="s">
        <v>1347</v>
      </c>
      <c r="D136" s="30">
        <v>133</v>
      </c>
      <c r="F136" s="30" t="e">
        <f>#REF!-A136</f>
        <v>#REF!</v>
      </c>
      <c r="G136" s="30" t="e">
        <f>#REF!-B136</f>
        <v>#REF!</v>
      </c>
      <c r="H136" s="30" t="e">
        <f t="shared" si="4"/>
        <v>#REF!</v>
      </c>
      <c r="I136" s="30" t="e">
        <f>IF(#REF!=B136,"",IF(H136&lt;=0,"該当",""))</f>
        <v>#REF!</v>
      </c>
      <c r="J136" s="30" t="e">
        <f>IF(AND(A136&lt;=#REF!,#REF!&lt;'リスト（入院）'!B136),"該当","")</f>
        <v>#REF!</v>
      </c>
      <c r="K136" s="30" t="s">
        <v>1347</v>
      </c>
    </row>
    <row r="137" spans="1:11" x14ac:dyDescent="0.4">
      <c r="A137" s="30">
        <v>133.5</v>
      </c>
      <c r="B137" s="30">
        <v>134.5</v>
      </c>
      <c r="C137" s="30" t="s">
        <v>1348</v>
      </c>
      <c r="D137" s="30">
        <v>134</v>
      </c>
      <c r="F137" s="30" t="e">
        <f>#REF!-A137</f>
        <v>#REF!</v>
      </c>
      <c r="G137" s="30" t="e">
        <f>#REF!-B137</f>
        <v>#REF!</v>
      </c>
      <c r="H137" s="30" t="e">
        <f t="shared" si="4"/>
        <v>#REF!</v>
      </c>
      <c r="I137" s="30" t="e">
        <f>IF(#REF!=B137,"",IF(H137&lt;=0,"該当",""))</f>
        <v>#REF!</v>
      </c>
      <c r="J137" s="30" t="e">
        <f>IF(AND(A137&lt;=#REF!,#REF!&lt;'リスト（入院）'!B137),"該当","")</f>
        <v>#REF!</v>
      </c>
      <c r="K137" s="30" t="s">
        <v>1348</v>
      </c>
    </row>
    <row r="138" spans="1:11" x14ac:dyDescent="0.4">
      <c r="A138" s="30">
        <v>134.5</v>
      </c>
      <c r="B138" s="30">
        <v>135.5</v>
      </c>
      <c r="C138" s="30" t="s">
        <v>1349</v>
      </c>
      <c r="D138" s="30">
        <v>135</v>
      </c>
      <c r="F138" s="30" t="e">
        <f>#REF!-A138</f>
        <v>#REF!</v>
      </c>
      <c r="G138" s="30" t="e">
        <f>#REF!-B138</f>
        <v>#REF!</v>
      </c>
      <c r="H138" s="30" t="e">
        <f t="shared" si="4"/>
        <v>#REF!</v>
      </c>
      <c r="I138" s="30" t="e">
        <f>IF(#REF!=B138,"",IF(H138&lt;=0,"該当",""))</f>
        <v>#REF!</v>
      </c>
      <c r="J138" s="30" t="e">
        <f>IF(AND(A138&lt;=#REF!,#REF!&lt;'リスト（入院）'!B138),"該当","")</f>
        <v>#REF!</v>
      </c>
      <c r="K138" s="30" t="s">
        <v>1349</v>
      </c>
    </row>
    <row r="139" spans="1:11" x14ac:dyDescent="0.4">
      <c r="A139" s="30">
        <v>135.5</v>
      </c>
      <c r="B139" s="30">
        <v>136.5</v>
      </c>
      <c r="C139" s="30" t="s">
        <v>1350</v>
      </c>
      <c r="D139" s="30">
        <v>136</v>
      </c>
      <c r="F139" s="30" t="e">
        <f>#REF!-A139</f>
        <v>#REF!</v>
      </c>
      <c r="G139" s="30" t="e">
        <f>#REF!-B139</f>
        <v>#REF!</v>
      </c>
      <c r="H139" s="30" t="e">
        <f t="shared" si="4"/>
        <v>#REF!</v>
      </c>
      <c r="I139" s="30" t="e">
        <f>IF(#REF!=B139,"",IF(H139&lt;=0,"該当",""))</f>
        <v>#REF!</v>
      </c>
      <c r="J139" s="30" t="e">
        <f>IF(AND(A139&lt;=#REF!,#REF!&lt;'リスト（入院）'!B139),"該当","")</f>
        <v>#REF!</v>
      </c>
      <c r="K139" s="30" t="s">
        <v>1350</v>
      </c>
    </row>
    <row r="140" spans="1:11" x14ac:dyDescent="0.4">
      <c r="A140" s="30">
        <v>136.5</v>
      </c>
      <c r="B140" s="30">
        <v>137.5</v>
      </c>
      <c r="C140" s="30" t="s">
        <v>1351</v>
      </c>
      <c r="D140" s="30">
        <v>137</v>
      </c>
      <c r="F140" s="30" t="e">
        <f>#REF!-A140</f>
        <v>#REF!</v>
      </c>
      <c r="G140" s="30" t="e">
        <f>#REF!-B140</f>
        <v>#REF!</v>
      </c>
      <c r="H140" s="30" t="e">
        <f t="shared" si="4"/>
        <v>#REF!</v>
      </c>
      <c r="I140" s="30" t="e">
        <f>IF(#REF!=B140,"",IF(H140&lt;=0,"該当",""))</f>
        <v>#REF!</v>
      </c>
      <c r="J140" s="30" t="e">
        <f>IF(AND(A140&lt;=#REF!,#REF!&lt;'リスト（入院）'!B140),"該当","")</f>
        <v>#REF!</v>
      </c>
      <c r="K140" s="30" t="s">
        <v>1351</v>
      </c>
    </row>
    <row r="141" spans="1:11" x14ac:dyDescent="0.4">
      <c r="A141" s="30">
        <v>137.5</v>
      </c>
      <c r="B141" s="30">
        <v>138.5</v>
      </c>
      <c r="C141" s="30" t="s">
        <v>1352</v>
      </c>
      <c r="D141" s="30">
        <v>138</v>
      </c>
      <c r="F141" s="30" t="e">
        <f>#REF!-A141</f>
        <v>#REF!</v>
      </c>
      <c r="G141" s="30" t="e">
        <f>#REF!-B141</f>
        <v>#REF!</v>
      </c>
      <c r="H141" s="30" t="e">
        <f t="shared" si="4"/>
        <v>#REF!</v>
      </c>
      <c r="I141" s="30" t="e">
        <f>IF(#REF!=B141,"",IF(H141&lt;=0,"該当",""))</f>
        <v>#REF!</v>
      </c>
      <c r="J141" s="30" t="e">
        <f>IF(AND(A141&lt;=#REF!,#REF!&lt;'リスト（入院）'!B141),"該当","")</f>
        <v>#REF!</v>
      </c>
      <c r="K141" s="30" t="s">
        <v>1352</v>
      </c>
    </row>
    <row r="142" spans="1:11" x14ac:dyDescent="0.4">
      <c r="A142" s="30">
        <v>138.5</v>
      </c>
      <c r="B142" s="30">
        <v>139.5</v>
      </c>
      <c r="C142" s="30" t="s">
        <v>1353</v>
      </c>
      <c r="D142" s="30">
        <v>139</v>
      </c>
      <c r="F142" s="30" t="e">
        <f>#REF!-A142</f>
        <v>#REF!</v>
      </c>
      <c r="G142" s="30" t="e">
        <f>#REF!-B142</f>
        <v>#REF!</v>
      </c>
      <c r="H142" s="30" t="e">
        <f t="shared" si="4"/>
        <v>#REF!</v>
      </c>
      <c r="I142" s="30" t="e">
        <f>IF(#REF!=B142,"",IF(H142&lt;=0,"該当",""))</f>
        <v>#REF!</v>
      </c>
      <c r="J142" s="30" t="e">
        <f>IF(AND(A142&lt;=#REF!,#REF!&lt;'リスト（入院）'!B142),"該当","")</f>
        <v>#REF!</v>
      </c>
      <c r="K142" s="30" t="s">
        <v>1353</v>
      </c>
    </row>
    <row r="143" spans="1:11" x14ac:dyDescent="0.4">
      <c r="A143" s="30">
        <v>139.5</v>
      </c>
      <c r="B143" s="30">
        <v>140.5</v>
      </c>
      <c r="C143" s="30" t="s">
        <v>1354</v>
      </c>
      <c r="D143" s="30">
        <v>140</v>
      </c>
      <c r="F143" s="30" t="e">
        <f>#REF!-A143</f>
        <v>#REF!</v>
      </c>
      <c r="G143" s="30" t="e">
        <f>#REF!-B143</f>
        <v>#REF!</v>
      </c>
      <c r="H143" s="30" t="e">
        <f t="shared" si="4"/>
        <v>#REF!</v>
      </c>
      <c r="I143" s="30" t="e">
        <f>IF(#REF!=B143,"",IF(H143&lt;=0,"該当",""))</f>
        <v>#REF!</v>
      </c>
      <c r="J143" s="30" t="e">
        <f>IF(AND(A143&lt;=#REF!,#REF!&lt;'リスト（入院）'!B143),"該当","")</f>
        <v>#REF!</v>
      </c>
      <c r="K143" s="30" t="s">
        <v>1354</v>
      </c>
    </row>
    <row r="144" spans="1:11" x14ac:dyDescent="0.4">
      <c r="A144" s="30">
        <v>140.5</v>
      </c>
      <c r="B144" s="30">
        <v>141.5</v>
      </c>
      <c r="C144" s="30" t="s">
        <v>1355</v>
      </c>
      <c r="D144" s="30">
        <v>141</v>
      </c>
      <c r="F144" s="30" t="e">
        <f>#REF!-A144</f>
        <v>#REF!</v>
      </c>
      <c r="G144" s="30" t="e">
        <f>#REF!-B144</f>
        <v>#REF!</v>
      </c>
      <c r="H144" s="30" t="e">
        <f t="shared" si="4"/>
        <v>#REF!</v>
      </c>
      <c r="I144" s="30" t="e">
        <f>IF(#REF!=B144,"",IF(H144&lt;=0,"該当",""))</f>
        <v>#REF!</v>
      </c>
      <c r="J144" s="30" t="e">
        <f>IF(AND(A144&lt;=#REF!,#REF!&lt;'リスト（入院）'!B144),"該当","")</f>
        <v>#REF!</v>
      </c>
      <c r="K144" s="30" t="s">
        <v>1355</v>
      </c>
    </row>
    <row r="145" spans="1:11" x14ac:dyDescent="0.4">
      <c r="A145" s="30">
        <v>141.5</v>
      </c>
      <c r="B145" s="30">
        <v>142.5</v>
      </c>
      <c r="C145" s="30" t="s">
        <v>1356</v>
      </c>
      <c r="D145" s="30">
        <v>142</v>
      </c>
      <c r="F145" s="30" t="e">
        <f>#REF!-A145</f>
        <v>#REF!</v>
      </c>
      <c r="G145" s="30" t="e">
        <f>#REF!-B145</f>
        <v>#REF!</v>
      </c>
      <c r="H145" s="30" t="e">
        <f t="shared" si="4"/>
        <v>#REF!</v>
      </c>
      <c r="I145" s="30" t="e">
        <f>IF(#REF!=B145,"",IF(H145&lt;=0,"該当",""))</f>
        <v>#REF!</v>
      </c>
      <c r="J145" s="30" t="e">
        <f>IF(AND(A145&lt;=#REF!,#REF!&lt;'リスト（入院）'!B145),"該当","")</f>
        <v>#REF!</v>
      </c>
      <c r="K145" s="30" t="s">
        <v>1356</v>
      </c>
    </row>
    <row r="146" spans="1:11" x14ac:dyDescent="0.4">
      <c r="A146" s="30">
        <v>142.5</v>
      </c>
      <c r="B146" s="30">
        <v>143.5</v>
      </c>
      <c r="C146" s="30" t="s">
        <v>1357</v>
      </c>
      <c r="D146" s="30">
        <v>143</v>
      </c>
      <c r="F146" s="30" t="e">
        <f>#REF!-A146</f>
        <v>#REF!</v>
      </c>
      <c r="G146" s="30" t="e">
        <f>#REF!-B146</f>
        <v>#REF!</v>
      </c>
      <c r="H146" s="30" t="e">
        <f t="shared" si="4"/>
        <v>#REF!</v>
      </c>
      <c r="I146" s="30" t="e">
        <f>IF(#REF!=B146,"",IF(H146&lt;=0,"該当",""))</f>
        <v>#REF!</v>
      </c>
      <c r="J146" s="30" t="e">
        <f>IF(AND(A146&lt;=#REF!,#REF!&lt;'リスト（入院）'!B146),"該当","")</f>
        <v>#REF!</v>
      </c>
      <c r="K146" s="30" t="s">
        <v>1357</v>
      </c>
    </row>
    <row r="147" spans="1:11" x14ac:dyDescent="0.4">
      <c r="A147" s="30">
        <v>143.5</v>
      </c>
      <c r="B147" s="30">
        <v>144.5</v>
      </c>
      <c r="C147" s="30" t="s">
        <v>1358</v>
      </c>
      <c r="D147" s="30">
        <v>144</v>
      </c>
      <c r="F147" s="30" t="e">
        <f>#REF!-A147</f>
        <v>#REF!</v>
      </c>
      <c r="G147" s="30" t="e">
        <f>#REF!-B147</f>
        <v>#REF!</v>
      </c>
      <c r="H147" s="30" t="e">
        <f t="shared" si="4"/>
        <v>#REF!</v>
      </c>
      <c r="I147" s="30" t="e">
        <f>IF(#REF!=B147,"",IF(H147&lt;=0,"該当",""))</f>
        <v>#REF!</v>
      </c>
      <c r="J147" s="30" t="e">
        <f>IF(AND(A147&lt;=#REF!,#REF!&lt;'リスト（入院）'!B147),"該当","")</f>
        <v>#REF!</v>
      </c>
      <c r="K147" s="30" t="s">
        <v>1358</v>
      </c>
    </row>
    <row r="148" spans="1:11" x14ac:dyDescent="0.4">
      <c r="A148" s="30">
        <v>144.5</v>
      </c>
      <c r="B148" s="30">
        <v>145.5</v>
      </c>
      <c r="C148" s="30" t="s">
        <v>1359</v>
      </c>
      <c r="D148" s="30">
        <v>145</v>
      </c>
      <c r="F148" s="30" t="e">
        <f>#REF!-A148</f>
        <v>#REF!</v>
      </c>
      <c r="G148" s="30" t="e">
        <f>#REF!-B148</f>
        <v>#REF!</v>
      </c>
      <c r="H148" s="30" t="e">
        <f t="shared" si="4"/>
        <v>#REF!</v>
      </c>
      <c r="I148" s="30" t="e">
        <f>IF(#REF!=B148,"",IF(H148&lt;=0,"該当",""))</f>
        <v>#REF!</v>
      </c>
      <c r="J148" s="30" t="e">
        <f>IF(AND(A148&lt;=#REF!,#REF!&lt;'リスト（入院）'!B148),"該当","")</f>
        <v>#REF!</v>
      </c>
      <c r="K148" s="30" t="s">
        <v>1359</v>
      </c>
    </row>
    <row r="149" spans="1:11" x14ac:dyDescent="0.4">
      <c r="A149" s="30">
        <v>145.5</v>
      </c>
      <c r="B149" s="30">
        <v>146.5</v>
      </c>
      <c r="C149" s="30" t="s">
        <v>1360</v>
      </c>
      <c r="D149" s="30">
        <v>146</v>
      </c>
      <c r="F149" s="30" t="e">
        <f>#REF!-A149</f>
        <v>#REF!</v>
      </c>
      <c r="G149" s="30" t="e">
        <f>#REF!-B149</f>
        <v>#REF!</v>
      </c>
      <c r="H149" s="30" t="e">
        <f t="shared" si="4"/>
        <v>#REF!</v>
      </c>
      <c r="I149" s="30" t="e">
        <f>IF(#REF!=B149,"",IF(H149&lt;=0,"該当",""))</f>
        <v>#REF!</v>
      </c>
      <c r="J149" s="30" t="e">
        <f>IF(AND(A149&lt;=#REF!,#REF!&lt;'リスト（入院）'!B149),"該当","")</f>
        <v>#REF!</v>
      </c>
      <c r="K149" s="30" t="s">
        <v>1360</v>
      </c>
    </row>
    <row r="150" spans="1:11" x14ac:dyDescent="0.4">
      <c r="A150" s="30">
        <v>146.5</v>
      </c>
      <c r="B150" s="30">
        <v>147.5</v>
      </c>
      <c r="C150" s="30" t="s">
        <v>1361</v>
      </c>
      <c r="D150" s="30">
        <v>147</v>
      </c>
      <c r="F150" s="30" t="e">
        <f>#REF!-A150</f>
        <v>#REF!</v>
      </c>
      <c r="G150" s="30" t="e">
        <f>#REF!-B150</f>
        <v>#REF!</v>
      </c>
      <c r="H150" s="30" t="e">
        <f t="shared" si="4"/>
        <v>#REF!</v>
      </c>
      <c r="I150" s="30" t="e">
        <f>IF(#REF!=B150,"",IF(H150&lt;=0,"該当",""))</f>
        <v>#REF!</v>
      </c>
      <c r="J150" s="30" t="e">
        <f>IF(AND(A150&lt;=#REF!,#REF!&lt;'リスト（入院）'!B150),"該当","")</f>
        <v>#REF!</v>
      </c>
      <c r="K150" s="30" t="s">
        <v>1361</v>
      </c>
    </row>
    <row r="151" spans="1:11" x14ac:dyDescent="0.4">
      <c r="A151" s="30">
        <v>147.5</v>
      </c>
      <c r="B151" s="30">
        <v>148.5</v>
      </c>
      <c r="C151" s="30" t="s">
        <v>1362</v>
      </c>
      <c r="D151" s="30">
        <v>148</v>
      </c>
      <c r="F151" s="30" t="e">
        <f>#REF!-A151</f>
        <v>#REF!</v>
      </c>
      <c r="G151" s="30" t="e">
        <f>#REF!-B151</f>
        <v>#REF!</v>
      </c>
      <c r="H151" s="30" t="e">
        <f t="shared" si="4"/>
        <v>#REF!</v>
      </c>
      <c r="I151" s="30" t="e">
        <f>IF(#REF!=B151,"",IF(H151&lt;=0,"該当",""))</f>
        <v>#REF!</v>
      </c>
      <c r="J151" s="30" t="e">
        <f>IF(AND(A151&lt;=#REF!,#REF!&lt;'リスト（入院）'!B151),"該当","")</f>
        <v>#REF!</v>
      </c>
      <c r="K151" s="30" t="s">
        <v>1362</v>
      </c>
    </row>
    <row r="152" spans="1:11" x14ac:dyDescent="0.4">
      <c r="A152" s="30">
        <v>148.5</v>
      </c>
      <c r="B152" s="30">
        <v>149.5</v>
      </c>
      <c r="C152" s="30" t="s">
        <v>1363</v>
      </c>
      <c r="D152" s="30">
        <v>149</v>
      </c>
      <c r="F152" s="30" t="e">
        <f>#REF!-A152</f>
        <v>#REF!</v>
      </c>
      <c r="G152" s="30" t="e">
        <f>#REF!-B152</f>
        <v>#REF!</v>
      </c>
      <c r="H152" s="30" t="e">
        <f t="shared" si="4"/>
        <v>#REF!</v>
      </c>
      <c r="I152" s="30" t="e">
        <f>IF(#REF!=B152,"",IF(H152&lt;=0,"該当",""))</f>
        <v>#REF!</v>
      </c>
      <c r="J152" s="30" t="e">
        <f>IF(AND(A152&lt;=#REF!,#REF!&lt;'リスト（入院）'!B152),"該当","")</f>
        <v>#REF!</v>
      </c>
      <c r="K152" s="30" t="s">
        <v>1363</v>
      </c>
    </row>
    <row r="153" spans="1:11" x14ac:dyDescent="0.4">
      <c r="A153" s="30">
        <v>149.5</v>
      </c>
      <c r="B153" s="30">
        <v>150.5</v>
      </c>
      <c r="C153" s="30" t="s">
        <v>1364</v>
      </c>
      <c r="D153" s="30">
        <v>150</v>
      </c>
      <c r="F153" s="30" t="e">
        <f>#REF!-A153</f>
        <v>#REF!</v>
      </c>
      <c r="G153" s="30" t="e">
        <f>#REF!-B153</f>
        <v>#REF!</v>
      </c>
      <c r="H153" s="30" t="e">
        <f t="shared" si="4"/>
        <v>#REF!</v>
      </c>
      <c r="I153" s="30" t="e">
        <f>IF(#REF!=B153,"",IF(H153&lt;=0,"該当",""))</f>
        <v>#REF!</v>
      </c>
      <c r="J153" s="30" t="e">
        <f>IF(AND(A153&lt;=#REF!,#REF!&lt;'リスト（入院）'!B153),"該当","")</f>
        <v>#REF!</v>
      </c>
      <c r="K153" s="30" t="s">
        <v>1364</v>
      </c>
    </row>
    <row r="154" spans="1:11" x14ac:dyDescent="0.4">
      <c r="A154" s="30">
        <v>150.5</v>
      </c>
      <c r="B154" s="30">
        <v>151.5</v>
      </c>
      <c r="C154" s="30" t="s">
        <v>1365</v>
      </c>
      <c r="D154" s="30">
        <v>151</v>
      </c>
      <c r="F154" s="30" t="e">
        <f>#REF!-A154</f>
        <v>#REF!</v>
      </c>
      <c r="G154" s="30" t="e">
        <f>#REF!-B154</f>
        <v>#REF!</v>
      </c>
      <c r="H154" s="30" t="e">
        <f t="shared" ref="H154:H156" si="5">F154*G154</f>
        <v>#REF!</v>
      </c>
      <c r="I154" s="30" t="e">
        <f>IF(#REF!=B154,"",IF(H154&lt;=0,"該当",""))</f>
        <v>#REF!</v>
      </c>
      <c r="J154" s="30" t="e">
        <f>IF(AND(A154&lt;=#REF!,#REF!&lt;'リスト（入院）'!B154),"該当","")</f>
        <v>#REF!</v>
      </c>
      <c r="K154" s="30" t="s">
        <v>1365</v>
      </c>
    </row>
    <row r="155" spans="1:11" x14ac:dyDescent="0.4">
      <c r="A155" s="30">
        <v>151.5</v>
      </c>
      <c r="B155" s="30">
        <v>152.5</v>
      </c>
      <c r="C155" s="30" t="s">
        <v>1366</v>
      </c>
      <c r="D155" s="30">
        <v>152</v>
      </c>
      <c r="F155" s="30" t="e">
        <f>#REF!-A155</f>
        <v>#REF!</v>
      </c>
      <c r="G155" s="30" t="e">
        <f>#REF!-B155</f>
        <v>#REF!</v>
      </c>
      <c r="H155" s="30" t="e">
        <f t="shared" si="5"/>
        <v>#REF!</v>
      </c>
      <c r="I155" s="30" t="e">
        <f>IF(#REF!=B155,"",IF(H155&lt;=0,"該当",""))</f>
        <v>#REF!</v>
      </c>
      <c r="J155" s="30" t="e">
        <f>IF(AND(A155&lt;=#REF!,#REF!&lt;'リスト（入院）'!B155),"該当","")</f>
        <v>#REF!</v>
      </c>
      <c r="K155" s="30" t="s">
        <v>1366</v>
      </c>
    </row>
    <row r="156" spans="1:11" x14ac:dyDescent="0.4">
      <c r="A156" s="30">
        <v>152.5</v>
      </c>
      <c r="B156" s="30">
        <v>153.5</v>
      </c>
      <c r="C156" s="30" t="s">
        <v>1367</v>
      </c>
      <c r="D156" s="30">
        <v>153</v>
      </c>
      <c r="F156" s="30" t="e">
        <f>#REF!-A156</f>
        <v>#REF!</v>
      </c>
      <c r="G156" s="30" t="e">
        <f>#REF!-B156</f>
        <v>#REF!</v>
      </c>
      <c r="H156" s="30" t="e">
        <f t="shared" si="5"/>
        <v>#REF!</v>
      </c>
      <c r="I156" s="30" t="e">
        <f>IF(#REF!=B156,"",IF(H156&lt;=0,"該当",""))</f>
        <v>#REF!</v>
      </c>
      <c r="J156" s="30" t="e">
        <f>IF(AND(A156&lt;=#REF!,#REF!&lt;'リスト（入院）'!B156),"該当","")</f>
        <v>#REF!</v>
      </c>
      <c r="K156" s="30" t="s">
        <v>1367</v>
      </c>
    </row>
    <row r="157" spans="1:11" x14ac:dyDescent="0.4">
      <c r="A157" s="30">
        <v>153.5</v>
      </c>
      <c r="B157" s="30">
        <v>154.5</v>
      </c>
      <c r="C157" s="30" t="s">
        <v>1368</v>
      </c>
      <c r="D157" s="30">
        <v>154</v>
      </c>
      <c r="F157" s="30" t="e">
        <f>#REF!-A157</f>
        <v>#REF!</v>
      </c>
      <c r="G157" s="30" t="e">
        <f>#REF!-B157</f>
        <v>#REF!</v>
      </c>
      <c r="H157" s="30" t="e">
        <f t="shared" ref="H157:H168" si="6">F157*G157</f>
        <v>#REF!</v>
      </c>
      <c r="I157" s="30" t="e">
        <f>IF(#REF!=B157,"",IF(H157&lt;=0,"該当",""))</f>
        <v>#REF!</v>
      </c>
      <c r="J157" s="30" t="e">
        <f>IF(AND(A157&lt;=#REF!,#REF!&lt;'リスト（入院）'!B157),"該当","")</f>
        <v>#REF!</v>
      </c>
      <c r="K157" s="30" t="s">
        <v>1368</v>
      </c>
    </row>
    <row r="158" spans="1:11" x14ac:dyDescent="0.4">
      <c r="A158" s="30">
        <v>154.5</v>
      </c>
      <c r="B158" s="30">
        <v>155.5</v>
      </c>
      <c r="C158" s="30" t="s">
        <v>1369</v>
      </c>
      <c r="D158" s="30">
        <v>155</v>
      </c>
      <c r="F158" s="30" t="e">
        <f>#REF!-A158</f>
        <v>#REF!</v>
      </c>
      <c r="G158" s="30" t="e">
        <f>#REF!-B158</f>
        <v>#REF!</v>
      </c>
      <c r="H158" s="30" t="e">
        <f t="shared" si="6"/>
        <v>#REF!</v>
      </c>
      <c r="I158" s="30" t="e">
        <f>IF(#REF!=B158,"",IF(H158&lt;=0,"該当",""))</f>
        <v>#REF!</v>
      </c>
      <c r="J158" s="30" t="e">
        <f>IF(AND(A158&lt;=#REF!,#REF!&lt;'リスト（入院）'!B158),"該当","")</f>
        <v>#REF!</v>
      </c>
      <c r="K158" s="30" t="s">
        <v>1369</v>
      </c>
    </row>
    <row r="159" spans="1:11" x14ac:dyDescent="0.4">
      <c r="A159" s="30">
        <v>155.5</v>
      </c>
      <c r="B159" s="30">
        <v>156.5</v>
      </c>
      <c r="C159" s="30" t="s">
        <v>1370</v>
      </c>
      <c r="D159" s="30">
        <v>156</v>
      </c>
      <c r="F159" s="30" t="e">
        <f>#REF!-A159</f>
        <v>#REF!</v>
      </c>
      <c r="G159" s="30" t="e">
        <f>#REF!-B159</f>
        <v>#REF!</v>
      </c>
      <c r="H159" s="30" t="e">
        <f t="shared" si="6"/>
        <v>#REF!</v>
      </c>
      <c r="I159" s="30" t="e">
        <f>IF(#REF!=B159,"",IF(H159&lt;=0,"該当",""))</f>
        <v>#REF!</v>
      </c>
      <c r="J159" s="30" t="e">
        <f>IF(AND(A159&lt;=#REF!,#REF!&lt;'リスト（入院）'!B159),"該当","")</f>
        <v>#REF!</v>
      </c>
      <c r="K159" s="30" t="s">
        <v>1370</v>
      </c>
    </row>
    <row r="160" spans="1:11" x14ac:dyDescent="0.4">
      <c r="A160" s="30">
        <v>156.5</v>
      </c>
      <c r="B160" s="30">
        <v>157.5</v>
      </c>
      <c r="C160" s="30" t="s">
        <v>1371</v>
      </c>
      <c r="D160" s="30">
        <v>157</v>
      </c>
      <c r="F160" s="30" t="e">
        <f>#REF!-A160</f>
        <v>#REF!</v>
      </c>
      <c r="G160" s="30" t="e">
        <f>#REF!-B160</f>
        <v>#REF!</v>
      </c>
      <c r="H160" s="30" t="e">
        <f t="shared" si="6"/>
        <v>#REF!</v>
      </c>
      <c r="I160" s="30" t="e">
        <f>IF(#REF!=B160,"",IF(H160&lt;=0,"該当",""))</f>
        <v>#REF!</v>
      </c>
      <c r="J160" s="30" t="e">
        <f>IF(AND(A160&lt;=#REF!,#REF!&lt;'リスト（入院）'!B160),"該当","")</f>
        <v>#REF!</v>
      </c>
      <c r="K160" s="30" t="s">
        <v>1371</v>
      </c>
    </row>
    <row r="161" spans="1:11" x14ac:dyDescent="0.4">
      <c r="A161" s="30">
        <v>157.5</v>
      </c>
      <c r="B161" s="30">
        <v>158.5</v>
      </c>
      <c r="C161" s="30" t="s">
        <v>1372</v>
      </c>
      <c r="D161" s="30">
        <v>158</v>
      </c>
      <c r="F161" s="30" t="e">
        <f>#REF!-A161</f>
        <v>#REF!</v>
      </c>
      <c r="G161" s="30" t="e">
        <f>#REF!-B161</f>
        <v>#REF!</v>
      </c>
      <c r="H161" s="30" t="e">
        <f t="shared" si="6"/>
        <v>#REF!</v>
      </c>
      <c r="I161" s="30" t="e">
        <f>IF(#REF!=B161,"",IF(H161&lt;=0,"該当",""))</f>
        <v>#REF!</v>
      </c>
      <c r="J161" s="30" t="e">
        <f>IF(AND(A161&lt;=#REF!,#REF!&lt;'リスト（入院）'!B161),"該当","")</f>
        <v>#REF!</v>
      </c>
      <c r="K161" s="30" t="s">
        <v>1372</v>
      </c>
    </row>
    <row r="162" spans="1:11" x14ac:dyDescent="0.4">
      <c r="A162" s="30">
        <v>158.5</v>
      </c>
      <c r="B162" s="30">
        <v>159.5</v>
      </c>
      <c r="C162" s="30" t="s">
        <v>1373</v>
      </c>
      <c r="D162" s="30">
        <v>159</v>
      </c>
      <c r="F162" s="30" t="e">
        <f>#REF!-A162</f>
        <v>#REF!</v>
      </c>
      <c r="G162" s="30" t="e">
        <f>#REF!-B162</f>
        <v>#REF!</v>
      </c>
      <c r="H162" s="30" t="e">
        <f t="shared" si="6"/>
        <v>#REF!</v>
      </c>
      <c r="I162" s="30" t="e">
        <f>IF(#REF!=B162,"",IF(H162&lt;=0,"該当",""))</f>
        <v>#REF!</v>
      </c>
      <c r="J162" s="30" t="e">
        <f>IF(AND(A162&lt;=#REF!,#REF!&lt;'リスト（入院）'!B162),"該当","")</f>
        <v>#REF!</v>
      </c>
      <c r="K162" s="30" t="s">
        <v>1373</v>
      </c>
    </row>
    <row r="163" spans="1:11" x14ac:dyDescent="0.4">
      <c r="A163" s="30">
        <v>159.5</v>
      </c>
      <c r="B163" s="30">
        <v>160.5</v>
      </c>
      <c r="C163" s="30" t="s">
        <v>1374</v>
      </c>
      <c r="D163" s="30">
        <v>160</v>
      </c>
      <c r="F163" s="30" t="e">
        <f>#REF!-A163</f>
        <v>#REF!</v>
      </c>
      <c r="G163" s="30" t="e">
        <f>#REF!-B163</f>
        <v>#REF!</v>
      </c>
      <c r="H163" s="30" t="e">
        <f t="shared" si="6"/>
        <v>#REF!</v>
      </c>
      <c r="I163" s="30" t="e">
        <f>IF(#REF!=B163,"",IF(H163&lt;=0,"該当",""))</f>
        <v>#REF!</v>
      </c>
      <c r="J163" s="30" t="e">
        <f>IF(AND(A163&lt;=#REF!,#REF!&lt;'リスト（入院）'!B163),"該当","")</f>
        <v>#REF!</v>
      </c>
      <c r="K163" s="30" t="s">
        <v>1374</v>
      </c>
    </row>
    <row r="164" spans="1:11" x14ac:dyDescent="0.4">
      <c r="A164" s="30">
        <v>160.5</v>
      </c>
      <c r="B164" s="30">
        <v>161.5</v>
      </c>
      <c r="C164" s="30" t="s">
        <v>1375</v>
      </c>
      <c r="D164" s="30">
        <v>161</v>
      </c>
      <c r="F164" s="30" t="e">
        <f>#REF!-A164</f>
        <v>#REF!</v>
      </c>
      <c r="G164" s="30" t="e">
        <f>#REF!-B164</f>
        <v>#REF!</v>
      </c>
      <c r="H164" s="30" t="e">
        <f t="shared" si="6"/>
        <v>#REF!</v>
      </c>
      <c r="I164" s="30" t="e">
        <f>IF(#REF!=B164,"",IF(H164&lt;=0,"該当",""))</f>
        <v>#REF!</v>
      </c>
      <c r="J164" s="30" t="e">
        <f>IF(AND(A164&lt;=#REF!,#REF!&lt;'リスト（入院）'!B164),"該当","")</f>
        <v>#REF!</v>
      </c>
      <c r="K164" s="30" t="s">
        <v>1375</v>
      </c>
    </row>
    <row r="165" spans="1:11" x14ac:dyDescent="0.4">
      <c r="A165" s="30">
        <v>161.5</v>
      </c>
      <c r="B165" s="30">
        <v>162.5</v>
      </c>
      <c r="C165" s="30" t="s">
        <v>1376</v>
      </c>
      <c r="D165" s="30">
        <v>162</v>
      </c>
      <c r="F165" s="30" t="e">
        <f>#REF!-A165</f>
        <v>#REF!</v>
      </c>
      <c r="G165" s="30" t="e">
        <f>#REF!-B165</f>
        <v>#REF!</v>
      </c>
      <c r="H165" s="30" t="e">
        <f t="shared" si="6"/>
        <v>#REF!</v>
      </c>
      <c r="I165" s="30" t="e">
        <f>IF(#REF!=B165,"",IF(H165&lt;=0,"該当",""))</f>
        <v>#REF!</v>
      </c>
      <c r="J165" s="30" t="e">
        <f>IF(AND(A165&lt;=#REF!,#REF!&lt;'リスト（入院）'!B165),"該当","")</f>
        <v>#REF!</v>
      </c>
      <c r="K165" s="30" t="s">
        <v>1376</v>
      </c>
    </row>
    <row r="166" spans="1:11" x14ac:dyDescent="0.4">
      <c r="A166" s="30">
        <v>162.5</v>
      </c>
      <c r="B166" s="30">
        <v>163.5</v>
      </c>
      <c r="C166" s="30" t="s">
        <v>1377</v>
      </c>
      <c r="D166" s="30">
        <v>163</v>
      </c>
      <c r="F166" s="30" t="e">
        <f>#REF!-A166</f>
        <v>#REF!</v>
      </c>
      <c r="G166" s="30" t="e">
        <f>#REF!-B166</f>
        <v>#REF!</v>
      </c>
      <c r="H166" s="30" t="e">
        <f t="shared" si="6"/>
        <v>#REF!</v>
      </c>
      <c r="I166" s="30" t="e">
        <f>IF(#REF!=B166,"",IF(H166&lt;=0,"該当",""))</f>
        <v>#REF!</v>
      </c>
      <c r="J166" s="30" t="e">
        <f>IF(AND(A166&lt;=#REF!,#REF!&lt;'リスト（入院）'!B166),"該当","")</f>
        <v>#REF!</v>
      </c>
      <c r="K166" s="30" t="s">
        <v>1377</v>
      </c>
    </row>
    <row r="167" spans="1:11" x14ac:dyDescent="0.4">
      <c r="A167" s="30">
        <v>163.5</v>
      </c>
      <c r="B167" s="30">
        <v>164.5</v>
      </c>
      <c r="C167" s="30" t="s">
        <v>1378</v>
      </c>
      <c r="D167" s="30">
        <v>164</v>
      </c>
      <c r="F167" s="30" t="e">
        <f>#REF!-A167</f>
        <v>#REF!</v>
      </c>
      <c r="G167" s="30" t="e">
        <f>#REF!-B167</f>
        <v>#REF!</v>
      </c>
      <c r="H167" s="30" t="e">
        <f t="shared" si="6"/>
        <v>#REF!</v>
      </c>
      <c r="I167" s="30" t="e">
        <f>IF(#REF!=B167,"",IF(H167&lt;=0,"該当",""))</f>
        <v>#REF!</v>
      </c>
      <c r="J167" s="30" t="e">
        <f>IF(AND(A167&lt;=#REF!,#REF!&lt;'リスト（入院）'!B167),"該当","")</f>
        <v>#REF!</v>
      </c>
      <c r="K167" s="30" t="s">
        <v>1378</v>
      </c>
    </row>
    <row r="168" spans="1:11" x14ac:dyDescent="0.4">
      <c r="A168" s="30">
        <v>164.5</v>
      </c>
      <c r="B168" s="30">
        <v>165.5</v>
      </c>
      <c r="C168" s="30" t="s">
        <v>1379</v>
      </c>
      <c r="D168" s="30">
        <v>165</v>
      </c>
      <c r="F168" s="30" t="e">
        <f>#REF!-A168</f>
        <v>#REF!</v>
      </c>
      <c r="G168" s="30" t="e">
        <f>#REF!-B168</f>
        <v>#REF!</v>
      </c>
      <c r="H168" s="30" t="e">
        <f t="shared" si="6"/>
        <v>#REF!</v>
      </c>
      <c r="I168" s="30" t="e">
        <f>IF(#REF!=B168,"",IF(H168&lt;=0,"該当",""))</f>
        <v>#REF!</v>
      </c>
      <c r="J168" s="30" t="e">
        <f>IF(AND(A168&lt;=#REF!,#REF!&lt;'リスト（入院）'!B168),"該当","")</f>
        <v>#REF!</v>
      </c>
      <c r="K168" s="30" t="s">
        <v>1379</v>
      </c>
    </row>
    <row r="169" spans="1:11" x14ac:dyDescent="0.4">
      <c r="A169" s="30">
        <v>165.5</v>
      </c>
      <c r="C169" s="30" t="s">
        <v>1379</v>
      </c>
      <c r="D169" s="30">
        <v>165</v>
      </c>
      <c r="F169" s="30" t="e">
        <f>#REF!-A169</f>
        <v>#REF!</v>
      </c>
      <c r="G169" s="30" t="e">
        <f>#REF!-B169</f>
        <v>#REF!</v>
      </c>
      <c r="H169" s="30" t="e">
        <f t="shared" ref="H169" si="7">F169*G169</f>
        <v>#REF!</v>
      </c>
      <c r="I169" s="131" t="s">
        <v>1380</v>
      </c>
      <c r="J169" s="131" t="s">
        <v>1380</v>
      </c>
      <c r="K169" s="30" t="s">
        <v>1379</v>
      </c>
    </row>
    <row r="170" spans="1:11" x14ac:dyDescent="0.4">
      <c r="I170" s="132" t="s">
        <v>1381</v>
      </c>
    </row>
  </sheetData>
  <mergeCells count="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4" ma:contentTypeDescription="新しいドキュメントを作成します。" ma:contentTypeScope="" ma:versionID="836fee17cd83fb649f74c7ac81db5aeb">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a95148b3f0d225fa9c4b7aaf356b4a5d"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AC2F40C-DB72-4054-B116-FE7ECED2B3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3.xml><?xml version="1.0" encoding="utf-8"?>
<ds:datastoreItem xmlns:ds="http://schemas.openxmlformats.org/officeDocument/2006/customXml" ds:itemID="{01CFBDB1-AF44-4309-8492-4D7EC15D1448}">
  <ds:schemaRefs>
    <ds:schemaRef ds:uri="http://schemas.microsoft.com/office/2006/documentManagement/types"/>
    <ds:schemaRef ds:uri="http://schemas.microsoft.com/office/2006/metadata/properties"/>
    <ds:schemaRef ds:uri="263dbbe5-076b-4606-a03b-9598f5f2f35a"/>
    <ds:schemaRef ds:uri="http://schemas.microsoft.com/office/infopath/2007/PartnerControls"/>
    <ds:schemaRef ds:uri="http://purl.org/dc/terms/"/>
    <ds:schemaRef ds:uri="http://purl.org/dc/dcmitype/"/>
    <ds:schemaRef ds:uri="http://purl.org/dc/elements/1.1/"/>
    <ds:schemaRef ds:uri="http://schemas.openxmlformats.org/package/2006/metadata/core-properties"/>
    <ds:schemaRef ds:uri="33f003c0-0d95-44a8-96ef-b6b435aaba2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別添2</vt:lpstr>
      <vt:lpstr>様式95_外来・在宅ベースアップ評価料（Ⅰ）</vt:lpstr>
      <vt:lpstr>様式96_外来・在宅ベースアップ評価料（Ⅱ）</vt:lpstr>
      <vt:lpstr>様式98_賃金改善実績報告書（表紙）</vt:lpstr>
      <vt:lpstr>（別添）_計画書（無床診療所及びⅡを算定する有床診療所）</vt:lpstr>
      <vt:lpstr>（別添）_実績報告書（無床診療所及びⅡを算定する有床診療所）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'（別添）_計画書（無床診療所及びⅡを算定する有床診療所）'!Print_Area</vt:lpstr>
      <vt:lpstr>'（別添）_実績報告書（無床診療所及びⅡを算定する有床診療所）'!Print_Area</vt:lpstr>
      <vt:lpstr>別添2!Print_Area</vt:lpstr>
      <vt:lpstr>'様式95_外来・在宅ベースアップ評価料（Ⅰ）'!Print_Area</vt:lpstr>
      <vt:lpstr>'様式96_外来・在宅ベースアップ評価料（Ⅱ）'!Print_Area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