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9" documentId="8_{64EA487F-51C3-4425-8F0E-7EB26CF119C5}" xr6:coauthVersionLast="47" xr6:coauthVersionMax="47" xr10:uidLastSave="{5DC1AC42-8174-4841-81D3-E4BBB40C7DBC}"/>
  <bookViews>
    <workbookView xWindow="-110" yWindow="-110" windowWidth="19420" windowHeight="1042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<sst xmlns="http://schemas.openxmlformats.org/spreadsheetml/2006/main" count="703" uniqueCount="384">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</sst>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0" xfId="1" applyFont="1" applyFill="1" applyBorder="1" applyAlignment="1">
      <alignment horizontal="center" vertical="center"/>
    </xf>
    <xf numFmtId="0" fontId="7" fillId="4" borderId="0" xfId="1" applyFont="1" applyFill="1" applyAlignment="1">
      <alignment horizontal="center" vertical="center"/>
    </xf>
    <xf numFmtId="176" fontId="10" fillId="4" borderId="3" xfId="2" applyNumberFormat="1" applyFont="1" applyFill="1" applyBorder="1" applyAlignment="1">
      <alignment horizontal="center" vertical="center"/>
    </xf>
    <xf numFmtId="0" fontId="2" fillId="3" borderId="0" xfId="0" applyFont="1" applyFill="1" applyBorder="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16</xdr:row>
          <xdr:rowOff>38100</xdr:rowOff>
        </xdr:from>
        <xdr:to>
          <xdr:col>5</xdr:col>
          <xdr:colOff>260350</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xdr:row>
          <xdr:rowOff>31750</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xdr:row>
          <xdr:rowOff>38100</xdr:rowOff>
        </xdr:from>
        <xdr:to>
          <xdr:col>5</xdr:col>
          <xdr:colOff>266700</xdr:colOff>
          <xdr:row>9</xdr:row>
          <xdr:rowOff>298450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38100</xdr:rowOff>
        </xdr:from>
        <xdr:to>
          <xdr:col>5</xdr:col>
          <xdr:colOff>266700</xdr:colOff>
          <xdr:row>10</xdr:row>
          <xdr:rowOff>298450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184150</xdr:rowOff>
        </xdr:from>
        <xdr:to>
          <xdr:col>11</xdr:col>
          <xdr:colOff>127000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184150</xdr:rowOff>
        </xdr:from>
        <xdr:to>
          <xdr:col>14</xdr:col>
          <xdr:colOff>127000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184150</xdr:rowOff>
        </xdr:from>
        <xdr:to>
          <xdr:col>17</xdr:col>
          <xdr:colOff>127000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184150</xdr:rowOff>
        </xdr:from>
        <xdr:to>
          <xdr:col>20</xdr:col>
          <xdr:colOff>127000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○本エクセルファイルには、様式９３～様式９３のの３の３つの様式が含まれており、シート毎に分かれておりますので、ご注意ください。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毎年８月</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　　様式９３の３</a:t>
          </a:r>
          <a:endParaRPr kumimoji="1" lang="en-US" altLang="ja-JP" sz="1600" b="1"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107950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88900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88900</xdr:colOff>
          <xdr:row>50</xdr:row>
          <xdr:rowOff>50800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88900</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184150</xdr:rowOff>
        </xdr:from>
        <xdr:to>
          <xdr:col>2</xdr:col>
          <xdr:colOff>88900</xdr:colOff>
          <xdr:row>55</xdr:row>
          <xdr:rowOff>31750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31750</xdr:colOff>
          <xdr:row>49</xdr:row>
          <xdr:rowOff>88900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88900</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BA29" sqref="BA29"/>
    </sheetView>
  </sheetViews>
  <sheetFormatPr defaultColWidth="9" defaultRowHeight="16.5" x14ac:dyDescent="0.55000000000000004"/>
  <cols>
    <col min="1" max="5" width="3.58203125" style="54" customWidth="1"/>
    <col min="6" max="6" width="3.58203125" style="98" customWidth="1"/>
    <col min="7" max="35" width="3.58203125" style="54" customWidth="1"/>
    <col min="36" max="36" width="10.75" style="54" hidden="1" customWidth="1"/>
    <col min="37" max="48" width="3.58203125" style="54" customWidth="1"/>
    <col min="49" max="16384" width="9" style="54"/>
  </cols>
  <sheetData>
    <row r="1" spans="1:34" ht="25" customHeight="1" x14ac:dyDescent="0.55000000000000004">
      <c r="A1" s="54" t="s">
        <v>379</v>
      </c>
    </row>
    <row r="2" spans="1:34" ht="15" customHeight="1" x14ac:dyDescent="0.55000000000000004"/>
    <row r="3" spans="1:34" ht="25" customHeight="1" x14ac:dyDescent="0.55000000000000004">
      <c r="A3" s="117" t="s">
        <v>116</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row>
    <row r="4" spans="1:34" ht="15" customHeight="1" x14ac:dyDescent="0.55000000000000004">
      <c r="A4" s="116"/>
      <c r="B4" s="99"/>
      <c r="C4" s="99"/>
      <c r="D4" s="99"/>
      <c r="E4" s="99"/>
      <c r="G4" s="99"/>
      <c r="H4" s="99"/>
      <c r="I4" s="99"/>
    </row>
    <row r="5" spans="1:34" ht="25" customHeight="1" x14ac:dyDescent="0.55000000000000004">
      <c r="A5" s="55" t="s">
        <v>115</v>
      </c>
      <c r="B5" s="120" t="s">
        <v>288</v>
      </c>
      <c r="C5" s="120"/>
      <c r="D5" s="120"/>
      <c r="E5" s="120"/>
      <c r="F5" s="120"/>
      <c r="G5" s="120"/>
      <c r="H5" s="121"/>
      <c r="I5" s="121"/>
      <c r="J5" s="121"/>
      <c r="K5" s="121"/>
      <c r="L5" s="121"/>
      <c r="M5" s="121"/>
      <c r="N5" s="121"/>
      <c r="O5" s="121"/>
      <c r="P5" s="121"/>
      <c r="Q5" s="121"/>
      <c r="R5" s="121"/>
      <c r="S5" s="121"/>
      <c r="T5" s="121"/>
    </row>
    <row r="6" spans="1:34" ht="25" customHeight="1" x14ac:dyDescent="0.55000000000000004">
      <c r="B6" s="120" t="s">
        <v>114</v>
      </c>
      <c r="C6" s="120"/>
      <c r="D6" s="120"/>
      <c r="E6" s="120"/>
      <c r="F6" s="120"/>
      <c r="G6" s="120"/>
      <c r="H6" s="119"/>
      <c r="I6" s="119"/>
      <c r="J6" s="119"/>
      <c r="K6" s="119"/>
      <c r="L6" s="119"/>
      <c r="M6" s="119"/>
      <c r="N6" s="119"/>
      <c r="O6" s="119"/>
      <c r="P6" s="119"/>
      <c r="Q6" s="119"/>
      <c r="R6" s="119"/>
      <c r="S6" s="119"/>
      <c r="T6" s="119"/>
    </row>
    <row r="7" spans="1:34" ht="10" customHeight="1" x14ac:dyDescent="0.55000000000000004">
      <c r="A7" s="55"/>
      <c r="B7" s="98"/>
      <c r="D7" s="99"/>
      <c r="E7" s="99"/>
      <c r="G7" s="99"/>
      <c r="H7" s="99"/>
      <c r="I7" s="99"/>
      <c r="J7" s="99"/>
      <c r="K7" s="99"/>
      <c r="L7" s="99"/>
      <c r="M7" s="99"/>
      <c r="N7" s="99"/>
      <c r="O7" s="99"/>
      <c r="P7" s="99"/>
      <c r="Q7" s="99"/>
      <c r="R7" s="99"/>
      <c r="S7" s="99"/>
    </row>
    <row r="8" spans="1:34" ht="25" customHeight="1" x14ac:dyDescent="0.55000000000000004">
      <c r="A8" s="55" t="s">
        <v>113</v>
      </c>
      <c r="B8" s="98" t="s">
        <v>289</v>
      </c>
      <c r="C8" s="99"/>
      <c r="D8" s="99"/>
      <c r="E8" s="99"/>
      <c r="H8" s="99"/>
      <c r="I8" s="99"/>
      <c r="J8" s="99"/>
      <c r="K8" s="99"/>
      <c r="L8" s="99"/>
      <c r="M8" s="99"/>
      <c r="N8" s="99"/>
      <c r="O8" s="99"/>
      <c r="P8" s="99"/>
      <c r="Q8" s="99"/>
      <c r="R8" s="99"/>
      <c r="S8" s="99"/>
    </row>
    <row r="9" spans="1:34" ht="25" customHeight="1" x14ac:dyDescent="0.55000000000000004">
      <c r="A9" s="55"/>
      <c r="B9" s="98"/>
      <c r="C9" s="99"/>
      <c r="D9" s="99"/>
      <c r="E9" s="99"/>
      <c r="H9" s="99"/>
      <c r="I9" s="99"/>
      <c r="J9" s="99"/>
      <c r="K9" s="99" t="s">
        <v>319</v>
      </c>
      <c r="L9" s="99"/>
      <c r="M9" s="99"/>
      <c r="N9" s="99"/>
      <c r="O9" s="99"/>
      <c r="P9" s="99"/>
      <c r="Q9" s="99"/>
      <c r="R9" s="99"/>
      <c r="S9" s="99"/>
    </row>
    <row r="10" spans="1:34" ht="25" customHeight="1" x14ac:dyDescent="0.55000000000000004">
      <c r="A10" s="55"/>
      <c r="B10" s="99"/>
      <c r="C10" s="99"/>
      <c r="D10" s="99"/>
      <c r="E10" s="99"/>
      <c r="F10" s="56"/>
      <c r="G10" s="98" t="s">
        <v>112</v>
      </c>
      <c r="H10" s="99"/>
      <c r="I10" s="99"/>
      <c r="J10" s="123"/>
      <c r="K10" s="122"/>
      <c r="L10" s="123" t="s">
        <v>110</v>
      </c>
      <c r="M10" s="123"/>
      <c r="N10" s="122"/>
      <c r="O10" s="123" t="s">
        <v>109</v>
      </c>
      <c r="P10" s="123"/>
      <c r="Q10" s="122"/>
      <c r="R10" s="123" t="s">
        <v>108</v>
      </c>
      <c r="S10" s="123"/>
      <c r="T10" s="122"/>
      <c r="U10" s="123" t="s">
        <v>107</v>
      </c>
      <c r="V10" s="123"/>
      <c r="W10" s="123"/>
    </row>
    <row r="11" spans="1:34" ht="25" customHeight="1" x14ac:dyDescent="0.55000000000000004">
      <c r="A11" s="55"/>
      <c r="B11" s="99"/>
      <c r="C11" s="99"/>
      <c r="D11" s="99"/>
      <c r="E11" s="99"/>
      <c r="F11" s="56"/>
      <c r="G11" s="98" t="s">
        <v>111</v>
      </c>
      <c r="H11" s="99"/>
      <c r="I11" s="99"/>
      <c r="J11" s="123"/>
      <c r="K11" s="122"/>
      <c r="L11" s="123"/>
      <c r="M11" s="123"/>
      <c r="N11" s="122"/>
      <c r="O11" s="123"/>
      <c r="P11" s="123"/>
      <c r="Q11" s="122"/>
      <c r="R11" s="123"/>
      <c r="S11" s="123"/>
      <c r="T11" s="122"/>
      <c r="U11" s="123"/>
      <c r="V11" s="123"/>
      <c r="W11" s="123"/>
      <c r="X11" s="98"/>
      <c r="Y11" s="98"/>
    </row>
    <row r="12" spans="1:34" ht="25" customHeight="1" x14ac:dyDescent="0.550000000000000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15" customHeight="1" x14ac:dyDescent="0.55000000000000004">
      <c r="A13" s="55"/>
      <c r="B13" s="99"/>
      <c r="C13" s="99"/>
      <c r="D13" s="99"/>
      <c r="E13" s="99"/>
      <c r="F13" s="96"/>
      <c r="G13" s="98"/>
      <c r="H13" s="99"/>
      <c r="I13" s="99"/>
      <c r="J13" s="98"/>
      <c r="K13" s="98"/>
      <c r="L13" s="99"/>
      <c r="M13" s="99"/>
      <c r="N13" s="98"/>
      <c r="O13" s="98"/>
      <c r="P13" s="98"/>
      <c r="Q13" s="99"/>
      <c r="R13" s="98"/>
      <c r="S13" s="98"/>
      <c r="U13" s="98"/>
      <c r="V13" s="98"/>
      <c r="X13" s="98"/>
      <c r="Y13" s="98"/>
    </row>
    <row r="14" spans="1:34" ht="10" customHeight="1" x14ac:dyDescent="0.55000000000000004">
      <c r="A14" s="55"/>
      <c r="B14" s="99"/>
      <c r="C14" s="99"/>
      <c r="D14" s="99"/>
      <c r="E14" s="99"/>
      <c r="H14" s="99"/>
      <c r="I14" s="99"/>
      <c r="J14" s="99"/>
      <c r="K14" s="99"/>
      <c r="L14" s="99"/>
      <c r="M14" s="99"/>
      <c r="N14" s="99"/>
      <c r="O14" s="99"/>
      <c r="P14" s="99"/>
      <c r="Q14" s="99"/>
      <c r="R14" s="99"/>
      <c r="S14" s="99"/>
    </row>
    <row r="15" spans="1:34" ht="25" customHeight="1" x14ac:dyDescent="0.55000000000000004">
      <c r="A15" s="55" t="s">
        <v>106</v>
      </c>
      <c r="B15" s="109" t="s">
        <v>357</v>
      </c>
      <c r="D15" s="99"/>
      <c r="E15" s="99"/>
      <c r="G15" s="99"/>
      <c r="H15" s="99"/>
      <c r="I15" s="99"/>
      <c r="J15" s="99"/>
      <c r="K15" s="99"/>
      <c r="L15" s="99"/>
      <c r="M15" s="99"/>
      <c r="N15" s="99"/>
      <c r="O15" s="99"/>
      <c r="P15" s="99"/>
      <c r="Q15" s="99"/>
      <c r="R15" s="99"/>
      <c r="S15" s="99"/>
    </row>
    <row r="16" spans="1:34" ht="5.15" customHeight="1" x14ac:dyDescent="0.55000000000000004">
      <c r="A16" s="55"/>
      <c r="B16" s="98"/>
      <c r="D16" s="99"/>
      <c r="E16" s="99"/>
      <c r="G16" s="99"/>
      <c r="H16" s="99"/>
      <c r="I16" s="99"/>
      <c r="J16" s="99"/>
      <c r="K16" s="99"/>
      <c r="L16" s="99"/>
      <c r="M16" s="99"/>
      <c r="N16" s="99"/>
      <c r="O16" s="99"/>
      <c r="P16" s="99"/>
      <c r="Q16" s="99"/>
      <c r="R16" s="99"/>
      <c r="S16" s="99"/>
    </row>
    <row r="17" spans="1:36" ht="25" customHeight="1" x14ac:dyDescent="0.55000000000000004">
      <c r="A17" s="55"/>
      <c r="B17" s="98"/>
      <c r="D17" s="99"/>
      <c r="E17" s="99"/>
      <c r="F17" s="56"/>
      <c r="G17" s="98" t="s">
        <v>105</v>
      </c>
      <c r="H17" s="99"/>
      <c r="I17" s="99"/>
      <c r="J17" s="99"/>
      <c r="K17" s="99"/>
      <c r="L17" s="99"/>
      <c r="M17" s="99"/>
      <c r="N17" s="99"/>
      <c r="O17" s="99"/>
      <c r="P17" s="99"/>
      <c r="Q17" s="99"/>
      <c r="R17" s="99"/>
      <c r="S17" s="99"/>
    </row>
    <row r="18" spans="1:36" ht="25" customHeight="1" x14ac:dyDescent="0.55000000000000004">
      <c r="A18" s="55"/>
      <c r="B18" s="98"/>
      <c r="D18" s="99"/>
      <c r="E18" s="99"/>
      <c r="G18" s="57" t="s">
        <v>104</v>
      </c>
      <c r="H18" s="99"/>
      <c r="I18" s="99"/>
      <c r="J18" s="99"/>
      <c r="K18" s="99"/>
      <c r="L18" s="99"/>
      <c r="M18" s="99"/>
      <c r="N18" s="99"/>
      <c r="O18" s="99"/>
      <c r="P18" s="99"/>
      <c r="Q18" s="99"/>
      <c r="R18" s="99"/>
      <c r="S18" s="99"/>
    </row>
    <row r="19" spans="1:36" ht="25" customHeight="1" x14ac:dyDescent="0.55000000000000004">
      <c r="A19" s="55"/>
      <c r="B19" s="98"/>
      <c r="D19" s="99"/>
      <c r="E19" s="99"/>
      <c r="G19" s="57" t="s">
        <v>103</v>
      </c>
      <c r="H19" s="99"/>
      <c r="I19" s="99"/>
      <c r="J19" s="99"/>
      <c r="K19" s="99"/>
      <c r="L19" s="99"/>
      <c r="M19" s="99"/>
      <c r="N19" s="99"/>
      <c r="O19" s="99"/>
      <c r="P19" s="99"/>
      <c r="Q19" s="99"/>
      <c r="R19" s="99"/>
      <c r="S19" s="99"/>
    </row>
    <row r="20" spans="1:36" ht="25" customHeight="1" x14ac:dyDescent="0.55000000000000004">
      <c r="A20" s="55"/>
      <c r="B20" s="98"/>
      <c r="D20" s="99"/>
      <c r="E20" s="99"/>
      <c r="I20" s="98" t="s">
        <v>361</v>
      </c>
      <c r="J20" s="99"/>
      <c r="K20" s="99"/>
      <c r="L20" s="99"/>
      <c r="M20" s="99"/>
      <c r="N20" s="99"/>
      <c r="O20" s="100"/>
      <c r="P20" s="119"/>
      <c r="Q20" s="119"/>
      <c r="R20" s="119"/>
      <c r="S20" s="54" t="s">
        <v>325</v>
      </c>
      <c r="T20" s="123" t="s">
        <v>326</v>
      </c>
      <c r="U20" s="123"/>
      <c r="V20" s="123"/>
      <c r="W20" s="123"/>
      <c r="X20" s="97"/>
      <c r="Y20" s="54" t="s">
        <v>356</v>
      </c>
      <c r="Z20" s="110"/>
      <c r="AA20" s="57"/>
      <c r="AB20" s="57"/>
      <c r="AC20" s="57"/>
      <c r="AD20" s="102"/>
      <c r="AF20" s="102"/>
    </row>
    <row r="21" spans="1:36" ht="5.15" customHeight="1" x14ac:dyDescent="0.550000000000000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15" customHeight="1" x14ac:dyDescent="0.55000000000000004">
      <c r="A22" s="55"/>
      <c r="B22" s="98"/>
      <c r="D22" s="99"/>
      <c r="E22" s="99"/>
      <c r="G22" s="57"/>
      <c r="H22" s="99"/>
      <c r="I22" s="99"/>
      <c r="J22" s="99"/>
      <c r="K22" s="99"/>
      <c r="L22" s="99"/>
      <c r="M22" s="99"/>
      <c r="N22" s="99"/>
      <c r="O22" s="99"/>
      <c r="P22" s="99"/>
      <c r="Q22" s="99"/>
      <c r="R22" s="99"/>
      <c r="S22" s="99"/>
    </row>
    <row r="23" spans="1:36" ht="25" customHeight="1" x14ac:dyDescent="0.55000000000000004">
      <c r="A23" s="55"/>
      <c r="B23" s="98"/>
      <c r="D23" s="99"/>
      <c r="E23" s="99"/>
      <c r="F23" s="56"/>
      <c r="G23" s="57" t="s">
        <v>102</v>
      </c>
      <c r="H23" s="99"/>
      <c r="I23" s="99"/>
      <c r="J23" s="99"/>
      <c r="K23" s="99"/>
      <c r="L23" s="99"/>
      <c r="M23" s="99"/>
      <c r="N23" s="99"/>
      <c r="O23" s="99"/>
      <c r="P23" s="99"/>
      <c r="Q23" s="99"/>
      <c r="R23" s="99"/>
      <c r="S23" s="99"/>
    </row>
    <row r="24" spans="1:36" ht="10" customHeight="1" x14ac:dyDescent="0.55000000000000004">
      <c r="A24" s="55"/>
      <c r="B24" s="98"/>
      <c r="D24" s="99"/>
      <c r="E24" s="99"/>
      <c r="G24" s="57"/>
      <c r="H24" s="99"/>
      <c r="I24" s="99"/>
      <c r="J24" s="99"/>
      <c r="K24" s="99"/>
      <c r="L24" s="99"/>
      <c r="M24" s="99"/>
      <c r="N24" s="99"/>
      <c r="O24" s="99"/>
      <c r="P24" s="99"/>
      <c r="Q24" s="99"/>
      <c r="R24" s="99"/>
      <c r="S24" s="99"/>
    </row>
    <row r="25" spans="1:36" ht="25" customHeight="1" x14ac:dyDescent="0.55000000000000004">
      <c r="A25" s="55" t="s">
        <v>101</v>
      </c>
      <c r="B25" s="57" t="s">
        <v>358</v>
      </c>
      <c r="C25" s="57"/>
      <c r="D25" s="57"/>
      <c r="E25" s="99"/>
      <c r="G25" s="99"/>
      <c r="H25" s="99"/>
      <c r="I25" s="99"/>
      <c r="J25" s="99"/>
      <c r="K25" s="99"/>
      <c r="L25" s="101"/>
      <c r="M25" s="99"/>
      <c r="N25" s="99"/>
      <c r="O25" s="99"/>
      <c r="P25" s="99"/>
      <c r="Q25" s="99"/>
      <c r="R25" s="99"/>
      <c r="S25" s="99"/>
    </row>
    <row r="26" spans="1:36" ht="10" customHeight="1" x14ac:dyDescent="0.55000000000000004">
      <c r="A26" s="55"/>
      <c r="B26" s="57"/>
      <c r="C26" s="57"/>
      <c r="D26" s="57"/>
      <c r="E26" s="99"/>
      <c r="G26" s="99"/>
      <c r="H26" s="99"/>
      <c r="I26" s="99"/>
      <c r="J26" s="99"/>
      <c r="K26" s="99"/>
      <c r="L26" s="99"/>
      <c r="M26" s="99"/>
      <c r="N26" s="99"/>
      <c r="O26" s="99"/>
      <c r="P26" s="99"/>
      <c r="Q26" s="99"/>
      <c r="R26" s="99"/>
      <c r="S26" s="99"/>
    </row>
    <row r="27" spans="1:36" ht="25" customHeight="1" x14ac:dyDescent="0.55000000000000004">
      <c r="A27" s="55"/>
      <c r="B27" s="57" t="s">
        <v>100</v>
      </c>
      <c r="C27" s="57"/>
      <c r="D27" s="57"/>
      <c r="E27" s="99"/>
      <c r="G27" s="99"/>
      <c r="H27" s="99"/>
      <c r="I27" s="99"/>
      <c r="J27" s="99"/>
      <c r="K27" s="99"/>
      <c r="L27" s="99"/>
      <c r="M27" s="99"/>
      <c r="N27" s="99"/>
      <c r="O27" s="99"/>
      <c r="P27" s="99"/>
      <c r="Q27" s="99"/>
      <c r="R27" s="99"/>
      <c r="S27" s="99"/>
    </row>
    <row r="28" spans="1:36" ht="4.5" customHeight="1" x14ac:dyDescent="0.55000000000000004">
      <c r="A28" s="55"/>
      <c r="B28" s="57"/>
      <c r="C28" s="57"/>
      <c r="D28" s="57"/>
      <c r="E28" s="99"/>
      <c r="G28" s="99"/>
      <c r="H28" s="99"/>
      <c r="I28" s="99"/>
      <c r="J28" s="99"/>
      <c r="K28" s="99"/>
      <c r="L28" s="99"/>
      <c r="M28" s="99"/>
      <c r="N28" s="99"/>
      <c r="O28" s="99"/>
      <c r="P28" s="99"/>
      <c r="Q28" s="99"/>
      <c r="R28" s="99"/>
      <c r="S28" s="99"/>
    </row>
    <row r="29" spans="1:36" ht="25" customHeight="1" x14ac:dyDescent="0.550000000000000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5" customHeight="1" x14ac:dyDescent="0.55000000000000004">
      <c r="A30" s="55"/>
      <c r="B30" s="57"/>
      <c r="C30" s="57"/>
      <c r="D30" s="57"/>
      <c r="E30" s="99"/>
      <c r="F30" s="58" t="str">
        <f>IF($AJ$29=2,"☑","□")</f>
        <v>□</v>
      </c>
      <c r="G30" s="98" t="s">
        <v>98</v>
      </c>
      <c r="H30" s="99"/>
      <c r="I30" s="99"/>
      <c r="J30" s="99"/>
      <c r="K30" s="99"/>
      <c r="L30" s="99"/>
      <c r="M30" s="99"/>
      <c r="N30" s="99"/>
      <c r="O30" s="99"/>
      <c r="P30" s="99"/>
      <c r="Q30" s="99"/>
      <c r="R30" s="99"/>
      <c r="S30" s="99"/>
    </row>
    <row r="31" spans="1:36" ht="25" customHeight="1" x14ac:dyDescent="0.55000000000000004">
      <c r="A31" s="55"/>
      <c r="B31" s="57"/>
      <c r="C31" s="57"/>
      <c r="D31" s="57"/>
      <c r="E31" s="99"/>
      <c r="F31" s="58" t="str">
        <f>IF($AJ$29=3,"☑","□")</f>
        <v>□</v>
      </c>
      <c r="G31" s="98" t="s">
        <v>97</v>
      </c>
      <c r="H31" s="99"/>
      <c r="I31" s="99"/>
      <c r="J31" s="99"/>
      <c r="K31" s="99"/>
      <c r="L31" s="99"/>
      <c r="M31" s="99"/>
      <c r="N31" s="99"/>
      <c r="O31" s="99"/>
      <c r="P31" s="99"/>
      <c r="Q31" s="99"/>
      <c r="R31" s="99"/>
      <c r="S31" s="99"/>
    </row>
    <row r="32" spans="1:36" ht="25" customHeight="1" x14ac:dyDescent="0.550000000000000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10" customHeight="1" x14ac:dyDescent="0.55000000000000004">
      <c r="A33" s="55"/>
      <c r="B33" s="57"/>
      <c r="C33" s="57"/>
      <c r="D33" s="57"/>
      <c r="E33" s="99"/>
      <c r="G33" s="98"/>
      <c r="H33" s="99"/>
      <c r="I33" s="99"/>
      <c r="J33" s="99"/>
      <c r="K33" s="99"/>
      <c r="L33" s="99"/>
      <c r="M33" s="99"/>
      <c r="N33" s="99"/>
      <c r="O33" s="99"/>
      <c r="P33" s="99"/>
      <c r="Q33" s="99"/>
      <c r="R33" s="99"/>
      <c r="S33" s="99"/>
    </row>
    <row r="34" spans="1:32" ht="25" customHeight="1" x14ac:dyDescent="0.55000000000000004">
      <c r="A34" s="55"/>
      <c r="B34" s="98" t="s">
        <v>95</v>
      </c>
      <c r="D34" s="99"/>
      <c r="E34" s="99"/>
      <c r="I34" s="118"/>
      <c r="J34" s="118"/>
      <c r="K34" s="118"/>
      <c r="L34" s="118"/>
      <c r="M34" s="118"/>
      <c r="N34" s="118"/>
      <c r="O34" s="118"/>
      <c r="P34" s="99" t="s">
        <v>92</v>
      </c>
      <c r="R34" s="98" t="s">
        <v>88</v>
      </c>
      <c r="T34" s="99"/>
      <c r="V34" s="118"/>
      <c r="W34" s="118"/>
      <c r="X34" s="118"/>
      <c r="Y34" s="118"/>
      <c r="Z34" s="118"/>
      <c r="AA34" s="118"/>
      <c r="AB34" s="118"/>
      <c r="AC34" s="99" t="s">
        <v>91</v>
      </c>
    </row>
    <row r="35" spans="1:32" ht="10" customHeight="1" x14ac:dyDescent="0.55000000000000004">
      <c r="A35" s="55"/>
      <c r="B35" s="98"/>
      <c r="D35" s="99"/>
      <c r="E35" s="99"/>
      <c r="G35" s="99"/>
      <c r="H35" s="99"/>
      <c r="I35" s="99"/>
      <c r="J35" s="99"/>
      <c r="K35" s="99"/>
      <c r="L35" s="99"/>
      <c r="M35" s="99"/>
      <c r="N35" s="99"/>
      <c r="O35" s="99"/>
      <c r="P35" s="99"/>
      <c r="Q35" s="99"/>
      <c r="R35" s="99"/>
      <c r="S35" s="99"/>
    </row>
    <row r="36" spans="1:32" ht="20.149999999999999" customHeight="1" x14ac:dyDescent="0.55000000000000004">
      <c r="A36" s="55"/>
      <c r="B36" s="98"/>
      <c r="D36" s="99"/>
      <c r="E36" s="99"/>
      <c r="F36" s="96" t="s">
        <v>94</v>
      </c>
      <c r="G36" s="99"/>
      <c r="H36" s="99"/>
      <c r="I36" s="99"/>
      <c r="J36" s="99"/>
      <c r="K36" s="99"/>
      <c r="L36" s="99"/>
      <c r="M36" s="99"/>
      <c r="N36" s="99"/>
      <c r="O36" s="99"/>
      <c r="P36" s="99"/>
      <c r="Q36" s="99"/>
      <c r="R36" s="99"/>
      <c r="S36" s="99"/>
    </row>
    <row r="37" spans="1:32" ht="20.149999999999999" customHeight="1" x14ac:dyDescent="0.55000000000000004">
      <c r="A37" s="55"/>
      <c r="B37" s="98"/>
      <c r="D37" s="99"/>
      <c r="E37" s="99"/>
      <c r="F37" s="96" t="s">
        <v>320</v>
      </c>
      <c r="G37" s="99"/>
      <c r="H37" s="99"/>
      <c r="I37" s="99"/>
      <c r="J37" s="99"/>
      <c r="K37" s="99"/>
      <c r="L37" s="99"/>
      <c r="M37" s="99"/>
      <c r="N37" s="99"/>
      <c r="O37" s="99"/>
      <c r="P37" s="99"/>
      <c r="Q37" s="99"/>
      <c r="R37" s="99"/>
      <c r="S37" s="99"/>
      <c r="AE37" s="107"/>
      <c r="AF37" s="107"/>
    </row>
    <row r="38" spans="1:32" ht="20.149999999999999" customHeight="1" x14ac:dyDescent="0.550000000000000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49999999999999" customHeight="1" x14ac:dyDescent="0.55000000000000004">
      <c r="A39" s="55"/>
      <c r="B39" s="98"/>
      <c r="D39" s="99"/>
      <c r="E39" s="99"/>
      <c r="F39" s="108" t="s">
        <v>355</v>
      </c>
      <c r="G39" s="110"/>
      <c r="H39" s="110"/>
      <c r="I39" s="110"/>
      <c r="J39" s="110"/>
      <c r="K39" s="110"/>
      <c r="L39" s="110"/>
      <c r="M39" s="110"/>
      <c r="N39" s="110"/>
      <c r="O39" s="110"/>
      <c r="P39" s="110"/>
      <c r="Q39" s="110"/>
      <c r="R39" s="110"/>
      <c r="S39" s="99"/>
      <c r="AE39" s="107"/>
      <c r="AF39" s="107"/>
    </row>
    <row r="40" spans="1:32" ht="10" customHeight="1" x14ac:dyDescent="0.55000000000000004">
      <c r="A40" s="55"/>
      <c r="B40" s="98"/>
      <c r="D40" s="99"/>
      <c r="E40" s="99"/>
      <c r="G40" s="99"/>
      <c r="H40" s="99"/>
      <c r="I40" s="99"/>
      <c r="J40" s="99"/>
      <c r="K40" s="99"/>
      <c r="L40" s="99"/>
      <c r="M40" s="99"/>
      <c r="N40" s="99"/>
      <c r="O40" s="99"/>
      <c r="P40" s="99"/>
      <c r="Q40" s="99"/>
      <c r="R40" s="99"/>
      <c r="S40" s="99"/>
      <c r="AE40" s="107"/>
      <c r="AF40" s="107"/>
    </row>
    <row r="41" spans="1:32" ht="25" customHeight="1" x14ac:dyDescent="0.55000000000000004">
      <c r="A41" s="55"/>
      <c r="B41" s="98" t="s">
        <v>93</v>
      </c>
      <c r="D41" s="99"/>
      <c r="E41" s="99"/>
      <c r="F41" s="57"/>
      <c r="G41" s="57"/>
      <c r="H41" s="57"/>
      <c r="I41" s="118"/>
      <c r="J41" s="118"/>
      <c r="K41" s="118"/>
      <c r="L41" s="118"/>
      <c r="M41" s="118"/>
      <c r="N41" s="118"/>
      <c r="O41" s="118"/>
      <c r="P41" s="99" t="s">
        <v>92</v>
      </c>
      <c r="R41" s="98" t="s">
        <v>88</v>
      </c>
      <c r="T41" s="99"/>
      <c r="V41" s="118"/>
      <c r="W41" s="118"/>
      <c r="X41" s="118"/>
      <c r="Y41" s="118"/>
      <c r="Z41" s="118"/>
      <c r="AA41" s="118"/>
      <c r="AB41" s="118"/>
      <c r="AC41" s="99" t="s">
        <v>91</v>
      </c>
      <c r="AE41" s="107"/>
      <c r="AF41" s="107"/>
    </row>
    <row r="42" spans="1:32" ht="10" customHeight="1" x14ac:dyDescent="0.55000000000000004">
      <c r="A42" s="55"/>
      <c r="B42" s="98"/>
      <c r="D42" s="99"/>
      <c r="E42" s="99"/>
      <c r="G42" s="99"/>
      <c r="H42" s="99"/>
      <c r="I42" s="99"/>
      <c r="J42" s="99"/>
      <c r="K42" s="99"/>
      <c r="L42" s="99"/>
      <c r="M42" s="99"/>
      <c r="N42" s="99"/>
      <c r="O42" s="99"/>
      <c r="P42" s="99"/>
      <c r="Q42" s="99"/>
      <c r="R42" s="99"/>
      <c r="S42" s="99"/>
      <c r="AE42" s="107"/>
      <c r="AF42" s="107"/>
    </row>
    <row r="43" spans="1:32" ht="20.149999999999999" customHeight="1" x14ac:dyDescent="0.55000000000000004">
      <c r="A43" s="55"/>
      <c r="B43" s="98"/>
      <c r="D43" s="99"/>
      <c r="E43" s="99"/>
      <c r="F43" s="96" t="s">
        <v>317</v>
      </c>
      <c r="G43" s="99"/>
      <c r="H43" s="99"/>
      <c r="I43" s="99"/>
      <c r="J43" s="99"/>
      <c r="K43" s="99"/>
      <c r="L43" s="99"/>
      <c r="M43" s="99"/>
      <c r="N43" s="99"/>
      <c r="O43" s="99"/>
      <c r="P43" s="99"/>
      <c r="Q43" s="99"/>
      <c r="R43" s="99"/>
      <c r="S43" s="99"/>
      <c r="AE43" s="107"/>
      <c r="AF43" s="107"/>
    </row>
    <row r="44" spans="1:32" ht="20.149999999999999" customHeight="1" x14ac:dyDescent="0.55000000000000004">
      <c r="A44" s="55"/>
      <c r="B44" s="98"/>
      <c r="D44" s="99"/>
      <c r="E44" s="99"/>
      <c r="F44" s="96" t="s">
        <v>324</v>
      </c>
      <c r="G44" s="99"/>
      <c r="H44" s="99"/>
      <c r="I44" s="99"/>
      <c r="J44" s="99"/>
      <c r="K44" s="99"/>
      <c r="L44" s="99"/>
      <c r="M44" s="99"/>
      <c r="N44" s="99"/>
      <c r="O44" s="99"/>
      <c r="P44" s="99"/>
      <c r="Q44" s="99"/>
      <c r="R44" s="99"/>
      <c r="S44" s="99"/>
      <c r="AE44" s="107"/>
      <c r="AF44" s="107"/>
    </row>
    <row r="45" spans="1:32" ht="20.149999999999999" customHeight="1" x14ac:dyDescent="0.55000000000000004">
      <c r="A45" s="55"/>
      <c r="B45" s="98"/>
      <c r="D45" s="99"/>
      <c r="E45" s="99"/>
      <c r="F45" s="96" t="s">
        <v>321</v>
      </c>
      <c r="G45" s="99"/>
      <c r="H45" s="99"/>
      <c r="I45" s="99"/>
      <c r="J45" s="99"/>
      <c r="K45" s="99"/>
      <c r="L45" s="99"/>
      <c r="M45" s="99"/>
      <c r="N45" s="99"/>
      <c r="O45" s="99"/>
      <c r="P45" s="99"/>
      <c r="Q45" s="99"/>
      <c r="R45" s="99"/>
      <c r="S45" s="99"/>
    </row>
    <row r="46" spans="1:32" ht="20.149999999999999" customHeight="1" x14ac:dyDescent="0.55000000000000004">
      <c r="A46" s="55"/>
      <c r="B46" s="98"/>
      <c r="D46" s="99"/>
      <c r="E46" s="99"/>
      <c r="F46" s="96" t="s">
        <v>322</v>
      </c>
      <c r="G46" s="99"/>
      <c r="H46" s="99"/>
      <c r="I46" s="99"/>
      <c r="J46" s="99"/>
      <c r="K46" s="99"/>
      <c r="L46" s="99"/>
      <c r="M46" s="99"/>
      <c r="N46" s="99"/>
      <c r="O46" s="99"/>
      <c r="P46" s="99"/>
      <c r="Q46" s="99"/>
      <c r="R46" s="99"/>
      <c r="S46" s="99"/>
    </row>
    <row r="47" spans="1:32" ht="20.149999999999999" customHeight="1" x14ac:dyDescent="0.55000000000000004">
      <c r="A47" s="55"/>
      <c r="B47" s="104"/>
      <c r="D47" s="102"/>
      <c r="E47" s="102"/>
      <c r="F47" s="108" t="s">
        <v>355</v>
      </c>
      <c r="G47" s="102"/>
      <c r="H47" s="102"/>
      <c r="I47" s="102"/>
      <c r="J47" s="102"/>
      <c r="K47" s="102"/>
      <c r="L47" s="102"/>
      <c r="M47" s="102"/>
      <c r="N47" s="102"/>
      <c r="O47" s="102"/>
      <c r="P47" s="102"/>
      <c r="Q47" s="102"/>
      <c r="R47" s="102"/>
      <c r="S47" s="102"/>
    </row>
    <row r="48" spans="1:32" ht="10" customHeight="1" x14ac:dyDescent="0.55000000000000004">
      <c r="A48" s="55"/>
      <c r="B48" s="98"/>
      <c r="D48" s="99"/>
      <c r="E48" s="99"/>
      <c r="G48" s="99"/>
      <c r="H48" s="99"/>
      <c r="I48" s="99"/>
      <c r="J48" s="99"/>
      <c r="K48" s="99"/>
      <c r="L48" s="99"/>
      <c r="M48" s="99"/>
      <c r="N48" s="99"/>
      <c r="O48" s="99"/>
      <c r="P48" s="99"/>
      <c r="Q48" s="99"/>
      <c r="R48" s="99"/>
      <c r="S48" s="99"/>
    </row>
    <row r="49" spans="1:36" ht="25" customHeight="1" x14ac:dyDescent="0.55000000000000004">
      <c r="A49" s="55"/>
      <c r="B49" s="54" t="s">
        <v>90</v>
      </c>
      <c r="C49" s="98" t="s">
        <v>89</v>
      </c>
      <c r="D49" s="99"/>
      <c r="E49" s="99"/>
      <c r="F49" s="60"/>
      <c r="G49" s="59"/>
      <c r="H49" s="59"/>
      <c r="I49" s="128" t="str">
        <f>IFERROR(ROUNDDOWN(I34*12000*1.165/(I41*10),1),"")</f>
        <v/>
      </c>
      <c r="J49" s="128"/>
      <c r="K49" s="128"/>
      <c r="L49" s="128"/>
      <c r="M49" s="128"/>
      <c r="N49" s="128"/>
      <c r="O49" s="128"/>
      <c r="P49" s="99"/>
      <c r="Q49" s="99"/>
      <c r="R49" s="98" t="s">
        <v>88</v>
      </c>
      <c r="T49" s="99"/>
      <c r="V49" s="128" t="str">
        <f>IFERROR(ROUNDDOWN(V34*12000*1.165/(V41*10),1),"")</f>
        <v/>
      </c>
      <c r="W49" s="128"/>
      <c r="X49" s="128"/>
      <c r="Y49" s="128"/>
      <c r="Z49" s="128"/>
      <c r="AA49" s="128"/>
      <c r="AB49" s="128"/>
      <c r="AC49" s="99" t="s">
        <v>87</v>
      </c>
    </row>
    <row r="50" spans="1:36" ht="25" customHeight="1" x14ac:dyDescent="0.55000000000000004">
      <c r="A50" s="55"/>
      <c r="C50" s="98"/>
      <c r="D50" s="99"/>
      <c r="E50" s="99"/>
      <c r="G50" s="99"/>
      <c r="H50" s="99"/>
      <c r="I50" s="99"/>
      <c r="J50" s="99"/>
      <c r="K50" s="99"/>
      <c r="L50" s="99"/>
      <c r="M50" s="99"/>
      <c r="N50" s="99"/>
      <c r="O50" s="99"/>
      <c r="P50" s="99"/>
      <c r="Q50" s="99"/>
      <c r="R50" s="99"/>
      <c r="S50" s="99"/>
    </row>
    <row r="51" spans="1:36" ht="25" customHeight="1" x14ac:dyDescent="0.55000000000000004">
      <c r="A51" s="55"/>
      <c r="B51" s="126" t="s">
        <v>86</v>
      </c>
      <c r="C51" s="126"/>
      <c r="D51" s="126"/>
      <c r="E51" s="126"/>
      <c r="F51" s="125" t="s">
        <v>85</v>
      </c>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row>
    <row r="52" spans="1:36" ht="25" customHeight="1" x14ac:dyDescent="0.55000000000000004">
      <c r="A52" s="55"/>
      <c r="B52" s="126"/>
      <c r="C52" s="126"/>
      <c r="D52" s="126"/>
      <c r="E52" s="126"/>
      <c r="F52" s="126" t="s">
        <v>84</v>
      </c>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row>
    <row r="53" spans="1:36" ht="5.15" customHeight="1" x14ac:dyDescent="0.55000000000000004">
      <c r="A53" s="55"/>
      <c r="B53" s="98"/>
      <c r="D53" s="99"/>
      <c r="E53" s="99"/>
      <c r="G53" s="99"/>
    </row>
    <row r="54" spans="1:36" ht="25" customHeight="1" x14ac:dyDescent="0.55000000000000004">
      <c r="A54" s="55" t="s">
        <v>83</v>
      </c>
      <c r="B54" s="98" t="s">
        <v>82</v>
      </c>
      <c r="D54" s="99"/>
      <c r="E54" s="99"/>
      <c r="G54" s="99"/>
      <c r="H54" s="99"/>
      <c r="I54" s="99"/>
      <c r="J54" s="99"/>
      <c r="K54" s="99"/>
      <c r="L54" s="99"/>
      <c r="M54" s="99"/>
      <c r="N54" s="99"/>
      <c r="O54" s="99"/>
      <c r="P54" s="99"/>
      <c r="Q54" s="99"/>
      <c r="R54" s="99"/>
      <c r="S54" s="99"/>
    </row>
    <row r="55" spans="1:36" ht="5.15" customHeight="1" x14ac:dyDescent="0.55000000000000004">
      <c r="A55" s="55"/>
      <c r="B55" s="98"/>
      <c r="D55" s="99"/>
      <c r="E55" s="99"/>
      <c r="G55" s="99"/>
      <c r="H55" s="99"/>
      <c r="I55" s="99"/>
      <c r="J55" s="99"/>
      <c r="K55" s="99"/>
      <c r="L55" s="99"/>
      <c r="M55" s="99"/>
      <c r="N55" s="99"/>
      <c r="O55" s="99"/>
      <c r="P55" s="99"/>
      <c r="Q55" s="99"/>
      <c r="R55" s="99"/>
      <c r="S55" s="99"/>
    </row>
    <row r="56" spans="1:36" ht="25" customHeight="1" x14ac:dyDescent="0.55000000000000004">
      <c r="A56" s="55"/>
      <c r="B56" s="98"/>
      <c r="D56" s="99"/>
      <c r="E56" s="99"/>
      <c r="G56" s="99"/>
      <c r="J56" s="127" t="str">
        <f>IF(AJ56&lt;=1.1,IF(AJ56&gt;=0.9,"☑","□"),"□")</f>
        <v>□</v>
      </c>
      <c r="K56" s="127"/>
      <c r="L56" s="98" t="s">
        <v>81</v>
      </c>
      <c r="M56" s="99"/>
      <c r="N56" s="99"/>
      <c r="O56" s="99"/>
      <c r="P56" s="99"/>
      <c r="Q56" s="99"/>
      <c r="R56" s="99"/>
      <c r="S56" s="99"/>
      <c r="T56" s="99"/>
      <c r="U56" s="99"/>
      <c r="V56" s="99"/>
      <c r="AJ56" s="61" t="str">
        <f>IFERROR(I34/V34,"")</f>
        <v/>
      </c>
    </row>
    <row r="57" spans="1:36" ht="25" customHeight="1" x14ac:dyDescent="0.55000000000000004">
      <c r="A57" s="55"/>
      <c r="B57" s="98"/>
      <c r="C57" s="54" t="s">
        <v>80</v>
      </c>
      <c r="D57" s="99"/>
      <c r="E57" s="99"/>
      <c r="G57" s="99"/>
      <c r="J57" s="127" t="str">
        <f>IF(AJ57&lt;=1.1,IF(AJ57&gt;=0.9,"☑","□"),"□")</f>
        <v>□</v>
      </c>
      <c r="K57" s="127"/>
      <c r="L57" s="98" t="s">
        <v>79</v>
      </c>
      <c r="M57" s="99"/>
      <c r="N57" s="99"/>
      <c r="O57" s="99"/>
      <c r="P57" s="99"/>
      <c r="Q57" s="99"/>
      <c r="R57" s="99"/>
      <c r="S57" s="99"/>
      <c r="T57" s="99"/>
      <c r="U57" s="99"/>
      <c r="V57" s="99"/>
      <c r="AJ57" s="61" t="str">
        <f>IFERROR(I41/V41,"")</f>
        <v/>
      </c>
    </row>
    <row r="58" spans="1:36" ht="25" customHeight="1" x14ac:dyDescent="0.55000000000000004">
      <c r="A58" s="55"/>
      <c r="B58" s="98"/>
      <c r="D58" s="99"/>
      <c r="E58" s="99"/>
      <c r="G58" s="99"/>
      <c r="J58" s="127" t="str">
        <f>IF(AJ58&lt;=1.1,IF(AJ58&gt;=0.9,"☑","□"),"□")</f>
        <v>□</v>
      </c>
      <c r="K58" s="127"/>
      <c r="L58" s="98" t="s">
        <v>78</v>
      </c>
      <c r="M58" s="99"/>
      <c r="N58" s="99"/>
      <c r="O58" s="99"/>
      <c r="P58" s="99"/>
      <c r="Q58" s="99"/>
      <c r="R58" s="99"/>
      <c r="S58" s="99"/>
      <c r="T58" s="99"/>
      <c r="U58" s="99"/>
      <c r="V58" s="99"/>
      <c r="AJ58" s="61" t="str">
        <f>IFERROR(I49/V49,"")</f>
        <v/>
      </c>
    </row>
    <row r="59" spans="1:36" ht="5.15" customHeight="1" x14ac:dyDescent="0.55000000000000004">
      <c r="A59" s="55"/>
      <c r="B59" s="98"/>
      <c r="D59" s="99"/>
      <c r="E59" s="99"/>
      <c r="G59" s="99"/>
      <c r="H59" s="99"/>
      <c r="I59" s="99"/>
      <c r="J59" s="99"/>
      <c r="K59" s="99"/>
      <c r="L59" s="99"/>
      <c r="M59" s="99"/>
      <c r="N59" s="99"/>
      <c r="O59" s="99"/>
      <c r="P59" s="99"/>
      <c r="Q59" s="99"/>
      <c r="R59" s="99"/>
      <c r="S59" s="99"/>
    </row>
    <row r="60" spans="1:36" ht="25" customHeight="1" x14ac:dyDescent="0.55000000000000004">
      <c r="A60" s="55" t="s">
        <v>77</v>
      </c>
      <c r="B60" s="98" t="s">
        <v>383</v>
      </c>
      <c r="D60" s="99"/>
      <c r="E60" s="99"/>
      <c r="G60" s="99"/>
      <c r="H60" s="99"/>
      <c r="I60" s="99"/>
      <c r="J60" s="99"/>
      <c r="K60" s="99"/>
      <c r="L60" s="99"/>
      <c r="M60" s="99"/>
      <c r="N60" s="99"/>
      <c r="O60" s="99"/>
      <c r="P60" s="99"/>
      <c r="Q60" s="99"/>
      <c r="R60" s="99"/>
      <c r="S60" s="99"/>
    </row>
    <row r="61" spans="1:36" ht="25" customHeight="1" x14ac:dyDescent="0.55000000000000004">
      <c r="A61" s="55"/>
      <c r="B61" s="98"/>
      <c r="D61" s="99"/>
      <c r="E61" s="99"/>
      <c r="F61" s="99"/>
      <c r="G61" s="99"/>
      <c r="H61" s="99"/>
      <c r="I61" s="99"/>
      <c r="J61" s="99"/>
      <c r="K61" s="99"/>
      <c r="L61" s="99"/>
      <c r="M61" s="99"/>
      <c r="N61" s="99"/>
      <c r="O61" s="99"/>
      <c r="P61" s="124" t="str">
        <f>IFERROR(VLOOKUP("該当",リスト!I:K,3,FALSE),"")</f>
        <v/>
      </c>
      <c r="Q61" s="124"/>
      <c r="R61" s="124"/>
      <c r="S61" s="124"/>
      <c r="T61" s="124"/>
      <c r="U61" s="124"/>
      <c r="V61" s="124"/>
      <c r="W61" s="124"/>
      <c r="X61" s="124"/>
      <c r="Y61" s="124"/>
      <c r="Z61" s="124"/>
      <c r="AB61" s="114"/>
    </row>
    <row r="62" spans="1:36" ht="25" customHeight="1" x14ac:dyDescent="0.55000000000000004">
      <c r="A62" s="54" t="s">
        <v>318</v>
      </c>
    </row>
    <row r="63" spans="1:36" ht="25" customHeight="1" x14ac:dyDescent="0.55000000000000004">
      <c r="A63" s="115" t="s">
        <v>382</v>
      </c>
    </row>
    <row r="64" spans="1:36" ht="25" customHeight="1" x14ac:dyDescent="0.55000000000000004"/>
    <row r="65" ht="25" customHeight="1" x14ac:dyDescent="0.55000000000000004"/>
    <row r="66" ht="25" customHeight="1" x14ac:dyDescent="0.55000000000000004"/>
    <row r="67" ht="25" customHeight="1" x14ac:dyDescent="0.55000000000000004"/>
    <row r="68" ht="25" customHeight="1" x14ac:dyDescent="0.55000000000000004"/>
    <row r="69" ht="25" customHeight="1" x14ac:dyDescent="0.55000000000000004"/>
    <row r="70" ht="25" customHeight="1" x14ac:dyDescent="0.55000000000000004"/>
    <row r="71" ht="25" customHeight="1" x14ac:dyDescent="0.55000000000000004"/>
    <row r="72" ht="25" customHeight="1" x14ac:dyDescent="0.55000000000000004"/>
    <row r="73" ht="25" customHeight="1" x14ac:dyDescent="0.55000000000000004"/>
    <row r="74" ht="25" customHeight="1" x14ac:dyDescent="0.55000000000000004"/>
    <row r="75" ht="25" customHeight="1" x14ac:dyDescent="0.55000000000000004"/>
    <row r="76" ht="25" customHeight="1" x14ac:dyDescent="0.55000000000000004"/>
    <row r="77" ht="25" customHeight="1" x14ac:dyDescent="0.55000000000000004"/>
    <row r="78" ht="25" customHeight="1" x14ac:dyDescent="0.55000000000000004"/>
    <row r="79" ht="25" customHeight="1" x14ac:dyDescent="0.55000000000000004"/>
    <row r="80" ht="25" customHeight="1" x14ac:dyDescent="0.55000000000000004"/>
    <row r="81" ht="25" customHeight="1" x14ac:dyDescent="0.55000000000000004"/>
    <row r="82" ht="25" customHeight="1" x14ac:dyDescent="0.55000000000000004"/>
    <row r="83" ht="25" customHeight="1" x14ac:dyDescent="0.55000000000000004"/>
    <row r="84" ht="25" customHeight="1" x14ac:dyDescent="0.55000000000000004"/>
    <row r="85" ht="25" customHeight="1" x14ac:dyDescent="0.55000000000000004"/>
    <row r="86" ht="25" customHeight="1" x14ac:dyDescent="0.55000000000000004"/>
    <row r="87" ht="25" customHeight="1" x14ac:dyDescent="0.55000000000000004"/>
    <row r="88" ht="25" customHeight="1" x14ac:dyDescent="0.55000000000000004"/>
    <row r="89" ht="25" customHeight="1" x14ac:dyDescent="0.55000000000000004"/>
    <row r="90" ht="25" customHeight="1" x14ac:dyDescent="0.55000000000000004"/>
    <row r="91" ht="25" customHeight="1" x14ac:dyDescent="0.55000000000000004"/>
    <row r="92" ht="25" customHeight="1" x14ac:dyDescent="0.55000000000000004"/>
    <row r="93" ht="25" customHeight="1" x14ac:dyDescent="0.55000000000000004"/>
    <row r="94" ht="25" customHeight="1" x14ac:dyDescent="0.55000000000000004"/>
    <row r="95" ht="25" customHeight="1" x14ac:dyDescent="0.55000000000000004"/>
  </sheetData>
  <mergeCells count="30">
    <mergeCell ref="B51:E52"/>
    <mergeCell ref="V49:AB49"/>
    <mergeCell ref="I49:O49"/>
    <mergeCell ref="J56:K56"/>
    <mergeCell ref="J57:K57"/>
    <mergeCell ref="N10:N11"/>
    <mergeCell ref="Q10:Q11"/>
    <mergeCell ref="T10:T11"/>
    <mergeCell ref="P61:Z61"/>
    <mergeCell ref="F51:AG51"/>
    <mergeCell ref="F52:AG52"/>
    <mergeCell ref="J58:K58"/>
    <mergeCell ref="P20:R20"/>
    <mergeCell ref="T20:W2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31750</xdr:colOff>
                    <xdr:row>16</xdr:row>
                    <xdr:rowOff>38100</xdr:rowOff>
                  </from>
                  <to>
                    <xdr:col>5</xdr:col>
                    <xdr:colOff>260350</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31750</xdr:colOff>
                    <xdr:row>22</xdr:row>
                    <xdr:rowOff>31750</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31750</xdr:colOff>
                    <xdr:row>9</xdr:row>
                    <xdr:rowOff>38100</xdr:rowOff>
                  </from>
                  <to>
                    <xdr:col>5</xdr:col>
                    <xdr:colOff>266700</xdr:colOff>
                    <xdr:row>9</xdr:row>
                    <xdr:rowOff>298450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31750</xdr:colOff>
                    <xdr:row>10</xdr:row>
                    <xdr:rowOff>38100</xdr:rowOff>
                  </from>
                  <to>
                    <xdr:col>5</xdr:col>
                    <xdr:colOff>266700</xdr:colOff>
                    <xdr:row>10</xdr:row>
                    <xdr:rowOff>298450</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184150</xdr:rowOff>
                  </from>
                  <to>
                    <xdr:col>11</xdr:col>
                    <xdr:colOff>127000</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184150</xdr:rowOff>
                  </from>
                  <to>
                    <xdr:col>14</xdr:col>
                    <xdr:colOff>127000</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184150</xdr:rowOff>
                  </from>
                  <to>
                    <xdr:col>17</xdr:col>
                    <xdr:colOff>127000</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184150</xdr:rowOff>
                  </from>
                  <to>
                    <xdr:col>20</xdr:col>
                    <xdr:colOff>127000</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zoomScaleNormal="100" zoomScaleSheetLayoutView="100" zoomScalePageLayoutView="85" workbookViewId="0">
      <selection activeCell="AP17" sqref="AP17"/>
    </sheetView>
  </sheetViews>
  <sheetFormatPr defaultColWidth="8.75" defaultRowHeight="13" x14ac:dyDescent="0.550000000000000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550000000000000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55000000000000004">
      <c r="A2" s="148" t="s">
        <v>55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99999999999999" customHeight="1" x14ac:dyDescent="0.55000000000000004">
      <c r="A4" s="3"/>
      <c r="B4" s="3"/>
      <c r="C4" s="3"/>
      <c r="D4" s="3"/>
      <c r="E4" s="3"/>
      <c r="F4" s="3"/>
      <c r="G4" s="3"/>
      <c r="H4" s="3"/>
      <c r="I4" s="3"/>
      <c r="J4" s="3"/>
      <c r="K4" s="3"/>
      <c r="L4" s="3"/>
      <c r="M4" s="3"/>
      <c r="N4" s="3"/>
      <c r="O4" s="3"/>
      <c r="P4" s="3"/>
      <c r="Q4" s="156" t="s">
        <v>73</v>
      </c>
      <c r="R4" s="156"/>
      <c r="S4" s="156"/>
      <c r="T4" s="156"/>
      <c r="U4" s="156"/>
      <c r="V4" s="157" t="str">
        <f>IF(様式93_処遇改善!H5="","",様式93_処遇改善!H5)</f>
        <v/>
      </c>
      <c r="W4" s="158"/>
      <c r="X4" s="158"/>
      <c r="Y4" s="158"/>
      <c r="Z4" s="158"/>
      <c r="AA4" s="158"/>
      <c r="AB4" s="158"/>
      <c r="AC4" s="158"/>
      <c r="AD4" s="158"/>
      <c r="AE4" s="158"/>
      <c r="AF4" s="158"/>
      <c r="AG4" s="159"/>
    </row>
    <row r="5" spans="1:33" ht="16.149999999999999" customHeight="1" x14ac:dyDescent="0.55000000000000004">
      <c r="A5" s="3"/>
      <c r="B5" s="3"/>
      <c r="C5" s="3"/>
      <c r="D5" s="3"/>
      <c r="E5" s="3"/>
      <c r="F5" s="3"/>
      <c r="G5" s="3"/>
      <c r="H5" s="3"/>
      <c r="I5" s="3"/>
      <c r="J5" s="3"/>
      <c r="K5" s="3"/>
      <c r="L5" s="3"/>
      <c r="M5" s="3"/>
      <c r="N5" s="3"/>
      <c r="O5" s="3"/>
      <c r="P5" s="3"/>
      <c r="Q5" s="3" t="s">
        <v>291</v>
      </c>
      <c r="R5" s="3"/>
      <c r="S5" s="3"/>
      <c r="T5" s="3"/>
      <c r="U5" s="3"/>
      <c r="V5" s="151" t="str">
        <f>IF(様式93_処遇改善!H6="","",様式93_処遇改善!H6)</f>
        <v/>
      </c>
      <c r="W5" s="152"/>
      <c r="X5" s="152"/>
      <c r="Y5" s="152"/>
      <c r="Z5" s="152"/>
      <c r="AA5" s="152"/>
      <c r="AB5" s="152"/>
      <c r="AC5" s="152"/>
      <c r="AD5" s="152"/>
      <c r="AE5" s="152"/>
      <c r="AF5" s="152"/>
      <c r="AG5" s="153"/>
    </row>
    <row r="6" spans="1:33" ht="6" customHeight="1"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6">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6">
      <c r="A8" s="26" t="s">
        <v>76</v>
      </c>
      <c r="B8" s="27" t="s">
        <v>6</v>
      </c>
      <c r="C8" s="28"/>
      <c r="D8" s="160"/>
      <c r="E8" s="160"/>
      <c r="F8" s="28" t="s">
        <v>7</v>
      </c>
      <c r="G8" s="160"/>
      <c r="H8" s="160"/>
      <c r="I8" s="28" t="s">
        <v>8</v>
      </c>
      <c r="J8" s="28"/>
      <c r="K8" s="28" t="s">
        <v>9</v>
      </c>
      <c r="L8" s="28" t="s">
        <v>6</v>
      </c>
      <c r="M8" s="28"/>
      <c r="N8" s="160"/>
      <c r="O8" s="160"/>
      <c r="P8" s="28" t="s">
        <v>7</v>
      </c>
      <c r="Q8" s="160"/>
      <c r="R8" s="160"/>
      <c r="S8" s="29" t="s">
        <v>8</v>
      </c>
      <c r="T8" s="3"/>
      <c r="U8" s="3"/>
      <c r="V8" s="3"/>
      <c r="W8" s="3"/>
      <c r="X8" s="3"/>
      <c r="Y8" s="3"/>
      <c r="Z8" s="3"/>
      <c r="AA8" s="3"/>
      <c r="AB8" s="3"/>
      <c r="AC8" s="3"/>
      <c r="AD8" s="3"/>
      <c r="AE8" s="3"/>
      <c r="AF8" s="3"/>
      <c r="AG8" s="3"/>
    </row>
    <row r="9" spans="1:33" ht="16.149999999999999" customHeight="1" x14ac:dyDescent="0.550000000000000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6">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550000000000000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55000000000000004">
      <c r="A12" s="36"/>
      <c r="B12" s="37"/>
      <c r="C12" s="37"/>
      <c r="D12" s="37"/>
      <c r="E12" s="37"/>
      <c r="F12" s="37"/>
      <c r="G12" s="37"/>
      <c r="H12" s="37"/>
      <c r="I12" s="37"/>
      <c r="J12" s="37"/>
      <c r="K12" s="37"/>
      <c r="L12" s="37"/>
      <c r="M12" s="38" t="s">
        <v>22</v>
      </c>
      <c r="N12" s="38"/>
      <c r="O12" s="16" t="s">
        <v>19</v>
      </c>
      <c r="P12" s="154"/>
      <c r="Q12" s="154"/>
      <c r="R12" s="154"/>
      <c r="S12" s="154"/>
      <c r="T12" s="154"/>
      <c r="U12" s="154"/>
      <c r="V12" s="154"/>
      <c r="W12" s="154"/>
      <c r="X12" s="16" t="s">
        <v>12</v>
      </c>
      <c r="Y12" s="16" t="s">
        <v>20</v>
      </c>
      <c r="Z12" s="16" t="s">
        <v>21</v>
      </c>
      <c r="AA12" s="16"/>
      <c r="AB12" s="155" t="str">
        <f>IFERROR(VLOOKUP(P12,リスト!C:D,2,FALSE),"")</f>
        <v/>
      </c>
      <c r="AC12" s="155"/>
      <c r="AD12" s="155"/>
      <c r="AE12" s="155"/>
      <c r="AF12" s="155"/>
      <c r="AG12" s="17" t="s">
        <v>1</v>
      </c>
    </row>
    <row r="13" spans="1:33" ht="16.149999999999999" customHeight="1" x14ac:dyDescent="0.550000000000000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50" t="str">
        <f>IF(様式93_処遇改善!I41="","",様式93_処遇改善!I41*IF(Q8&lt;G8,(Q8+12-G8+1),(Q8-G8+1)))</f>
        <v/>
      </c>
      <c r="AC13" s="150"/>
      <c r="AD13" s="150"/>
      <c r="AE13" s="150"/>
      <c r="AF13" s="150"/>
      <c r="AG13" s="7" t="s">
        <v>4</v>
      </c>
    </row>
    <row r="14" spans="1:33" ht="16.149999999999999" customHeight="1" thickBot="1" x14ac:dyDescent="0.6">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49" t="str">
        <f>IFERROR(AB12*AB13*10,"")</f>
        <v/>
      </c>
      <c r="AC14" s="149"/>
      <c r="AD14" s="149"/>
      <c r="AE14" s="149"/>
      <c r="AF14" s="149"/>
      <c r="AG14" s="10" t="s">
        <v>3</v>
      </c>
    </row>
    <row r="15" spans="1:33" ht="15" customHeight="1" x14ac:dyDescent="0.550000000000000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5" customHeight="1" x14ac:dyDescent="0.550000000000000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6">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550000000000000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550000000000000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30"/>
      <c r="AC19" s="130"/>
      <c r="AD19" s="130"/>
      <c r="AE19" s="130"/>
      <c r="AF19" s="130"/>
      <c r="AG19" s="17" t="s">
        <v>3</v>
      </c>
    </row>
    <row r="20" spans="1:47" ht="16.149999999999999" customHeight="1" x14ac:dyDescent="0.550000000000000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31"/>
      <c r="AC20" s="131"/>
      <c r="AD20" s="131"/>
      <c r="AE20" s="131"/>
      <c r="AF20" s="131"/>
      <c r="AG20" s="20" t="s">
        <v>3</v>
      </c>
      <c r="AS20" s="25"/>
    </row>
    <row r="21" spans="1:47" ht="16.149999999999999" customHeight="1" thickBot="1" x14ac:dyDescent="0.6">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32" t="str">
        <f>IF(AB19="","",AB19-AB20)</f>
        <v/>
      </c>
      <c r="AC21" s="132"/>
      <c r="AD21" s="132"/>
      <c r="AE21" s="132"/>
      <c r="AF21" s="132"/>
      <c r="AG21" s="23" t="s">
        <v>3</v>
      </c>
    </row>
    <row r="22" spans="1:47" ht="16.149999999999999" customHeight="1" thickBot="1" x14ac:dyDescent="0.6">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34" t="str">
        <f>IF(AB14="","",IF(AB14&gt;AB21,"問題あり","問題なし"))</f>
        <v/>
      </c>
      <c r="AC22" s="134"/>
      <c r="AD22" s="134"/>
      <c r="AE22" s="134"/>
      <c r="AF22" s="134"/>
      <c r="AG22" s="10"/>
      <c r="AU22" s="25"/>
    </row>
    <row r="23" spans="1:47" ht="15.65" customHeight="1" x14ac:dyDescent="0.550000000000000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6">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550000000000000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35"/>
      <c r="AC25" s="135"/>
      <c r="AD25" s="135"/>
      <c r="AE25" s="135"/>
      <c r="AF25" s="135"/>
      <c r="AG25" s="64" t="s">
        <v>4</v>
      </c>
    </row>
    <row r="26" spans="1:47" ht="16.149999999999999" customHeight="1" x14ac:dyDescent="0.550000000000000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33"/>
      <c r="AC26" s="133"/>
      <c r="AD26" s="133"/>
      <c r="AE26" s="133"/>
      <c r="AF26" s="133"/>
      <c r="AG26" s="7" t="s">
        <v>3</v>
      </c>
    </row>
    <row r="27" spans="1:47" ht="16.149999999999999" customHeight="1" x14ac:dyDescent="0.550000000000000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31"/>
      <c r="AC27" s="131"/>
      <c r="AD27" s="131"/>
      <c r="AE27" s="131"/>
      <c r="AF27" s="131"/>
      <c r="AG27" s="20" t="s">
        <v>3</v>
      </c>
    </row>
    <row r="28" spans="1:47" ht="16.149999999999999" customHeight="1" x14ac:dyDescent="0.550000000000000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6">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45" t="str">
        <f>IF(AB27="","",AB27/AB26*100)</f>
        <v/>
      </c>
      <c r="AC29" s="145"/>
      <c r="AD29" s="145"/>
      <c r="AE29" s="145"/>
      <c r="AF29" s="145"/>
      <c r="AG29" s="23" t="s">
        <v>5</v>
      </c>
    </row>
    <row r="30" spans="1:47" ht="16.149999999999999" customHeight="1" thickBot="1" x14ac:dyDescent="0.6">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34" t="str">
        <f>IF(AB29="","",IF(AB29&lt;2/3*100,"問題あり","問題なし"))</f>
        <v/>
      </c>
      <c r="AC30" s="134"/>
      <c r="AD30" s="134"/>
      <c r="AE30" s="134"/>
      <c r="AF30" s="134"/>
      <c r="AG30" s="10"/>
    </row>
    <row r="31" spans="1:47" ht="15.65" customHeight="1" x14ac:dyDescent="0.550000000000000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550000000000000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6">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55000000000000004">
      <c r="A34" s="139" t="s">
        <v>65</v>
      </c>
      <c r="B34" s="140"/>
      <c r="C34" s="140"/>
      <c r="D34" s="140"/>
      <c r="E34" s="140"/>
      <c r="F34" s="140"/>
      <c r="G34" s="140"/>
      <c r="H34" s="140"/>
      <c r="I34" s="12"/>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4"/>
    </row>
    <row r="35" spans="1:46" ht="16.149999999999999" customHeight="1" x14ac:dyDescent="0.55000000000000004">
      <c r="A35" s="141"/>
      <c r="B35" s="142"/>
      <c r="C35" s="142"/>
      <c r="D35" s="142"/>
      <c r="E35" s="142"/>
      <c r="F35" s="142"/>
      <c r="G35" s="142"/>
      <c r="H35" s="142"/>
      <c r="I35" s="19"/>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20"/>
    </row>
    <row r="36" spans="1:46" ht="16.149999999999999" customHeight="1" x14ac:dyDescent="0.55000000000000004">
      <c r="A36" s="143"/>
      <c r="B36" s="144"/>
      <c r="C36" s="144"/>
      <c r="D36" s="144"/>
      <c r="E36" s="144"/>
      <c r="F36" s="144"/>
      <c r="G36" s="144"/>
      <c r="H36" s="144"/>
      <c r="I36" s="16"/>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7"/>
    </row>
    <row r="37" spans="1:46" ht="16.149999999999999" customHeight="1" x14ac:dyDescent="0.550000000000000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550000000000000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46"/>
      <c r="AC38" s="146"/>
      <c r="AD38" s="146"/>
      <c r="AE38" s="146"/>
      <c r="AF38" s="146"/>
      <c r="AG38" s="70" t="s">
        <v>63</v>
      </c>
      <c r="AT38" s="25"/>
    </row>
    <row r="39" spans="1:46" ht="16.149999999999999" customHeight="1" x14ac:dyDescent="0.550000000000000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550000000000000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46"/>
      <c r="AC40" s="146"/>
      <c r="AD40" s="146"/>
      <c r="AE40" s="146"/>
      <c r="AF40" s="146"/>
      <c r="AG40" s="70" t="s">
        <v>3</v>
      </c>
    </row>
    <row r="41" spans="1:46" ht="16.149999999999999" customHeight="1" x14ac:dyDescent="0.550000000000000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47"/>
      <c r="AC41" s="147"/>
      <c r="AD41" s="147"/>
      <c r="AE41" s="147"/>
      <c r="AF41" s="147"/>
      <c r="AG41" s="20" t="s">
        <v>3</v>
      </c>
    </row>
    <row r="42" spans="1:46" ht="16.149999999999999" customHeight="1" x14ac:dyDescent="0.550000000000000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6">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45" t="str">
        <f>IF(AB41="","",AB41/AB40*100)</f>
        <v/>
      </c>
      <c r="AC43" s="145"/>
      <c r="AD43" s="145"/>
      <c r="AE43" s="145"/>
      <c r="AF43" s="145"/>
      <c r="AG43" s="23" t="s">
        <v>5</v>
      </c>
    </row>
    <row r="44" spans="1:46" ht="17.5" customHeight="1" thickBot="1" x14ac:dyDescent="0.6">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34" t="str">
        <f>IF(AB43="","",IF(AB43&lt;2/3*100,"問題あり","問題なし"))</f>
        <v/>
      </c>
      <c r="AC44" s="134"/>
      <c r="AD44" s="134"/>
      <c r="AE44" s="134"/>
      <c r="AF44" s="134"/>
      <c r="AG44" s="10"/>
    </row>
    <row r="45" spans="1:46" ht="15.65" customHeight="1" x14ac:dyDescent="0.550000000000000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5" customHeight="1" x14ac:dyDescent="0.550000000000000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6">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550000000000000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550000000000000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550000000000000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55000000000000004">
      <c r="A51" s="18"/>
      <c r="B51" s="19"/>
      <c r="C51" s="4" t="s">
        <v>315</v>
      </c>
      <c r="D51" s="19"/>
      <c r="E51" s="19"/>
      <c r="F51" s="19" t="s">
        <v>39</v>
      </c>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20" t="s">
        <v>12</v>
      </c>
    </row>
    <row r="52" spans="1:33" ht="6.65" customHeight="1" x14ac:dyDescent="0.550000000000000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550000000000000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550000000000000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5" customHeight="1" x14ac:dyDescent="0.55000000000000004">
      <c r="A55" s="18"/>
      <c r="B55" s="19"/>
      <c r="C55" s="19" t="s">
        <v>15</v>
      </c>
      <c r="D55" s="19"/>
      <c r="E55" s="19"/>
      <c r="F55" s="19"/>
      <c r="G55" s="19"/>
      <c r="H55" s="19"/>
      <c r="I55" s="19"/>
      <c r="J55" s="19"/>
      <c r="K55" s="19"/>
      <c r="L55" s="129"/>
      <c r="M55" s="129"/>
      <c r="N55" s="129"/>
      <c r="O55" s="129"/>
      <c r="P55" s="129"/>
      <c r="Q55" s="129"/>
      <c r="R55" s="129"/>
      <c r="S55" s="129"/>
      <c r="T55" s="129"/>
      <c r="U55" s="129"/>
      <c r="V55" s="129"/>
      <c r="W55" s="129"/>
      <c r="X55" s="129"/>
      <c r="Y55" s="129"/>
      <c r="Z55" s="129"/>
      <c r="AA55" s="129"/>
      <c r="AB55" s="129"/>
      <c r="AC55" s="129"/>
      <c r="AD55" s="129"/>
      <c r="AE55" s="129"/>
      <c r="AF55" s="129"/>
      <c r="AG55" s="20" t="s">
        <v>12</v>
      </c>
    </row>
    <row r="56" spans="1:33" ht="5.5" customHeight="1" x14ac:dyDescent="0.550000000000000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550000000000000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6">
      <c r="A58" s="8"/>
      <c r="B58" s="9"/>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0"/>
    </row>
    <row r="59" spans="1:33" ht="15" customHeight="1" x14ac:dyDescent="0.550000000000000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55000000000000004">
      <c r="A60" s="162" t="s">
        <v>33</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row>
    <row r="61" spans="1:33" ht="16.149999999999999" customHeight="1" x14ac:dyDescent="0.55000000000000004">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row>
    <row r="62" spans="1:33" ht="16.149999999999999" customHeight="1" x14ac:dyDescent="0.550000000000000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55000000000000004">
      <c r="A63" s="3"/>
      <c r="B63" s="19"/>
      <c r="C63" s="19" t="s">
        <v>6</v>
      </c>
      <c r="D63" s="19"/>
      <c r="E63" s="163"/>
      <c r="F63" s="163"/>
      <c r="G63" s="19" t="s">
        <v>7</v>
      </c>
      <c r="H63" s="163"/>
      <c r="I63" s="163"/>
      <c r="J63" s="3" t="s">
        <v>8</v>
      </c>
      <c r="K63" s="163"/>
      <c r="L63" s="163"/>
      <c r="M63" s="3" t="s">
        <v>2</v>
      </c>
      <c r="N63" s="3"/>
      <c r="O63" s="3"/>
      <c r="P63" s="3" t="s">
        <v>290</v>
      </c>
      <c r="Q63" s="3"/>
      <c r="R63" s="3"/>
      <c r="S63" s="3"/>
      <c r="T63" s="164"/>
      <c r="U63" s="164"/>
      <c r="V63" s="164"/>
      <c r="W63" s="164"/>
      <c r="X63" s="164"/>
      <c r="Y63" s="164"/>
      <c r="Z63" s="164"/>
      <c r="AA63" s="164"/>
      <c r="AB63" s="164"/>
      <c r="AC63" s="164"/>
      <c r="AD63" s="164"/>
      <c r="AE63" s="164"/>
      <c r="AF63" s="164"/>
      <c r="AG63" s="3"/>
    </row>
    <row r="64" spans="1:33" ht="16.149999999999999" customHeight="1" x14ac:dyDescent="0.550000000000000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550000000000000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550000000000000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550000000000000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550000000000000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550000000000000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550000000000000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550000000000000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550000000000000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550000000000000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550000000000000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550000000000000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550000000000000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550000000000000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550000000000000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550000000000000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550000000000000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550000000000000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550000000000000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550000000000000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550000000000000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550000000000000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550000000000000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550000000000000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550000000000000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550000000000000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550000000000000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550000000000000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550000000000000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550000000000000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550000000000000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550000000000000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550000000000000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550000000000000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107950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88900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88900</xdr:colOff>
                    <xdr:row>50</xdr:row>
                    <xdr:rowOff>50800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88900</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184150</xdr:rowOff>
                  </from>
                  <to>
                    <xdr:col>2</xdr:col>
                    <xdr:colOff>88900</xdr:colOff>
                    <xdr:row>55</xdr:row>
                    <xdr:rowOff>31750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50800</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31750</xdr:colOff>
                    <xdr:row>49</xdr:row>
                    <xdr:rowOff>88900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88900</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 x14ac:dyDescent="0.55000000000000004"/>
  <cols>
    <col min="1" max="2" width="2.75" style="4" customWidth="1"/>
    <col min="3" max="3" width="4.582031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550000000000000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55000000000000004">
      <c r="A2" s="148" t="s">
        <v>54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99999999999999" customHeight="1" x14ac:dyDescent="0.55000000000000004">
      <c r="A4" s="3"/>
      <c r="B4" s="3"/>
      <c r="C4" s="3"/>
      <c r="D4" s="3"/>
      <c r="E4" s="3"/>
      <c r="F4" s="3"/>
      <c r="G4" s="3"/>
      <c r="H4" s="3"/>
      <c r="I4" s="3"/>
      <c r="J4" s="3"/>
      <c r="K4" s="3"/>
      <c r="L4" s="3"/>
      <c r="M4" s="3"/>
      <c r="N4" s="3"/>
      <c r="O4" s="3"/>
      <c r="P4" s="3"/>
      <c r="Q4" s="3"/>
      <c r="R4" s="3"/>
      <c r="S4" s="156" t="s">
        <v>73</v>
      </c>
      <c r="T4" s="156"/>
      <c r="U4" s="156"/>
      <c r="V4" s="156"/>
      <c r="W4" s="156"/>
      <c r="X4" s="157" t="str">
        <f>IF(様式93_処遇改善!H5="","",様式93_処遇改善!H5)</f>
        <v/>
      </c>
      <c r="Y4" s="158"/>
      <c r="Z4" s="158"/>
      <c r="AA4" s="158"/>
      <c r="AB4" s="158"/>
      <c r="AC4" s="158"/>
      <c r="AD4" s="158"/>
      <c r="AE4" s="158"/>
      <c r="AF4" s="158"/>
      <c r="AG4" s="159"/>
    </row>
    <row r="5" spans="1:33" ht="16.149999999999999" customHeight="1" x14ac:dyDescent="0.55000000000000004">
      <c r="A5" s="3"/>
      <c r="B5" s="3"/>
      <c r="C5" s="3"/>
      <c r="D5" s="3"/>
      <c r="E5" s="3"/>
      <c r="F5" s="3"/>
      <c r="G5" s="3"/>
      <c r="H5" s="3"/>
      <c r="I5" s="3"/>
      <c r="J5" s="3"/>
      <c r="K5" s="3"/>
      <c r="L5" s="3"/>
      <c r="M5" s="3"/>
      <c r="N5" s="3"/>
      <c r="O5" s="3"/>
      <c r="P5" s="3"/>
      <c r="Q5" s="3"/>
      <c r="R5" s="3"/>
      <c r="S5" s="3" t="s">
        <v>291</v>
      </c>
      <c r="T5" s="3"/>
      <c r="U5" s="3"/>
      <c r="V5" s="3"/>
      <c r="W5" s="3"/>
      <c r="X5" s="151" t="str">
        <f>IF(様式93_処遇改善!H6="","",様式93_処遇改善!H6)</f>
        <v/>
      </c>
      <c r="Y5" s="152"/>
      <c r="Z5" s="152"/>
      <c r="AA5" s="152"/>
      <c r="AB5" s="152"/>
      <c r="AC5" s="152"/>
      <c r="AD5" s="152"/>
      <c r="AE5" s="152"/>
      <c r="AF5" s="152"/>
      <c r="AG5" s="153"/>
    </row>
    <row r="6" spans="1:33" ht="15.65" customHeight="1"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6">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55000000000000004">
      <c r="A8" s="11" t="s">
        <v>51</v>
      </c>
      <c r="B8" s="12"/>
      <c r="C8" s="12"/>
      <c r="D8" s="12"/>
      <c r="E8" s="12"/>
      <c r="F8" s="12"/>
      <c r="G8" s="12"/>
      <c r="H8" s="12"/>
      <c r="I8" s="12"/>
      <c r="J8" s="12"/>
      <c r="K8" s="5"/>
      <c r="L8" s="12"/>
      <c r="M8" s="12"/>
      <c r="N8" s="12"/>
      <c r="O8" s="12"/>
      <c r="P8" s="12"/>
      <c r="Q8" s="12"/>
      <c r="R8" s="165"/>
      <c r="S8" s="166"/>
      <c r="T8" s="166"/>
      <c r="U8" s="166"/>
      <c r="V8" s="166"/>
      <c r="W8" s="166"/>
      <c r="X8" s="166"/>
      <c r="Y8" s="63"/>
      <c r="Z8" s="63"/>
      <c r="AA8" s="63"/>
      <c r="AB8" s="63"/>
      <c r="AC8" s="167"/>
      <c r="AD8" s="167"/>
      <c r="AE8" s="167"/>
      <c r="AF8" s="167"/>
      <c r="AG8" s="64"/>
    </row>
    <row r="9" spans="1:33" ht="16.149999999999999" customHeight="1" x14ac:dyDescent="0.55000000000000004">
      <c r="A9" s="18"/>
      <c r="B9" s="170" t="s">
        <v>24</v>
      </c>
      <c r="C9" s="170"/>
      <c r="D9" s="170"/>
      <c r="E9" s="170"/>
      <c r="F9" s="170"/>
      <c r="G9" s="170"/>
      <c r="H9" s="170"/>
      <c r="I9" s="170"/>
      <c r="J9" s="170"/>
      <c r="K9" s="170"/>
      <c r="L9" s="170"/>
      <c r="M9" s="170"/>
      <c r="N9" s="170"/>
      <c r="O9" s="170"/>
      <c r="P9" s="170"/>
      <c r="Q9" s="170"/>
      <c r="R9" s="170"/>
      <c r="S9" s="176" t="s">
        <v>41</v>
      </c>
      <c r="T9" s="177"/>
      <c r="U9" s="177"/>
      <c r="V9" s="177"/>
      <c r="W9" s="177"/>
      <c r="X9" s="177"/>
      <c r="Y9" s="177"/>
      <c r="Z9" s="177"/>
      <c r="AA9" s="178"/>
      <c r="AB9" s="176" t="s">
        <v>27</v>
      </c>
      <c r="AC9" s="177"/>
      <c r="AD9" s="177"/>
      <c r="AE9" s="177"/>
      <c r="AF9" s="177"/>
      <c r="AG9" s="179"/>
    </row>
    <row r="10" spans="1:33" ht="16.149999999999999" customHeight="1" x14ac:dyDescent="0.55000000000000004">
      <c r="A10" s="18"/>
      <c r="B10" s="72" t="s">
        <v>28</v>
      </c>
      <c r="C10" s="66" t="s">
        <v>6</v>
      </c>
      <c r="D10" s="172"/>
      <c r="E10" s="172"/>
      <c r="F10" s="16" t="s">
        <v>7</v>
      </c>
      <c r="G10" s="172"/>
      <c r="H10" s="172"/>
      <c r="I10" s="16" t="s">
        <v>8</v>
      </c>
      <c r="J10" s="16" t="s">
        <v>25</v>
      </c>
      <c r="K10" s="16" t="s">
        <v>26</v>
      </c>
      <c r="L10" s="16"/>
      <c r="M10" s="172"/>
      <c r="N10" s="172"/>
      <c r="O10" s="33" t="s">
        <v>7</v>
      </c>
      <c r="P10" s="172"/>
      <c r="Q10" s="172"/>
      <c r="R10" s="73" t="s">
        <v>8</v>
      </c>
      <c r="S10" s="66"/>
      <c r="T10" s="173"/>
      <c r="U10" s="173"/>
      <c r="V10" s="173"/>
      <c r="W10" s="173"/>
      <c r="X10" s="173"/>
      <c r="Y10" s="173"/>
      <c r="Z10" s="173"/>
      <c r="AA10" s="74"/>
      <c r="AB10" s="75"/>
      <c r="AC10" s="152" t="str">
        <f>IF(T10="","",VLOOKUP(T10,リスト!C:D,2,FALSE))</f>
        <v/>
      </c>
      <c r="AD10" s="152"/>
      <c r="AE10" s="152"/>
      <c r="AF10" s="152"/>
      <c r="AG10" s="7" t="s">
        <v>1</v>
      </c>
    </row>
    <row r="11" spans="1:33" ht="16.149999999999999" customHeight="1" x14ac:dyDescent="0.55000000000000004">
      <c r="A11" s="18"/>
      <c r="B11" s="72" t="s">
        <v>42</v>
      </c>
      <c r="C11" s="66" t="s">
        <v>6</v>
      </c>
      <c r="D11" s="172"/>
      <c r="E11" s="172"/>
      <c r="F11" s="16" t="s">
        <v>7</v>
      </c>
      <c r="G11" s="172"/>
      <c r="H11" s="172"/>
      <c r="I11" s="16" t="s">
        <v>8</v>
      </c>
      <c r="J11" s="16" t="s">
        <v>25</v>
      </c>
      <c r="K11" s="16" t="s">
        <v>26</v>
      </c>
      <c r="L11" s="16"/>
      <c r="M11" s="172"/>
      <c r="N11" s="172"/>
      <c r="O11" s="33" t="s">
        <v>7</v>
      </c>
      <c r="P11" s="172"/>
      <c r="Q11" s="172"/>
      <c r="R11" s="73" t="s">
        <v>8</v>
      </c>
      <c r="S11" s="66"/>
      <c r="T11" s="173"/>
      <c r="U11" s="173"/>
      <c r="V11" s="173"/>
      <c r="W11" s="173"/>
      <c r="X11" s="173"/>
      <c r="Y11" s="173"/>
      <c r="Z11" s="173"/>
      <c r="AA11" s="74"/>
      <c r="AB11" s="75"/>
      <c r="AC11" s="152" t="str">
        <f>IF(T11="","",VLOOKUP(T11,リスト!C:D,2,FALSE))</f>
        <v/>
      </c>
      <c r="AD11" s="152"/>
      <c r="AE11" s="152"/>
      <c r="AF11" s="152"/>
      <c r="AG11" s="7" t="s">
        <v>1</v>
      </c>
    </row>
    <row r="12" spans="1:33" ht="16.149999999999999" customHeight="1" x14ac:dyDescent="0.55000000000000004">
      <c r="A12" s="18"/>
      <c r="B12" s="72" t="s">
        <v>43</v>
      </c>
      <c r="C12" s="66" t="s">
        <v>6</v>
      </c>
      <c r="D12" s="172"/>
      <c r="E12" s="172"/>
      <c r="F12" s="16" t="s">
        <v>7</v>
      </c>
      <c r="G12" s="172"/>
      <c r="H12" s="172"/>
      <c r="I12" s="16" t="s">
        <v>8</v>
      </c>
      <c r="J12" s="16" t="s">
        <v>25</v>
      </c>
      <c r="K12" s="16" t="s">
        <v>26</v>
      </c>
      <c r="L12" s="16"/>
      <c r="M12" s="172"/>
      <c r="N12" s="172"/>
      <c r="O12" s="33" t="s">
        <v>7</v>
      </c>
      <c r="P12" s="172"/>
      <c r="Q12" s="172"/>
      <c r="R12" s="73" t="s">
        <v>8</v>
      </c>
      <c r="S12" s="66"/>
      <c r="T12" s="173"/>
      <c r="U12" s="173"/>
      <c r="V12" s="173"/>
      <c r="W12" s="173"/>
      <c r="X12" s="173"/>
      <c r="Y12" s="173"/>
      <c r="Z12" s="173"/>
      <c r="AA12" s="74"/>
      <c r="AB12" s="75"/>
      <c r="AC12" s="152" t="str">
        <f>IF(T12="","",VLOOKUP(T12,リスト!C:D,2,FALSE))</f>
        <v/>
      </c>
      <c r="AD12" s="152"/>
      <c r="AE12" s="152"/>
      <c r="AF12" s="152"/>
      <c r="AG12" s="7" t="s">
        <v>1</v>
      </c>
    </row>
    <row r="13" spans="1:33" ht="16.149999999999999" customHeight="1" x14ac:dyDescent="0.55000000000000004">
      <c r="A13" s="18"/>
      <c r="B13" s="76" t="s">
        <v>44</v>
      </c>
      <c r="C13" s="66" t="s">
        <v>6</v>
      </c>
      <c r="D13" s="172"/>
      <c r="E13" s="172"/>
      <c r="F13" s="16" t="s">
        <v>7</v>
      </c>
      <c r="G13" s="172"/>
      <c r="H13" s="172"/>
      <c r="I13" s="16" t="s">
        <v>8</v>
      </c>
      <c r="J13" s="16" t="s">
        <v>25</v>
      </c>
      <c r="K13" s="16" t="s">
        <v>26</v>
      </c>
      <c r="L13" s="16"/>
      <c r="M13" s="172"/>
      <c r="N13" s="172"/>
      <c r="O13" s="33" t="s">
        <v>7</v>
      </c>
      <c r="P13" s="172"/>
      <c r="Q13" s="172"/>
      <c r="R13" s="73" t="s">
        <v>8</v>
      </c>
      <c r="S13" s="66"/>
      <c r="T13" s="173"/>
      <c r="U13" s="173"/>
      <c r="V13" s="173"/>
      <c r="W13" s="173"/>
      <c r="X13" s="173"/>
      <c r="Y13" s="173"/>
      <c r="Z13" s="173"/>
      <c r="AA13" s="74"/>
      <c r="AB13" s="77"/>
      <c r="AC13" s="152" t="str">
        <f>IF(T13="","",VLOOKUP(T13,リスト!C:D,2,FALSE))</f>
        <v/>
      </c>
      <c r="AD13" s="152"/>
      <c r="AE13" s="152"/>
      <c r="AF13" s="152"/>
      <c r="AG13" s="7" t="s">
        <v>1</v>
      </c>
    </row>
    <row r="14" spans="1:33" ht="16.149999999999999" customHeight="1" x14ac:dyDescent="0.550000000000000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68"/>
      <c r="AD14" s="168"/>
      <c r="AE14" s="168"/>
      <c r="AF14" s="168"/>
      <c r="AG14" s="7"/>
    </row>
    <row r="15" spans="1:33" ht="16.149999999999999" customHeight="1" x14ac:dyDescent="0.55000000000000004">
      <c r="A15" s="18"/>
      <c r="B15" s="170" t="s">
        <v>24</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6" t="s">
        <v>49</v>
      </c>
      <c r="AC15" s="177"/>
      <c r="AD15" s="177"/>
      <c r="AE15" s="177"/>
      <c r="AF15" s="177"/>
      <c r="AG15" s="179"/>
    </row>
    <row r="16" spans="1:33" ht="16.149999999999999" customHeight="1" x14ac:dyDescent="0.55000000000000004">
      <c r="A16" s="18"/>
      <c r="B16" s="72" t="s">
        <v>28</v>
      </c>
      <c r="C16" s="66" t="s">
        <v>6</v>
      </c>
      <c r="D16" s="152" t="str">
        <f>IF(D10="","",D10)</f>
        <v/>
      </c>
      <c r="E16" s="152"/>
      <c r="F16" s="16" t="s">
        <v>7</v>
      </c>
      <c r="G16" s="152" t="str">
        <f>IF(G10="","",G10)</f>
        <v/>
      </c>
      <c r="H16" s="152"/>
      <c r="I16" s="16" t="s">
        <v>8</v>
      </c>
      <c r="J16" s="16" t="s">
        <v>25</v>
      </c>
      <c r="K16" s="16" t="s">
        <v>26</v>
      </c>
      <c r="L16" s="16"/>
      <c r="M16" s="152" t="str">
        <f>IF(M10="","",M10)</f>
        <v/>
      </c>
      <c r="N16" s="152"/>
      <c r="O16" s="33" t="s">
        <v>7</v>
      </c>
      <c r="P16" s="152" t="str">
        <f>IF(P10="","",P10)</f>
        <v/>
      </c>
      <c r="Q16" s="152"/>
      <c r="R16" s="33" t="s">
        <v>8</v>
      </c>
      <c r="S16" s="78"/>
      <c r="T16" s="78"/>
      <c r="U16" s="78"/>
      <c r="V16" s="78"/>
      <c r="W16" s="78"/>
      <c r="X16" s="78"/>
      <c r="Y16" s="78"/>
      <c r="Z16" s="78"/>
      <c r="AA16" s="79"/>
      <c r="AB16" s="75"/>
      <c r="AC16" s="174"/>
      <c r="AD16" s="174"/>
      <c r="AE16" s="174"/>
      <c r="AF16" s="174"/>
      <c r="AG16" s="7" t="s">
        <v>48</v>
      </c>
    </row>
    <row r="17" spans="1:33" ht="16.149999999999999" customHeight="1" x14ac:dyDescent="0.55000000000000004">
      <c r="A17" s="18"/>
      <c r="B17" s="72" t="s">
        <v>42</v>
      </c>
      <c r="C17" s="66" t="s">
        <v>6</v>
      </c>
      <c r="D17" s="152" t="str">
        <f>IF(D11="","",D11)</f>
        <v/>
      </c>
      <c r="E17" s="152"/>
      <c r="F17" s="16" t="s">
        <v>7</v>
      </c>
      <c r="G17" s="152" t="str">
        <f>IF(G11="","",G11)</f>
        <v/>
      </c>
      <c r="H17" s="152"/>
      <c r="I17" s="16" t="s">
        <v>8</v>
      </c>
      <c r="J17" s="16" t="s">
        <v>25</v>
      </c>
      <c r="K17" s="16" t="s">
        <v>26</v>
      </c>
      <c r="L17" s="16"/>
      <c r="M17" s="152" t="str">
        <f>IF(M11="","",M11)</f>
        <v/>
      </c>
      <c r="N17" s="152"/>
      <c r="O17" s="33" t="s">
        <v>7</v>
      </c>
      <c r="P17" s="152" t="str">
        <f>IF(P11="","",P11)</f>
        <v/>
      </c>
      <c r="Q17" s="152"/>
      <c r="R17" s="33" t="s">
        <v>8</v>
      </c>
      <c r="S17" s="78"/>
      <c r="T17" s="78"/>
      <c r="U17" s="78"/>
      <c r="V17" s="78"/>
      <c r="W17" s="78"/>
      <c r="X17" s="78"/>
      <c r="Y17" s="78"/>
      <c r="Z17" s="78"/>
      <c r="AA17" s="79"/>
      <c r="AB17" s="75"/>
      <c r="AC17" s="174"/>
      <c r="AD17" s="174"/>
      <c r="AE17" s="174"/>
      <c r="AF17" s="174"/>
      <c r="AG17" s="7" t="s">
        <v>48</v>
      </c>
    </row>
    <row r="18" spans="1:33" ht="16.149999999999999" customHeight="1" x14ac:dyDescent="0.55000000000000004">
      <c r="A18" s="18"/>
      <c r="B18" s="72" t="s">
        <v>43</v>
      </c>
      <c r="C18" s="66" t="s">
        <v>6</v>
      </c>
      <c r="D18" s="152" t="str">
        <f>IF(D12="","",D12)</f>
        <v/>
      </c>
      <c r="E18" s="152"/>
      <c r="F18" s="16" t="s">
        <v>7</v>
      </c>
      <c r="G18" s="152" t="str">
        <f>IF(G12="","",G12)</f>
        <v/>
      </c>
      <c r="H18" s="152"/>
      <c r="I18" s="16" t="s">
        <v>8</v>
      </c>
      <c r="J18" s="16" t="s">
        <v>25</v>
      </c>
      <c r="K18" s="16" t="s">
        <v>26</v>
      </c>
      <c r="L18" s="16"/>
      <c r="M18" s="152" t="str">
        <f>IF(M12="","",M12)</f>
        <v/>
      </c>
      <c r="N18" s="152"/>
      <c r="O18" s="33" t="s">
        <v>7</v>
      </c>
      <c r="P18" s="152" t="str">
        <f>IF(P12="","",P12)</f>
        <v/>
      </c>
      <c r="Q18" s="152"/>
      <c r="R18" s="33" t="s">
        <v>8</v>
      </c>
      <c r="S18" s="78"/>
      <c r="T18" s="78"/>
      <c r="U18" s="78"/>
      <c r="V18" s="78"/>
      <c r="W18" s="78"/>
      <c r="X18" s="78"/>
      <c r="Y18" s="78"/>
      <c r="Z18" s="78"/>
      <c r="AA18" s="79"/>
      <c r="AB18" s="75"/>
      <c r="AC18" s="174"/>
      <c r="AD18" s="174"/>
      <c r="AE18" s="174"/>
      <c r="AF18" s="174"/>
      <c r="AG18" s="7" t="s">
        <v>48</v>
      </c>
    </row>
    <row r="19" spans="1:33" ht="16.149999999999999" customHeight="1" x14ac:dyDescent="0.55000000000000004">
      <c r="A19" s="80"/>
      <c r="B19" s="76" t="s">
        <v>44</v>
      </c>
      <c r="C19" s="66" t="s">
        <v>6</v>
      </c>
      <c r="D19" s="152" t="str">
        <f>IF(D13="","",D13)</f>
        <v/>
      </c>
      <c r="E19" s="152"/>
      <c r="F19" s="16" t="s">
        <v>7</v>
      </c>
      <c r="G19" s="152" t="str">
        <f>IF(G13="","",G13)</f>
        <v/>
      </c>
      <c r="H19" s="152"/>
      <c r="I19" s="16" t="s">
        <v>8</v>
      </c>
      <c r="J19" s="16" t="s">
        <v>25</v>
      </c>
      <c r="K19" s="16" t="s">
        <v>26</v>
      </c>
      <c r="L19" s="16"/>
      <c r="M19" s="152" t="str">
        <f>IF(M13="","",M13)</f>
        <v/>
      </c>
      <c r="N19" s="152"/>
      <c r="O19" s="33" t="s">
        <v>7</v>
      </c>
      <c r="P19" s="152" t="str">
        <f>IF(P13="","",P13)</f>
        <v/>
      </c>
      <c r="Q19" s="152"/>
      <c r="R19" s="33" t="s">
        <v>8</v>
      </c>
      <c r="S19" s="78"/>
      <c r="T19" s="33"/>
      <c r="U19" s="33"/>
      <c r="V19" s="33"/>
      <c r="W19" s="33"/>
      <c r="X19" s="33"/>
      <c r="Y19" s="33"/>
      <c r="Z19" s="33"/>
      <c r="AA19" s="33"/>
      <c r="AB19" s="77"/>
      <c r="AC19" s="174"/>
      <c r="AD19" s="174"/>
      <c r="AE19" s="174"/>
      <c r="AF19" s="174"/>
      <c r="AG19" s="7" t="s">
        <v>48</v>
      </c>
    </row>
    <row r="20" spans="1:33" ht="16.149999999999999" customHeight="1" x14ac:dyDescent="0.550000000000000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1" t="str">
        <f>IF(AC16="","",SUM(AC16:AF19))</f>
        <v/>
      </c>
      <c r="AD20" s="171"/>
      <c r="AE20" s="171"/>
      <c r="AF20" s="171"/>
      <c r="AG20" s="7" t="s">
        <v>48</v>
      </c>
    </row>
    <row r="21" spans="1:33" ht="16.149999999999999" customHeight="1" x14ac:dyDescent="0.550000000000000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9"/>
      <c r="AD21" s="169"/>
      <c r="AE21" s="169"/>
      <c r="AF21" s="169"/>
      <c r="AG21" s="17"/>
    </row>
    <row r="22" spans="1:33" ht="16.149999999999999" customHeight="1" x14ac:dyDescent="0.55000000000000004">
      <c r="A22" s="18"/>
      <c r="B22" s="170" t="s">
        <v>24</v>
      </c>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6"/>
      <c r="AB22" s="176" t="s">
        <v>30</v>
      </c>
      <c r="AC22" s="177"/>
      <c r="AD22" s="177"/>
      <c r="AE22" s="177"/>
      <c r="AF22" s="177"/>
      <c r="AG22" s="179"/>
    </row>
    <row r="23" spans="1:33" ht="16.149999999999999" customHeight="1" x14ac:dyDescent="0.55000000000000004">
      <c r="A23" s="18"/>
      <c r="B23" s="72" t="s">
        <v>28</v>
      </c>
      <c r="C23" s="66" t="s">
        <v>6</v>
      </c>
      <c r="D23" s="152" t="str">
        <f>IF(D10="","",D10)</f>
        <v/>
      </c>
      <c r="E23" s="152"/>
      <c r="F23" s="16" t="s">
        <v>7</v>
      </c>
      <c r="G23" s="152" t="str">
        <f>IF(G10="","",G10)</f>
        <v/>
      </c>
      <c r="H23" s="152"/>
      <c r="I23" s="16" t="s">
        <v>8</v>
      </c>
      <c r="J23" s="16" t="s">
        <v>25</v>
      </c>
      <c r="K23" s="16" t="s">
        <v>26</v>
      </c>
      <c r="L23" s="16"/>
      <c r="M23" s="152" t="str">
        <f>IF(M10="","",M10)</f>
        <v/>
      </c>
      <c r="N23" s="152"/>
      <c r="O23" s="33" t="s">
        <v>7</v>
      </c>
      <c r="P23" s="152" t="str">
        <f>IF(P10="","",P10)</f>
        <v/>
      </c>
      <c r="Q23" s="152"/>
      <c r="R23" s="33" t="s">
        <v>8</v>
      </c>
      <c r="S23" s="78"/>
      <c r="T23" s="78"/>
      <c r="U23" s="78"/>
      <c r="V23" s="78"/>
      <c r="W23" s="78"/>
      <c r="X23" s="78"/>
      <c r="Y23" s="78"/>
      <c r="Z23" s="78"/>
      <c r="AA23" s="78"/>
      <c r="AB23" s="75"/>
      <c r="AC23" s="171" t="str">
        <f>IFERROR(AC10*AC16*10,"")</f>
        <v/>
      </c>
      <c r="AD23" s="171"/>
      <c r="AE23" s="171"/>
      <c r="AF23" s="171"/>
      <c r="AG23" s="7" t="s">
        <v>3</v>
      </c>
    </row>
    <row r="24" spans="1:33" ht="16.149999999999999" customHeight="1" x14ac:dyDescent="0.55000000000000004">
      <c r="A24" s="18"/>
      <c r="B24" s="72" t="s">
        <v>29</v>
      </c>
      <c r="C24" s="66" t="s">
        <v>6</v>
      </c>
      <c r="D24" s="152" t="str">
        <f>IF(D11="","",D11)</f>
        <v/>
      </c>
      <c r="E24" s="152"/>
      <c r="F24" s="16" t="s">
        <v>7</v>
      </c>
      <c r="G24" s="152" t="str">
        <f>IF(G11="","",G11)</f>
        <v/>
      </c>
      <c r="H24" s="152"/>
      <c r="I24" s="16" t="s">
        <v>8</v>
      </c>
      <c r="J24" s="16" t="s">
        <v>25</v>
      </c>
      <c r="K24" s="16" t="s">
        <v>26</v>
      </c>
      <c r="L24" s="16"/>
      <c r="M24" s="152" t="str">
        <f>IF(M11="","",M11)</f>
        <v/>
      </c>
      <c r="N24" s="152"/>
      <c r="O24" s="33" t="s">
        <v>7</v>
      </c>
      <c r="P24" s="152" t="str">
        <f>IF(P11="","",P11)</f>
        <v/>
      </c>
      <c r="Q24" s="152"/>
      <c r="R24" s="33" t="s">
        <v>8</v>
      </c>
      <c r="S24" s="78"/>
      <c r="T24" s="78"/>
      <c r="U24" s="78"/>
      <c r="V24" s="78"/>
      <c r="W24" s="78"/>
      <c r="X24" s="78"/>
      <c r="Y24" s="78"/>
      <c r="Z24" s="78"/>
      <c r="AA24" s="78"/>
      <c r="AB24" s="75"/>
      <c r="AC24" s="171" t="str">
        <f>IFERROR(AC11*AC17*10,"")</f>
        <v/>
      </c>
      <c r="AD24" s="171"/>
      <c r="AE24" s="171"/>
      <c r="AF24" s="171"/>
      <c r="AG24" s="7" t="s">
        <v>3</v>
      </c>
    </row>
    <row r="25" spans="1:33" ht="16.149999999999999" customHeight="1" x14ac:dyDescent="0.55000000000000004">
      <c r="A25" s="18"/>
      <c r="B25" s="72" t="s">
        <v>45</v>
      </c>
      <c r="C25" s="66" t="s">
        <v>6</v>
      </c>
      <c r="D25" s="152" t="str">
        <f>IF(D12="","",D12)</f>
        <v/>
      </c>
      <c r="E25" s="152"/>
      <c r="F25" s="16" t="s">
        <v>7</v>
      </c>
      <c r="G25" s="152" t="str">
        <f>IF(G12="","",G12)</f>
        <v/>
      </c>
      <c r="H25" s="152"/>
      <c r="I25" s="16" t="s">
        <v>8</v>
      </c>
      <c r="J25" s="16" t="s">
        <v>25</v>
      </c>
      <c r="K25" s="16" t="s">
        <v>26</v>
      </c>
      <c r="L25" s="16"/>
      <c r="M25" s="152" t="str">
        <f>IF(M12="","",M12)</f>
        <v/>
      </c>
      <c r="N25" s="152"/>
      <c r="O25" s="33" t="s">
        <v>7</v>
      </c>
      <c r="P25" s="152" t="str">
        <f>IF(P12="","",P12)</f>
        <v/>
      </c>
      <c r="Q25" s="152"/>
      <c r="R25" s="33" t="s">
        <v>8</v>
      </c>
      <c r="S25" s="78"/>
      <c r="T25" s="78"/>
      <c r="U25" s="78"/>
      <c r="V25" s="78"/>
      <c r="W25" s="78"/>
      <c r="X25" s="78"/>
      <c r="Y25" s="78"/>
      <c r="Z25" s="78"/>
      <c r="AA25" s="78"/>
      <c r="AB25" s="75"/>
      <c r="AC25" s="171" t="str">
        <f>IFERROR(AC12*AC18*10,"")</f>
        <v/>
      </c>
      <c r="AD25" s="171"/>
      <c r="AE25" s="171"/>
      <c r="AF25" s="171"/>
      <c r="AG25" s="7" t="s">
        <v>3</v>
      </c>
    </row>
    <row r="26" spans="1:33" ht="16.149999999999999" customHeight="1" x14ac:dyDescent="0.55000000000000004">
      <c r="A26" s="18"/>
      <c r="B26" s="82" t="s">
        <v>44</v>
      </c>
      <c r="C26" s="77" t="s">
        <v>6</v>
      </c>
      <c r="D26" s="152" t="str">
        <f>IF(D13="","",D13)</f>
        <v/>
      </c>
      <c r="E26" s="152"/>
      <c r="F26" s="16" t="s">
        <v>7</v>
      </c>
      <c r="G26" s="152" t="str">
        <f>IF(G13="","",G13)</f>
        <v/>
      </c>
      <c r="H26" s="152"/>
      <c r="I26" s="16" t="s">
        <v>8</v>
      </c>
      <c r="J26" s="16" t="s">
        <v>25</v>
      </c>
      <c r="K26" s="16" t="s">
        <v>26</v>
      </c>
      <c r="L26" s="16"/>
      <c r="M26" s="152" t="str">
        <f>IF(M13="","",M13)</f>
        <v/>
      </c>
      <c r="N26" s="152"/>
      <c r="O26" s="33" t="s">
        <v>7</v>
      </c>
      <c r="P26" s="152" t="str">
        <f>IF(P13="","",P13)</f>
        <v/>
      </c>
      <c r="Q26" s="152"/>
      <c r="R26" s="33" t="s">
        <v>8</v>
      </c>
      <c r="S26" s="78"/>
      <c r="T26" s="33"/>
      <c r="U26" s="33"/>
      <c r="V26" s="33"/>
      <c r="W26" s="33"/>
      <c r="X26" s="33"/>
      <c r="Y26" s="33"/>
      <c r="Z26" s="33"/>
      <c r="AA26" s="33"/>
      <c r="AB26" s="77"/>
      <c r="AC26" s="171" t="str">
        <f>IFERROR(AC13*AC19*10,"")</f>
        <v/>
      </c>
      <c r="AD26" s="171"/>
      <c r="AE26" s="171"/>
      <c r="AF26" s="171"/>
      <c r="AG26" s="7" t="s">
        <v>3</v>
      </c>
    </row>
    <row r="27" spans="1:33" ht="16.149999999999999" customHeight="1" thickBot="1" x14ac:dyDescent="0.6">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5" customHeight="1" x14ac:dyDescent="0.550000000000000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6">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550000000000000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80"/>
      <c r="AD30" s="180"/>
      <c r="AE30" s="180"/>
      <c r="AF30" s="180"/>
      <c r="AG30" s="64" t="s">
        <v>3</v>
      </c>
    </row>
    <row r="31" spans="1:33" ht="16.149999999999999" customHeight="1" x14ac:dyDescent="0.550000000000000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31"/>
      <c r="AD31" s="131"/>
      <c r="AE31" s="131"/>
      <c r="AF31" s="131"/>
      <c r="AG31" s="20" t="s">
        <v>3</v>
      </c>
    </row>
    <row r="32" spans="1:33" ht="16.149999999999999" customHeight="1" thickBot="1" x14ac:dyDescent="0.6">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32" t="str">
        <f>IF(AC30="","",AC30-AC31)</f>
        <v/>
      </c>
      <c r="AD32" s="132"/>
      <c r="AE32" s="132"/>
      <c r="AF32" s="132"/>
      <c r="AG32" s="23" t="s">
        <v>3</v>
      </c>
    </row>
    <row r="33" spans="1:43" ht="16.149999999999999" customHeight="1" thickBot="1" x14ac:dyDescent="0.6">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34" t="str">
        <f>IF(AC27="","",IF(AC27&gt;AC32,"問題あり","問題なし"))</f>
        <v/>
      </c>
      <c r="AD33" s="134"/>
      <c r="AE33" s="134"/>
      <c r="AF33" s="134"/>
      <c r="AG33" s="10"/>
    </row>
    <row r="34" spans="1:43" ht="15.65" customHeight="1" x14ac:dyDescent="0.550000000000000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6">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550000000000000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81"/>
      <c r="AD36" s="181"/>
      <c r="AE36" s="181"/>
      <c r="AF36" s="181"/>
      <c r="AG36" s="64" t="s">
        <v>4</v>
      </c>
    </row>
    <row r="37" spans="1:43" ht="15.4" customHeight="1" x14ac:dyDescent="0.550000000000000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82"/>
      <c r="AD37" s="182"/>
      <c r="AE37" s="182"/>
      <c r="AF37" s="182"/>
      <c r="AG37" s="7" t="s">
        <v>3</v>
      </c>
    </row>
    <row r="38" spans="1:43" ht="15.4" customHeight="1" x14ac:dyDescent="0.550000000000000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83"/>
      <c r="AD38" s="183"/>
      <c r="AE38" s="183"/>
      <c r="AF38" s="183"/>
      <c r="AG38" s="20" t="s">
        <v>3</v>
      </c>
    </row>
    <row r="39" spans="1:43" ht="15.4" customHeight="1" x14ac:dyDescent="0.550000000000000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6">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45" t="str">
        <f>IF(AC38="","",AC38/AC37*100)</f>
        <v/>
      </c>
      <c r="AD40" s="145"/>
      <c r="AE40" s="145"/>
      <c r="AF40" s="145"/>
      <c r="AG40" s="23" t="s">
        <v>5</v>
      </c>
    </row>
    <row r="41" spans="1:43" ht="15.4" customHeight="1" thickBot="1" x14ac:dyDescent="0.6">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34" t="str">
        <f>IF(AC40="","",IF(AC40&lt;2/3*100,"問題あり","問題なし"))</f>
        <v/>
      </c>
      <c r="AD41" s="134"/>
      <c r="AE41" s="134"/>
      <c r="AF41" s="134"/>
      <c r="AG41" s="10"/>
    </row>
    <row r="42" spans="1:43" ht="15.65" customHeight="1" x14ac:dyDescent="0.550000000000000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5" customHeight="1" x14ac:dyDescent="0.550000000000000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6">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55000000000000004">
      <c r="A45" s="139" t="s">
        <v>70</v>
      </c>
      <c r="B45" s="140"/>
      <c r="C45" s="140"/>
      <c r="D45" s="140"/>
      <c r="E45" s="140"/>
      <c r="F45" s="140"/>
      <c r="G45" s="140"/>
      <c r="H45" s="140"/>
      <c r="I45" s="140"/>
      <c r="J45" s="12"/>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4"/>
    </row>
    <row r="46" spans="1:43" ht="16.149999999999999" customHeight="1" x14ac:dyDescent="0.55000000000000004">
      <c r="A46" s="141"/>
      <c r="B46" s="142"/>
      <c r="C46" s="142"/>
      <c r="D46" s="142"/>
      <c r="E46" s="142"/>
      <c r="F46" s="142"/>
      <c r="G46" s="142"/>
      <c r="H46" s="142"/>
      <c r="I46" s="142"/>
      <c r="J46" s="19"/>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20"/>
      <c r="AQ46" s="25"/>
    </row>
    <row r="47" spans="1:43" ht="16.149999999999999" customHeight="1" x14ac:dyDescent="0.55000000000000004">
      <c r="A47" s="143"/>
      <c r="B47" s="144"/>
      <c r="C47" s="144"/>
      <c r="D47" s="144"/>
      <c r="E47" s="144"/>
      <c r="F47" s="144"/>
      <c r="G47" s="144"/>
      <c r="H47" s="144"/>
      <c r="I47" s="144"/>
      <c r="J47" s="16"/>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7"/>
    </row>
    <row r="48" spans="1:43" ht="16.149999999999999" customHeight="1" x14ac:dyDescent="0.550000000000000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550000000000000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85"/>
      <c r="AD49" s="185"/>
      <c r="AE49" s="185"/>
      <c r="AF49" s="185"/>
      <c r="AG49" s="70" t="s">
        <v>4</v>
      </c>
    </row>
    <row r="50" spans="1:45" ht="15.65" customHeight="1" x14ac:dyDescent="0.550000000000000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5" customHeight="1" x14ac:dyDescent="0.550000000000000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85"/>
      <c r="AD51" s="185"/>
      <c r="AE51" s="185"/>
      <c r="AF51" s="185"/>
      <c r="AG51" s="93" t="s">
        <v>3</v>
      </c>
    </row>
    <row r="52" spans="1:45" ht="15.65" customHeight="1" x14ac:dyDescent="0.550000000000000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84"/>
      <c r="AD52" s="184"/>
      <c r="AE52" s="184"/>
      <c r="AF52" s="184"/>
      <c r="AG52" s="32" t="s">
        <v>3</v>
      </c>
      <c r="AS52" s="25"/>
    </row>
    <row r="53" spans="1:45" ht="15.65" customHeight="1" x14ac:dyDescent="0.550000000000000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5" customHeight="1" thickBot="1" x14ac:dyDescent="0.6">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45" t="str">
        <f>IF(AC52="","",AC52/AC51*100)</f>
        <v/>
      </c>
      <c r="AD54" s="145"/>
      <c r="AE54" s="145"/>
      <c r="AF54" s="145"/>
      <c r="AG54" s="23" t="s">
        <v>5</v>
      </c>
    </row>
    <row r="55" spans="1:45" ht="15.65" customHeight="1" thickBot="1" x14ac:dyDescent="0.6">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34" t="str">
        <f>IF(AC54="","",IF(AC54&lt;2/3*100,"問題あり","問題なし"))</f>
        <v/>
      </c>
      <c r="AD55" s="134"/>
      <c r="AE55" s="134"/>
      <c r="AF55" s="134"/>
      <c r="AG55" s="10"/>
    </row>
    <row r="56" spans="1:45" ht="15.65" customHeight="1" x14ac:dyDescent="0.550000000000000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6">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6">
      <c r="A58" s="26" t="s">
        <v>72</v>
      </c>
      <c r="B58" s="28"/>
      <c r="C58" s="28" t="s">
        <v>6</v>
      </c>
      <c r="D58" s="28"/>
      <c r="E58" s="160"/>
      <c r="F58" s="160"/>
      <c r="G58" s="28" t="s">
        <v>7</v>
      </c>
      <c r="H58" s="160"/>
      <c r="I58" s="160"/>
      <c r="J58" s="28" t="s">
        <v>8</v>
      </c>
      <c r="K58" s="28"/>
      <c r="L58" s="28" t="s">
        <v>9</v>
      </c>
      <c r="M58" s="28"/>
      <c r="N58" s="28" t="s">
        <v>6</v>
      </c>
      <c r="O58" s="28"/>
      <c r="P58" s="160"/>
      <c r="Q58" s="160"/>
      <c r="R58" s="28" t="s">
        <v>7</v>
      </c>
      <c r="S58" s="160"/>
      <c r="T58" s="160"/>
      <c r="U58" s="29" t="s">
        <v>8</v>
      </c>
      <c r="V58" s="3"/>
      <c r="W58" s="3"/>
      <c r="X58" s="3"/>
      <c r="Y58" s="3"/>
      <c r="Z58" s="3"/>
      <c r="AA58" s="3"/>
      <c r="AB58" s="3"/>
      <c r="AC58" s="3"/>
      <c r="AD58" s="3"/>
      <c r="AE58" s="3"/>
      <c r="AF58" s="3"/>
      <c r="AG58" s="3"/>
    </row>
    <row r="59" spans="1:45" ht="15.65" customHeight="1" x14ac:dyDescent="0.550000000000000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550000000000000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5" customHeight="1" x14ac:dyDescent="0.550000000000000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550000000000000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550000000000000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55000000000000004">
      <c r="A64" s="3"/>
      <c r="B64" s="3"/>
      <c r="C64" s="19"/>
      <c r="D64" s="19" t="s">
        <v>6</v>
      </c>
      <c r="E64" s="19"/>
      <c r="F64" s="163"/>
      <c r="G64" s="163"/>
      <c r="H64" s="19" t="s">
        <v>7</v>
      </c>
      <c r="I64" s="163"/>
      <c r="J64" s="163"/>
      <c r="K64" s="3" t="s">
        <v>8</v>
      </c>
      <c r="L64" s="163"/>
      <c r="M64" s="163"/>
      <c r="N64" s="3" t="s">
        <v>2</v>
      </c>
      <c r="O64" s="3"/>
      <c r="P64" s="3"/>
      <c r="Q64" s="3" t="s">
        <v>299</v>
      </c>
      <c r="R64" s="3"/>
      <c r="S64" s="3"/>
      <c r="T64" s="3"/>
      <c r="U64" s="164"/>
      <c r="V64" s="164"/>
      <c r="W64" s="164"/>
      <c r="X64" s="164"/>
      <c r="Y64" s="164"/>
      <c r="Z64" s="164"/>
      <c r="AA64" s="164"/>
      <c r="AB64" s="164"/>
      <c r="AC64" s="164"/>
      <c r="AD64" s="164"/>
      <c r="AE64" s="164"/>
      <c r="AF64" s="164"/>
      <c r="AG64" s="3"/>
    </row>
    <row r="65" spans="1:33" ht="10.9" customHeight="1" x14ac:dyDescent="0.550000000000000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550000000000000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550000000000000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550000000000000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550000000000000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550000000000000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550000000000000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550000000000000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550000000000000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550000000000000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550000000000000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550000000000000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550000000000000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550000000000000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550000000000000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550000000000000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550000000000000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550000000000000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550000000000000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550000000000000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550000000000000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55000000000000004">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row>
    <row r="87" spans="1:33" ht="15" customHeight="1" x14ac:dyDescent="0.55000000000000004">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row>
    <row r="88" spans="1:33" ht="15" customHeight="1" x14ac:dyDescent="0.55000000000000004">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3"/>
    </row>
    <row r="89" spans="1:33" ht="15" customHeight="1" x14ac:dyDescent="0.550000000000000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550000000000000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550000000000000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550000000000000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550000000000000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550000000000000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550000000000000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550000000000000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550000000000000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55000000000000004">
      <c r="O98" s="3"/>
    </row>
    <row r="99" spans="1:33" x14ac:dyDescent="0.55000000000000004">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ColWidth="9" defaultRowHeight="13" x14ac:dyDescent="0.55000000000000004"/>
  <cols>
    <col min="1" max="2" width="9" style="48"/>
    <col min="3" max="3" width="31.58203125" style="48" customWidth="1"/>
    <col min="4" max="16384" width="9" style="48"/>
  </cols>
  <sheetData>
    <row r="1" spans="1:11" x14ac:dyDescent="0.55000000000000004">
      <c r="A1" s="52"/>
      <c r="B1" s="52"/>
    </row>
    <row r="2" spans="1:11" x14ac:dyDescent="0.55000000000000004">
      <c r="A2" s="186" t="s">
        <v>286</v>
      </c>
      <c r="B2" s="186"/>
      <c r="C2" s="186" t="s">
        <v>285</v>
      </c>
      <c r="D2" s="186" t="s">
        <v>284</v>
      </c>
    </row>
    <row r="3" spans="1:11" x14ac:dyDescent="0.55000000000000004">
      <c r="A3" s="51" t="s">
        <v>283</v>
      </c>
      <c r="B3" s="51" t="s">
        <v>282</v>
      </c>
      <c r="C3" s="186"/>
      <c r="D3" s="186"/>
      <c r="I3" s="48" t="s">
        <v>377</v>
      </c>
      <c r="J3" s="48" t="s">
        <v>378</v>
      </c>
    </row>
    <row r="4" spans="1:11" x14ac:dyDescent="0.550000000000000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550000000000000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550000000000000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550000000000000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550000000000000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550000000000000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550000000000000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550000000000000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550000000000000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550000000000000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550000000000000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550000000000000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550000000000000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550000000000000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550000000000000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550000000000000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550000000000000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550000000000000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550000000000000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550000000000000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550000000000000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550000000000000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550000000000000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550000000000000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550000000000000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550000000000000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550000000000000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550000000000000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550000000000000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550000000000000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550000000000000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550000000000000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550000000000000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550000000000000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550000000000000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550000000000000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550000000000000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550000000000000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550000000000000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550000000000000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550000000000000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550000000000000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550000000000000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550000000000000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550000000000000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550000000000000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550000000000000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550000000000000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550000000000000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550000000000000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550000000000000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550000000000000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550000000000000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550000000000000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550000000000000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550000000000000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550000000000000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550000000000000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550000000000000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550000000000000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550000000000000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550000000000000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550000000000000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550000000000000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550000000000000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550000000000000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550000000000000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550000000000000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550000000000000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550000000000000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550000000000000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550000000000000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550000000000000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550000000000000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550000000000000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550000000000000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550000000000000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550000000000000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550000000000000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550000000000000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550000000000000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550000000000000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550000000000000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550000000000000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550000000000000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550000000000000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550000000000000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550000000000000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550000000000000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550000000000000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550000000000000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550000000000000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550000000000000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550000000000000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550000000000000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550000000000000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550000000000000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550000000000000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550000000000000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550000000000000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550000000000000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550000000000000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550000000000000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550000000000000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550000000000000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550000000000000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550000000000000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550000000000000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550000000000000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550000000000000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550000000000000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550000000000000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550000000000000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550000000000000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550000000000000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550000000000000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550000000000000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550000000000000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550000000000000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550000000000000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550000000000000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550000000000000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550000000000000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550000000000000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550000000000000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550000000000000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550000000000000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550000000000000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550000000000000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550000000000000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550000000000000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550000000000000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550000000000000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550000000000000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550000000000000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550000000000000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550000000000000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550000000000000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550000000000000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550000000000000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550000000000000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550000000000000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550000000000000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550000000000000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550000000000000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550000000000000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550000000000000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550000000000000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550000000000000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550000000000000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550000000000000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550000000000000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550000000000000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550000000000000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550000000000000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550000000000000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550000000000000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550000000000000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550000000000000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550000000000000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550000000000000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550000000000000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550000000000000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550000000000000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550000000000000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